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19/"/>
    </mc:Choice>
  </mc:AlternateContent>
  <xr:revisionPtr revIDLastSave="0" documentId="14_{323E1D76-49A7-48A7-9D2B-FCDBA7FA3F40}" xr6:coauthVersionLast="47" xr6:coauthVersionMax="47" xr10:uidLastSave="{00000000-0000-0000-0000-000000000000}"/>
  <bookViews>
    <workbookView xWindow="-120" yWindow="-120" windowWidth="29040" windowHeight="15840" xr2:uid="{1BC85299-C2D1-4743-A968-7E959DBB162A}"/>
  </bookViews>
  <sheets>
    <sheet name="pogoda" sheetId="6" r:id="rId1"/>
    <sheet name="zad2" sheetId="8" r:id="rId2"/>
    <sheet name="zad3" sheetId="10" r:id="rId3"/>
  </sheets>
  <calcPr calcId="191029"/>
  <pivotCaches>
    <pivotCache cacheId="29" r:id="rId4"/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P3" i="6"/>
  <c r="P4" i="6"/>
  <c r="P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3" i="6"/>
  <c r="H5" i="10"/>
  <c r="H6" i="10"/>
  <c r="H7" i="10"/>
  <c r="H8" i="10"/>
  <c r="H9" i="10"/>
  <c r="H4" i="10"/>
  <c r="G5" i="10"/>
  <c r="G6" i="10"/>
  <c r="G7" i="10"/>
  <c r="G8" i="10"/>
  <c r="G9" i="10"/>
  <c r="G4" i="10"/>
  <c r="H7" i="6"/>
  <c r="H12" i="6"/>
  <c r="H19" i="6"/>
  <c r="H24" i="6"/>
  <c r="H31" i="6"/>
  <c r="H36" i="6"/>
  <c r="H43" i="6"/>
  <c r="H48" i="6"/>
  <c r="H55" i="6"/>
  <c r="H60" i="6"/>
  <c r="H67" i="6"/>
  <c r="H72" i="6"/>
  <c r="H79" i="6"/>
  <c r="H84" i="6"/>
  <c r="H91" i="6"/>
  <c r="H96" i="6"/>
  <c r="H103" i="6"/>
  <c r="H108" i="6"/>
  <c r="H115" i="6"/>
  <c r="H120" i="6"/>
  <c r="H127" i="6"/>
  <c r="H132" i="6"/>
  <c r="H139" i="6"/>
  <c r="H144" i="6"/>
  <c r="H151" i="6"/>
  <c r="H156" i="6"/>
  <c r="H163" i="6"/>
  <c r="H168" i="6"/>
  <c r="H175" i="6"/>
  <c r="H180" i="6"/>
  <c r="G4" i="6"/>
  <c r="H4" i="6" s="1"/>
  <c r="G5" i="6"/>
  <c r="H5" i="6" s="1"/>
  <c r="G6" i="6"/>
  <c r="H6" i="6" s="1"/>
  <c r="G7" i="6"/>
  <c r="G8" i="6"/>
  <c r="H8" i="6" s="1"/>
  <c r="G9" i="6"/>
  <c r="H9" i="6" s="1"/>
  <c r="G10" i="6"/>
  <c r="H10" i="6" s="1"/>
  <c r="G11" i="6"/>
  <c r="H11" i="6" s="1"/>
  <c r="G12" i="6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G20" i="6"/>
  <c r="H20" i="6" s="1"/>
  <c r="G21" i="6"/>
  <c r="H21" i="6" s="1"/>
  <c r="G22" i="6"/>
  <c r="H22" i="6" s="1"/>
  <c r="G23" i="6"/>
  <c r="H23" i="6" s="1"/>
  <c r="G24" i="6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G32" i="6"/>
  <c r="H32" i="6" s="1"/>
  <c r="G33" i="6"/>
  <c r="H33" i="6" s="1"/>
  <c r="G34" i="6"/>
  <c r="H34" i="6" s="1"/>
  <c r="G35" i="6"/>
  <c r="H35" i="6" s="1"/>
  <c r="G36" i="6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G44" i="6"/>
  <c r="H44" i="6" s="1"/>
  <c r="G45" i="6"/>
  <c r="H45" i="6" s="1"/>
  <c r="G46" i="6"/>
  <c r="H46" i="6" s="1"/>
  <c r="G47" i="6"/>
  <c r="H47" i="6" s="1"/>
  <c r="G48" i="6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G56" i="6"/>
  <c r="H56" i="6" s="1"/>
  <c r="G57" i="6"/>
  <c r="H57" i="6" s="1"/>
  <c r="G58" i="6"/>
  <c r="H58" i="6" s="1"/>
  <c r="G59" i="6"/>
  <c r="H59" i="6" s="1"/>
  <c r="G60" i="6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G68" i="6"/>
  <c r="H68" i="6" s="1"/>
  <c r="G69" i="6"/>
  <c r="H69" i="6" s="1"/>
  <c r="G70" i="6"/>
  <c r="H70" i="6" s="1"/>
  <c r="G71" i="6"/>
  <c r="H71" i="6" s="1"/>
  <c r="G72" i="6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G80" i="6"/>
  <c r="H80" i="6" s="1"/>
  <c r="G81" i="6"/>
  <c r="H81" i="6" s="1"/>
  <c r="G82" i="6"/>
  <c r="H82" i="6" s="1"/>
  <c r="G83" i="6"/>
  <c r="H83" i="6" s="1"/>
  <c r="G84" i="6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G92" i="6"/>
  <c r="H92" i="6" s="1"/>
  <c r="G93" i="6"/>
  <c r="H93" i="6" s="1"/>
  <c r="G94" i="6"/>
  <c r="H94" i="6" s="1"/>
  <c r="G95" i="6"/>
  <c r="H95" i="6" s="1"/>
  <c r="G96" i="6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G104" i="6"/>
  <c r="H104" i="6" s="1"/>
  <c r="G105" i="6"/>
  <c r="H105" i="6" s="1"/>
  <c r="G106" i="6"/>
  <c r="H106" i="6" s="1"/>
  <c r="G107" i="6"/>
  <c r="H107" i="6" s="1"/>
  <c r="G108" i="6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G116" i="6"/>
  <c r="H116" i="6" s="1"/>
  <c r="G117" i="6"/>
  <c r="H117" i="6" s="1"/>
  <c r="G118" i="6"/>
  <c r="H118" i="6" s="1"/>
  <c r="G119" i="6"/>
  <c r="H119" i="6" s="1"/>
  <c r="G120" i="6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G128" i="6"/>
  <c r="H128" i="6" s="1"/>
  <c r="G129" i="6"/>
  <c r="H129" i="6" s="1"/>
  <c r="G130" i="6"/>
  <c r="H130" i="6" s="1"/>
  <c r="G131" i="6"/>
  <c r="H131" i="6" s="1"/>
  <c r="G132" i="6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G140" i="6"/>
  <c r="H140" i="6" s="1"/>
  <c r="G141" i="6"/>
  <c r="H141" i="6" s="1"/>
  <c r="G142" i="6"/>
  <c r="H142" i="6" s="1"/>
  <c r="G143" i="6"/>
  <c r="H143" i="6" s="1"/>
  <c r="G144" i="6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G152" i="6"/>
  <c r="H152" i="6" s="1"/>
  <c r="G153" i="6"/>
  <c r="H153" i="6" s="1"/>
  <c r="G154" i="6"/>
  <c r="H154" i="6" s="1"/>
  <c r="G155" i="6"/>
  <c r="H155" i="6" s="1"/>
  <c r="G156" i="6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G164" i="6"/>
  <c r="H164" i="6" s="1"/>
  <c r="G165" i="6"/>
  <c r="H165" i="6" s="1"/>
  <c r="G166" i="6"/>
  <c r="H166" i="6" s="1"/>
  <c r="G167" i="6"/>
  <c r="H167" i="6" s="1"/>
  <c r="G168" i="6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G176" i="6"/>
  <c r="H176" i="6" s="1"/>
  <c r="G177" i="6"/>
  <c r="H177" i="6" s="1"/>
  <c r="G178" i="6"/>
  <c r="H178" i="6" s="1"/>
  <c r="G179" i="6"/>
  <c r="H179" i="6" s="1"/>
  <c r="G180" i="6"/>
  <c r="G181" i="6"/>
  <c r="H181" i="6" s="1"/>
  <c r="G182" i="6"/>
  <c r="H182" i="6" s="1"/>
  <c r="G183" i="6"/>
  <c r="H183" i="6" s="1"/>
  <c r="G184" i="6"/>
  <c r="H184" i="6" s="1"/>
  <c r="G185" i="6"/>
  <c r="H185" i="6" s="1"/>
  <c r="F4" i="6"/>
  <c r="F5" i="6"/>
  <c r="F6" i="6"/>
  <c r="F9" i="6"/>
  <c r="F10" i="6"/>
  <c r="F11" i="6"/>
  <c r="F12" i="6"/>
  <c r="F13" i="6"/>
  <c r="F14" i="6"/>
  <c r="F15" i="6"/>
  <c r="F22" i="6"/>
  <c r="F23" i="6"/>
  <c r="F24" i="6"/>
  <c r="F25" i="6"/>
  <c r="F26" i="6"/>
  <c r="F27" i="6"/>
  <c r="F29" i="6"/>
  <c r="F30" i="6"/>
  <c r="F33" i="6"/>
  <c r="F34" i="6"/>
  <c r="F35" i="6"/>
  <c r="F36" i="6"/>
  <c r="F37" i="6"/>
  <c r="F41" i="6"/>
  <c r="F42" i="6"/>
  <c r="F44" i="6"/>
  <c r="F48" i="6"/>
  <c r="F49" i="6"/>
  <c r="F50" i="6"/>
  <c r="F51" i="6"/>
  <c r="F52" i="6"/>
  <c r="F53" i="6"/>
  <c r="F54" i="6"/>
  <c r="F55" i="6"/>
  <c r="F56" i="6"/>
  <c r="F60" i="6"/>
  <c r="F64" i="6"/>
  <c r="F65" i="6"/>
  <c r="F70" i="6"/>
  <c r="F71" i="6"/>
  <c r="F72" i="6"/>
  <c r="F75" i="6"/>
  <c r="F76" i="6"/>
  <c r="F81" i="6"/>
  <c r="F82" i="6"/>
  <c r="F83" i="6"/>
  <c r="F85" i="6"/>
  <c r="F86" i="6"/>
  <c r="F89" i="6"/>
  <c r="F90" i="6"/>
  <c r="F100" i="6"/>
  <c r="F101" i="6"/>
  <c r="F102" i="6"/>
  <c r="F103" i="6"/>
  <c r="F105" i="6"/>
  <c r="F106" i="6"/>
  <c r="F112" i="6"/>
  <c r="F114" i="6"/>
  <c r="F118" i="6"/>
  <c r="F120" i="6"/>
  <c r="F121" i="6"/>
  <c r="F136" i="6"/>
  <c r="F137" i="6"/>
  <c r="F139" i="6"/>
  <c r="F141" i="6"/>
  <c r="F148" i="6"/>
  <c r="F149" i="6"/>
  <c r="F150" i="6"/>
  <c r="F152" i="6"/>
  <c r="F153" i="6"/>
  <c r="F156" i="6"/>
  <c r="F159" i="6"/>
  <c r="F161" i="6"/>
  <c r="F163" i="6"/>
  <c r="F166" i="6"/>
  <c r="F169" i="6"/>
  <c r="F170" i="6"/>
  <c r="F172" i="6"/>
  <c r="F175" i="6"/>
  <c r="F3" i="6"/>
  <c r="D3" i="6" s="1"/>
  <c r="G3" i="6"/>
  <c r="H3" i="6" s="1"/>
  <c r="I3" i="6" l="1"/>
  <c r="J3" i="6" s="1"/>
  <c r="E3" i="6"/>
  <c r="D4" i="6" s="1"/>
  <c r="E4" i="6" l="1"/>
  <c r="D5" i="6" s="1"/>
  <c r="I4" i="6"/>
  <c r="J4" i="6" s="1"/>
  <c r="E5" i="6" l="1"/>
  <c r="D6" i="6" s="1"/>
  <c r="I5" i="6"/>
  <c r="J5" i="6" s="1"/>
  <c r="E6" i="6" l="1"/>
  <c r="F7" i="6" s="1"/>
  <c r="D7" i="6" s="1"/>
  <c r="I6" i="6"/>
  <c r="J6" i="6" s="1"/>
  <c r="E7" i="6" l="1"/>
  <c r="F8" i="6" s="1"/>
  <c r="D8" i="6" s="1"/>
  <c r="I7" i="6"/>
  <c r="J7" i="6" s="1"/>
  <c r="E8" i="6" l="1"/>
  <c r="D9" i="6" s="1"/>
  <c r="I8" i="6"/>
  <c r="J8" i="6" s="1"/>
  <c r="E9" i="6" l="1"/>
  <c r="D10" i="6" s="1"/>
  <c r="I9" i="6"/>
  <c r="J9" i="6" s="1"/>
  <c r="E10" i="6" l="1"/>
  <c r="D11" i="6" s="1"/>
  <c r="I10" i="6"/>
  <c r="J10" i="6" s="1"/>
  <c r="E11" i="6" l="1"/>
  <c r="D12" i="6" s="1"/>
  <c r="I11" i="6"/>
  <c r="J11" i="6" s="1"/>
  <c r="E12" i="6" l="1"/>
  <c r="D13" i="6" s="1"/>
  <c r="I12" i="6"/>
  <c r="J12" i="6" s="1"/>
  <c r="E13" i="6" l="1"/>
  <c r="D14" i="6" s="1"/>
  <c r="I13" i="6"/>
  <c r="J13" i="6" s="1"/>
  <c r="E14" i="6" l="1"/>
  <c r="D15" i="6" s="1"/>
  <c r="I14" i="6"/>
  <c r="J14" i="6" s="1"/>
  <c r="E15" i="6" l="1"/>
  <c r="F16" i="6" s="1"/>
  <c r="D16" i="6" s="1"/>
  <c r="I15" i="6"/>
  <c r="J15" i="6" s="1"/>
  <c r="E16" i="6" l="1"/>
  <c r="F17" i="6" s="1"/>
  <c r="D17" i="6" s="1"/>
  <c r="I16" i="6"/>
  <c r="J16" i="6" s="1"/>
  <c r="E17" i="6" l="1"/>
  <c r="F18" i="6" s="1"/>
  <c r="D18" i="6" s="1"/>
  <c r="I17" i="6"/>
  <c r="J17" i="6" s="1"/>
  <c r="E18" i="6" l="1"/>
  <c r="F19" i="6" s="1"/>
  <c r="D19" i="6" s="1"/>
  <c r="I18" i="6"/>
  <c r="J18" i="6" s="1"/>
  <c r="E19" i="6" l="1"/>
  <c r="F20" i="6" s="1"/>
  <c r="D20" i="6" s="1"/>
  <c r="I19" i="6"/>
  <c r="J19" i="6" s="1"/>
  <c r="E20" i="6" l="1"/>
  <c r="F21" i="6" s="1"/>
  <c r="D21" i="6" s="1"/>
  <c r="I20" i="6"/>
  <c r="J20" i="6" s="1"/>
  <c r="E21" i="6" l="1"/>
  <c r="D22" i="6" s="1"/>
  <c r="I21" i="6"/>
  <c r="J21" i="6" s="1"/>
  <c r="E22" i="6" l="1"/>
  <c r="D23" i="6" s="1"/>
  <c r="I22" i="6"/>
  <c r="J22" i="6" s="1"/>
  <c r="E23" i="6" l="1"/>
  <c r="D24" i="6" s="1"/>
  <c r="I23" i="6"/>
  <c r="J23" i="6" s="1"/>
  <c r="E24" i="6" l="1"/>
  <c r="D25" i="6" s="1"/>
  <c r="I24" i="6"/>
  <c r="J24" i="6" s="1"/>
  <c r="E25" i="6" l="1"/>
  <c r="D26" i="6" s="1"/>
  <c r="I25" i="6"/>
  <c r="J25" i="6" s="1"/>
  <c r="E26" i="6" l="1"/>
  <c r="D27" i="6" s="1"/>
  <c r="I26" i="6"/>
  <c r="J26" i="6" s="1"/>
  <c r="E27" i="6" l="1"/>
  <c r="F28" i="6" s="1"/>
  <c r="D28" i="6" s="1"/>
  <c r="I27" i="6"/>
  <c r="J27" i="6" s="1"/>
  <c r="E28" i="6" l="1"/>
  <c r="D29" i="6" s="1"/>
  <c r="I28" i="6"/>
  <c r="J28" i="6" s="1"/>
  <c r="E29" i="6" l="1"/>
  <c r="D30" i="6" s="1"/>
  <c r="I29" i="6"/>
  <c r="J29" i="6" s="1"/>
  <c r="E30" i="6" l="1"/>
  <c r="F31" i="6" s="1"/>
  <c r="D31" i="6" s="1"/>
  <c r="I30" i="6"/>
  <c r="J30" i="6" s="1"/>
  <c r="E31" i="6" l="1"/>
  <c r="F32" i="6" s="1"/>
  <c r="D32" i="6" s="1"/>
  <c r="I31" i="6"/>
  <c r="J31" i="6" s="1"/>
  <c r="E32" i="6" l="1"/>
  <c r="D33" i="6" s="1"/>
  <c r="I32" i="6"/>
  <c r="J32" i="6" s="1"/>
  <c r="E33" i="6" l="1"/>
  <c r="D34" i="6" s="1"/>
  <c r="I33" i="6"/>
  <c r="J33" i="6" s="1"/>
  <c r="E34" i="6" l="1"/>
  <c r="D35" i="6" s="1"/>
  <c r="I34" i="6"/>
  <c r="J34" i="6" s="1"/>
  <c r="E35" i="6" l="1"/>
  <c r="D36" i="6" s="1"/>
  <c r="I35" i="6"/>
  <c r="J35" i="6" s="1"/>
  <c r="E36" i="6" l="1"/>
  <c r="D37" i="6" s="1"/>
  <c r="I36" i="6"/>
  <c r="J36" i="6" s="1"/>
  <c r="E37" i="6" l="1"/>
  <c r="F38" i="6" s="1"/>
  <c r="D38" i="6" s="1"/>
  <c r="I37" i="6"/>
  <c r="J37" i="6" s="1"/>
  <c r="E38" i="6" l="1"/>
  <c r="F39" i="6" s="1"/>
  <c r="D39" i="6" s="1"/>
  <c r="I38" i="6"/>
  <c r="J38" i="6" s="1"/>
  <c r="E39" i="6" l="1"/>
  <c r="F40" i="6" s="1"/>
  <c r="D40" i="6" s="1"/>
  <c r="I39" i="6"/>
  <c r="J39" i="6" s="1"/>
  <c r="E40" i="6" l="1"/>
  <c r="D41" i="6" s="1"/>
  <c r="I40" i="6"/>
  <c r="J40" i="6" s="1"/>
  <c r="E41" i="6" l="1"/>
  <c r="D42" i="6" s="1"/>
  <c r="I41" i="6"/>
  <c r="J41" i="6" s="1"/>
  <c r="E42" i="6" l="1"/>
  <c r="F43" i="6" s="1"/>
  <c r="D43" i="6" s="1"/>
  <c r="I42" i="6"/>
  <c r="J42" i="6" s="1"/>
  <c r="E43" i="6" l="1"/>
  <c r="D44" i="6" s="1"/>
  <c r="I43" i="6"/>
  <c r="J43" i="6" s="1"/>
  <c r="E44" i="6" l="1"/>
  <c r="F45" i="6" s="1"/>
  <c r="D45" i="6" s="1"/>
  <c r="I44" i="6"/>
  <c r="J44" i="6" s="1"/>
  <c r="E45" i="6" l="1"/>
  <c r="F46" i="6" s="1"/>
  <c r="D46" i="6" s="1"/>
  <c r="I45" i="6"/>
  <c r="J45" i="6" s="1"/>
  <c r="E46" i="6" l="1"/>
  <c r="F47" i="6" s="1"/>
  <c r="D47" i="6" s="1"/>
  <c r="I46" i="6"/>
  <c r="J46" i="6" s="1"/>
  <c r="E47" i="6" l="1"/>
  <c r="D48" i="6" s="1"/>
  <c r="I47" i="6"/>
  <c r="J47" i="6"/>
  <c r="E48" i="6" l="1"/>
  <c r="D49" i="6" s="1"/>
  <c r="I48" i="6"/>
  <c r="J48" i="6" s="1"/>
  <c r="E49" i="6" l="1"/>
  <c r="D50" i="6" s="1"/>
  <c r="I49" i="6"/>
  <c r="J49" i="6" s="1"/>
  <c r="E50" i="6" l="1"/>
  <c r="D51" i="6" s="1"/>
  <c r="I50" i="6"/>
  <c r="J50" i="6" s="1"/>
  <c r="E51" i="6" l="1"/>
  <c r="D52" i="6" s="1"/>
  <c r="I51" i="6"/>
  <c r="J51" i="6" s="1"/>
  <c r="E52" i="6" l="1"/>
  <c r="D53" i="6" s="1"/>
  <c r="I52" i="6"/>
  <c r="J52" i="6" s="1"/>
  <c r="E53" i="6" l="1"/>
  <c r="D54" i="6" s="1"/>
  <c r="I53" i="6"/>
  <c r="J53" i="6" s="1"/>
  <c r="E54" i="6" l="1"/>
  <c r="D55" i="6" s="1"/>
  <c r="I54" i="6"/>
  <c r="J54" i="6" s="1"/>
  <c r="E55" i="6" l="1"/>
  <c r="D56" i="6" s="1"/>
  <c r="I55" i="6"/>
  <c r="J55" i="6" s="1"/>
  <c r="E56" i="6" l="1"/>
  <c r="F57" i="6" s="1"/>
  <c r="D57" i="6" s="1"/>
  <c r="I56" i="6"/>
  <c r="J56" i="6" s="1"/>
  <c r="E57" i="6" l="1"/>
  <c r="F58" i="6" s="1"/>
  <c r="D58" i="6" s="1"/>
  <c r="I57" i="6"/>
  <c r="J57" i="6" s="1"/>
  <c r="E58" i="6" l="1"/>
  <c r="F59" i="6" s="1"/>
  <c r="D59" i="6" s="1"/>
  <c r="I58" i="6"/>
  <c r="J58" i="6" s="1"/>
  <c r="E59" i="6" l="1"/>
  <c r="D60" i="6" s="1"/>
  <c r="I59" i="6"/>
  <c r="J59" i="6" s="1"/>
  <c r="E60" i="6" l="1"/>
  <c r="F61" i="6" s="1"/>
  <c r="D61" i="6" s="1"/>
  <c r="I60" i="6"/>
  <c r="J60" i="6" s="1"/>
  <c r="E61" i="6" l="1"/>
  <c r="F62" i="6" s="1"/>
  <c r="D62" i="6" s="1"/>
  <c r="I61" i="6"/>
  <c r="J61" i="6" s="1"/>
  <c r="E62" i="6" l="1"/>
  <c r="F63" i="6" s="1"/>
  <c r="D63" i="6" s="1"/>
  <c r="I62" i="6"/>
  <c r="J62" i="6" s="1"/>
  <c r="E63" i="6" l="1"/>
  <c r="D64" i="6" s="1"/>
  <c r="I63" i="6"/>
  <c r="J63" i="6" s="1"/>
  <c r="E64" i="6" l="1"/>
  <c r="D65" i="6" s="1"/>
  <c r="I64" i="6"/>
  <c r="J64" i="6" s="1"/>
  <c r="E65" i="6" l="1"/>
  <c r="F66" i="6" s="1"/>
  <c r="D66" i="6" s="1"/>
  <c r="I65" i="6"/>
  <c r="J65" i="6" s="1"/>
  <c r="E66" i="6" l="1"/>
  <c r="F67" i="6" s="1"/>
  <c r="D67" i="6" s="1"/>
  <c r="I66" i="6"/>
  <c r="J66" i="6" s="1"/>
  <c r="E67" i="6" l="1"/>
  <c r="F68" i="6" s="1"/>
  <c r="D68" i="6" s="1"/>
  <c r="I67" i="6"/>
  <c r="J67" i="6" s="1"/>
  <c r="E68" i="6" l="1"/>
  <c r="F69" i="6" s="1"/>
  <c r="D69" i="6" s="1"/>
  <c r="I68" i="6"/>
  <c r="J68" i="6" s="1"/>
  <c r="E69" i="6" l="1"/>
  <c r="D70" i="6" s="1"/>
  <c r="I69" i="6"/>
  <c r="J69" i="6" s="1"/>
  <c r="E70" i="6" l="1"/>
  <c r="D71" i="6" s="1"/>
  <c r="I70" i="6"/>
  <c r="J70" i="6" s="1"/>
  <c r="E71" i="6" l="1"/>
  <c r="D72" i="6" s="1"/>
  <c r="I71" i="6"/>
  <c r="J71" i="6"/>
  <c r="E72" i="6" l="1"/>
  <c r="F73" i="6" s="1"/>
  <c r="D73" i="6" s="1"/>
  <c r="I72" i="6"/>
  <c r="J72" i="6"/>
  <c r="E73" i="6" l="1"/>
  <c r="F74" i="6" s="1"/>
  <c r="D74" i="6" s="1"/>
  <c r="I73" i="6"/>
  <c r="J73" i="6" s="1"/>
  <c r="E74" i="6" l="1"/>
  <c r="D75" i="6" s="1"/>
  <c r="I74" i="6"/>
  <c r="J74" i="6" s="1"/>
  <c r="E75" i="6" l="1"/>
  <c r="D76" i="6" s="1"/>
  <c r="I75" i="6"/>
  <c r="J75" i="6" s="1"/>
  <c r="E76" i="6" l="1"/>
  <c r="F77" i="6" s="1"/>
  <c r="D77" i="6" s="1"/>
  <c r="I76" i="6"/>
  <c r="J76" i="6" s="1"/>
  <c r="E77" i="6" l="1"/>
  <c r="F78" i="6" s="1"/>
  <c r="D78" i="6" s="1"/>
  <c r="I77" i="6"/>
  <c r="J77" i="6" s="1"/>
  <c r="E78" i="6" l="1"/>
  <c r="F79" i="6" s="1"/>
  <c r="D79" i="6" s="1"/>
  <c r="I78" i="6"/>
  <c r="J78" i="6" s="1"/>
  <c r="E79" i="6" l="1"/>
  <c r="F80" i="6" s="1"/>
  <c r="D80" i="6" s="1"/>
  <c r="I79" i="6"/>
  <c r="J79" i="6" s="1"/>
  <c r="E80" i="6" l="1"/>
  <c r="D81" i="6" s="1"/>
  <c r="I80" i="6"/>
  <c r="J80" i="6" s="1"/>
  <c r="E81" i="6" l="1"/>
  <c r="D82" i="6" s="1"/>
  <c r="I81" i="6"/>
  <c r="J81" i="6" s="1"/>
  <c r="E82" i="6" l="1"/>
  <c r="D83" i="6" s="1"/>
  <c r="I82" i="6"/>
  <c r="J82" i="6" s="1"/>
  <c r="E83" i="6" l="1"/>
  <c r="F84" i="6" s="1"/>
  <c r="D84" i="6" s="1"/>
  <c r="I83" i="6"/>
  <c r="J83" i="6" s="1"/>
  <c r="E84" i="6" l="1"/>
  <c r="D85" i="6" s="1"/>
  <c r="I84" i="6"/>
  <c r="J84" i="6" s="1"/>
  <c r="E85" i="6" l="1"/>
  <c r="D86" i="6" s="1"/>
  <c r="I85" i="6"/>
  <c r="J85" i="6" s="1"/>
  <c r="E86" i="6" l="1"/>
  <c r="F87" i="6" s="1"/>
  <c r="D87" i="6" s="1"/>
  <c r="I86" i="6"/>
  <c r="J86" i="6" s="1"/>
  <c r="E87" i="6" l="1"/>
  <c r="F88" i="6" s="1"/>
  <c r="D88" i="6" s="1"/>
  <c r="I87" i="6"/>
  <c r="J87" i="6" s="1"/>
  <c r="E88" i="6" l="1"/>
  <c r="D89" i="6" s="1"/>
  <c r="I88" i="6"/>
  <c r="J88" i="6" s="1"/>
  <c r="E89" i="6" l="1"/>
  <c r="D90" i="6" s="1"/>
  <c r="I89" i="6"/>
  <c r="J89" i="6" s="1"/>
  <c r="E90" i="6" l="1"/>
  <c r="F91" i="6" s="1"/>
  <c r="D91" i="6" s="1"/>
  <c r="I90" i="6"/>
  <c r="J90" i="6" s="1"/>
  <c r="E91" i="6" l="1"/>
  <c r="F92" i="6" s="1"/>
  <c r="D92" i="6" s="1"/>
  <c r="I91" i="6"/>
  <c r="J91" i="6" s="1"/>
  <c r="E92" i="6" l="1"/>
  <c r="F93" i="6" s="1"/>
  <c r="D93" i="6" s="1"/>
  <c r="I92" i="6"/>
  <c r="J92" i="6" s="1"/>
  <c r="E93" i="6" l="1"/>
  <c r="F94" i="6" s="1"/>
  <c r="D94" i="6" s="1"/>
  <c r="I93" i="6"/>
  <c r="J93" i="6" s="1"/>
  <c r="E94" i="6" l="1"/>
  <c r="F95" i="6" s="1"/>
  <c r="D95" i="6" s="1"/>
  <c r="I94" i="6"/>
  <c r="J94" i="6" s="1"/>
  <c r="E95" i="6" l="1"/>
  <c r="F96" i="6" s="1"/>
  <c r="D96" i="6" s="1"/>
  <c r="I95" i="6"/>
  <c r="J95" i="6" s="1"/>
  <c r="E96" i="6" l="1"/>
  <c r="F97" i="6" s="1"/>
  <c r="D97" i="6" s="1"/>
  <c r="I96" i="6"/>
  <c r="J96" i="6" s="1"/>
  <c r="E97" i="6" l="1"/>
  <c r="F98" i="6" s="1"/>
  <c r="D98" i="6" s="1"/>
  <c r="I97" i="6"/>
  <c r="J97" i="6" s="1"/>
  <c r="E98" i="6" l="1"/>
  <c r="F99" i="6" s="1"/>
  <c r="D99" i="6" s="1"/>
  <c r="I98" i="6"/>
  <c r="J98" i="6" s="1"/>
  <c r="E99" i="6" l="1"/>
  <c r="D100" i="6" s="1"/>
  <c r="I99" i="6"/>
  <c r="J99" i="6" s="1"/>
  <c r="E100" i="6" l="1"/>
  <c r="D101" i="6" s="1"/>
  <c r="I100" i="6"/>
  <c r="J100" i="6" s="1"/>
  <c r="E101" i="6" l="1"/>
  <c r="D102" i="6" s="1"/>
  <c r="I101" i="6"/>
  <c r="J101" i="6" s="1"/>
  <c r="E102" i="6" l="1"/>
  <c r="D103" i="6" s="1"/>
  <c r="I102" i="6"/>
  <c r="J102" i="6" s="1"/>
  <c r="E103" i="6" l="1"/>
  <c r="F104" i="6" s="1"/>
  <c r="D104" i="6" s="1"/>
  <c r="I103" i="6"/>
  <c r="J103" i="6" s="1"/>
  <c r="E104" i="6" l="1"/>
  <c r="D105" i="6" s="1"/>
  <c r="I104" i="6"/>
  <c r="J104" i="6" s="1"/>
  <c r="E105" i="6" l="1"/>
  <c r="D106" i="6" s="1"/>
  <c r="I105" i="6"/>
  <c r="J105" i="6" s="1"/>
  <c r="E106" i="6" l="1"/>
  <c r="F107" i="6" s="1"/>
  <c r="D107" i="6" s="1"/>
  <c r="I106" i="6"/>
  <c r="J106" i="6" s="1"/>
  <c r="E107" i="6" l="1"/>
  <c r="F108" i="6" s="1"/>
  <c r="D108" i="6" s="1"/>
  <c r="I107" i="6"/>
  <c r="J107" i="6" s="1"/>
  <c r="E108" i="6" l="1"/>
  <c r="F109" i="6" s="1"/>
  <c r="D109" i="6" s="1"/>
  <c r="I108" i="6"/>
  <c r="J108" i="6" s="1"/>
  <c r="E109" i="6" l="1"/>
  <c r="F110" i="6" s="1"/>
  <c r="D110" i="6" s="1"/>
  <c r="I109" i="6"/>
  <c r="J109" i="6" s="1"/>
  <c r="E110" i="6" l="1"/>
  <c r="F111" i="6" s="1"/>
  <c r="D111" i="6" s="1"/>
  <c r="I110" i="6"/>
  <c r="J110" i="6" s="1"/>
  <c r="E111" i="6" l="1"/>
  <c r="D112" i="6" s="1"/>
  <c r="I111" i="6"/>
  <c r="J111" i="6" s="1"/>
  <c r="E112" i="6" l="1"/>
  <c r="F113" i="6" s="1"/>
  <c r="D113" i="6" s="1"/>
  <c r="I112" i="6"/>
  <c r="J112" i="6" s="1"/>
  <c r="E113" i="6" l="1"/>
  <c r="D114" i="6" s="1"/>
  <c r="I113" i="6"/>
  <c r="J113" i="6" s="1"/>
  <c r="E114" i="6" l="1"/>
  <c r="F115" i="6" s="1"/>
  <c r="D115" i="6" s="1"/>
  <c r="I114" i="6"/>
  <c r="J114" i="6" s="1"/>
  <c r="E115" i="6" l="1"/>
  <c r="F116" i="6" s="1"/>
  <c r="D116" i="6" s="1"/>
  <c r="I115" i="6"/>
  <c r="J115" i="6" s="1"/>
  <c r="E116" i="6" l="1"/>
  <c r="F117" i="6" s="1"/>
  <c r="D117" i="6" s="1"/>
  <c r="I116" i="6"/>
  <c r="J116" i="6" s="1"/>
  <c r="E117" i="6" l="1"/>
  <c r="D118" i="6" s="1"/>
  <c r="I117" i="6"/>
  <c r="J117" i="6"/>
  <c r="E118" i="6" l="1"/>
  <c r="F119" i="6" s="1"/>
  <c r="D119" i="6" s="1"/>
  <c r="I118" i="6"/>
  <c r="J118" i="6" s="1"/>
  <c r="E119" i="6" l="1"/>
  <c r="D120" i="6" s="1"/>
  <c r="I119" i="6"/>
  <c r="J119" i="6" s="1"/>
  <c r="E120" i="6" l="1"/>
  <c r="D121" i="6" s="1"/>
  <c r="I120" i="6"/>
  <c r="J120" i="6"/>
  <c r="E121" i="6" l="1"/>
  <c r="F122" i="6" s="1"/>
  <c r="D122" i="6" s="1"/>
  <c r="I121" i="6"/>
  <c r="J121" i="6" s="1"/>
  <c r="E122" i="6" l="1"/>
  <c r="F123" i="6" s="1"/>
  <c r="D123" i="6" s="1"/>
  <c r="I122" i="6"/>
  <c r="J122" i="6" s="1"/>
  <c r="E123" i="6" l="1"/>
  <c r="F124" i="6" s="1"/>
  <c r="D124" i="6" s="1"/>
  <c r="I123" i="6"/>
  <c r="J123" i="6" s="1"/>
  <c r="E124" i="6" l="1"/>
  <c r="F125" i="6" s="1"/>
  <c r="D125" i="6" s="1"/>
  <c r="I124" i="6"/>
  <c r="J124" i="6" s="1"/>
  <c r="E125" i="6" l="1"/>
  <c r="F126" i="6" s="1"/>
  <c r="D126" i="6" s="1"/>
  <c r="I125" i="6"/>
  <c r="J125" i="6" s="1"/>
  <c r="E126" i="6" l="1"/>
  <c r="F127" i="6" s="1"/>
  <c r="D127" i="6" s="1"/>
  <c r="I126" i="6"/>
  <c r="J126" i="6" s="1"/>
  <c r="E127" i="6" l="1"/>
  <c r="F128" i="6" s="1"/>
  <c r="D128" i="6" s="1"/>
  <c r="I127" i="6"/>
  <c r="J127" i="6" s="1"/>
  <c r="E128" i="6" l="1"/>
  <c r="F129" i="6" s="1"/>
  <c r="D129" i="6" s="1"/>
  <c r="I128" i="6"/>
  <c r="J128" i="6" s="1"/>
  <c r="E129" i="6" l="1"/>
  <c r="F130" i="6" s="1"/>
  <c r="D130" i="6" s="1"/>
  <c r="I129" i="6"/>
  <c r="J129" i="6"/>
  <c r="E130" i="6" l="1"/>
  <c r="F131" i="6" s="1"/>
  <c r="D131" i="6" s="1"/>
  <c r="I130" i="6"/>
  <c r="J130" i="6" s="1"/>
  <c r="E131" i="6" l="1"/>
  <c r="F132" i="6" s="1"/>
  <c r="D132" i="6" s="1"/>
  <c r="I131" i="6"/>
  <c r="J131" i="6" s="1"/>
  <c r="E132" i="6" l="1"/>
  <c r="F133" i="6" s="1"/>
  <c r="D133" i="6" s="1"/>
  <c r="I132" i="6"/>
  <c r="J132" i="6" s="1"/>
  <c r="E133" i="6" l="1"/>
  <c r="F134" i="6" s="1"/>
  <c r="D134" i="6" s="1"/>
  <c r="I133" i="6"/>
  <c r="J133" i="6" s="1"/>
  <c r="E134" i="6" l="1"/>
  <c r="F135" i="6" s="1"/>
  <c r="D135" i="6" s="1"/>
  <c r="I134" i="6"/>
  <c r="J134" i="6" s="1"/>
  <c r="E135" i="6" l="1"/>
  <c r="D136" i="6" s="1"/>
  <c r="I135" i="6"/>
  <c r="J135" i="6" s="1"/>
  <c r="E136" i="6" l="1"/>
  <c r="D137" i="6" s="1"/>
  <c r="I136" i="6"/>
  <c r="J136" i="6" s="1"/>
  <c r="E137" i="6" l="1"/>
  <c r="F138" i="6" s="1"/>
  <c r="D138" i="6" s="1"/>
  <c r="I137" i="6"/>
  <c r="J137" i="6" s="1"/>
  <c r="E138" i="6" l="1"/>
  <c r="D139" i="6" s="1"/>
  <c r="I138" i="6"/>
  <c r="J138" i="6" s="1"/>
  <c r="E139" i="6" l="1"/>
  <c r="F140" i="6" s="1"/>
  <c r="D140" i="6" s="1"/>
  <c r="I139" i="6"/>
  <c r="J139" i="6" s="1"/>
  <c r="E140" i="6" l="1"/>
  <c r="D141" i="6" s="1"/>
  <c r="I140" i="6"/>
  <c r="J140" i="6" s="1"/>
  <c r="E141" i="6" l="1"/>
  <c r="F142" i="6" s="1"/>
  <c r="D142" i="6" s="1"/>
  <c r="I141" i="6"/>
  <c r="J141" i="6" s="1"/>
  <c r="E142" i="6" l="1"/>
  <c r="F143" i="6" s="1"/>
  <c r="D143" i="6" s="1"/>
  <c r="I142" i="6"/>
  <c r="J142" i="6" s="1"/>
  <c r="E143" i="6" l="1"/>
  <c r="F144" i="6" s="1"/>
  <c r="D144" i="6" s="1"/>
  <c r="I143" i="6"/>
  <c r="J143" i="6" s="1"/>
  <c r="E144" i="6" l="1"/>
  <c r="F145" i="6" s="1"/>
  <c r="D145" i="6" s="1"/>
  <c r="I144" i="6"/>
  <c r="J144" i="6"/>
  <c r="E145" i="6" l="1"/>
  <c r="F146" i="6" s="1"/>
  <c r="D146" i="6" s="1"/>
  <c r="I145" i="6"/>
  <c r="J145" i="6" s="1"/>
  <c r="E146" i="6" l="1"/>
  <c r="F147" i="6" s="1"/>
  <c r="D147" i="6" s="1"/>
  <c r="I146" i="6"/>
  <c r="J146" i="6" s="1"/>
  <c r="E147" i="6" l="1"/>
  <c r="D148" i="6" s="1"/>
  <c r="I147" i="6"/>
  <c r="J147" i="6" s="1"/>
  <c r="E148" i="6" l="1"/>
  <c r="D149" i="6" s="1"/>
  <c r="I148" i="6"/>
  <c r="J148" i="6" s="1"/>
  <c r="E149" i="6" l="1"/>
  <c r="D150" i="6" s="1"/>
  <c r="I149" i="6"/>
  <c r="J149" i="6" s="1"/>
  <c r="E150" i="6" l="1"/>
  <c r="F151" i="6" s="1"/>
  <c r="D151" i="6" s="1"/>
  <c r="I150" i="6"/>
  <c r="J150" i="6" s="1"/>
  <c r="E151" i="6" l="1"/>
  <c r="D152" i="6" s="1"/>
  <c r="I151" i="6"/>
  <c r="J151" i="6" s="1"/>
  <c r="E152" i="6" l="1"/>
  <c r="D153" i="6" s="1"/>
  <c r="I152" i="6"/>
  <c r="J152" i="6" s="1"/>
  <c r="E153" i="6" l="1"/>
  <c r="F154" i="6" s="1"/>
  <c r="D154" i="6" s="1"/>
  <c r="I153" i="6"/>
  <c r="J153" i="6" s="1"/>
  <c r="E154" i="6" l="1"/>
  <c r="F155" i="6" s="1"/>
  <c r="D155" i="6" s="1"/>
  <c r="I154" i="6"/>
  <c r="J154" i="6" s="1"/>
  <c r="E155" i="6" l="1"/>
  <c r="D156" i="6" s="1"/>
  <c r="I155" i="6"/>
  <c r="J155" i="6" s="1"/>
  <c r="E156" i="6" l="1"/>
  <c r="F157" i="6" s="1"/>
  <c r="D157" i="6" s="1"/>
  <c r="I156" i="6"/>
  <c r="J156" i="6"/>
  <c r="E157" i="6" l="1"/>
  <c r="F158" i="6" s="1"/>
  <c r="D158" i="6" s="1"/>
  <c r="I157" i="6"/>
  <c r="J157" i="6" s="1"/>
  <c r="E158" i="6" l="1"/>
  <c r="D159" i="6" s="1"/>
  <c r="I158" i="6"/>
  <c r="J158" i="6" s="1"/>
  <c r="E159" i="6" l="1"/>
  <c r="F160" i="6" s="1"/>
  <c r="D160" i="6" s="1"/>
  <c r="I159" i="6"/>
  <c r="J159" i="6" s="1"/>
  <c r="E160" i="6" l="1"/>
  <c r="D161" i="6" s="1"/>
  <c r="I160" i="6"/>
  <c r="J160" i="6" s="1"/>
  <c r="E161" i="6" l="1"/>
  <c r="F162" i="6" s="1"/>
  <c r="D162" i="6" s="1"/>
  <c r="I161" i="6"/>
  <c r="J161" i="6" s="1"/>
  <c r="E162" i="6" l="1"/>
  <c r="D163" i="6" s="1"/>
  <c r="I162" i="6"/>
  <c r="J162" i="6" s="1"/>
  <c r="E163" i="6" l="1"/>
  <c r="F164" i="6" s="1"/>
  <c r="D164" i="6" s="1"/>
  <c r="I163" i="6"/>
  <c r="J163" i="6" s="1"/>
  <c r="E164" i="6" l="1"/>
  <c r="F165" i="6" s="1"/>
  <c r="D165" i="6" s="1"/>
  <c r="I164" i="6"/>
  <c r="J164" i="6" s="1"/>
  <c r="E165" i="6" l="1"/>
  <c r="D166" i="6" s="1"/>
  <c r="I165" i="6"/>
  <c r="J165" i="6"/>
  <c r="E166" i="6" l="1"/>
  <c r="F167" i="6" s="1"/>
  <c r="D167" i="6" s="1"/>
  <c r="I166" i="6"/>
  <c r="J166" i="6" s="1"/>
  <c r="E167" i="6" l="1"/>
  <c r="F168" i="6" s="1"/>
  <c r="D168" i="6" s="1"/>
  <c r="I167" i="6"/>
  <c r="J167" i="6"/>
  <c r="E168" i="6" l="1"/>
  <c r="D169" i="6" s="1"/>
  <c r="I168" i="6"/>
  <c r="J168" i="6"/>
  <c r="E169" i="6" l="1"/>
  <c r="D170" i="6" s="1"/>
  <c r="I169" i="6"/>
  <c r="J169" i="6" s="1"/>
  <c r="E170" i="6" l="1"/>
  <c r="F171" i="6" s="1"/>
  <c r="D171" i="6" s="1"/>
  <c r="I170" i="6"/>
  <c r="J170" i="6" s="1"/>
  <c r="E171" i="6" l="1"/>
  <c r="D172" i="6" s="1"/>
  <c r="I171" i="6"/>
  <c r="J171" i="6" s="1"/>
  <c r="E172" i="6" l="1"/>
  <c r="F173" i="6" s="1"/>
  <c r="D173" i="6" s="1"/>
  <c r="I172" i="6"/>
  <c r="J172" i="6" s="1"/>
  <c r="E173" i="6" l="1"/>
  <c r="F174" i="6" s="1"/>
  <c r="D174" i="6" s="1"/>
  <c r="I173" i="6"/>
  <c r="J173" i="6" s="1"/>
  <c r="E174" i="6" l="1"/>
  <c r="D175" i="6" s="1"/>
  <c r="I174" i="6"/>
  <c r="J174" i="6" s="1"/>
  <c r="E175" i="6" l="1"/>
  <c r="F176" i="6" s="1"/>
  <c r="D176" i="6" s="1"/>
  <c r="I175" i="6"/>
  <c r="J175" i="6" s="1"/>
  <c r="E176" i="6" l="1"/>
  <c r="F177" i="6" s="1"/>
  <c r="D177" i="6" s="1"/>
  <c r="I176" i="6"/>
  <c r="J176" i="6" s="1"/>
  <c r="E177" i="6" l="1"/>
  <c r="F178" i="6" s="1"/>
  <c r="D178" i="6" s="1"/>
  <c r="I177" i="6"/>
  <c r="J177" i="6" s="1"/>
  <c r="E178" i="6" l="1"/>
  <c r="F179" i="6" s="1"/>
  <c r="D179" i="6" s="1"/>
  <c r="I178" i="6"/>
  <c r="J178" i="6" s="1"/>
  <c r="E179" i="6" l="1"/>
  <c r="F180" i="6" s="1"/>
  <c r="D180" i="6" s="1"/>
  <c r="I179" i="6"/>
  <c r="J179" i="6"/>
  <c r="E180" i="6" l="1"/>
  <c r="F181" i="6" s="1"/>
  <c r="D181" i="6" s="1"/>
  <c r="I180" i="6"/>
  <c r="J180" i="6" s="1"/>
  <c r="E181" i="6" l="1"/>
  <c r="F182" i="6" s="1"/>
  <c r="D182" i="6" s="1"/>
  <c r="I181" i="6"/>
  <c r="J181" i="6" s="1"/>
  <c r="E182" i="6" l="1"/>
  <c r="F183" i="6" s="1"/>
  <c r="D183" i="6" s="1"/>
  <c r="I182" i="6"/>
  <c r="J182" i="6" s="1"/>
  <c r="E183" i="6" l="1"/>
  <c r="F184" i="6" s="1"/>
  <c r="D184" i="6" s="1"/>
  <c r="I183" i="6"/>
  <c r="J183" i="6" s="1"/>
  <c r="E184" i="6" l="1"/>
  <c r="F185" i="6" s="1"/>
  <c r="D185" i="6" s="1"/>
  <c r="I184" i="6"/>
  <c r="J184" i="6" s="1"/>
  <c r="E185" i="6" l="1"/>
  <c r="I185" i="6"/>
  <c r="J18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FF950-F9A8-47C8-9136-19BBC2F3F4A6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  <connection id="2" xr16:uid="{291C2DC3-DF91-426E-988F-B6CD55B48209}" keepAlive="1" name="Zapytanie — pogoda (2)" description="Połączenie z zapytaniem „pogoda (2)” w skoroszycie." type="5" refreshedVersion="0" background="1" saveData="1">
    <dbPr connection="Provider=Microsoft.Mashup.OleDb.1;Data Source=$Workbook$;Location=&quot;pogoda (2)&quot;;Extended Properties=&quot;&quot;" command="SELECT * FROM [pogoda (2)]"/>
  </connection>
</connections>
</file>

<file path=xl/sharedStrings.xml><?xml version="1.0" encoding="utf-8"?>
<sst xmlns="http://schemas.openxmlformats.org/spreadsheetml/2006/main" count="219" uniqueCount="211">
  <si>
    <t>opady</t>
  </si>
  <si>
    <t>data</t>
  </si>
  <si>
    <t>ubytek</t>
  </si>
  <si>
    <t>temperatura</t>
  </si>
  <si>
    <t>Etykiety wierszy</t>
  </si>
  <si>
    <t>Suma końcowa</t>
  </si>
  <si>
    <t>Suma z 21</t>
  </si>
  <si>
    <t>czy podlewanie</t>
  </si>
  <si>
    <t>ile podlanie</t>
  </si>
  <si>
    <t xml:space="preserve">czy_dolwanie </t>
  </si>
  <si>
    <t>ile dolane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</si>
  <si>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</si>
  <si>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</si>
  <si>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</si>
  <si>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</si>
  <si>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</si>
  <si>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</si>
  <si>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</si>
  <si>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</si>
  <si>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</si>
  <si>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</si>
  <si>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</si>
  <si>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</si>
  <si>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</si>
  <si>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</si>
  <si>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</si>
  <si>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</si>
  <si>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</si>
  <si>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</si>
  <si>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</si>
  <si>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</si>
  <si>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</si>
  <si>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</si>
  <si>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</si>
  <si>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</si>
  <si>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</si>
  <si>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</si>
  <si>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</si>
  <si>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</si>
  <si>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</si>
  <si>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</si>
  <si>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</si>
  <si>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</si>
  <si>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</si>
  <si>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</si>
  <si>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</si>
  <si>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</si>
  <si>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</si>
  <si>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</si>
  <si>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</si>
  <si>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</si>
  <si>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</si>
  <si>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</si>
  <si>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</si>
  <si>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</si>
  <si>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</si>
  <si>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</si>
  <si>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</si>
  <si>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</si>
  <si>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</si>
  <si>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</si>
  <si>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</si>
  <si>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</si>
  <si>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</si>
  <si>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</si>
  <si>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</si>
  <si>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</si>
  <si>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</si>
  <si>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</si>
  <si>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</si>
  <si>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</si>
  <si>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</si>
  <si>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</si>
  <si>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</si>
  <si>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</si>
  <si>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</si>
  <si>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</si>
  <si>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</si>
  <si>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</si>
  <si>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</si>
  <si>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</si>
  <si>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</si>
  <si>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</si>
  <si>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</si>
  <si>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</si>
  <si>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</si>
  <si>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</si>
  <si>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</si>
  <si>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</si>
  <si>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</si>
  <si>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</si>
  <si>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</si>
  <si>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</si>
  <si>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</si>
  <si>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</si>
  <si>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</si>
  <si>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</si>
  <si>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</si>
  <si>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</si>
  <si>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</si>
  <si>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</si>
  <si>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</si>
  <si>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</si>
  <si>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</si>
  <si>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</si>
  <si>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</si>
  <si>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</si>
  <si>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</si>
  <si>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</si>
  <si>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</si>
  <si>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</si>
  <si>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</si>
  <si>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</si>
  <si>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</si>
  <si>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</si>
  <si>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</si>
  <si>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</si>
  <si>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</si>
  <si>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</si>
  <si>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</si>
  <si>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</si>
  <si>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</si>
  <si>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</si>
  <si>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</si>
  <si>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</si>
  <si>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</si>
  <si>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</si>
  <si>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</si>
  <si>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</si>
  <si>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</si>
  <si>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</si>
  <si>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</si>
  <si>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</si>
  <si>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</si>
  <si>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</si>
  <si>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</si>
  <si>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</si>
  <si>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</si>
  <si>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</si>
  <si>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</si>
  <si>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</si>
  <si>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</si>
  <si>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</si>
  <si>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</si>
  <si>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</si>
  <si>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</si>
  <si>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</si>
  <si>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</si>
  <si>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</si>
  <si>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</si>
  <si>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</si>
  <si>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</si>
  <si>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</si>
  <si>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</si>
  <si>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</si>
  <si>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</si>
  <si>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</si>
  <si>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</si>
  <si>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</si>
  <si>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</si>
  <si>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</si>
  <si>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</si>
  <si>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</si>
  <si>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</si>
  <si>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</si>
  <si>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</si>
  <si>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</si>
  <si>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</si>
  <si>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</si>
  <si>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</si>
  <si>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</si>
  <si>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</si>
  <si>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</si>
  <si>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</si>
  <si>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</si>
  <si>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</si>
  <si>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</si>
  <si>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</si>
  <si>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</si>
  <si>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</si>
  <si>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</si>
  <si>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</si>
  <si>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</si>
  <si>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</si>
  <si>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</si>
  <si>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</si>
  <si>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</si>
  <si>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</si>
  <si>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</si>
  <si>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</si>
  <si>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</si>
  <si>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</si>
  <si>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</si>
  <si>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</si>
  <si>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cena</t>
  </si>
  <si>
    <t>Apr</t>
  </si>
  <si>
    <t>May</t>
  </si>
  <si>
    <t>Jun</t>
  </si>
  <si>
    <t>Jul</t>
  </si>
  <si>
    <t>Aug</t>
  </si>
  <si>
    <t>Sep</t>
  </si>
  <si>
    <t>Suma z ile dolane</t>
  </si>
  <si>
    <t>miesiac</t>
  </si>
  <si>
    <t>ile_litrów</t>
  </si>
  <si>
    <t>ile m3</t>
  </si>
  <si>
    <t>mniej 15</t>
  </si>
  <si>
    <t>war2</t>
  </si>
  <si>
    <t>war3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</si>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</sst>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1" fillId="2" borderId="0" xfId="1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2" borderId="1" xfId="1" applyNumberFormat="1" applyBorder="1"/>
    <xf numFmtId="0" fontId="1" fillId="2" borderId="2" xfId="1" applyNumberFormat="1" applyBorder="1"/>
    <xf numFmtId="0" fontId="0" fillId="0" borderId="0" xfId="0" applyAlignment="1">
      <alignment horizontal="left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[zbiornik.xlsx]zad2!Tabela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600"/>
              <a:t>ilość wody w zbiorniku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zad2!$B$3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zad2!$A$4:$A$187</c:f>
              <c:strCache>
                <c:ptCount val="183"/>
                <c:pt idx="0">
                  <c:v>01-Apr</c:v>
                </c:pt>
                <c:pt idx="1">
                  <c:v>02-Apr</c:v>
                </c:pt>
                <c:pt idx="2">
                  <c:v>03-Apr</c:v>
                </c:pt>
                <c:pt idx="3">
                  <c:v>04-Apr</c:v>
                </c:pt>
                <c:pt idx="4">
                  <c:v>05-Apr</c:v>
                </c:pt>
                <c:pt idx="5">
                  <c:v>06-Apr</c:v>
                </c:pt>
                <c:pt idx="6">
                  <c:v>07-Apr</c:v>
                </c:pt>
                <c:pt idx="7">
                  <c:v>08-Apr</c:v>
                </c:pt>
                <c:pt idx="8">
                  <c:v>09-Apr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01-May</c:v>
                </c:pt>
                <c:pt idx="31">
                  <c:v>02-May</c:v>
                </c:pt>
                <c:pt idx="32">
                  <c:v>03-May</c:v>
                </c:pt>
                <c:pt idx="33">
                  <c:v>04-May</c:v>
                </c:pt>
                <c:pt idx="34">
                  <c:v>05-May</c:v>
                </c:pt>
                <c:pt idx="35">
                  <c:v>06-May</c:v>
                </c:pt>
                <c:pt idx="36">
                  <c:v>07-May</c:v>
                </c:pt>
                <c:pt idx="37">
                  <c:v>08-May</c:v>
                </c:pt>
                <c:pt idx="38">
                  <c:v>09-May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01-Jun</c:v>
                </c:pt>
                <c:pt idx="62">
                  <c:v>02-Jun</c:v>
                </c:pt>
                <c:pt idx="63">
                  <c:v>03-Jun</c:v>
                </c:pt>
                <c:pt idx="64">
                  <c:v>04-Jun</c:v>
                </c:pt>
                <c:pt idx="65">
                  <c:v>05-Jun</c:v>
                </c:pt>
                <c:pt idx="66">
                  <c:v>06-Jun</c:v>
                </c:pt>
                <c:pt idx="67">
                  <c:v>07-Jun</c:v>
                </c:pt>
                <c:pt idx="68">
                  <c:v>08-Jun</c:v>
                </c:pt>
                <c:pt idx="69">
                  <c:v>09-Jun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01-Jul</c:v>
                </c:pt>
                <c:pt idx="92">
                  <c:v>02-Jul</c:v>
                </c:pt>
                <c:pt idx="93">
                  <c:v>03-Jul</c:v>
                </c:pt>
                <c:pt idx="94">
                  <c:v>04-Jul</c:v>
                </c:pt>
                <c:pt idx="95">
                  <c:v>05-Jul</c:v>
                </c:pt>
                <c:pt idx="96">
                  <c:v>06-Jul</c:v>
                </c:pt>
                <c:pt idx="97">
                  <c:v>07-Jul</c:v>
                </c:pt>
                <c:pt idx="98">
                  <c:v>08-Jul</c:v>
                </c:pt>
                <c:pt idx="99">
                  <c:v>09-Jul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  <c:pt idx="115">
                  <c:v>25-Jul</c:v>
                </c:pt>
                <c:pt idx="116">
                  <c:v>26-Jul</c:v>
                </c:pt>
                <c:pt idx="117">
                  <c:v>27-Jul</c:v>
                </c:pt>
                <c:pt idx="118">
                  <c:v>28-Jul</c:v>
                </c:pt>
                <c:pt idx="119">
                  <c:v>29-Jul</c:v>
                </c:pt>
                <c:pt idx="120">
                  <c:v>30-Jul</c:v>
                </c:pt>
                <c:pt idx="121">
                  <c:v>31-Jul</c:v>
                </c:pt>
                <c:pt idx="122">
                  <c:v>01-Aug</c:v>
                </c:pt>
                <c:pt idx="123">
                  <c:v>02-Aug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08-Aug</c:v>
                </c:pt>
                <c:pt idx="130">
                  <c:v>09-Aug</c:v>
                </c:pt>
                <c:pt idx="131">
                  <c:v>10-Aug</c:v>
                </c:pt>
                <c:pt idx="132">
                  <c:v>11-Aug</c:v>
                </c:pt>
                <c:pt idx="133">
                  <c:v>12-Aug</c:v>
                </c:pt>
                <c:pt idx="134">
                  <c:v>13-Aug</c:v>
                </c:pt>
                <c:pt idx="135">
                  <c:v>14-Aug</c:v>
                </c:pt>
                <c:pt idx="136">
                  <c:v>15-Aug</c:v>
                </c:pt>
                <c:pt idx="137">
                  <c:v>16-Aug</c:v>
                </c:pt>
                <c:pt idx="138">
                  <c:v>17-Aug</c:v>
                </c:pt>
                <c:pt idx="139">
                  <c:v>18-Aug</c:v>
                </c:pt>
                <c:pt idx="140">
                  <c:v>19-Aug</c:v>
                </c:pt>
                <c:pt idx="141">
                  <c:v>20-Aug</c:v>
                </c:pt>
                <c:pt idx="142">
                  <c:v>21-Aug</c:v>
                </c:pt>
                <c:pt idx="143">
                  <c:v>22-Aug</c:v>
                </c:pt>
                <c:pt idx="144">
                  <c:v>23-Aug</c:v>
                </c:pt>
                <c:pt idx="145">
                  <c:v>24-Aug</c:v>
                </c:pt>
                <c:pt idx="146">
                  <c:v>25-Aug</c:v>
                </c:pt>
                <c:pt idx="147">
                  <c:v>26-Aug</c:v>
                </c:pt>
                <c:pt idx="148">
                  <c:v>27-Aug</c:v>
                </c:pt>
                <c:pt idx="149">
                  <c:v>28-Aug</c:v>
                </c:pt>
                <c:pt idx="150">
                  <c:v>29-Aug</c:v>
                </c:pt>
                <c:pt idx="151">
                  <c:v>30-Aug</c:v>
                </c:pt>
                <c:pt idx="152">
                  <c:v>31-Aug</c:v>
                </c:pt>
                <c:pt idx="153">
                  <c:v>01-Sep</c:v>
                </c:pt>
                <c:pt idx="154">
                  <c:v>02-Sep</c:v>
                </c:pt>
                <c:pt idx="155">
                  <c:v>03-Sep</c:v>
                </c:pt>
                <c:pt idx="156">
                  <c:v>04-Sep</c:v>
                </c:pt>
                <c:pt idx="157">
                  <c:v>05-Sep</c:v>
                </c:pt>
                <c:pt idx="158">
                  <c:v>06-Sep</c:v>
                </c:pt>
                <c:pt idx="159">
                  <c:v>07-Sep</c:v>
                </c:pt>
                <c:pt idx="160">
                  <c:v>08-Sep</c:v>
                </c:pt>
                <c:pt idx="161">
                  <c:v>09-Sep</c:v>
                </c:pt>
                <c:pt idx="162">
                  <c:v>10-Sep</c:v>
                </c:pt>
                <c:pt idx="163">
                  <c:v>11-Sep</c:v>
                </c:pt>
                <c:pt idx="164">
                  <c:v>12-Sep</c:v>
                </c:pt>
                <c:pt idx="165">
                  <c:v>13-Sep</c:v>
                </c:pt>
                <c:pt idx="166">
                  <c:v>14-Sep</c:v>
                </c:pt>
                <c:pt idx="167">
                  <c:v>15-Sep</c:v>
                </c:pt>
                <c:pt idx="168">
                  <c:v>16-Sep</c:v>
                </c:pt>
                <c:pt idx="169">
                  <c:v>17-Sep</c:v>
                </c:pt>
                <c:pt idx="170">
                  <c:v>18-Sep</c:v>
                </c:pt>
                <c:pt idx="171">
                  <c:v>19-Sep</c:v>
                </c:pt>
                <c:pt idx="172">
                  <c:v>20-Sep</c:v>
                </c:pt>
                <c:pt idx="173">
                  <c:v>21-Sep</c:v>
                </c:pt>
                <c:pt idx="174">
                  <c:v>22-Sep</c:v>
                </c:pt>
                <c:pt idx="175">
                  <c:v>23-Sep</c:v>
                </c:pt>
                <c:pt idx="176">
                  <c:v>24-Sep</c:v>
                </c:pt>
                <c:pt idx="177">
                  <c:v>25-Sep</c:v>
                </c:pt>
                <c:pt idx="178">
                  <c:v>26-Sep</c:v>
                </c:pt>
                <c:pt idx="179">
                  <c:v>27-Sep</c:v>
                </c:pt>
                <c:pt idx="180">
                  <c:v>28-Sep</c:v>
                </c:pt>
                <c:pt idx="181">
                  <c:v>29-Sep</c:v>
                </c:pt>
                <c:pt idx="182">
                  <c:v>30-Sep</c:v>
                </c:pt>
              </c:strCache>
            </c:strRef>
          </c:cat>
          <c:val>
            <c:numRef>
              <c:f>zad2!$B$4:$B$187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E-4437-A053-1983032D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19695"/>
        <c:axId val="418520111"/>
      </c:lineChart>
      <c:catAx>
        <c:axId val="4185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520111"/>
        <c:crosses val="autoZero"/>
        <c:auto val="1"/>
        <c:lblAlgn val="ctr"/>
        <c:lblOffset val="100"/>
        <c:noMultiLvlLbl val="0"/>
      </c:catAx>
      <c:valAx>
        <c:axId val="4185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5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121227</xdr:colOff>
      <xdr:row>1</xdr:row>
      <xdr:rowOff>66674</xdr:rowOff>
    </xdr:from>
    <xdr:to>
      <xdr:col>30</xdr:col>
      <xdr:colOff>450273</xdr:colOff>
      <xdr:row>50</xdr:row>
      <xdr:rowOff>121227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EFF71-F7AD-4E2B-8481-3EF2AA8C5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75.014290624997" createdVersion="7" refreshedVersion="7" minRefreshableVersion="3" recordCount="184" xr:uid="{1F8C086D-CC0D-4F2E-9F98-BC743DB93732}">
  <cacheSource type="worksheet">
    <worksheetSource ref="A2:J185" sheet="pogoda"/>
  </cacheSource>
  <cacheFields count="11">
    <cacheField name="data" numFmtId="14">
      <sharedItems containsSemiMixedTypes="0" containsNonDate="0" containsDate="1" containsString="0" minDate="2015-03-31T00:00:00" maxDate="2015-10-01T00:00:00" count="184"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0" base="0">
        <rangePr groupBy="days" startDate="2015-03-31T00:00:00" endDate="2015-10-01T00:00:00"/>
        <groupItems count="368">
          <s v="&lt;31/03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15"/>
        </groupItems>
      </fieldGroup>
    </cacheField>
    <cacheField name="temperatur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20" numFmtId="0">
      <sharedItems containsString="0" containsBlank="1" containsNumber="1" containsInteger="1" minValue="407" maxValue="25000"/>
    </cacheField>
    <cacheField name="21" numFmtId="0">
      <sharedItems containsSemiMixedTypes="0" containsString="0" containsNumber="1" containsInteger="1" minValue="242" maxValue="25000"/>
    </cacheField>
    <cacheField name="ubytek" numFmtId="0">
      <sharedItems containsString="0" containsBlank="1" containsNumber="1" containsInteger="1" minValue="0" maxValue="828"/>
    </cacheField>
    <cacheField name="czy podlewanie" numFmtId="0">
      <sharedItems containsString="0" containsBlank="1" containsNumber="1" containsInteger="1" minValue="0" maxValue="1"/>
    </cacheField>
    <cacheField name="ile podlanie" numFmtId="0">
      <sharedItems containsString="0" containsBlank="1" containsNumber="1" containsInteger="1" minValue="0" maxValue="24000"/>
    </cacheField>
    <cacheField name="czy_dolwanie " numFmtId="0">
      <sharedItems containsString="0" containsBlank="1" containsNumber="1" containsInteger="1" minValue="0" maxValue="1"/>
    </cacheField>
    <cacheField name="ile dolane" numFmtId="0">
      <sharedItems containsString="0" containsBlank="1" containsNumber="1" containsInteger="1" minValue="0" maxValue="24593"/>
    </cacheField>
    <cacheField name="Miesiące" numFmtId="0" databaseField="0">
      <fieldGroup base="0">
        <rangePr groupBy="months" startDate="2015-03-31T00:00:00" endDate="2015-10-01T00:00:00"/>
        <groupItems count="14">
          <s v="&lt;31/03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75.02714583333" createdVersion="7" refreshedVersion="7" minRefreshableVersion="3" recordCount="184" xr:uid="{A006248C-1232-46A5-B840-2453F2BC5BD5}">
  <cacheSource type="worksheet">
    <worksheetSource ref="A2:J1048576" sheet="pogoda"/>
  </cacheSource>
  <cacheFields count="11">
    <cacheField name="data" numFmtId="0">
      <sharedItems containsNonDate="0" containsDate="1" containsString="0" containsBlank="1" minDate="2015-04-01T00:00:00" maxDate="2015-10-01T00:00:00" count="184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m/>
      </sharedItems>
      <fieldGroup par="10" base="0">
        <rangePr groupBy="days" startDate="2015-04-01T00:00:00" endDate="2015-10-01T00:00:00"/>
        <groupItems count="368">
          <s v="(puste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15"/>
        </groupItems>
      </fieldGroup>
    </cacheField>
    <cacheField name="temperatur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20" numFmtId="0">
      <sharedItems containsString="0" containsBlank="1" containsNumber="1" containsInteger="1" minValue="407" maxValue="25000"/>
    </cacheField>
    <cacheField name="21" numFmtId="0">
      <sharedItems containsString="0" containsBlank="1" containsNumber="1" containsInteger="1" minValue="242" maxValue="25000"/>
    </cacheField>
    <cacheField name="ubytek" numFmtId="0">
      <sharedItems containsString="0" containsBlank="1" containsNumber="1" containsInteger="1" minValue="0" maxValue="828"/>
    </cacheField>
    <cacheField name="czy podlewanie" numFmtId="0">
      <sharedItems containsString="0" containsBlank="1" containsNumber="1" containsInteger="1" minValue="0" maxValue="1"/>
    </cacheField>
    <cacheField name="ile podlanie" numFmtId="0">
      <sharedItems containsString="0" containsBlank="1" containsNumber="1" containsInteger="1" minValue="0" maxValue="24000"/>
    </cacheField>
    <cacheField name="czy_dolwanie " numFmtId="0">
      <sharedItems containsString="0" containsBlank="1" containsNumber="1" containsInteger="1" minValue="0" maxValue="1"/>
    </cacheField>
    <cacheField name="ile dolane" numFmtId="0">
      <sharedItems containsString="0" containsBlank="1" containsNumber="1" containsInteger="1" minValue="0" maxValue="24593"/>
    </cacheField>
    <cacheField name="Miesiące" numFmtId="0" databaseField="0">
      <fieldGroup base="0">
        <rangePr groupBy="months" startDate="2015-04-01T00:00:00" endDate="2015-10-01T00:00:00"/>
        <groupItems count="14">
          <s v="&lt;01/04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m/>
    <m/>
    <m/>
    <n v="25000"/>
    <m/>
    <m/>
    <m/>
    <m/>
    <m/>
  </r>
  <r>
    <x v="1"/>
    <n v="4"/>
    <n v="2"/>
    <n v="25000"/>
    <n v="25000"/>
    <n v="0"/>
    <n v="0"/>
    <n v="0"/>
    <n v="0"/>
    <n v="0"/>
  </r>
  <r>
    <x v="2"/>
    <n v="2"/>
    <n v="6"/>
    <n v="25000"/>
    <n v="25000"/>
    <n v="0"/>
    <n v="0"/>
    <n v="0"/>
    <n v="0"/>
    <n v="0"/>
  </r>
  <r>
    <x v="3"/>
    <n v="4"/>
    <n v="1"/>
    <n v="25000"/>
    <n v="25000"/>
    <n v="0"/>
    <n v="0"/>
    <n v="0"/>
    <n v="0"/>
    <n v="0"/>
  </r>
  <r>
    <x v="4"/>
    <n v="4"/>
    <n v="0.8"/>
    <n v="25000"/>
    <n v="25000"/>
    <n v="0"/>
    <n v="0"/>
    <n v="0"/>
    <n v="0"/>
    <n v="0"/>
  </r>
  <r>
    <x v="5"/>
    <n v="3"/>
    <n v="0"/>
    <n v="24961"/>
    <n v="24961"/>
    <n v="39"/>
    <n v="0"/>
    <n v="0"/>
    <n v="0"/>
    <n v="0"/>
  </r>
  <r>
    <x v="6"/>
    <n v="4"/>
    <n v="0"/>
    <n v="24901"/>
    <n v="24901"/>
    <n v="60"/>
    <n v="0"/>
    <n v="0"/>
    <n v="0"/>
    <n v="0"/>
  </r>
  <r>
    <x v="7"/>
    <n v="4"/>
    <n v="1"/>
    <n v="25000"/>
    <n v="25000"/>
    <n v="0"/>
    <n v="0"/>
    <n v="0"/>
    <n v="0"/>
    <n v="0"/>
  </r>
  <r>
    <x v="8"/>
    <n v="8"/>
    <n v="1"/>
    <n v="25000"/>
    <n v="25000"/>
    <n v="0"/>
    <n v="0"/>
    <n v="0"/>
    <n v="0"/>
    <n v="0"/>
  </r>
  <r>
    <x v="9"/>
    <n v="6"/>
    <n v="2"/>
    <n v="25000"/>
    <n v="25000"/>
    <n v="0"/>
    <n v="0"/>
    <n v="0"/>
    <n v="0"/>
    <n v="0"/>
  </r>
  <r>
    <x v="10"/>
    <n v="9"/>
    <n v="2"/>
    <n v="25000"/>
    <n v="25000"/>
    <n v="0"/>
    <n v="0"/>
    <n v="0"/>
    <n v="0"/>
    <n v="0"/>
  </r>
  <r>
    <x v="11"/>
    <n v="12"/>
    <n v="3"/>
    <n v="25000"/>
    <n v="25000"/>
    <n v="0"/>
    <n v="0"/>
    <n v="0"/>
    <n v="0"/>
    <n v="0"/>
  </r>
  <r>
    <x v="12"/>
    <n v="10"/>
    <n v="2"/>
    <n v="25000"/>
    <n v="25000"/>
    <n v="0"/>
    <n v="0"/>
    <n v="0"/>
    <n v="0"/>
    <n v="0"/>
  </r>
  <r>
    <x v="13"/>
    <n v="8"/>
    <n v="1"/>
    <n v="25000"/>
    <n v="25000"/>
    <n v="0"/>
    <n v="0"/>
    <n v="0"/>
    <n v="0"/>
    <n v="0"/>
  </r>
  <r>
    <x v="14"/>
    <n v="6"/>
    <n v="0"/>
    <n v="24889"/>
    <n v="24889"/>
    <n v="111"/>
    <n v="0"/>
    <n v="0"/>
    <n v="0"/>
    <n v="0"/>
  </r>
  <r>
    <x v="15"/>
    <n v="14"/>
    <n v="0"/>
    <n v="24497"/>
    <n v="24497"/>
    <n v="392"/>
    <n v="0"/>
    <n v="0"/>
    <n v="0"/>
    <n v="0"/>
  </r>
  <r>
    <x v="16"/>
    <n v="10"/>
    <n v="0"/>
    <n v="24264"/>
    <n v="24264"/>
    <n v="233"/>
    <n v="0"/>
    <n v="0"/>
    <n v="0"/>
    <n v="0"/>
  </r>
  <r>
    <x v="17"/>
    <n v="6"/>
    <n v="0"/>
    <n v="24157"/>
    <n v="24157"/>
    <n v="107"/>
    <n v="0"/>
    <n v="0"/>
    <n v="0"/>
    <n v="0"/>
  </r>
  <r>
    <x v="18"/>
    <n v="4"/>
    <n v="0"/>
    <n v="24099"/>
    <n v="24099"/>
    <n v="58"/>
    <n v="0"/>
    <n v="0"/>
    <n v="0"/>
    <n v="0"/>
  </r>
  <r>
    <x v="19"/>
    <n v="7"/>
    <n v="0"/>
    <n v="23965"/>
    <n v="23965"/>
    <n v="134"/>
    <n v="0"/>
    <n v="0"/>
    <n v="0"/>
    <n v="0"/>
  </r>
  <r>
    <x v="20"/>
    <n v="10"/>
    <n v="1"/>
    <n v="24665"/>
    <n v="24665"/>
    <n v="0"/>
    <n v="0"/>
    <n v="0"/>
    <n v="0"/>
    <n v="0"/>
  </r>
  <r>
    <x v="21"/>
    <n v="11"/>
    <n v="3.2"/>
    <n v="25000"/>
    <n v="25000"/>
    <n v="0"/>
    <n v="0"/>
    <n v="0"/>
    <n v="0"/>
    <n v="0"/>
  </r>
  <r>
    <x v="22"/>
    <n v="8"/>
    <n v="2.2000000000000002"/>
    <n v="25000"/>
    <n v="25000"/>
    <n v="0"/>
    <n v="0"/>
    <n v="0"/>
    <n v="0"/>
    <n v="0"/>
  </r>
  <r>
    <x v="23"/>
    <n v="11"/>
    <n v="1"/>
    <n v="25000"/>
    <n v="25000"/>
    <n v="0"/>
    <n v="0"/>
    <n v="0"/>
    <n v="0"/>
    <n v="0"/>
  </r>
  <r>
    <x v="24"/>
    <n v="12"/>
    <n v="1"/>
    <n v="25000"/>
    <n v="25000"/>
    <n v="0"/>
    <n v="0"/>
    <n v="0"/>
    <n v="0"/>
    <n v="0"/>
  </r>
  <r>
    <x v="25"/>
    <n v="14"/>
    <n v="1"/>
    <n v="25000"/>
    <n v="25000"/>
    <n v="0"/>
    <n v="0"/>
    <n v="0"/>
    <n v="0"/>
    <n v="0"/>
  </r>
  <r>
    <x v="26"/>
    <n v="16"/>
    <n v="0"/>
    <n v="24520"/>
    <n v="12520"/>
    <n v="480"/>
    <n v="1"/>
    <n v="12000"/>
    <n v="0"/>
    <n v="0"/>
  </r>
  <r>
    <x v="27"/>
    <n v="16"/>
    <n v="1"/>
    <n v="13220"/>
    <n v="13220"/>
    <n v="0"/>
    <n v="0"/>
    <n v="0"/>
    <n v="0"/>
    <n v="0"/>
  </r>
  <r>
    <x v="28"/>
    <n v="6"/>
    <n v="2"/>
    <n v="14620"/>
    <n v="14620"/>
    <n v="0"/>
    <n v="0"/>
    <n v="0"/>
    <n v="0"/>
    <n v="0"/>
  </r>
  <r>
    <x v="29"/>
    <n v="7"/>
    <n v="0"/>
    <n v="14538"/>
    <n v="14538"/>
    <n v="82"/>
    <n v="0"/>
    <n v="0"/>
    <n v="0"/>
    <n v="0"/>
  </r>
  <r>
    <x v="30"/>
    <n v="10"/>
    <n v="0"/>
    <n v="14400"/>
    <n v="14400"/>
    <n v="138"/>
    <n v="0"/>
    <n v="0"/>
    <n v="0"/>
    <n v="0"/>
  </r>
  <r>
    <x v="31"/>
    <n v="10"/>
    <n v="4"/>
    <n v="17200"/>
    <n v="17200"/>
    <n v="0"/>
    <n v="0"/>
    <n v="0"/>
    <n v="0"/>
    <n v="0"/>
  </r>
  <r>
    <x v="32"/>
    <n v="7"/>
    <n v="5"/>
    <n v="20700"/>
    <n v="20700"/>
    <n v="0"/>
    <n v="0"/>
    <n v="0"/>
    <n v="0"/>
    <n v="0"/>
  </r>
  <r>
    <x v="33"/>
    <n v="9"/>
    <n v="4"/>
    <n v="23500"/>
    <n v="23500"/>
    <n v="0"/>
    <n v="0"/>
    <n v="0"/>
    <n v="0"/>
    <n v="0"/>
  </r>
  <r>
    <x v="34"/>
    <n v="15"/>
    <n v="0.4"/>
    <n v="23780"/>
    <n v="23780"/>
    <n v="0"/>
    <n v="0"/>
    <n v="0"/>
    <n v="0"/>
    <n v="0"/>
  </r>
  <r>
    <x v="35"/>
    <n v="18"/>
    <n v="0.4"/>
    <n v="24060"/>
    <n v="12060"/>
    <n v="0"/>
    <n v="1"/>
    <n v="12000"/>
    <n v="0"/>
    <n v="0"/>
  </r>
  <r>
    <x v="36"/>
    <n v="16"/>
    <n v="0"/>
    <n v="11828"/>
    <n v="13000"/>
    <n v="232"/>
    <n v="1"/>
    <n v="12000"/>
    <n v="1"/>
    <n v="13172"/>
  </r>
  <r>
    <x v="37"/>
    <n v="14"/>
    <n v="0"/>
    <n v="12795"/>
    <n v="12795"/>
    <n v="205"/>
    <n v="0"/>
    <n v="0"/>
    <n v="0"/>
    <n v="0"/>
  </r>
  <r>
    <x v="38"/>
    <n v="10"/>
    <n v="0"/>
    <n v="12673"/>
    <n v="12673"/>
    <n v="122"/>
    <n v="0"/>
    <n v="0"/>
    <n v="0"/>
    <n v="0"/>
  </r>
  <r>
    <x v="39"/>
    <n v="14"/>
    <n v="0.3"/>
    <n v="12883"/>
    <n v="12883"/>
    <n v="0"/>
    <n v="0"/>
    <n v="0"/>
    <n v="0"/>
    <n v="0"/>
  </r>
  <r>
    <x v="40"/>
    <n v="12"/>
    <n v="0.1"/>
    <n v="12953"/>
    <n v="12953"/>
    <n v="0"/>
    <n v="0"/>
    <n v="0"/>
    <n v="0"/>
    <n v="0"/>
  </r>
  <r>
    <x v="41"/>
    <n v="11"/>
    <n v="0"/>
    <n v="12811"/>
    <n v="12811"/>
    <n v="142"/>
    <n v="0"/>
    <n v="0"/>
    <n v="0"/>
    <n v="0"/>
  </r>
  <r>
    <x v="42"/>
    <n v="16"/>
    <n v="3"/>
    <n v="14911"/>
    <n v="14911"/>
    <n v="0"/>
    <n v="0"/>
    <n v="0"/>
    <n v="0"/>
    <n v="0"/>
  </r>
  <r>
    <x v="43"/>
    <n v="12"/>
    <n v="0"/>
    <n v="14725"/>
    <n v="14725"/>
    <n v="186"/>
    <n v="0"/>
    <n v="0"/>
    <n v="0"/>
    <n v="0"/>
  </r>
  <r>
    <x v="44"/>
    <n v="10"/>
    <n v="0"/>
    <n v="14585"/>
    <n v="14585"/>
    <n v="140"/>
    <n v="0"/>
    <n v="0"/>
    <n v="0"/>
    <n v="0"/>
  </r>
  <r>
    <x v="45"/>
    <n v="12"/>
    <n v="0"/>
    <n v="14403"/>
    <n v="14403"/>
    <n v="182"/>
    <n v="0"/>
    <n v="0"/>
    <n v="0"/>
    <n v="0"/>
  </r>
  <r>
    <x v="46"/>
    <n v="10"/>
    <n v="1.8"/>
    <n v="15663"/>
    <n v="15663"/>
    <n v="0"/>
    <n v="0"/>
    <n v="0"/>
    <n v="0"/>
    <n v="0"/>
  </r>
  <r>
    <x v="47"/>
    <n v="11"/>
    <n v="2.8"/>
    <n v="17623"/>
    <n v="17623"/>
    <n v="0"/>
    <n v="0"/>
    <n v="0"/>
    <n v="0"/>
    <n v="0"/>
  </r>
  <r>
    <x v="48"/>
    <n v="12"/>
    <n v="1.9"/>
    <n v="18953"/>
    <n v="18953"/>
    <n v="0"/>
    <n v="0"/>
    <n v="0"/>
    <n v="0"/>
    <n v="0"/>
  </r>
  <r>
    <x v="49"/>
    <n v="16"/>
    <n v="2.2000000000000002"/>
    <n v="20493"/>
    <n v="20493"/>
    <n v="0"/>
    <n v="0"/>
    <n v="0"/>
    <n v="0"/>
    <n v="0"/>
  </r>
  <r>
    <x v="50"/>
    <n v="13"/>
    <n v="2.2999999999999998"/>
    <n v="22103"/>
    <n v="22103"/>
    <n v="0"/>
    <n v="0"/>
    <n v="0"/>
    <n v="0"/>
    <n v="0"/>
  </r>
  <r>
    <x v="51"/>
    <n v="11"/>
    <n v="5.4"/>
    <n v="25000"/>
    <n v="25000"/>
    <n v="0"/>
    <n v="0"/>
    <n v="0"/>
    <n v="0"/>
    <n v="0"/>
  </r>
  <r>
    <x v="52"/>
    <n v="12"/>
    <n v="5.5"/>
    <n v="25000"/>
    <n v="25000"/>
    <n v="0"/>
    <n v="0"/>
    <n v="0"/>
    <n v="0"/>
    <n v="0"/>
  </r>
  <r>
    <x v="53"/>
    <n v="12"/>
    <n v="5.2"/>
    <n v="25000"/>
    <n v="25000"/>
    <n v="0"/>
    <n v="0"/>
    <n v="0"/>
    <n v="0"/>
    <n v="0"/>
  </r>
  <r>
    <x v="54"/>
    <n v="14"/>
    <n v="3"/>
    <n v="25000"/>
    <n v="25000"/>
    <n v="0"/>
    <n v="0"/>
    <n v="0"/>
    <n v="0"/>
    <n v="0"/>
  </r>
  <r>
    <x v="55"/>
    <n v="15"/>
    <n v="0"/>
    <n v="24564"/>
    <n v="24564"/>
    <n v="436"/>
    <n v="0"/>
    <n v="0"/>
    <n v="0"/>
    <n v="0"/>
  </r>
  <r>
    <x v="56"/>
    <n v="14"/>
    <n v="0"/>
    <n v="24177"/>
    <n v="24177"/>
    <n v="387"/>
    <n v="0"/>
    <n v="0"/>
    <n v="0"/>
    <n v="0"/>
  </r>
  <r>
    <x v="57"/>
    <n v="10"/>
    <n v="0"/>
    <n v="23947"/>
    <n v="23947"/>
    <n v="230"/>
    <n v="0"/>
    <n v="0"/>
    <n v="0"/>
    <n v="0"/>
  </r>
  <r>
    <x v="58"/>
    <n v="12"/>
    <n v="0.1"/>
    <n v="24017"/>
    <n v="24017"/>
    <n v="0"/>
    <n v="0"/>
    <n v="0"/>
    <n v="0"/>
    <n v="0"/>
  </r>
  <r>
    <x v="59"/>
    <n v="14"/>
    <n v="0"/>
    <n v="23639"/>
    <n v="23639"/>
    <n v="378"/>
    <n v="0"/>
    <n v="0"/>
    <n v="0"/>
    <n v="0"/>
  </r>
  <r>
    <x v="60"/>
    <n v="13"/>
    <n v="0"/>
    <n v="23306"/>
    <n v="23306"/>
    <n v="333"/>
    <n v="0"/>
    <n v="0"/>
    <n v="0"/>
    <n v="0"/>
  </r>
  <r>
    <x v="61"/>
    <n v="12"/>
    <n v="0"/>
    <n v="23015"/>
    <n v="23015"/>
    <n v="291"/>
    <n v="0"/>
    <n v="0"/>
    <n v="0"/>
    <n v="0"/>
  </r>
  <r>
    <x v="62"/>
    <n v="18"/>
    <n v="4"/>
    <n v="25000"/>
    <n v="25000"/>
    <n v="0"/>
    <n v="0"/>
    <n v="0"/>
    <n v="0"/>
    <n v="0"/>
  </r>
  <r>
    <x v="63"/>
    <n v="18"/>
    <n v="3"/>
    <n v="25000"/>
    <n v="25000"/>
    <n v="0"/>
    <n v="0"/>
    <n v="0"/>
    <n v="0"/>
    <n v="0"/>
  </r>
  <r>
    <x v="64"/>
    <n v="22"/>
    <n v="0"/>
    <n v="24226"/>
    <n v="12226"/>
    <n v="774"/>
    <n v="1"/>
    <n v="12000"/>
    <n v="0"/>
    <n v="0"/>
  </r>
  <r>
    <x v="65"/>
    <n v="15"/>
    <n v="0"/>
    <n v="12012"/>
    <n v="12012"/>
    <n v="214"/>
    <n v="0"/>
    <n v="0"/>
    <n v="0"/>
    <n v="0"/>
  </r>
  <r>
    <x v="66"/>
    <n v="18"/>
    <n v="0"/>
    <n v="11736"/>
    <n v="13000"/>
    <n v="276"/>
    <n v="1"/>
    <n v="12000"/>
    <n v="1"/>
    <n v="13264"/>
  </r>
  <r>
    <x v="67"/>
    <n v="22"/>
    <n v="0"/>
    <n v="12597"/>
    <n v="597"/>
    <n v="403"/>
    <n v="1"/>
    <n v="12000"/>
    <n v="0"/>
    <n v="0"/>
  </r>
  <r>
    <x v="68"/>
    <n v="14"/>
    <n v="8"/>
    <n v="6197"/>
    <n v="6197"/>
    <n v="0"/>
    <n v="0"/>
    <n v="0"/>
    <n v="0"/>
    <n v="0"/>
  </r>
  <r>
    <x v="69"/>
    <n v="14"/>
    <n v="5.9"/>
    <n v="10327"/>
    <n v="10327"/>
    <n v="0"/>
    <n v="0"/>
    <n v="0"/>
    <n v="0"/>
    <n v="0"/>
  </r>
  <r>
    <x v="70"/>
    <n v="12"/>
    <n v="5"/>
    <n v="13827"/>
    <n v="13827"/>
    <n v="0"/>
    <n v="0"/>
    <n v="0"/>
    <n v="0"/>
    <n v="0"/>
  </r>
  <r>
    <x v="71"/>
    <n v="16"/>
    <n v="0"/>
    <n v="13561"/>
    <n v="1561"/>
    <n v="266"/>
    <n v="1"/>
    <n v="12000"/>
    <n v="0"/>
    <n v="0"/>
  </r>
  <r>
    <x v="72"/>
    <n v="16"/>
    <n v="0"/>
    <n v="1531"/>
    <n v="13000"/>
    <n v="30"/>
    <n v="1"/>
    <n v="12000"/>
    <n v="1"/>
    <n v="23469"/>
  </r>
  <r>
    <x v="73"/>
    <n v="18"/>
    <n v="5"/>
    <n v="16500"/>
    <n v="16500"/>
    <n v="0"/>
    <n v="0"/>
    <n v="0"/>
    <n v="0"/>
    <n v="0"/>
  </r>
  <r>
    <x v="74"/>
    <n v="19"/>
    <n v="1"/>
    <n v="17200"/>
    <n v="17200"/>
    <n v="0"/>
    <n v="0"/>
    <n v="0"/>
    <n v="0"/>
    <n v="0"/>
  </r>
  <r>
    <x v="75"/>
    <n v="22"/>
    <n v="0"/>
    <n v="16667"/>
    <n v="4667"/>
    <n v="533"/>
    <n v="1"/>
    <n v="12000"/>
    <n v="0"/>
    <n v="0"/>
  </r>
  <r>
    <x v="76"/>
    <n v="16"/>
    <n v="0"/>
    <n v="4577"/>
    <n v="13000"/>
    <n v="90"/>
    <n v="1"/>
    <n v="12000"/>
    <n v="1"/>
    <n v="20423"/>
  </r>
  <r>
    <x v="77"/>
    <n v="12"/>
    <n v="0"/>
    <n v="12837"/>
    <n v="12837"/>
    <n v="163"/>
    <n v="0"/>
    <n v="0"/>
    <n v="0"/>
    <n v="0"/>
  </r>
  <r>
    <x v="78"/>
    <n v="14"/>
    <n v="0"/>
    <n v="12635"/>
    <n v="12635"/>
    <n v="202"/>
    <n v="0"/>
    <n v="0"/>
    <n v="0"/>
    <n v="0"/>
  </r>
  <r>
    <x v="79"/>
    <n v="16"/>
    <n v="0.3"/>
    <n v="12845"/>
    <n v="845"/>
    <n v="0"/>
    <n v="1"/>
    <n v="12000"/>
    <n v="0"/>
    <n v="0"/>
  </r>
  <r>
    <x v="80"/>
    <n v="12"/>
    <n v="3"/>
    <n v="2945"/>
    <n v="2945"/>
    <n v="0"/>
    <n v="0"/>
    <n v="0"/>
    <n v="0"/>
    <n v="0"/>
  </r>
  <r>
    <x v="81"/>
    <n v="13"/>
    <n v="2"/>
    <n v="4345"/>
    <n v="4345"/>
    <n v="0"/>
    <n v="0"/>
    <n v="0"/>
    <n v="0"/>
    <n v="0"/>
  </r>
  <r>
    <x v="82"/>
    <n v="12"/>
    <n v="0"/>
    <n v="4290"/>
    <n v="4290"/>
    <n v="55"/>
    <n v="0"/>
    <n v="0"/>
    <n v="0"/>
    <n v="0"/>
  </r>
  <r>
    <x v="83"/>
    <n v="12"/>
    <n v="3"/>
    <n v="6390"/>
    <n v="6390"/>
    <n v="0"/>
    <n v="0"/>
    <n v="0"/>
    <n v="0"/>
    <n v="0"/>
  </r>
  <r>
    <x v="84"/>
    <n v="13"/>
    <n v="3"/>
    <n v="8490"/>
    <n v="8490"/>
    <n v="0"/>
    <n v="0"/>
    <n v="0"/>
    <n v="0"/>
    <n v="0"/>
  </r>
  <r>
    <x v="85"/>
    <n v="12"/>
    <n v="0"/>
    <n v="8384"/>
    <n v="8384"/>
    <n v="106"/>
    <n v="0"/>
    <n v="0"/>
    <n v="0"/>
    <n v="0"/>
  </r>
  <r>
    <x v="86"/>
    <n v="16"/>
    <n v="0"/>
    <n v="8223"/>
    <n v="13000"/>
    <n v="161"/>
    <n v="1"/>
    <n v="12000"/>
    <n v="1"/>
    <n v="16777"/>
  </r>
  <r>
    <x v="87"/>
    <n v="16"/>
    <n v="7"/>
    <n v="17900"/>
    <n v="17900"/>
    <n v="0"/>
    <n v="0"/>
    <n v="0"/>
    <n v="0"/>
    <n v="0"/>
  </r>
  <r>
    <x v="88"/>
    <n v="18"/>
    <n v="6"/>
    <n v="22100"/>
    <n v="22100"/>
    <n v="0"/>
    <n v="0"/>
    <n v="0"/>
    <n v="0"/>
    <n v="0"/>
  </r>
  <r>
    <x v="89"/>
    <n v="16"/>
    <n v="0"/>
    <n v="21675"/>
    <n v="9675"/>
    <n v="425"/>
    <n v="1"/>
    <n v="12000"/>
    <n v="0"/>
    <n v="0"/>
  </r>
  <r>
    <x v="90"/>
    <n v="16"/>
    <n v="0"/>
    <n v="9489"/>
    <n v="13000"/>
    <n v="186"/>
    <n v="1"/>
    <n v="12000"/>
    <n v="1"/>
    <n v="15511"/>
  </r>
  <r>
    <x v="91"/>
    <n v="19"/>
    <n v="0"/>
    <n v="12677"/>
    <n v="677"/>
    <n v="323"/>
    <n v="1"/>
    <n v="12000"/>
    <n v="0"/>
    <n v="0"/>
  </r>
  <r>
    <x v="92"/>
    <n v="18"/>
    <n v="0"/>
    <n v="661"/>
    <n v="13000"/>
    <n v="16"/>
    <n v="1"/>
    <n v="12000"/>
    <n v="1"/>
    <n v="24339"/>
  </r>
  <r>
    <x v="93"/>
    <n v="20"/>
    <n v="0"/>
    <n v="12651"/>
    <n v="651"/>
    <n v="349"/>
    <n v="1"/>
    <n v="12000"/>
    <n v="0"/>
    <n v="0"/>
  </r>
  <r>
    <x v="94"/>
    <n v="22"/>
    <n v="0"/>
    <n v="630"/>
    <n v="13000"/>
    <n v="21"/>
    <n v="1"/>
    <n v="12000"/>
    <n v="1"/>
    <n v="24370"/>
  </r>
  <r>
    <x v="95"/>
    <n v="25"/>
    <n v="0"/>
    <n v="12512"/>
    <n v="512"/>
    <n v="488"/>
    <n v="1"/>
    <n v="12000"/>
    <n v="0"/>
    <n v="0"/>
  </r>
  <r>
    <x v="96"/>
    <n v="26"/>
    <n v="0"/>
    <n v="491"/>
    <n v="13000"/>
    <n v="21"/>
    <n v="1"/>
    <n v="12000"/>
    <n v="1"/>
    <n v="24509"/>
  </r>
  <r>
    <x v="97"/>
    <n v="22"/>
    <n v="0"/>
    <n v="12597"/>
    <n v="597"/>
    <n v="403"/>
    <n v="1"/>
    <n v="12000"/>
    <n v="0"/>
    <n v="0"/>
  </r>
  <r>
    <x v="98"/>
    <n v="22"/>
    <n v="18"/>
    <n v="13197"/>
    <n v="13197"/>
    <n v="0"/>
    <n v="0"/>
    <n v="0"/>
    <n v="0"/>
    <n v="0"/>
  </r>
  <r>
    <x v="99"/>
    <n v="20"/>
    <n v="3"/>
    <n v="15297"/>
    <n v="15297"/>
    <n v="0"/>
    <n v="0"/>
    <n v="0"/>
    <n v="0"/>
    <n v="0"/>
  </r>
  <r>
    <x v="100"/>
    <n v="16"/>
    <n v="0.2"/>
    <n v="15437"/>
    <n v="3437"/>
    <n v="0"/>
    <n v="1"/>
    <n v="12000"/>
    <n v="0"/>
    <n v="0"/>
  </r>
  <r>
    <x v="101"/>
    <n v="13"/>
    <n v="12.2"/>
    <n v="11977"/>
    <n v="11977"/>
    <n v="0"/>
    <n v="0"/>
    <n v="0"/>
    <n v="0"/>
    <n v="0"/>
  </r>
  <r>
    <x v="102"/>
    <n v="16"/>
    <n v="0"/>
    <n v="11747"/>
    <n v="13000"/>
    <n v="230"/>
    <n v="1"/>
    <n v="12000"/>
    <n v="1"/>
    <n v="13253"/>
  </r>
  <r>
    <x v="103"/>
    <n v="18"/>
    <n v="2"/>
    <n v="14400"/>
    <n v="14400"/>
    <n v="0"/>
    <n v="0"/>
    <n v="0"/>
    <n v="0"/>
    <n v="0"/>
  </r>
  <r>
    <x v="104"/>
    <n v="18"/>
    <n v="12"/>
    <n v="22800"/>
    <n v="22800"/>
    <n v="0"/>
    <n v="0"/>
    <n v="0"/>
    <n v="0"/>
    <n v="0"/>
  </r>
  <r>
    <x v="105"/>
    <n v="18"/>
    <n v="0"/>
    <n v="22277"/>
    <n v="10277"/>
    <n v="523"/>
    <n v="1"/>
    <n v="12000"/>
    <n v="0"/>
    <n v="0"/>
  </r>
  <r>
    <x v="106"/>
    <n v="18"/>
    <n v="0"/>
    <n v="10041"/>
    <n v="13000"/>
    <n v="236"/>
    <n v="1"/>
    <n v="12000"/>
    <n v="1"/>
    <n v="14959"/>
  </r>
  <r>
    <x v="107"/>
    <n v="16"/>
    <n v="0"/>
    <n v="12750"/>
    <n v="750"/>
    <n v="250"/>
    <n v="1"/>
    <n v="12000"/>
    <n v="0"/>
    <n v="0"/>
  </r>
  <r>
    <x v="108"/>
    <n v="21"/>
    <n v="0"/>
    <n v="728"/>
    <n v="13000"/>
    <n v="22"/>
    <n v="1"/>
    <n v="12000"/>
    <n v="1"/>
    <n v="24272"/>
  </r>
  <r>
    <x v="109"/>
    <n v="26"/>
    <n v="0"/>
    <n v="12482"/>
    <n v="482"/>
    <n v="518"/>
    <n v="1"/>
    <n v="12000"/>
    <n v="0"/>
    <n v="0"/>
  </r>
  <r>
    <x v="110"/>
    <n v="23"/>
    <n v="18"/>
    <n v="13082"/>
    <n v="13082"/>
    <n v="0"/>
    <n v="0"/>
    <n v="0"/>
    <n v="0"/>
    <n v="0"/>
  </r>
  <r>
    <x v="111"/>
    <n v="19"/>
    <n v="0"/>
    <n v="12756"/>
    <n v="756"/>
    <n v="326"/>
    <n v="1"/>
    <n v="12000"/>
    <n v="0"/>
    <n v="0"/>
  </r>
  <r>
    <x v="112"/>
    <n v="20"/>
    <n v="6"/>
    <n v="4956"/>
    <n v="4956"/>
    <n v="0"/>
    <n v="0"/>
    <n v="0"/>
    <n v="0"/>
    <n v="0"/>
  </r>
  <r>
    <x v="113"/>
    <n v="22"/>
    <n v="0"/>
    <n v="4802"/>
    <n v="13000"/>
    <n v="154"/>
    <n v="1"/>
    <n v="12000"/>
    <n v="1"/>
    <n v="20198"/>
  </r>
  <r>
    <x v="114"/>
    <n v="20"/>
    <n v="0"/>
    <n v="12651"/>
    <n v="651"/>
    <n v="349"/>
    <n v="1"/>
    <n v="12000"/>
    <n v="0"/>
    <n v="0"/>
  </r>
  <r>
    <x v="115"/>
    <n v="20"/>
    <n v="0"/>
    <n v="633"/>
    <n v="13000"/>
    <n v="18"/>
    <n v="1"/>
    <n v="12000"/>
    <n v="1"/>
    <n v="24367"/>
  </r>
  <r>
    <x v="116"/>
    <n v="23"/>
    <n v="0.1"/>
    <n v="13070"/>
    <n v="1070"/>
    <n v="0"/>
    <n v="1"/>
    <n v="12000"/>
    <n v="0"/>
    <n v="0"/>
  </r>
  <r>
    <x v="117"/>
    <n v="16"/>
    <n v="0"/>
    <n v="1049"/>
    <n v="13000"/>
    <n v="21"/>
    <n v="1"/>
    <n v="12000"/>
    <n v="1"/>
    <n v="23951"/>
  </r>
  <r>
    <x v="118"/>
    <n v="16"/>
    <n v="0.1"/>
    <n v="13070"/>
    <n v="1070"/>
    <n v="0"/>
    <n v="1"/>
    <n v="12000"/>
    <n v="0"/>
    <n v="0"/>
  </r>
  <r>
    <x v="119"/>
    <n v="18"/>
    <n v="0.3"/>
    <n v="1280"/>
    <n v="13000"/>
    <n v="0"/>
    <n v="1"/>
    <n v="12000"/>
    <n v="1"/>
    <n v="23720"/>
  </r>
  <r>
    <x v="120"/>
    <n v="18"/>
    <n v="0"/>
    <n v="12702"/>
    <n v="702"/>
    <n v="298"/>
    <n v="1"/>
    <n v="12000"/>
    <n v="0"/>
    <n v="0"/>
  </r>
  <r>
    <x v="121"/>
    <n v="14"/>
    <n v="0"/>
    <n v="690"/>
    <n v="690"/>
    <n v="12"/>
    <n v="0"/>
    <n v="0"/>
    <n v="0"/>
    <n v="0"/>
  </r>
  <r>
    <x v="122"/>
    <n v="14"/>
    <n v="0"/>
    <n v="679"/>
    <n v="679"/>
    <n v="11"/>
    <n v="0"/>
    <n v="0"/>
    <n v="0"/>
    <n v="0"/>
  </r>
  <r>
    <x v="123"/>
    <n v="16"/>
    <n v="0"/>
    <n v="665"/>
    <n v="13000"/>
    <n v="14"/>
    <n v="1"/>
    <n v="12000"/>
    <n v="1"/>
    <n v="24335"/>
  </r>
  <r>
    <x v="124"/>
    <n v="22"/>
    <n v="0"/>
    <n v="12597"/>
    <n v="597"/>
    <n v="403"/>
    <n v="1"/>
    <n v="12000"/>
    <n v="0"/>
    <n v="0"/>
  </r>
  <r>
    <x v="125"/>
    <n v="22"/>
    <n v="0"/>
    <n v="578"/>
    <n v="13000"/>
    <n v="19"/>
    <n v="1"/>
    <n v="12000"/>
    <n v="1"/>
    <n v="24422"/>
  </r>
  <r>
    <x v="126"/>
    <n v="25"/>
    <n v="0"/>
    <n v="12512"/>
    <n v="512"/>
    <n v="488"/>
    <n v="1"/>
    <n v="12000"/>
    <n v="0"/>
    <n v="0"/>
  </r>
  <r>
    <x v="127"/>
    <n v="24"/>
    <n v="0"/>
    <n v="493"/>
    <n v="13000"/>
    <n v="19"/>
    <n v="1"/>
    <n v="12000"/>
    <n v="1"/>
    <n v="24507"/>
  </r>
  <r>
    <x v="128"/>
    <n v="24"/>
    <n v="0"/>
    <n v="12541"/>
    <n v="541"/>
    <n v="459"/>
    <n v="1"/>
    <n v="12000"/>
    <n v="0"/>
    <n v="0"/>
  </r>
  <r>
    <x v="129"/>
    <n v="28"/>
    <n v="0"/>
    <n v="516"/>
    <n v="13000"/>
    <n v="25"/>
    <n v="1"/>
    <n v="12000"/>
    <n v="1"/>
    <n v="24484"/>
  </r>
  <r>
    <x v="130"/>
    <n v="28"/>
    <n v="0"/>
    <n v="12422"/>
    <n v="422"/>
    <n v="578"/>
    <n v="1"/>
    <n v="12000"/>
    <n v="0"/>
    <n v="0"/>
  </r>
  <r>
    <x v="131"/>
    <n v="24"/>
    <n v="0"/>
    <n v="407"/>
    <n v="13000"/>
    <n v="15"/>
    <n v="1"/>
    <n v="12000"/>
    <n v="1"/>
    <n v="24593"/>
  </r>
  <r>
    <x v="132"/>
    <n v="24"/>
    <n v="0"/>
    <n v="12541"/>
    <n v="541"/>
    <n v="459"/>
    <n v="1"/>
    <n v="12000"/>
    <n v="0"/>
    <n v="0"/>
  </r>
  <r>
    <x v="133"/>
    <n v="26"/>
    <n v="0"/>
    <n v="519"/>
    <n v="13000"/>
    <n v="22"/>
    <n v="1"/>
    <n v="12000"/>
    <n v="1"/>
    <n v="24481"/>
  </r>
  <r>
    <x v="134"/>
    <n v="32"/>
    <n v="0.6"/>
    <n v="13420"/>
    <n v="1000"/>
    <n v="0"/>
    <n v="1"/>
    <n v="24000"/>
    <n v="1"/>
    <n v="11580"/>
  </r>
  <r>
    <x v="135"/>
    <n v="31"/>
    <n v="0.1"/>
    <n v="1070"/>
    <n v="1000"/>
    <n v="0"/>
    <n v="1"/>
    <n v="24000"/>
    <n v="1"/>
    <n v="23930"/>
  </r>
  <r>
    <x v="136"/>
    <n v="33"/>
    <n v="0"/>
    <n v="943"/>
    <n v="1000"/>
    <n v="57"/>
    <n v="1"/>
    <n v="24000"/>
    <n v="1"/>
    <n v="24057"/>
  </r>
  <r>
    <x v="137"/>
    <n v="31"/>
    <n v="12"/>
    <n v="9400"/>
    <n v="9400"/>
    <n v="0"/>
    <n v="0"/>
    <n v="0"/>
    <n v="0"/>
    <n v="0"/>
  </r>
  <r>
    <x v="138"/>
    <n v="22"/>
    <n v="0"/>
    <n v="9109"/>
    <n v="13000"/>
    <n v="291"/>
    <n v="1"/>
    <n v="12000"/>
    <n v="1"/>
    <n v="15891"/>
  </r>
  <r>
    <x v="139"/>
    <n v="24"/>
    <n v="0.2"/>
    <n v="13140"/>
    <n v="1140"/>
    <n v="0"/>
    <n v="1"/>
    <n v="12000"/>
    <n v="0"/>
    <n v="0"/>
  </r>
  <r>
    <x v="140"/>
    <n v="22"/>
    <n v="0"/>
    <n v="1104"/>
    <n v="13000"/>
    <n v="36"/>
    <n v="1"/>
    <n v="12000"/>
    <n v="1"/>
    <n v="23896"/>
  </r>
  <r>
    <x v="141"/>
    <n v="19"/>
    <n v="0"/>
    <n v="12677"/>
    <n v="677"/>
    <n v="323"/>
    <n v="1"/>
    <n v="12000"/>
    <n v="0"/>
    <n v="0"/>
  </r>
  <r>
    <x v="142"/>
    <n v="18"/>
    <n v="0"/>
    <n v="661"/>
    <n v="13000"/>
    <n v="16"/>
    <n v="1"/>
    <n v="12000"/>
    <n v="1"/>
    <n v="24339"/>
  </r>
  <r>
    <x v="143"/>
    <n v="18"/>
    <n v="0"/>
    <n v="12702"/>
    <n v="702"/>
    <n v="298"/>
    <n v="1"/>
    <n v="12000"/>
    <n v="0"/>
    <n v="0"/>
  </r>
  <r>
    <x v="144"/>
    <n v="18"/>
    <n v="0"/>
    <n v="685"/>
    <n v="13000"/>
    <n v="17"/>
    <n v="1"/>
    <n v="12000"/>
    <n v="1"/>
    <n v="24315"/>
  </r>
  <r>
    <x v="145"/>
    <n v="19"/>
    <n v="0"/>
    <n v="12677"/>
    <n v="677"/>
    <n v="323"/>
    <n v="1"/>
    <n v="12000"/>
    <n v="0"/>
    <n v="0"/>
  </r>
  <r>
    <x v="146"/>
    <n v="21"/>
    <n v="5.5"/>
    <n v="4527"/>
    <n v="4527"/>
    <n v="0"/>
    <n v="0"/>
    <n v="0"/>
    <n v="0"/>
    <n v="0"/>
  </r>
  <r>
    <x v="147"/>
    <n v="18"/>
    <n v="18"/>
    <n v="17127"/>
    <n v="17127"/>
    <n v="0"/>
    <n v="0"/>
    <n v="0"/>
    <n v="0"/>
    <n v="0"/>
  </r>
  <r>
    <x v="148"/>
    <n v="19"/>
    <n v="12"/>
    <n v="25000"/>
    <n v="25000"/>
    <n v="0"/>
    <n v="0"/>
    <n v="0"/>
    <n v="0"/>
    <n v="0"/>
  </r>
  <r>
    <x v="149"/>
    <n v="23"/>
    <n v="0"/>
    <n v="24172"/>
    <n v="12172"/>
    <n v="828"/>
    <n v="1"/>
    <n v="12000"/>
    <n v="0"/>
    <n v="0"/>
  </r>
  <r>
    <x v="150"/>
    <n v="17"/>
    <n v="0.1"/>
    <n v="12242"/>
    <n v="242"/>
    <n v="0"/>
    <n v="1"/>
    <n v="12000"/>
    <n v="0"/>
    <n v="0"/>
  </r>
  <r>
    <x v="151"/>
    <n v="16"/>
    <n v="14"/>
    <n v="10042"/>
    <n v="10042"/>
    <n v="0"/>
    <n v="0"/>
    <n v="0"/>
    <n v="0"/>
    <n v="0"/>
  </r>
  <r>
    <x v="152"/>
    <n v="22"/>
    <n v="0"/>
    <n v="9731"/>
    <n v="13000"/>
    <n v="311"/>
    <n v="1"/>
    <n v="12000"/>
    <n v="1"/>
    <n v="15269"/>
  </r>
  <r>
    <x v="153"/>
    <n v="26"/>
    <n v="0"/>
    <n v="12482"/>
    <n v="482"/>
    <n v="518"/>
    <n v="1"/>
    <n v="12000"/>
    <n v="0"/>
    <n v="0"/>
  </r>
  <r>
    <x v="154"/>
    <n v="27"/>
    <n v="2"/>
    <n v="1882"/>
    <n v="1882"/>
    <n v="0"/>
    <n v="0"/>
    <n v="0"/>
    <n v="0"/>
    <n v="0"/>
  </r>
  <r>
    <x v="155"/>
    <n v="18"/>
    <n v="0"/>
    <n v="1838"/>
    <n v="13000"/>
    <n v="44"/>
    <n v="1"/>
    <n v="12000"/>
    <n v="1"/>
    <n v="23162"/>
  </r>
  <r>
    <x v="156"/>
    <n v="17"/>
    <n v="0"/>
    <n v="12726"/>
    <n v="726"/>
    <n v="274"/>
    <n v="1"/>
    <n v="12000"/>
    <n v="0"/>
    <n v="0"/>
  </r>
  <r>
    <x v="157"/>
    <n v="16"/>
    <n v="0.1"/>
    <n v="796"/>
    <n v="13000"/>
    <n v="0"/>
    <n v="1"/>
    <n v="12000"/>
    <n v="1"/>
    <n v="24204"/>
  </r>
  <r>
    <x v="158"/>
    <n v="15"/>
    <n v="0"/>
    <n v="12773"/>
    <n v="12773"/>
    <n v="227"/>
    <n v="0"/>
    <n v="0"/>
    <n v="0"/>
    <n v="0"/>
  </r>
  <r>
    <x v="159"/>
    <n v="12"/>
    <n v="4"/>
    <n v="15573"/>
    <n v="15573"/>
    <n v="0"/>
    <n v="0"/>
    <n v="0"/>
    <n v="0"/>
    <n v="0"/>
  </r>
  <r>
    <x v="160"/>
    <n v="13"/>
    <n v="0"/>
    <n v="15354"/>
    <n v="15354"/>
    <n v="219"/>
    <n v="0"/>
    <n v="0"/>
    <n v="0"/>
    <n v="0"/>
  </r>
  <r>
    <x v="161"/>
    <n v="11"/>
    <n v="4"/>
    <n v="18154"/>
    <n v="18154"/>
    <n v="0"/>
    <n v="0"/>
    <n v="0"/>
    <n v="0"/>
    <n v="0"/>
  </r>
  <r>
    <x v="162"/>
    <n v="11"/>
    <n v="0"/>
    <n v="17955"/>
    <n v="17955"/>
    <n v="199"/>
    <n v="0"/>
    <n v="0"/>
    <n v="0"/>
    <n v="0"/>
  </r>
  <r>
    <x v="163"/>
    <n v="12"/>
    <n v="0"/>
    <n v="17731"/>
    <n v="17731"/>
    <n v="224"/>
    <n v="0"/>
    <n v="0"/>
    <n v="0"/>
    <n v="0"/>
  </r>
  <r>
    <x v="164"/>
    <n v="16"/>
    <n v="0.1"/>
    <n v="17801"/>
    <n v="5801"/>
    <n v="0"/>
    <n v="1"/>
    <n v="12000"/>
    <n v="0"/>
    <n v="0"/>
  </r>
  <r>
    <x v="165"/>
    <n v="18"/>
    <n v="0"/>
    <n v="5668"/>
    <n v="13000"/>
    <n v="133"/>
    <n v="1"/>
    <n v="12000"/>
    <n v="1"/>
    <n v="19332"/>
  </r>
  <r>
    <x v="166"/>
    <n v="18"/>
    <n v="0"/>
    <n v="12702"/>
    <n v="702"/>
    <n v="298"/>
    <n v="1"/>
    <n v="12000"/>
    <n v="0"/>
    <n v="0"/>
  </r>
  <r>
    <x v="167"/>
    <n v="19"/>
    <n v="3"/>
    <n v="2802"/>
    <n v="2802"/>
    <n v="0"/>
    <n v="0"/>
    <n v="0"/>
    <n v="0"/>
    <n v="0"/>
  </r>
  <r>
    <x v="168"/>
    <n v="16"/>
    <n v="0.1"/>
    <n v="2872"/>
    <n v="13000"/>
    <n v="0"/>
    <n v="1"/>
    <n v="12000"/>
    <n v="1"/>
    <n v="22128"/>
  </r>
  <r>
    <x v="169"/>
    <n v="18"/>
    <n v="0"/>
    <n v="12702"/>
    <n v="702"/>
    <n v="298"/>
    <n v="1"/>
    <n v="12000"/>
    <n v="0"/>
    <n v="0"/>
  </r>
  <r>
    <x v="170"/>
    <n v="22"/>
    <n v="0.5"/>
    <n v="1052"/>
    <n v="13000"/>
    <n v="0"/>
    <n v="1"/>
    <n v="12000"/>
    <n v="1"/>
    <n v="23948"/>
  </r>
  <r>
    <x v="171"/>
    <n v="16"/>
    <n v="0"/>
    <n v="12750"/>
    <n v="750"/>
    <n v="250"/>
    <n v="1"/>
    <n v="12000"/>
    <n v="0"/>
    <n v="0"/>
  </r>
  <r>
    <x v="172"/>
    <n v="15"/>
    <n v="0"/>
    <n v="736"/>
    <n v="736"/>
    <n v="14"/>
    <n v="0"/>
    <n v="0"/>
    <n v="0"/>
    <n v="0"/>
  </r>
  <r>
    <x v="173"/>
    <n v="14"/>
    <n v="2"/>
    <n v="2136"/>
    <n v="2136"/>
    <n v="0"/>
    <n v="0"/>
    <n v="0"/>
    <n v="0"/>
    <n v="0"/>
  </r>
  <r>
    <x v="174"/>
    <n v="12"/>
    <n v="0"/>
    <n v="2109"/>
    <n v="2109"/>
    <n v="27"/>
    <n v="0"/>
    <n v="0"/>
    <n v="0"/>
    <n v="0"/>
  </r>
  <r>
    <x v="175"/>
    <n v="13"/>
    <n v="0"/>
    <n v="2079"/>
    <n v="2079"/>
    <n v="30"/>
    <n v="0"/>
    <n v="0"/>
    <n v="0"/>
    <n v="0"/>
  </r>
  <r>
    <x v="176"/>
    <n v="15"/>
    <n v="0"/>
    <n v="2042"/>
    <n v="2042"/>
    <n v="37"/>
    <n v="0"/>
    <n v="0"/>
    <n v="0"/>
    <n v="0"/>
  </r>
  <r>
    <x v="177"/>
    <n v="15"/>
    <n v="0"/>
    <n v="2006"/>
    <n v="2006"/>
    <n v="36"/>
    <n v="0"/>
    <n v="0"/>
    <n v="0"/>
    <n v="0"/>
  </r>
  <r>
    <x v="178"/>
    <n v="14"/>
    <n v="0"/>
    <n v="1974"/>
    <n v="1974"/>
    <n v="32"/>
    <n v="0"/>
    <n v="0"/>
    <n v="0"/>
    <n v="0"/>
  </r>
  <r>
    <x v="179"/>
    <n v="12"/>
    <n v="0"/>
    <n v="1949"/>
    <n v="1949"/>
    <n v="25"/>
    <n v="0"/>
    <n v="0"/>
    <n v="0"/>
    <n v="0"/>
  </r>
  <r>
    <x v="180"/>
    <n v="11"/>
    <n v="0"/>
    <n v="1927"/>
    <n v="1927"/>
    <n v="22"/>
    <n v="0"/>
    <n v="0"/>
    <n v="0"/>
    <n v="0"/>
  </r>
  <r>
    <x v="181"/>
    <n v="10"/>
    <n v="0"/>
    <n v="1908"/>
    <n v="1908"/>
    <n v="19"/>
    <n v="0"/>
    <n v="0"/>
    <n v="0"/>
    <n v="0"/>
  </r>
  <r>
    <x v="182"/>
    <n v="10"/>
    <n v="0"/>
    <n v="1889"/>
    <n v="1889"/>
    <n v="19"/>
    <n v="0"/>
    <n v="0"/>
    <n v="0"/>
    <n v="0"/>
  </r>
  <r>
    <x v="183"/>
    <n v="10"/>
    <n v="0"/>
    <n v="1871"/>
    <n v="1871"/>
    <n v="18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n v="4"/>
    <n v="2"/>
    <n v="25000"/>
    <n v="25000"/>
    <n v="0"/>
    <n v="0"/>
    <n v="0"/>
    <n v="0"/>
    <n v="0"/>
  </r>
  <r>
    <x v="1"/>
    <n v="2"/>
    <n v="6"/>
    <n v="25000"/>
    <n v="25000"/>
    <n v="0"/>
    <n v="0"/>
    <n v="0"/>
    <n v="0"/>
    <n v="0"/>
  </r>
  <r>
    <x v="2"/>
    <n v="4"/>
    <n v="1"/>
    <n v="25000"/>
    <n v="25000"/>
    <n v="0"/>
    <n v="0"/>
    <n v="0"/>
    <n v="0"/>
    <n v="0"/>
  </r>
  <r>
    <x v="3"/>
    <n v="4"/>
    <n v="0.8"/>
    <n v="25000"/>
    <n v="25000"/>
    <n v="0"/>
    <n v="0"/>
    <n v="0"/>
    <n v="0"/>
    <n v="0"/>
  </r>
  <r>
    <x v="4"/>
    <n v="3"/>
    <n v="0"/>
    <n v="24961"/>
    <n v="24961"/>
    <n v="39"/>
    <n v="0"/>
    <n v="0"/>
    <n v="0"/>
    <n v="0"/>
  </r>
  <r>
    <x v="5"/>
    <n v="4"/>
    <n v="0"/>
    <n v="24901"/>
    <n v="24901"/>
    <n v="60"/>
    <n v="0"/>
    <n v="0"/>
    <n v="0"/>
    <n v="0"/>
  </r>
  <r>
    <x v="6"/>
    <n v="4"/>
    <n v="1"/>
    <n v="25000"/>
    <n v="25000"/>
    <n v="0"/>
    <n v="0"/>
    <n v="0"/>
    <n v="0"/>
    <n v="0"/>
  </r>
  <r>
    <x v="7"/>
    <n v="8"/>
    <n v="1"/>
    <n v="25000"/>
    <n v="25000"/>
    <n v="0"/>
    <n v="0"/>
    <n v="0"/>
    <n v="0"/>
    <n v="0"/>
  </r>
  <r>
    <x v="8"/>
    <n v="6"/>
    <n v="2"/>
    <n v="25000"/>
    <n v="25000"/>
    <n v="0"/>
    <n v="0"/>
    <n v="0"/>
    <n v="0"/>
    <n v="0"/>
  </r>
  <r>
    <x v="9"/>
    <n v="9"/>
    <n v="2"/>
    <n v="25000"/>
    <n v="25000"/>
    <n v="0"/>
    <n v="0"/>
    <n v="0"/>
    <n v="0"/>
    <n v="0"/>
  </r>
  <r>
    <x v="10"/>
    <n v="12"/>
    <n v="3"/>
    <n v="25000"/>
    <n v="25000"/>
    <n v="0"/>
    <n v="0"/>
    <n v="0"/>
    <n v="0"/>
    <n v="0"/>
  </r>
  <r>
    <x v="11"/>
    <n v="10"/>
    <n v="2"/>
    <n v="25000"/>
    <n v="25000"/>
    <n v="0"/>
    <n v="0"/>
    <n v="0"/>
    <n v="0"/>
    <n v="0"/>
  </r>
  <r>
    <x v="12"/>
    <n v="8"/>
    <n v="1"/>
    <n v="25000"/>
    <n v="25000"/>
    <n v="0"/>
    <n v="0"/>
    <n v="0"/>
    <n v="0"/>
    <n v="0"/>
  </r>
  <r>
    <x v="13"/>
    <n v="6"/>
    <n v="0"/>
    <n v="24889"/>
    <n v="24889"/>
    <n v="111"/>
    <n v="0"/>
    <n v="0"/>
    <n v="0"/>
    <n v="0"/>
  </r>
  <r>
    <x v="14"/>
    <n v="14"/>
    <n v="0"/>
    <n v="24497"/>
    <n v="24497"/>
    <n v="392"/>
    <n v="0"/>
    <n v="0"/>
    <n v="0"/>
    <n v="0"/>
  </r>
  <r>
    <x v="15"/>
    <n v="10"/>
    <n v="0"/>
    <n v="24264"/>
    <n v="24264"/>
    <n v="233"/>
    <n v="0"/>
    <n v="0"/>
    <n v="0"/>
    <n v="0"/>
  </r>
  <r>
    <x v="16"/>
    <n v="6"/>
    <n v="0"/>
    <n v="24157"/>
    <n v="24157"/>
    <n v="107"/>
    <n v="0"/>
    <n v="0"/>
    <n v="0"/>
    <n v="0"/>
  </r>
  <r>
    <x v="17"/>
    <n v="4"/>
    <n v="0"/>
    <n v="24099"/>
    <n v="24099"/>
    <n v="58"/>
    <n v="0"/>
    <n v="0"/>
    <n v="0"/>
    <n v="0"/>
  </r>
  <r>
    <x v="18"/>
    <n v="7"/>
    <n v="0"/>
    <n v="23965"/>
    <n v="23965"/>
    <n v="134"/>
    <n v="0"/>
    <n v="0"/>
    <n v="0"/>
    <n v="0"/>
  </r>
  <r>
    <x v="19"/>
    <n v="10"/>
    <n v="1"/>
    <n v="24665"/>
    <n v="24665"/>
    <n v="0"/>
    <n v="0"/>
    <n v="0"/>
    <n v="0"/>
    <n v="0"/>
  </r>
  <r>
    <x v="20"/>
    <n v="11"/>
    <n v="3.2"/>
    <n v="25000"/>
    <n v="25000"/>
    <n v="0"/>
    <n v="0"/>
    <n v="0"/>
    <n v="0"/>
    <n v="0"/>
  </r>
  <r>
    <x v="21"/>
    <n v="8"/>
    <n v="2.2000000000000002"/>
    <n v="25000"/>
    <n v="25000"/>
    <n v="0"/>
    <n v="0"/>
    <n v="0"/>
    <n v="0"/>
    <n v="0"/>
  </r>
  <r>
    <x v="22"/>
    <n v="11"/>
    <n v="1"/>
    <n v="25000"/>
    <n v="25000"/>
    <n v="0"/>
    <n v="0"/>
    <n v="0"/>
    <n v="0"/>
    <n v="0"/>
  </r>
  <r>
    <x v="23"/>
    <n v="12"/>
    <n v="1"/>
    <n v="25000"/>
    <n v="25000"/>
    <n v="0"/>
    <n v="0"/>
    <n v="0"/>
    <n v="0"/>
    <n v="0"/>
  </r>
  <r>
    <x v="24"/>
    <n v="14"/>
    <n v="1"/>
    <n v="25000"/>
    <n v="25000"/>
    <n v="0"/>
    <n v="0"/>
    <n v="0"/>
    <n v="0"/>
    <n v="0"/>
  </r>
  <r>
    <x v="25"/>
    <n v="16"/>
    <n v="0"/>
    <n v="24520"/>
    <n v="12520"/>
    <n v="480"/>
    <n v="1"/>
    <n v="12000"/>
    <n v="0"/>
    <n v="0"/>
  </r>
  <r>
    <x v="26"/>
    <n v="16"/>
    <n v="1"/>
    <n v="13220"/>
    <n v="13220"/>
    <n v="0"/>
    <n v="0"/>
    <n v="0"/>
    <n v="0"/>
    <n v="0"/>
  </r>
  <r>
    <x v="27"/>
    <n v="6"/>
    <n v="2"/>
    <n v="14620"/>
    <n v="14620"/>
    <n v="0"/>
    <n v="0"/>
    <n v="0"/>
    <n v="0"/>
    <n v="0"/>
  </r>
  <r>
    <x v="28"/>
    <n v="7"/>
    <n v="0"/>
    <n v="14538"/>
    <n v="14538"/>
    <n v="82"/>
    <n v="0"/>
    <n v="0"/>
    <n v="0"/>
    <n v="0"/>
  </r>
  <r>
    <x v="29"/>
    <n v="10"/>
    <n v="0"/>
    <n v="14400"/>
    <n v="14400"/>
    <n v="138"/>
    <n v="0"/>
    <n v="0"/>
    <n v="0"/>
    <n v="0"/>
  </r>
  <r>
    <x v="30"/>
    <n v="10"/>
    <n v="4"/>
    <n v="17200"/>
    <n v="17200"/>
    <n v="0"/>
    <n v="0"/>
    <n v="0"/>
    <n v="0"/>
    <n v="0"/>
  </r>
  <r>
    <x v="31"/>
    <n v="7"/>
    <n v="5"/>
    <n v="20700"/>
    <n v="20700"/>
    <n v="0"/>
    <n v="0"/>
    <n v="0"/>
    <n v="0"/>
    <n v="0"/>
  </r>
  <r>
    <x v="32"/>
    <n v="9"/>
    <n v="4"/>
    <n v="23500"/>
    <n v="23500"/>
    <n v="0"/>
    <n v="0"/>
    <n v="0"/>
    <n v="0"/>
    <n v="0"/>
  </r>
  <r>
    <x v="33"/>
    <n v="15"/>
    <n v="0.4"/>
    <n v="23780"/>
    <n v="23780"/>
    <n v="0"/>
    <n v="0"/>
    <n v="0"/>
    <n v="0"/>
    <n v="0"/>
  </r>
  <r>
    <x v="34"/>
    <n v="18"/>
    <n v="0.4"/>
    <n v="24060"/>
    <n v="12060"/>
    <n v="0"/>
    <n v="1"/>
    <n v="12000"/>
    <n v="0"/>
    <n v="0"/>
  </r>
  <r>
    <x v="35"/>
    <n v="16"/>
    <n v="0"/>
    <n v="11828"/>
    <n v="13000"/>
    <n v="232"/>
    <n v="1"/>
    <n v="12000"/>
    <n v="1"/>
    <n v="13172"/>
  </r>
  <r>
    <x v="36"/>
    <n v="14"/>
    <n v="0"/>
    <n v="12795"/>
    <n v="12795"/>
    <n v="205"/>
    <n v="0"/>
    <n v="0"/>
    <n v="0"/>
    <n v="0"/>
  </r>
  <r>
    <x v="37"/>
    <n v="10"/>
    <n v="0"/>
    <n v="12673"/>
    <n v="12673"/>
    <n v="122"/>
    <n v="0"/>
    <n v="0"/>
    <n v="0"/>
    <n v="0"/>
  </r>
  <r>
    <x v="38"/>
    <n v="14"/>
    <n v="0.3"/>
    <n v="12883"/>
    <n v="12883"/>
    <n v="0"/>
    <n v="0"/>
    <n v="0"/>
    <n v="0"/>
    <n v="0"/>
  </r>
  <r>
    <x v="39"/>
    <n v="12"/>
    <n v="0.1"/>
    <n v="12953"/>
    <n v="12953"/>
    <n v="0"/>
    <n v="0"/>
    <n v="0"/>
    <n v="0"/>
    <n v="0"/>
  </r>
  <r>
    <x v="40"/>
    <n v="11"/>
    <n v="0"/>
    <n v="12811"/>
    <n v="12811"/>
    <n v="142"/>
    <n v="0"/>
    <n v="0"/>
    <n v="0"/>
    <n v="0"/>
  </r>
  <r>
    <x v="41"/>
    <n v="16"/>
    <n v="3"/>
    <n v="14911"/>
    <n v="14911"/>
    <n v="0"/>
    <n v="0"/>
    <n v="0"/>
    <n v="0"/>
    <n v="0"/>
  </r>
  <r>
    <x v="42"/>
    <n v="12"/>
    <n v="0"/>
    <n v="14725"/>
    <n v="14725"/>
    <n v="186"/>
    <n v="0"/>
    <n v="0"/>
    <n v="0"/>
    <n v="0"/>
  </r>
  <r>
    <x v="43"/>
    <n v="10"/>
    <n v="0"/>
    <n v="14585"/>
    <n v="14585"/>
    <n v="140"/>
    <n v="0"/>
    <n v="0"/>
    <n v="0"/>
    <n v="0"/>
  </r>
  <r>
    <x v="44"/>
    <n v="12"/>
    <n v="0"/>
    <n v="14403"/>
    <n v="14403"/>
    <n v="182"/>
    <n v="0"/>
    <n v="0"/>
    <n v="0"/>
    <n v="0"/>
  </r>
  <r>
    <x v="45"/>
    <n v="10"/>
    <n v="1.8"/>
    <n v="15663"/>
    <n v="15663"/>
    <n v="0"/>
    <n v="0"/>
    <n v="0"/>
    <n v="0"/>
    <n v="0"/>
  </r>
  <r>
    <x v="46"/>
    <n v="11"/>
    <n v="2.8"/>
    <n v="17623"/>
    <n v="17623"/>
    <n v="0"/>
    <n v="0"/>
    <n v="0"/>
    <n v="0"/>
    <n v="0"/>
  </r>
  <r>
    <x v="47"/>
    <n v="12"/>
    <n v="1.9"/>
    <n v="18953"/>
    <n v="18953"/>
    <n v="0"/>
    <n v="0"/>
    <n v="0"/>
    <n v="0"/>
    <n v="0"/>
  </r>
  <r>
    <x v="48"/>
    <n v="16"/>
    <n v="2.2000000000000002"/>
    <n v="20493"/>
    <n v="20493"/>
    <n v="0"/>
    <n v="0"/>
    <n v="0"/>
    <n v="0"/>
    <n v="0"/>
  </r>
  <r>
    <x v="49"/>
    <n v="13"/>
    <n v="2.2999999999999998"/>
    <n v="22103"/>
    <n v="22103"/>
    <n v="0"/>
    <n v="0"/>
    <n v="0"/>
    <n v="0"/>
    <n v="0"/>
  </r>
  <r>
    <x v="50"/>
    <n v="11"/>
    <n v="5.4"/>
    <n v="25000"/>
    <n v="25000"/>
    <n v="0"/>
    <n v="0"/>
    <n v="0"/>
    <n v="0"/>
    <n v="0"/>
  </r>
  <r>
    <x v="51"/>
    <n v="12"/>
    <n v="5.5"/>
    <n v="25000"/>
    <n v="25000"/>
    <n v="0"/>
    <n v="0"/>
    <n v="0"/>
    <n v="0"/>
    <n v="0"/>
  </r>
  <r>
    <x v="52"/>
    <n v="12"/>
    <n v="5.2"/>
    <n v="25000"/>
    <n v="25000"/>
    <n v="0"/>
    <n v="0"/>
    <n v="0"/>
    <n v="0"/>
    <n v="0"/>
  </r>
  <r>
    <x v="53"/>
    <n v="14"/>
    <n v="3"/>
    <n v="25000"/>
    <n v="25000"/>
    <n v="0"/>
    <n v="0"/>
    <n v="0"/>
    <n v="0"/>
    <n v="0"/>
  </r>
  <r>
    <x v="54"/>
    <n v="15"/>
    <n v="0"/>
    <n v="24564"/>
    <n v="24564"/>
    <n v="436"/>
    <n v="0"/>
    <n v="0"/>
    <n v="0"/>
    <n v="0"/>
  </r>
  <r>
    <x v="55"/>
    <n v="14"/>
    <n v="0"/>
    <n v="24177"/>
    <n v="24177"/>
    <n v="387"/>
    <n v="0"/>
    <n v="0"/>
    <n v="0"/>
    <n v="0"/>
  </r>
  <r>
    <x v="56"/>
    <n v="10"/>
    <n v="0"/>
    <n v="23947"/>
    <n v="23947"/>
    <n v="230"/>
    <n v="0"/>
    <n v="0"/>
    <n v="0"/>
    <n v="0"/>
  </r>
  <r>
    <x v="57"/>
    <n v="12"/>
    <n v="0.1"/>
    <n v="24017"/>
    <n v="24017"/>
    <n v="0"/>
    <n v="0"/>
    <n v="0"/>
    <n v="0"/>
    <n v="0"/>
  </r>
  <r>
    <x v="58"/>
    <n v="14"/>
    <n v="0"/>
    <n v="23639"/>
    <n v="23639"/>
    <n v="378"/>
    <n v="0"/>
    <n v="0"/>
    <n v="0"/>
    <n v="0"/>
  </r>
  <r>
    <x v="59"/>
    <n v="13"/>
    <n v="0"/>
    <n v="23306"/>
    <n v="23306"/>
    <n v="333"/>
    <n v="0"/>
    <n v="0"/>
    <n v="0"/>
    <n v="0"/>
  </r>
  <r>
    <x v="60"/>
    <n v="12"/>
    <n v="0"/>
    <n v="23015"/>
    <n v="23015"/>
    <n v="291"/>
    <n v="0"/>
    <n v="0"/>
    <n v="0"/>
    <n v="0"/>
  </r>
  <r>
    <x v="61"/>
    <n v="18"/>
    <n v="4"/>
    <n v="25000"/>
    <n v="25000"/>
    <n v="0"/>
    <n v="0"/>
    <n v="0"/>
    <n v="0"/>
    <n v="0"/>
  </r>
  <r>
    <x v="62"/>
    <n v="18"/>
    <n v="3"/>
    <n v="25000"/>
    <n v="25000"/>
    <n v="0"/>
    <n v="0"/>
    <n v="0"/>
    <n v="0"/>
    <n v="0"/>
  </r>
  <r>
    <x v="63"/>
    <n v="22"/>
    <n v="0"/>
    <n v="24226"/>
    <n v="12226"/>
    <n v="774"/>
    <n v="1"/>
    <n v="12000"/>
    <n v="0"/>
    <n v="0"/>
  </r>
  <r>
    <x v="64"/>
    <n v="15"/>
    <n v="0"/>
    <n v="12012"/>
    <n v="12012"/>
    <n v="214"/>
    <n v="0"/>
    <n v="0"/>
    <n v="0"/>
    <n v="0"/>
  </r>
  <r>
    <x v="65"/>
    <n v="18"/>
    <n v="0"/>
    <n v="11736"/>
    <n v="13000"/>
    <n v="276"/>
    <n v="1"/>
    <n v="12000"/>
    <n v="1"/>
    <n v="13264"/>
  </r>
  <r>
    <x v="66"/>
    <n v="22"/>
    <n v="0"/>
    <n v="12597"/>
    <n v="597"/>
    <n v="403"/>
    <n v="1"/>
    <n v="12000"/>
    <n v="0"/>
    <n v="0"/>
  </r>
  <r>
    <x v="67"/>
    <n v="14"/>
    <n v="8"/>
    <n v="6197"/>
    <n v="6197"/>
    <n v="0"/>
    <n v="0"/>
    <n v="0"/>
    <n v="0"/>
    <n v="0"/>
  </r>
  <r>
    <x v="68"/>
    <n v="14"/>
    <n v="5.9"/>
    <n v="10327"/>
    <n v="10327"/>
    <n v="0"/>
    <n v="0"/>
    <n v="0"/>
    <n v="0"/>
    <n v="0"/>
  </r>
  <r>
    <x v="69"/>
    <n v="12"/>
    <n v="5"/>
    <n v="13827"/>
    <n v="13827"/>
    <n v="0"/>
    <n v="0"/>
    <n v="0"/>
    <n v="0"/>
    <n v="0"/>
  </r>
  <r>
    <x v="70"/>
    <n v="16"/>
    <n v="0"/>
    <n v="13561"/>
    <n v="1561"/>
    <n v="266"/>
    <n v="1"/>
    <n v="12000"/>
    <n v="0"/>
    <n v="0"/>
  </r>
  <r>
    <x v="71"/>
    <n v="16"/>
    <n v="0"/>
    <n v="1531"/>
    <n v="13000"/>
    <n v="30"/>
    <n v="1"/>
    <n v="12000"/>
    <n v="1"/>
    <n v="23469"/>
  </r>
  <r>
    <x v="72"/>
    <n v="18"/>
    <n v="5"/>
    <n v="16500"/>
    <n v="16500"/>
    <n v="0"/>
    <n v="0"/>
    <n v="0"/>
    <n v="0"/>
    <n v="0"/>
  </r>
  <r>
    <x v="73"/>
    <n v="19"/>
    <n v="1"/>
    <n v="17200"/>
    <n v="17200"/>
    <n v="0"/>
    <n v="0"/>
    <n v="0"/>
    <n v="0"/>
    <n v="0"/>
  </r>
  <r>
    <x v="74"/>
    <n v="22"/>
    <n v="0"/>
    <n v="16667"/>
    <n v="4667"/>
    <n v="533"/>
    <n v="1"/>
    <n v="12000"/>
    <n v="0"/>
    <n v="0"/>
  </r>
  <r>
    <x v="75"/>
    <n v="16"/>
    <n v="0"/>
    <n v="4577"/>
    <n v="13000"/>
    <n v="90"/>
    <n v="1"/>
    <n v="12000"/>
    <n v="1"/>
    <n v="20423"/>
  </r>
  <r>
    <x v="76"/>
    <n v="12"/>
    <n v="0"/>
    <n v="12837"/>
    <n v="12837"/>
    <n v="163"/>
    <n v="0"/>
    <n v="0"/>
    <n v="0"/>
    <n v="0"/>
  </r>
  <r>
    <x v="77"/>
    <n v="14"/>
    <n v="0"/>
    <n v="12635"/>
    <n v="12635"/>
    <n v="202"/>
    <n v="0"/>
    <n v="0"/>
    <n v="0"/>
    <n v="0"/>
  </r>
  <r>
    <x v="78"/>
    <n v="16"/>
    <n v="0.3"/>
    <n v="12845"/>
    <n v="845"/>
    <n v="0"/>
    <n v="1"/>
    <n v="12000"/>
    <n v="0"/>
    <n v="0"/>
  </r>
  <r>
    <x v="79"/>
    <n v="12"/>
    <n v="3"/>
    <n v="2945"/>
    <n v="2945"/>
    <n v="0"/>
    <n v="0"/>
    <n v="0"/>
    <n v="0"/>
    <n v="0"/>
  </r>
  <r>
    <x v="80"/>
    <n v="13"/>
    <n v="2"/>
    <n v="4345"/>
    <n v="4345"/>
    <n v="0"/>
    <n v="0"/>
    <n v="0"/>
    <n v="0"/>
    <n v="0"/>
  </r>
  <r>
    <x v="81"/>
    <n v="12"/>
    <n v="0"/>
    <n v="4290"/>
    <n v="4290"/>
    <n v="55"/>
    <n v="0"/>
    <n v="0"/>
    <n v="0"/>
    <n v="0"/>
  </r>
  <r>
    <x v="82"/>
    <n v="12"/>
    <n v="3"/>
    <n v="6390"/>
    <n v="6390"/>
    <n v="0"/>
    <n v="0"/>
    <n v="0"/>
    <n v="0"/>
    <n v="0"/>
  </r>
  <r>
    <x v="83"/>
    <n v="13"/>
    <n v="3"/>
    <n v="8490"/>
    <n v="8490"/>
    <n v="0"/>
    <n v="0"/>
    <n v="0"/>
    <n v="0"/>
    <n v="0"/>
  </r>
  <r>
    <x v="84"/>
    <n v="12"/>
    <n v="0"/>
    <n v="8384"/>
    <n v="8384"/>
    <n v="106"/>
    <n v="0"/>
    <n v="0"/>
    <n v="0"/>
    <n v="0"/>
  </r>
  <r>
    <x v="85"/>
    <n v="16"/>
    <n v="0"/>
    <n v="8223"/>
    <n v="13000"/>
    <n v="161"/>
    <n v="1"/>
    <n v="12000"/>
    <n v="1"/>
    <n v="16777"/>
  </r>
  <r>
    <x v="86"/>
    <n v="16"/>
    <n v="7"/>
    <n v="17900"/>
    <n v="17900"/>
    <n v="0"/>
    <n v="0"/>
    <n v="0"/>
    <n v="0"/>
    <n v="0"/>
  </r>
  <r>
    <x v="87"/>
    <n v="18"/>
    <n v="6"/>
    <n v="22100"/>
    <n v="22100"/>
    <n v="0"/>
    <n v="0"/>
    <n v="0"/>
    <n v="0"/>
    <n v="0"/>
  </r>
  <r>
    <x v="88"/>
    <n v="16"/>
    <n v="0"/>
    <n v="21675"/>
    <n v="9675"/>
    <n v="425"/>
    <n v="1"/>
    <n v="12000"/>
    <n v="0"/>
    <n v="0"/>
  </r>
  <r>
    <x v="89"/>
    <n v="16"/>
    <n v="0"/>
    <n v="9489"/>
    <n v="13000"/>
    <n v="186"/>
    <n v="1"/>
    <n v="12000"/>
    <n v="1"/>
    <n v="15511"/>
  </r>
  <r>
    <x v="90"/>
    <n v="19"/>
    <n v="0"/>
    <n v="12677"/>
    <n v="677"/>
    <n v="323"/>
    <n v="1"/>
    <n v="12000"/>
    <n v="0"/>
    <n v="0"/>
  </r>
  <r>
    <x v="91"/>
    <n v="18"/>
    <n v="0"/>
    <n v="661"/>
    <n v="13000"/>
    <n v="16"/>
    <n v="1"/>
    <n v="12000"/>
    <n v="1"/>
    <n v="24339"/>
  </r>
  <r>
    <x v="92"/>
    <n v="20"/>
    <n v="0"/>
    <n v="12651"/>
    <n v="651"/>
    <n v="349"/>
    <n v="1"/>
    <n v="12000"/>
    <n v="0"/>
    <n v="0"/>
  </r>
  <r>
    <x v="93"/>
    <n v="22"/>
    <n v="0"/>
    <n v="630"/>
    <n v="13000"/>
    <n v="21"/>
    <n v="1"/>
    <n v="12000"/>
    <n v="1"/>
    <n v="24370"/>
  </r>
  <r>
    <x v="94"/>
    <n v="25"/>
    <n v="0"/>
    <n v="12512"/>
    <n v="512"/>
    <n v="488"/>
    <n v="1"/>
    <n v="12000"/>
    <n v="0"/>
    <n v="0"/>
  </r>
  <r>
    <x v="95"/>
    <n v="26"/>
    <n v="0"/>
    <n v="491"/>
    <n v="13000"/>
    <n v="21"/>
    <n v="1"/>
    <n v="12000"/>
    <n v="1"/>
    <n v="24509"/>
  </r>
  <r>
    <x v="96"/>
    <n v="22"/>
    <n v="0"/>
    <n v="12597"/>
    <n v="597"/>
    <n v="403"/>
    <n v="1"/>
    <n v="12000"/>
    <n v="0"/>
    <n v="0"/>
  </r>
  <r>
    <x v="97"/>
    <n v="22"/>
    <n v="18"/>
    <n v="13197"/>
    <n v="13197"/>
    <n v="0"/>
    <n v="0"/>
    <n v="0"/>
    <n v="0"/>
    <n v="0"/>
  </r>
  <r>
    <x v="98"/>
    <n v="20"/>
    <n v="3"/>
    <n v="15297"/>
    <n v="15297"/>
    <n v="0"/>
    <n v="0"/>
    <n v="0"/>
    <n v="0"/>
    <n v="0"/>
  </r>
  <r>
    <x v="99"/>
    <n v="16"/>
    <n v="0.2"/>
    <n v="15437"/>
    <n v="3437"/>
    <n v="0"/>
    <n v="1"/>
    <n v="12000"/>
    <n v="0"/>
    <n v="0"/>
  </r>
  <r>
    <x v="100"/>
    <n v="13"/>
    <n v="12.2"/>
    <n v="11977"/>
    <n v="11977"/>
    <n v="0"/>
    <n v="0"/>
    <n v="0"/>
    <n v="0"/>
    <n v="0"/>
  </r>
  <r>
    <x v="101"/>
    <n v="16"/>
    <n v="0"/>
    <n v="11747"/>
    <n v="13000"/>
    <n v="230"/>
    <n v="1"/>
    <n v="12000"/>
    <n v="1"/>
    <n v="13253"/>
  </r>
  <r>
    <x v="102"/>
    <n v="18"/>
    <n v="2"/>
    <n v="14400"/>
    <n v="14400"/>
    <n v="0"/>
    <n v="0"/>
    <n v="0"/>
    <n v="0"/>
    <n v="0"/>
  </r>
  <r>
    <x v="103"/>
    <n v="18"/>
    <n v="12"/>
    <n v="22800"/>
    <n v="22800"/>
    <n v="0"/>
    <n v="0"/>
    <n v="0"/>
    <n v="0"/>
    <n v="0"/>
  </r>
  <r>
    <x v="104"/>
    <n v="18"/>
    <n v="0"/>
    <n v="22277"/>
    <n v="10277"/>
    <n v="523"/>
    <n v="1"/>
    <n v="12000"/>
    <n v="0"/>
    <n v="0"/>
  </r>
  <r>
    <x v="105"/>
    <n v="18"/>
    <n v="0"/>
    <n v="10041"/>
    <n v="13000"/>
    <n v="236"/>
    <n v="1"/>
    <n v="12000"/>
    <n v="1"/>
    <n v="14959"/>
  </r>
  <r>
    <x v="106"/>
    <n v="16"/>
    <n v="0"/>
    <n v="12750"/>
    <n v="750"/>
    <n v="250"/>
    <n v="1"/>
    <n v="12000"/>
    <n v="0"/>
    <n v="0"/>
  </r>
  <r>
    <x v="107"/>
    <n v="21"/>
    <n v="0"/>
    <n v="728"/>
    <n v="13000"/>
    <n v="22"/>
    <n v="1"/>
    <n v="12000"/>
    <n v="1"/>
    <n v="24272"/>
  </r>
  <r>
    <x v="108"/>
    <n v="26"/>
    <n v="0"/>
    <n v="12482"/>
    <n v="482"/>
    <n v="518"/>
    <n v="1"/>
    <n v="12000"/>
    <n v="0"/>
    <n v="0"/>
  </r>
  <r>
    <x v="109"/>
    <n v="23"/>
    <n v="18"/>
    <n v="13082"/>
    <n v="13082"/>
    <n v="0"/>
    <n v="0"/>
    <n v="0"/>
    <n v="0"/>
    <n v="0"/>
  </r>
  <r>
    <x v="110"/>
    <n v="19"/>
    <n v="0"/>
    <n v="12756"/>
    <n v="756"/>
    <n v="326"/>
    <n v="1"/>
    <n v="12000"/>
    <n v="0"/>
    <n v="0"/>
  </r>
  <r>
    <x v="111"/>
    <n v="20"/>
    <n v="6"/>
    <n v="4956"/>
    <n v="4956"/>
    <n v="0"/>
    <n v="0"/>
    <n v="0"/>
    <n v="0"/>
    <n v="0"/>
  </r>
  <r>
    <x v="112"/>
    <n v="22"/>
    <n v="0"/>
    <n v="4802"/>
    <n v="13000"/>
    <n v="154"/>
    <n v="1"/>
    <n v="12000"/>
    <n v="1"/>
    <n v="20198"/>
  </r>
  <r>
    <x v="113"/>
    <n v="20"/>
    <n v="0"/>
    <n v="12651"/>
    <n v="651"/>
    <n v="349"/>
    <n v="1"/>
    <n v="12000"/>
    <n v="0"/>
    <n v="0"/>
  </r>
  <r>
    <x v="114"/>
    <n v="20"/>
    <n v="0"/>
    <n v="633"/>
    <n v="13000"/>
    <n v="18"/>
    <n v="1"/>
    <n v="12000"/>
    <n v="1"/>
    <n v="24367"/>
  </r>
  <r>
    <x v="115"/>
    <n v="23"/>
    <n v="0.1"/>
    <n v="13070"/>
    <n v="1070"/>
    <n v="0"/>
    <n v="1"/>
    <n v="12000"/>
    <n v="0"/>
    <n v="0"/>
  </r>
  <r>
    <x v="116"/>
    <n v="16"/>
    <n v="0"/>
    <n v="1049"/>
    <n v="13000"/>
    <n v="21"/>
    <n v="1"/>
    <n v="12000"/>
    <n v="1"/>
    <n v="23951"/>
  </r>
  <r>
    <x v="117"/>
    <n v="16"/>
    <n v="0.1"/>
    <n v="13070"/>
    <n v="1070"/>
    <n v="0"/>
    <n v="1"/>
    <n v="12000"/>
    <n v="0"/>
    <n v="0"/>
  </r>
  <r>
    <x v="118"/>
    <n v="18"/>
    <n v="0.3"/>
    <n v="1280"/>
    <n v="13000"/>
    <n v="0"/>
    <n v="1"/>
    <n v="12000"/>
    <n v="1"/>
    <n v="23720"/>
  </r>
  <r>
    <x v="119"/>
    <n v="18"/>
    <n v="0"/>
    <n v="12702"/>
    <n v="702"/>
    <n v="298"/>
    <n v="1"/>
    <n v="12000"/>
    <n v="0"/>
    <n v="0"/>
  </r>
  <r>
    <x v="120"/>
    <n v="14"/>
    <n v="0"/>
    <n v="690"/>
    <n v="690"/>
    <n v="12"/>
    <n v="0"/>
    <n v="0"/>
    <n v="0"/>
    <n v="0"/>
  </r>
  <r>
    <x v="121"/>
    <n v="14"/>
    <n v="0"/>
    <n v="679"/>
    <n v="679"/>
    <n v="11"/>
    <n v="0"/>
    <n v="0"/>
    <n v="0"/>
    <n v="0"/>
  </r>
  <r>
    <x v="122"/>
    <n v="16"/>
    <n v="0"/>
    <n v="665"/>
    <n v="13000"/>
    <n v="14"/>
    <n v="1"/>
    <n v="12000"/>
    <n v="1"/>
    <n v="24335"/>
  </r>
  <r>
    <x v="123"/>
    <n v="22"/>
    <n v="0"/>
    <n v="12597"/>
    <n v="597"/>
    <n v="403"/>
    <n v="1"/>
    <n v="12000"/>
    <n v="0"/>
    <n v="0"/>
  </r>
  <r>
    <x v="124"/>
    <n v="22"/>
    <n v="0"/>
    <n v="578"/>
    <n v="13000"/>
    <n v="19"/>
    <n v="1"/>
    <n v="12000"/>
    <n v="1"/>
    <n v="24422"/>
  </r>
  <r>
    <x v="125"/>
    <n v="25"/>
    <n v="0"/>
    <n v="12512"/>
    <n v="512"/>
    <n v="488"/>
    <n v="1"/>
    <n v="12000"/>
    <n v="0"/>
    <n v="0"/>
  </r>
  <r>
    <x v="126"/>
    <n v="24"/>
    <n v="0"/>
    <n v="493"/>
    <n v="13000"/>
    <n v="19"/>
    <n v="1"/>
    <n v="12000"/>
    <n v="1"/>
    <n v="24507"/>
  </r>
  <r>
    <x v="127"/>
    <n v="24"/>
    <n v="0"/>
    <n v="12541"/>
    <n v="541"/>
    <n v="459"/>
    <n v="1"/>
    <n v="12000"/>
    <n v="0"/>
    <n v="0"/>
  </r>
  <r>
    <x v="128"/>
    <n v="28"/>
    <n v="0"/>
    <n v="516"/>
    <n v="13000"/>
    <n v="25"/>
    <n v="1"/>
    <n v="12000"/>
    <n v="1"/>
    <n v="24484"/>
  </r>
  <r>
    <x v="129"/>
    <n v="28"/>
    <n v="0"/>
    <n v="12422"/>
    <n v="422"/>
    <n v="578"/>
    <n v="1"/>
    <n v="12000"/>
    <n v="0"/>
    <n v="0"/>
  </r>
  <r>
    <x v="130"/>
    <n v="24"/>
    <n v="0"/>
    <n v="407"/>
    <n v="13000"/>
    <n v="15"/>
    <n v="1"/>
    <n v="12000"/>
    <n v="1"/>
    <n v="24593"/>
  </r>
  <r>
    <x v="131"/>
    <n v="24"/>
    <n v="0"/>
    <n v="12541"/>
    <n v="541"/>
    <n v="459"/>
    <n v="1"/>
    <n v="12000"/>
    <n v="0"/>
    <n v="0"/>
  </r>
  <r>
    <x v="132"/>
    <n v="26"/>
    <n v="0"/>
    <n v="519"/>
    <n v="13000"/>
    <n v="22"/>
    <n v="1"/>
    <n v="12000"/>
    <n v="1"/>
    <n v="24481"/>
  </r>
  <r>
    <x v="133"/>
    <n v="32"/>
    <n v="0.6"/>
    <n v="13420"/>
    <n v="1000"/>
    <n v="0"/>
    <n v="1"/>
    <n v="24000"/>
    <n v="1"/>
    <n v="11580"/>
  </r>
  <r>
    <x v="134"/>
    <n v="31"/>
    <n v="0.1"/>
    <n v="1070"/>
    <n v="1000"/>
    <n v="0"/>
    <n v="1"/>
    <n v="24000"/>
    <n v="1"/>
    <n v="23930"/>
  </r>
  <r>
    <x v="135"/>
    <n v="33"/>
    <n v="0"/>
    <n v="943"/>
    <n v="1000"/>
    <n v="57"/>
    <n v="1"/>
    <n v="24000"/>
    <n v="1"/>
    <n v="24057"/>
  </r>
  <r>
    <x v="136"/>
    <n v="31"/>
    <n v="12"/>
    <n v="9400"/>
    <n v="9400"/>
    <n v="0"/>
    <n v="0"/>
    <n v="0"/>
    <n v="0"/>
    <n v="0"/>
  </r>
  <r>
    <x v="137"/>
    <n v="22"/>
    <n v="0"/>
    <n v="9109"/>
    <n v="13000"/>
    <n v="291"/>
    <n v="1"/>
    <n v="12000"/>
    <n v="1"/>
    <n v="15891"/>
  </r>
  <r>
    <x v="138"/>
    <n v="24"/>
    <n v="0.2"/>
    <n v="13140"/>
    <n v="1140"/>
    <n v="0"/>
    <n v="1"/>
    <n v="12000"/>
    <n v="0"/>
    <n v="0"/>
  </r>
  <r>
    <x v="139"/>
    <n v="22"/>
    <n v="0"/>
    <n v="1104"/>
    <n v="13000"/>
    <n v="36"/>
    <n v="1"/>
    <n v="12000"/>
    <n v="1"/>
    <n v="23896"/>
  </r>
  <r>
    <x v="140"/>
    <n v="19"/>
    <n v="0"/>
    <n v="12677"/>
    <n v="677"/>
    <n v="323"/>
    <n v="1"/>
    <n v="12000"/>
    <n v="0"/>
    <n v="0"/>
  </r>
  <r>
    <x v="141"/>
    <n v="18"/>
    <n v="0"/>
    <n v="661"/>
    <n v="13000"/>
    <n v="16"/>
    <n v="1"/>
    <n v="12000"/>
    <n v="1"/>
    <n v="24339"/>
  </r>
  <r>
    <x v="142"/>
    <n v="18"/>
    <n v="0"/>
    <n v="12702"/>
    <n v="702"/>
    <n v="298"/>
    <n v="1"/>
    <n v="12000"/>
    <n v="0"/>
    <n v="0"/>
  </r>
  <r>
    <x v="143"/>
    <n v="18"/>
    <n v="0"/>
    <n v="685"/>
    <n v="13000"/>
    <n v="17"/>
    <n v="1"/>
    <n v="12000"/>
    <n v="1"/>
    <n v="24315"/>
  </r>
  <r>
    <x v="144"/>
    <n v="19"/>
    <n v="0"/>
    <n v="12677"/>
    <n v="677"/>
    <n v="323"/>
    <n v="1"/>
    <n v="12000"/>
    <n v="0"/>
    <n v="0"/>
  </r>
  <r>
    <x v="145"/>
    <n v="21"/>
    <n v="5.5"/>
    <n v="4527"/>
    <n v="4527"/>
    <n v="0"/>
    <n v="0"/>
    <n v="0"/>
    <n v="0"/>
    <n v="0"/>
  </r>
  <r>
    <x v="146"/>
    <n v="18"/>
    <n v="18"/>
    <n v="17127"/>
    <n v="17127"/>
    <n v="0"/>
    <n v="0"/>
    <n v="0"/>
    <n v="0"/>
    <n v="0"/>
  </r>
  <r>
    <x v="147"/>
    <n v="19"/>
    <n v="12"/>
    <n v="25000"/>
    <n v="25000"/>
    <n v="0"/>
    <n v="0"/>
    <n v="0"/>
    <n v="0"/>
    <n v="0"/>
  </r>
  <r>
    <x v="148"/>
    <n v="23"/>
    <n v="0"/>
    <n v="24172"/>
    <n v="12172"/>
    <n v="828"/>
    <n v="1"/>
    <n v="12000"/>
    <n v="0"/>
    <n v="0"/>
  </r>
  <r>
    <x v="149"/>
    <n v="17"/>
    <n v="0.1"/>
    <n v="12242"/>
    <n v="242"/>
    <n v="0"/>
    <n v="1"/>
    <n v="12000"/>
    <n v="0"/>
    <n v="0"/>
  </r>
  <r>
    <x v="150"/>
    <n v="16"/>
    <n v="14"/>
    <n v="10042"/>
    <n v="10042"/>
    <n v="0"/>
    <n v="0"/>
    <n v="0"/>
    <n v="0"/>
    <n v="0"/>
  </r>
  <r>
    <x v="151"/>
    <n v="22"/>
    <n v="0"/>
    <n v="9731"/>
    <n v="13000"/>
    <n v="311"/>
    <n v="1"/>
    <n v="12000"/>
    <n v="1"/>
    <n v="15269"/>
  </r>
  <r>
    <x v="152"/>
    <n v="26"/>
    <n v="0"/>
    <n v="12482"/>
    <n v="482"/>
    <n v="518"/>
    <n v="1"/>
    <n v="12000"/>
    <n v="0"/>
    <n v="0"/>
  </r>
  <r>
    <x v="153"/>
    <n v="27"/>
    <n v="2"/>
    <n v="1882"/>
    <n v="1882"/>
    <n v="0"/>
    <n v="0"/>
    <n v="0"/>
    <n v="0"/>
    <n v="0"/>
  </r>
  <r>
    <x v="154"/>
    <n v="18"/>
    <n v="0"/>
    <n v="1838"/>
    <n v="13000"/>
    <n v="44"/>
    <n v="1"/>
    <n v="12000"/>
    <n v="1"/>
    <n v="23162"/>
  </r>
  <r>
    <x v="155"/>
    <n v="17"/>
    <n v="0"/>
    <n v="12726"/>
    <n v="726"/>
    <n v="274"/>
    <n v="1"/>
    <n v="12000"/>
    <n v="0"/>
    <n v="0"/>
  </r>
  <r>
    <x v="156"/>
    <n v="16"/>
    <n v="0.1"/>
    <n v="796"/>
    <n v="13000"/>
    <n v="0"/>
    <n v="1"/>
    <n v="12000"/>
    <n v="1"/>
    <n v="24204"/>
  </r>
  <r>
    <x v="157"/>
    <n v="15"/>
    <n v="0"/>
    <n v="12773"/>
    <n v="12773"/>
    <n v="227"/>
    <n v="0"/>
    <n v="0"/>
    <n v="0"/>
    <n v="0"/>
  </r>
  <r>
    <x v="158"/>
    <n v="12"/>
    <n v="4"/>
    <n v="15573"/>
    <n v="15573"/>
    <n v="0"/>
    <n v="0"/>
    <n v="0"/>
    <n v="0"/>
    <n v="0"/>
  </r>
  <r>
    <x v="159"/>
    <n v="13"/>
    <n v="0"/>
    <n v="15354"/>
    <n v="15354"/>
    <n v="219"/>
    <n v="0"/>
    <n v="0"/>
    <n v="0"/>
    <n v="0"/>
  </r>
  <r>
    <x v="160"/>
    <n v="11"/>
    <n v="4"/>
    <n v="18154"/>
    <n v="18154"/>
    <n v="0"/>
    <n v="0"/>
    <n v="0"/>
    <n v="0"/>
    <n v="0"/>
  </r>
  <r>
    <x v="161"/>
    <n v="11"/>
    <n v="0"/>
    <n v="17955"/>
    <n v="17955"/>
    <n v="199"/>
    <n v="0"/>
    <n v="0"/>
    <n v="0"/>
    <n v="0"/>
  </r>
  <r>
    <x v="162"/>
    <n v="12"/>
    <n v="0"/>
    <n v="17731"/>
    <n v="17731"/>
    <n v="224"/>
    <n v="0"/>
    <n v="0"/>
    <n v="0"/>
    <n v="0"/>
  </r>
  <r>
    <x v="163"/>
    <n v="16"/>
    <n v="0.1"/>
    <n v="17801"/>
    <n v="5801"/>
    <n v="0"/>
    <n v="1"/>
    <n v="12000"/>
    <n v="0"/>
    <n v="0"/>
  </r>
  <r>
    <x v="164"/>
    <n v="18"/>
    <n v="0"/>
    <n v="5668"/>
    <n v="13000"/>
    <n v="133"/>
    <n v="1"/>
    <n v="12000"/>
    <n v="1"/>
    <n v="19332"/>
  </r>
  <r>
    <x v="165"/>
    <n v="18"/>
    <n v="0"/>
    <n v="12702"/>
    <n v="702"/>
    <n v="298"/>
    <n v="1"/>
    <n v="12000"/>
    <n v="0"/>
    <n v="0"/>
  </r>
  <r>
    <x v="166"/>
    <n v="19"/>
    <n v="3"/>
    <n v="2802"/>
    <n v="2802"/>
    <n v="0"/>
    <n v="0"/>
    <n v="0"/>
    <n v="0"/>
    <n v="0"/>
  </r>
  <r>
    <x v="167"/>
    <n v="16"/>
    <n v="0.1"/>
    <n v="2872"/>
    <n v="13000"/>
    <n v="0"/>
    <n v="1"/>
    <n v="12000"/>
    <n v="1"/>
    <n v="22128"/>
  </r>
  <r>
    <x v="168"/>
    <n v="18"/>
    <n v="0"/>
    <n v="12702"/>
    <n v="702"/>
    <n v="298"/>
    <n v="1"/>
    <n v="12000"/>
    <n v="0"/>
    <n v="0"/>
  </r>
  <r>
    <x v="169"/>
    <n v="22"/>
    <n v="0.5"/>
    <n v="1052"/>
    <n v="13000"/>
    <n v="0"/>
    <n v="1"/>
    <n v="12000"/>
    <n v="1"/>
    <n v="23948"/>
  </r>
  <r>
    <x v="170"/>
    <n v="16"/>
    <n v="0"/>
    <n v="12750"/>
    <n v="750"/>
    <n v="250"/>
    <n v="1"/>
    <n v="12000"/>
    <n v="0"/>
    <n v="0"/>
  </r>
  <r>
    <x v="171"/>
    <n v="15"/>
    <n v="0"/>
    <n v="736"/>
    <n v="736"/>
    <n v="14"/>
    <n v="0"/>
    <n v="0"/>
    <n v="0"/>
    <n v="0"/>
  </r>
  <r>
    <x v="172"/>
    <n v="14"/>
    <n v="2"/>
    <n v="2136"/>
    <n v="2136"/>
    <n v="0"/>
    <n v="0"/>
    <n v="0"/>
    <n v="0"/>
    <n v="0"/>
  </r>
  <r>
    <x v="173"/>
    <n v="12"/>
    <n v="0"/>
    <n v="2109"/>
    <n v="2109"/>
    <n v="27"/>
    <n v="0"/>
    <n v="0"/>
    <n v="0"/>
    <n v="0"/>
  </r>
  <r>
    <x v="174"/>
    <n v="13"/>
    <n v="0"/>
    <n v="2079"/>
    <n v="2079"/>
    <n v="30"/>
    <n v="0"/>
    <n v="0"/>
    <n v="0"/>
    <n v="0"/>
  </r>
  <r>
    <x v="175"/>
    <n v="15"/>
    <n v="0"/>
    <n v="2042"/>
    <n v="2042"/>
    <n v="37"/>
    <n v="0"/>
    <n v="0"/>
    <n v="0"/>
    <n v="0"/>
  </r>
  <r>
    <x v="176"/>
    <n v="15"/>
    <n v="0"/>
    <n v="2006"/>
    <n v="2006"/>
    <n v="36"/>
    <n v="0"/>
    <n v="0"/>
    <n v="0"/>
    <n v="0"/>
  </r>
  <r>
    <x v="177"/>
    <n v="14"/>
    <n v="0"/>
    <n v="1974"/>
    <n v="1974"/>
    <n v="32"/>
    <n v="0"/>
    <n v="0"/>
    <n v="0"/>
    <n v="0"/>
  </r>
  <r>
    <x v="178"/>
    <n v="12"/>
    <n v="0"/>
    <n v="1949"/>
    <n v="1949"/>
    <n v="25"/>
    <n v="0"/>
    <n v="0"/>
    <n v="0"/>
    <n v="0"/>
  </r>
  <r>
    <x v="179"/>
    <n v="11"/>
    <n v="0"/>
    <n v="1927"/>
    <n v="1927"/>
    <n v="22"/>
    <n v="0"/>
    <n v="0"/>
    <n v="0"/>
    <n v="0"/>
  </r>
  <r>
    <x v="180"/>
    <n v="10"/>
    <n v="0"/>
    <n v="1908"/>
    <n v="1908"/>
    <n v="19"/>
    <n v="0"/>
    <n v="0"/>
    <n v="0"/>
    <n v="0"/>
  </r>
  <r>
    <x v="181"/>
    <n v="10"/>
    <n v="0"/>
    <n v="1889"/>
    <n v="1889"/>
    <n v="19"/>
    <n v="0"/>
    <n v="0"/>
    <n v="0"/>
    <n v="0"/>
  </r>
  <r>
    <x v="182"/>
    <n v="10"/>
    <n v="0"/>
    <n v="1871"/>
    <n v="1871"/>
    <n v="18"/>
    <n v="0"/>
    <n v="0"/>
    <n v="0"/>
    <n v="0"/>
  </r>
  <r>
    <x v="18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3EE45-AF80-4EE9-8555-11EFECC4BD2F}" name="Tabela przestawna4" cacheId="2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3:B187" firstHeaderRow="1" firstDataRow="1" firstDataCol="1"/>
  <pivotFields count="11">
    <pivotField axis="axisRow" numFmtId="14" showAll="0">
      <items count="369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h="1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4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Items count="1">
    <i/>
  </colItems>
  <dataFields count="1">
    <dataField name="Suma z 21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CE804-8CF4-4ED2-87C8-13E4C2D102A9}" name="Tabela przestawna13" cacheId="3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0" firstHeaderRow="1" firstDataRow="1" firstDataCol="1"/>
  <pivotFields count="11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h="1" sd="0" x="0"/>
        <item h="1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e dolan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A90-7874-4D31-8A18-F617F19AEBBF}">
  <dimension ref="A2:P185"/>
  <sheetViews>
    <sheetView tabSelected="1" workbookViewId="0">
      <selection activeCell="P24" sqref="P24"/>
    </sheetView>
  </sheetViews>
  <sheetFormatPr defaultRowHeight="15" x14ac:dyDescent="0.25"/>
  <cols>
    <col min="1" max="1" width="10.7109375" bestFit="1" customWidth="1"/>
    <col min="2" max="2" width="9.140625" style="2"/>
    <col min="4" max="4" width="9.85546875" style="1" bestFit="1" customWidth="1"/>
    <col min="6" max="6" width="17.42578125" customWidth="1"/>
    <col min="7" max="7" width="11.42578125" customWidth="1"/>
    <col min="8" max="8" width="13.85546875" customWidth="1"/>
    <col min="9" max="9" width="12.85546875" customWidth="1"/>
    <col min="13" max="13" width="9.85546875" bestFit="1" customWidth="1"/>
  </cols>
  <sheetData>
    <row r="2" spans="1:16" x14ac:dyDescent="0.25">
      <c r="A2" t="s">
        <v>1</v>
      </c>
      <c r="B2" s="2" t="s">
        <v>3</v>
      </c>
      <c r="C2" t="s">
        <v>0</v>
      </c>
      <c r="D2" s="1">
        <v>20</v>
      </c>
      <c r="E2">
        <v>21</v>
      </c>
      <c r="F2" t="s">
        <v>2</v>
      </c>
      <c r="G2" t="s">
        <v>7</v>
      </c>
      <c r="H2" t="s">
        <v>8</v>
      </c>
      <c r="I2" t="s">
        <v>9</v>
      </c>
      <c r="J2" t="s">
        <v>10</v>
      </c>
      <c r="K2" t="s">
        <v>205</v>
      </c>
      <c r="L2" t="s">
        <v>206</v>
      </c>
      <c r="M2" t="s">
        <v>207</v>
      </c>
      <c r="O2" t="s">
        <v>208</v>
      </c>
      <c r="P2">
        <f>SUM(K:K)</f>
        <v>88</v>
      </c>
    </row>
    <row r="3" spans="1:16" x14ac:dyDescent="0.25">
      <c r="A3" s="3">
        <v>42095</v>
      </c>
      <c r="B3" s="11">
        <v>4</v>
      </c>
      <c r="C3" s="12">
        <v>2</v>
      </c>
      <c r="D3" s="1">
        <f>IF(C3*700+25000&gt;25000,25000,C3*700+#REF!)-F3</f>
        <v>25000</v>
      </c>
      <c r="E3">
        <f>IF(D3&lt;H3,25000-H3,D3-H3)</f>
        <v>25000</v>
      </c>
      <c r="F3">
        <f>IF(C3=0,ROUNDUP(#REF!*0.0003*B3^1.5,0),0)</f>
        <v>0</v>
      </c>
      <c r="G3">
        <f>IF(AND(B3&gt;15,C3&lt;=0.6),1,0)</f>
        <v>0</v>
      </c>
      <c r="H3">
        <f>IF(B3&lt;30,12000,24000)*G3</f>
        <v>0</v>
      </c>
      <c r="I3">
        <f>IF(D3&lt;H3,1,0)</f>
        <v>0</v>
      </c>
      <c r="J3">
        <f>(25000-D3)*I3</f>
        <v>0</v>
      </c>
      <c r="K3">
        <f>IF(B3&lt;=15,1,0)</f>
        <v>1</v>
      </c>
      <c r="L3">
        <f>IF(AND(B3&gt;15,C3&lt;=0.6),1,0)</f>
        <v>0</v>
      </c>
      <c r="M3">
        <f>IF(AND(B3&gt;15,C3&gt;0.6),1,0)</f>
        <v>0</v>
      </c>
      <c r="O3" t="s">
        <v>209</v>
      </c>
      <c r="P3">
        <f>SUM(L:L)</f>
        <v>73</v>
      </c>
    </row>
    <row r="4" spans="1:16" x14ac:dyDescent="0.25">
      <c r="A4" s="3">
        <v>42096</v>
      </c>
      <c r="B4" s="9">
        <v>2</v>
      </c>
      <c r="C4" s="10">
        <v>6</v>
      </c>
      <c r="D4" s="1">
        <f t="shared" ref="D4:D67" si="0">IF(C4*700+E3&gt;25000,25000,C4*700+E3)-F4</f>
        <v>25000</v>
      </c>
      <c r="E4">
        <f t="shared" ref="E4:E67" si="1">IF(D4&lt;H4,25000-H4,D4-H4)</f>
        <v>25000</v>
      </c>
      <c r="F4">
        <f t="shared" ref="F4:F67" si="2">IF(C4=0,ROUNDUP(E3*0.0003*B4^1.5,0),0)</f>
        <v>0</v>
      </c>
      <c r="G4">
        <f t="shared" ref="G4:G67" si="3">IF(AND(B4&gt;15,C4&lt;=0.6),1,0)</f>
        <v>0</v>
      </c>
      <c r="H4">
        <f t="shared" ref="H4:H67" si="4">IF(B4&lt;30,12000,24000)*G4</f>
        <v>0</v>
      </c>
      <c r="I4">
        <f t="shared" ref="I4:I67" si="5">IF(D4&lt;H4,1,0)</f>
        <v>0</v>
      </c>
      <c r="J4">
        <f t="shared" ref="J4:J67" si="6">(25000-D4)*I4</f>
        <v>0</v>
      </c>
      <c r="K4">
        <f t="shared" ref="K4:K67" si="7">IF(B4&lt;=15,1,0)</f>
        <v>1</v>
      </c>
      <c r="L4">
        <f t="shared" ref="L4:L67" si="8">IF(AND(B4&gt;15,C4&lt;=0.6),1,0)</f>
        <v>0</v>
      </c>
      <c r="M4">
        <f t="shared" ref="M4:M67" si="9">IF(AND(B4&gt;15,C4&gt;0.6),1,0)</f>
        <v>0</v>
      </c>
      <c r="O4" t="s">
        <v>210</v>
      </c>
      <c r="P4">
        <f>SUM(M:M)</f>
        <v>22</v>
      </c>
    </row>
    <row r="5" spans="1:16" x14ac:dyDescent="0.25">
      <c r="A5" s="3">
        <v>42097</v>
      </c>
      <c r="B5" s="11">
        <v>4</v>
      </c>
      <c r="C5" s="12">
        <v>1</v>
      </c>
      <c r="D5" s="1">
        <f t="shared" si="0"/>
        <v>25000</v>
      </c>
      <c r="E5">
        <f t="shared" si="1"/>
        <v>25000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1</v>
      </c>
      <c r="L5">
        <f t="shared" si="8"/>
        <v>0</v>
      </c>
      <c r="M5">
        <f t="shared" si="9"/>
        <v>0</v>
      </c>
    </row>
    <row r="6" spans="1:16" x14ac:dyDescent="0.25">
      <c r="A6" s="3">
        <v>42098</v>
      </c>
      <c r="B6" s="9">
        <v>4</v>
      </c>
      <c r="C6" s="10">
        <v>0.8</v>
      </c>
      <c r="D6" s="1">
        <f t="shared" si="0"/>
        <v>25000</v>
      </c>
      <c r="E6">
        <f t="shared" si="1"/>
        <v>25000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1</v>
      </c>
      <c r="L6">
        <f t="shared" si="8"/>
        <v>0</v>
      </c>
      <c r="M6">
        <f t="shared" si="9"/>
        <v>0</v>
      </c>
    </row>
    <row r="7" spans="1:16" x14ac:dyDescent="0.25">
      <c r="A7" s="3">
        <v>42099</v>
      </c>
      <c r="B7" s="11">
        <v>3</v>
      </c>
      <c r="C7" s="12">
        <v>0</v>
      </c>
      <c r="D7" s="1">
        <f t="shared" si="0"/>
        <v>24961</v>
      </c>
      <c r="E7">
        <f t="shared" si="1"/>
        <v>24961</v>
      </c>
      <c r="F7">
        <f t="shared" si="2"/>
        <v>39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1</v>
      </c>
      <c r="L7">
        <f t="shared" si="8"/>
        <v>0</v>
      </c>
      <c r="M7">
        <f t="shared" si="9"/>
        <v>0</v>
      </c>
    </row>
    <row r="8" spans="1:16" x14ac:dyDescent="0.25">
      <c r="A8" s="3">
        <v>42100</v>
      </c>
      <c r="B8" s="9">
        <v>4</v>
      </c>
      <c r="C8" s="10">
        <v>0</v>
      </c>
      <c r="D8" s="1">
        <f t="shared" si="0"/>
        <v>24901</v>
      </c>
      <c r="E8">
        <f t="shared" si="1"/>
        <v>24901</v>
      </c>
      <c r="F8">
        <f t="shared" si="2"/>
        <v>60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1</v>
      </c>
      <c r="L8">
        <f t="shared" si="8"/>
        <v>0</v>
      </c>
      <c r="M8">
        <f t="shared" si="9"/>
        <v>0</v>
      </c>
    </row>
    <row r="9" spans="1:16" x14ac:dyDescent="0.25">
      <c r="A9" s="3">
        <v>42101</v>
      </c>
      <c r="B9" s="11">
        <v>4</v>
      </c>
      <c r="C9" s="12">
        <v>1</v>
      </c>
      <c r="D9" s="1">
        <f t="shared" si="0"/>
        <v>25000</v>
      </c>
      <c r="E9">
        <f t="shared" si="1"/>
        <v>25000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1</v>
      </c>
      <c r="L9">
        <f t="shared" si="8"/>
        <v>0</v>
      </c>
      <c r="M9">
        <f t="shared" si="9"/>
        <v>0</v>
      </c>
    </row>
    <row r="10" spans="1:16" x14ac:dyDescent="0.25">
      <c r="A10" s="3">
        <v>42102</v>
      </c>
      <c r="B10" s="9">
        <v>8</v>
      </c>
      <c r="C10" s="10">
        <v>1</v>
      </c>
      <c r="D10" s="1">
        <f t="shared" si="0"/>
        <v>25000</v>
      </c>
      <c r="E10">
        <f t="shared" si="1"/>
        <v>25000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1</v>
      </c>
      <c r="L10">
        <f t="shared" si="8"/>
        <v>0</v>
      </c>
      <c r="M10">
        <f t="shared" si="9"/>
        <v>0</v>
      </c>
    </row>
    <row r="11" spans="1:16" x14ac:dyDescent="0.25">
      <c r="A11" s="3">
        <v>42103</v>
      </c>
      <c r="B11" s="11">
        <v>6</v>
      </c>
      <c r="C11" s="12">
        <v>2</v>
      </c>
      <c r="D11" s="1">
        <f t="shared" si="0"/>
        <v>25000</v>
      </c>
      <c r="E11">
        <f t="shared" si="1"/>
        <v>25000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</row>
    <row r="12" spans="1:16" x14ac:dyDescent="0.25">
      <c r="A12" s="3">
        <v>42104</v>
      </c>
      <c r="B12" s="9">
        <v>9</v>
      </c>
      <c r="C12" s="10">
        <v>2</v>
      </c>
      <c r="D12" s="1">
        <f t="shared" si="0"/>
        <v>25000</v>
      </c>
      <c r="E12">
        <f t="shared" si="1"/>
        <v>25000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</v>
      </c>
      <c r="L12">
        <f t="shared" si="8"/>
        <v>0</v>
      </c>
      <c r="M12">
        <f t="shared" si="9"/>
        <v>0</v>
      </c>
    </row>
    <row r="13" spans="1:16" x14ac:dyDescent="0.25">
      <c r="A13" s="3">
        <v>42105</v>
      </c>
      <c r="B13" s="11">
        <v>12</v>
      </c>
      <c r="C13" s="12">
        <v>3</v>
      </c>
      <c r="D13" s="1">
        <f t="shared" si="0"/>
        <v>25000</v>
      </c>
      <c r="E13">
        <f t="shared" si="1"/>
        <v>25000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  <c r="M13">
        <f t="shared" si="9"/>
        <v>0</v>
      </c>
    </row>
    <row r="14" spans="1:16" x14ac:dyDescent="0.25">
      <c r="A14" s="3">
        <v>42106</v>
      </c>
      <c r="B14" s="9">
        <v>10</v>
      </c>
      <c r="C14" s="10">
        <v>2</v>
      </c>
      <c r="D14" s="1">
        <f t="shared" si="0"/>
        <v>25000</v>
      </c>
      <c r="E14">
        <f t="shared" si="1"/>
        <v>25000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  <c r="M14">
        <f t="shared" si="9"/>
        <v>0</v>
      </c>
    </row>
    <row r="15" spans="1:16" x14ac:dyDescent="0.25">
      <c r="A15" s="3">
        <v>42107</v>
      </c>
      <c r="B15" s="11">
        <v>8</v>
      </c>
      <c r="C15" s="12">
        <v>1</v>
      </c>
      <c r="D15" s="1">
        <f t="shared" si="0"/>
        <v>25000</v>
      </c>
      <c r="E15">
        <f t="shared" si="1"/>
        <v>25000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1</v>
      </c>
      <c r="L15">
        <f t="shared" si="8"/>
        <v>0</v>
      </c>
      <c r="M15">
        <f t="shared" si="9"/>
        <v>0</v>
      </c>
    </row>
    <row r="16" spans="1:16" x14ac:dyDescent="0.25">
      <c r="A16" s="3">
        <v>42108</v>
      </c>
      <c r="B16" s="9">
        <v>6</v>
      </c>
      <c r="C16" s="10">
        <v>0</v>
      </c>
      <c r="D16" s="1">
        <f t="shared" si="0"/>
        <v>24889</v>
      </c>
      <c r="E16">
        <f t="shared" si="1"/>
        <v>24889</v>
      </c>
      <c r="F16">
        <f t="shared" si="2"/>
        <v>111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  <c r="M16">
        <f t="shared" si="9"/>
        <v>0</v>
      </c>
    </row>
    <row r="17" spans="1:13" x14ac:dyDescent="0.25">
      <c r="A17" s="3">
        <v>42109</v>
      </c>
      <c r="B17" s="11">
        <v>14</v>
      </c>
      <c r="C17" s="12">
        <v>0</v>
      </c>
      <c r="D17" s="1">
        <f t="shared" si="0"/>
        <v>24497</v>
      </c>
      <c r="E17">
        <f t="shared" si="1"/>
        <v>24497</v>
      </c>
      <c r="F17">
        <f t="shared" si="2"/>
        <v>392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  <c r="M17">
        <f t="shared" si="9"/>
        <v>0</v>
      </c>
    </row>
    <row r="18" spans="1:13" x14ac:dyDescent="0.25">
      <c r="A18" s="3">
        <v>42110</v>
      </c>
      <c r="B18" s="9">
        <v>10</v>
      </c>
      <c r="C18" s="10">
        <v>0</v>
      </c>
      <c r="D18" s="1">
        <f t="shared" si="0"/>
        <v>24264</v>
      </c>
      <c r="E18">
        <f t="shared" si="1"/>
        <v>24264</v>
      </c>
      <c r="F18">
        <f t="shared" si="2"/>
        <v>233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1</v>
      </c>
      <c r="L18">
        <f t="shared" si="8"/>
        <v>0</v>
      </c>
      <c r="M18">
        <f t="shared" si="9"/>
        <v>0</v>
      </c>
    </row>
    <row r="19" spans="1:13" x14ac:dyDescent="0.25">
      <c r="A19" s="3">
        <v>42111</v>
      </c>
      <c r="B19" s="11">
        <v>6</v>
      </c>
      <c r="C19" s="12">
        <v>0</v>
      </c>
      <c r="D19" s="1">
        <f t="shared" si="0"/>
        <v>24157</v>
      </c>
      <c r="E19">
        <f t="shared" si="1"/>
        <v>24157</v>
      </c>
      <c r="F19">
        <f t="shared" si="2"/>
        <v>107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</v>
      </c>
      <c r="L19">
        <f t="shared" si="8"/>
        <v>0</v>
      </c>
      <c r="M19">
        <f t="shared" si="9"/>
        <v>0</v>
      </c>
    </row>
    <row r="20" spans="1:13" x14ac:dyDescent="0.25">
      <c r="A20" s="3">
        <v>42112</v>
      </c>
      <c r="B20" s="9">
        <v>4</v>
      </c>
      <c r="C20" s="10">
        <v>0</v>
      </c>
      <c r="D20" s="1">
        <f t="shared" si="0"/>
        <v>24099</v>
      </c>
      <c r="E20">
        <f t="shared" si="1"/>
        <v>24099</v>
      </c>
      <c r="F20">
        <f t="shared" si="2"/>
        <v>58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1</v>
      </c>
      <c r="L20">
        <f t="shared" si="8"/>
        <v>0</v>
      </c>
      <c r="M20">
        <f t="shared" si="9"/>
        <v>0</v>
      </c>
    </row>
    <row r="21" spans="1:13" x14ac:dyDescent="0.25">
      <c r="A21" s="3">
        <v>42113</v>
      </c>
      <c r="B21" s="11">
        <v>7</v>
      </c>
      <c r="C21" s="12">
        <v>0</v>
      </c>
      <c r="D21" s="1">
        <f t="shared" si="0"/>
        <v>23965</v>
      </c>
      <c r="E21">
        <f t="shared" si="1"/>
        <v>23965</v>
      </c>
      <c r="F21">
        <f t="shared" si="2"/>
        <v>134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1</v>
      </c>
      <c r="L21">
        <f t="shared" si="8"/>
        <v>0</v>
      </c>
      <c r="M21">
        <f t="shared" si="9"/>
        <v>0</v>
      </c>
    </row>
    <row r="22" spans="1:13" x14ac:dyDescent="0.25">
      <c r="A22" s="3">
        <v>42114</v>
      </c>
      <c r="B22" s="9">
        <v>10</v>
      </c>
      <c r="C22" s="10">
        <v>1</v>
      </c>
      <c r="D22" s="1">
        <f t="shared" si="0"/>
        <v>24665</v>
      </c>
      <c r="E22">
        <f t="shared" si="1"/>
        <v>24665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1</v>
      </c>
      <c r="L22">
        <f t="shared" si="8"/>
        <v>0</v>
      </c>
      <c r="M22">
        <f t="shared" si="9"/>
        <v>0</v>
      </c>
    </row>
    <row r="23" spans="1:13" x14ac:dyDescent="0.25">
      <c r="A23" s="3">
        <v>42115</v>
      </c>
      <c r="B23" s="11">
        <v>11</v>
      </c>
      <c r="C23" s="12">
        <v>3.2</v>
      </c>
      <c r="D23" s="1">
        <f t="shared" si="0"/>
        <v>25000</v>
      </c>
      <c r="E23">
        <f t="shared" si="1"/>
        <v>25000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1</v>
      </c>
      <c r="L23">
        <f t="shared" si="8"/>
        <v>0</v>
      </c>
      <c r="M23">
        <f t="shared" si="9"/>
        <v>0</v>
      </c>
    </row>
    <row r="24" spans="1:13" x14ac:dyDescent="0.25">
      <c r="A24" s="3">
        <v>42116</v>
      </c>
      <c r="B24" s="9">
        <v>8</v>
      </c>
      <c r="C24" s="10">
        <v>2.2000000000000002</v>
      </c>
      <c r="D24" s="1">
        <f t="shared" si="0"/>
        <v>25000</v>
      </c>
      <c r="E24">
        <f t="shared" si="1"/>
        <v>25000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1</v>
      </c>
      <c r="L24">
        <f t="shared" si="8"/>
        <v>0</v>
      </c>
      <c r="M24">
        <f t="shared" si="9"/>
        <v>0</v>
      </c>
    </row>
    <row r="25" spans="1:13" x14ac:dyDescent="0.25">
      <c r="A25" s="3">
        <v>42117</v>
      </c>
      <c r="B25" s="11">
        <v>11</v>
      </c>
      <c r="C25" s="12">
        <v>1</v>
      </c>
      <c r="D25" s="1">
        <f t="shared" si="0"/>
        <v>25000</v>
      </c>
      <c r="E25">
        <f t="shared" si="1"/>
        <v>25000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1</v>
      </c>
      <c r="L25">
        <f t="shared" si="8"/>
        <v>0</v>
      </c>
      <c r="M25">
        <f t="shared" si="9"/>
        <v>0</v>
      </c>
    </row>
    <row r="26" spans="1:13" x14ac:dyDescent="0.25">
      <c r="A26" s="3">
        <v>42118</v>
      </c>
      <c r="B26" s="9">
        <v>12</v>
      </c>
      <c r="C26" s="10">
        <v>1</v>
      </c>
      <c r="D26" s="1">
        <f t="shared" si="0"/>
        <v>25000</v>
      </c>
      <c r="E26">
        <f t="shared" si="1"/>
        <v>25000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1</v>
      </c>
      <c r="L26">
        <f t="shared" si="8"/>
        <v>0</v>
      </c>
      <c r="M26">
        <f t="shared" si="9"/>
        <v>0</v>
      </c>
    </row>
    <row r="27" spans="1:13" x14ac:dyDescent="0.25">
      <c r="A27" s="3">
        <v>42119</v>
      </c>
      <c r="B27" s="11">
        <v>14</v>
      </c>
      <c r="C27" s="12">
        <v>1</v>
      </c>
      <c r="D27" s="1">
        <f t="shared" si="0"/>
        <v>25000</v>
      </c>
      <c r="E27">
        <f t="shared" si="1"/>
        <v>25000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1</v>
      </c>
      <c r="L27">
        <f t="shared" si="8"/>
        <v>0</v>
      </c>
      <c r="M27">
        <f t="shared" si="9"/>
        <v>0</v>
      </c>
    </row>
    <row r="28" spans="1:13" x14ac:dyDescent="0.25">
      <c r="A28" s="3">
        <v>42120</v>
      </c>
      <c r="B28" s="9">
        <v>16</v>
      </c>
      <c r="C28" s="10">
        <v>0</v>
      </c>
      <c r="D28" s="1">
        <f t="shared" si="0"/>
        <v>24520</v>
      </c>
      <c r="E28">
        <f t="shared" si="1"/>
        <v>12520</v>
      </c>
      <c r="F28">
        <f t="shared" si="2"/>
        <v>480</v>
      </c>
      <c r="G28">
        <f t="shared" si="3"/>
        <v>1</v>
      </c>
      <c r="H28">
        <f t="shared" si="4"/>
        <v>12000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1</v>
      </c>
      <c r="M28">
        <f t="shared" si="9"/>
        <v>0</v>
      </c>
    </row>
    <row r="29" spans="1:13" x14ac:dyDescent="0.25">
      <c r="A29" s="3">
        <v>42121</v>
      </c>
      <c r="B29" s="11">
        <v>16</v>
      </c>
      <c r="C29" s="12">
        <v>1</v>
      </c>
      <c r="D29" s="1">
        <f t="shared" si="0"/>
        <v>13220</v>
      </c>
      <c r="E29">
        <f t="shared" si="1"/>
        <v>13220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1</v>
      </c>
    </row>
    <row r="30" spans="1:13" x14ac:dyDescent="0.25">
      <c r="A30" s="3">
        <v>42122</v>
      </c>
      <c r="B30" s="9">
        <v>6</v>
      </c>
      <c r="C30" s="10">
        <v>2</v>
      </c>
      <c r="D30" s="1">
        <f t="shared" si="0"/>
        <v>14620</v>
      </c>
      <c r="E30">
        <f t="shared" si="1"/>
        <v>14620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1</v>
      </c>
      <c r="L30">
        <f t="shared" si="8"/>
        <v>0</v>
      </c>
      <c r="M30">
        <f t="shared" si="9"/>
        <v>0</v>
      </c>
    </row>
    <row r="31" spans="1:13" x14ac:dyDescent="0.25">
      <c r="A31" s="3">
        <v>42123</v>
      </c>
      <c r="B31" s="11">
        <v>7</v>
      </c>
      <c r="C31" s="12">
        <v>0</v>
      </c>
      <c r="D31" s="1">
        <f t="shared" si="0"/>
        <v>14538</v>
      </c>
      <c r="E31">
        <f t="shared" si="1"/>
        <v>14538</v>
      </c>
      <c r="F31">
        <f t="shared" si="2"/>
        <v>82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1</v>
      </c>
      <c r="L31">
        <f t="shared" si="8"/>
        <v>0</v>
      </c>
      <c r="M31">
        <f t="shared" si="9"/>
        <v>0</v>
      </c>
    </row>
    <row r="32" spans="1:13" x14ac:dyDescent="0.25">
      <c r="A32" s="3">
        <v>42124</v>
      </c>
      <c r="B32" s="9">
        <v>10</v>
      </c>
      <c r="C32" s="10">
        <v>0</v>
      </c>
      <c r="D32" s="1">
        <f t="shared" si="0"/>
        <v>14400</v>
      </c>
      <c r="E32">
        <f t="shared" si="1"/>
        <v>14400</v>
      </c>
      <c r="F32">
        <f t="shared" si="2"/>
        <v>138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1</v>
      </c>
      <c r="L32">
        <f t="shared" si="8"/>
        <v>0</v>
      </c>
      <c r="M32">
        <f t="shared" si="9"/>
        <v>0</v>
      </c>
    </row>
    <row r="33" spans="1:13" x14ac:dyDescent="0.25">
      <c r="A33" s="3">
        <v>42125</v>
      </c>
      <c r="B33" s="11">
        <v>10</v>
      </c>
      <c r="C33" s="12">
        <v>4</v>
      </c>
      <c r="D33" s="1">
        <f t="shared" si="0"/>
        <v>17200</v>
      </c>
      <c r="E33">
        <f t="shared" si="1"/>
        <v>17200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1</v>
      </c>
      <c r="L33">
        <f t="shared" si="8"/>
        <v>0</v>
      </c>
      <c r="M33">
        <f t="shared" si="9"/>
        <v>0</v>
      </c>
    </row>
    <row r="34" spans="1:13" x14ac:dyDescent="0.25">
      <c r="A34" s="3">
        <v>42126</v>
      </c>
      <c r="B34" s="9">
        <v>7</v>
      </c>
      <c r="C34" s="10">
        <v>5</v>
      </c>
      <c r="D34" s="1">
        <f t="shared" si="0"/>
        <v>20700</v>
      </c>
      <c r="E34">
        <f t="shared" si="1"/>
        <v>20700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1</v>
      </c>
      <c r="L34">
        <f t="shared" si="8"/>
        <v>0</v>
      </c>
      <c r="M34">
        <f t="shared" si="9"/>
        <v>0</v>
      </c>
    </row>
    <row r="35" spans="1:13" x14ac:dyDescent="0.25">
      <c r="A35" s="3">
        <v>42127</v>
      </c>
      <c r="B35" s="11">
        <v>9</v>
      </c>
      <c r="C35" s="12">
        <v>4</v>
      </c>
      <c r="D35" s="1">
        <f t="shared" si="0"/>
        <v>23500</v>
      </c>
      <c r="E35">
        <f t="shared" si="1"/>
        <v>23500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1</v>
      </c>
      <c r="L35">
        <f t="shared" si="8"/>
        <v>0</v>
      </c>
      <c r="M35">
        <f t="shared" si="9"/>
        <v>0</v>
      </c>
    </row>
    <row r="36" spans="1:13" x14ac:dyDescent="0.25">
      <c r="A36" s="3">
        <v>42128</v>
      </c>
      <c r="B36" s="9">
        <v>15</v>
      </c>
      <c r="C36" s="10">
        <v>0.4</v>
      </c>
      <c r="D36" s="1">
        <f t="shared" si="0"/>
        <v>23780</v>
      </c>
      <c r="E36">
        <f t="shared" si="1"/>
        <v>23780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1</v>
      </c>
      <c r="L36">
        <f t="shared" si="8"/>
        <v>0</v>
      </c>
      <c r="M36">
        <f t="shared" si="9"/>
        <v>0</v>
      </c>
    </row>
    <row r="37" spans="1:13" x14ac:dyDescent="0.25">
      <c r="A37" s="3">
        <v>42129</v>
      </c>
      <c r="B37" s="11">
        <v>18</v>
      </c>
      <c r="C37" s="12">
        <v>0.4</v>
      </c>
      <c r="D37" s="1">
        <f t="shared" si="0"/>
        <v>24060</v>
      </c>
      <c r="E37">
        <f t="shared" si="1"/>
        <v>12060</v>
      </c>
      <c r="F37">
        <f t="shared" si="2"/>
        <v>0</v>
      </c>
      <c r="G37">
        <f t="shared" si="3"/>
        <v>1</v>
      </c>
      <c r="H37">
        <f t="shared" si="4"/>
        <v>12000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1</v>
      </c>
      <c r="M37">
        <f t="shared" si="9"/>
        <v>0</v>
      </c>
    </row>
    <row r="38" spans="1:13" x14ac:dyDescent="0.25">
      <c r="A38" s="5">
        <v>42130</v>
      </c>
      <c r="B38" s="13">
        <v>16</v>
      </c>
      <c r="C38" s="14">
        <v>0</v>
      </c>
      <c r="D38" s="6">
        <f t="shared" si="0"/>
        <v>11828</v>
      </c>
      <c r="E38" s="4">
        <f t="shared" si="1"/>
        <v>13000</v>
      </c>
      <c r="F38" s="4">
        <f t="shared" si="2"/>
        <v>232</v>
      </c>
      <c r="G38" s="4">
        <f t="shared" si="3"/>
        <v>1</v>
      </c>
      <c r="H38" s="4">
        <f t="shared" si="4"/>
        <v>12000</v>
      </c>
      <c r="I38" s="4">
        <f t="shared" si="5"/>
        <v>1</v>
      </c>
      <c r="J38" s="4">
        <f t="shared" si="6"/>
        <v>13172</v>
      </c>
      <c r="K38">
        <f t="shared" si="7"/>
        <v>0</v>
      </c>
      <c r="L38">
        <f t="shared" si="8"/>
        <v>1</v>
      </c>
      <c r="M38">
        <f t="shared" si="9"/>
        <v>0</v>
      </c>
    </row>
    <row r="39" spans="1:13" x14ac:dyDescent="0.25">
      <c r="A39" s="3">
        <v>42131</v>
      </c>
      <c r="B39" s="11">
        <v>14</v>
      </c>
      <c r="C39" s="12">
        <v>0</v>
      </c>
      <c r="D39" s="1">
        <f t="shared" si="0"/>
        <v>12795</v>
      </c>
      <c r="E39">
        <f t="shared" si="1"/>
        <v>12795</v>
      </c>
      <c r="F39">
        <f t="shared" si="2"/>
        <v>205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1</v>
      </c>
      <c r="L39">
        <f t="shared" si="8"/>
        <v>0</v>
      </c>
      <c r="M39">
        <f t="shared" si="9"/>
        <v>0</v>
      </c>
    </row>
    <row r="40" spans="1:13" x14ac:dyDescent="0.25">
      <c r="A40" s="3">
        <v>42132</v>
      </c>
      <c r="B40" s="9">
        <v>10</v>
      </c>
      <c r="C40" s="10">
        <v>0</v>
      </c>
      <c r="D40" s="1">
        <f t="shared" si="0"/>
        <v>12673</v>
      </c>
      <c r="E40">
        <f t="shared" si="1"/>
        <v>12673</v>
      </c>
      <c r="F40">
        <f t="shared" si="2"/>
        <v>122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1</v>
      </c>
      <c r="L40">
        <f t="shared" si="8"/>
        <v>0</v>
      </c>
      <c r="M40">
        <f t="shared" si="9"/>
        <v>0</v>
      </c>
    </row>
    <row r="41" spans="1:13" x14ac:dyDescent="0.25">
      <c r="A41" s="3">
        <v>42133</v>
      </c>
      <c r="B41" s="11">
        <v>14</v>
      </c>
      <c r="C41" s="12">
        <v>0.3</v>
      </c>
      <c r="D41" s="1">
        <f t="shared" si="0"/>
        <v>12883</v>
      </c>
      <c r="E41">
        <f t="shared" si="1"/>
        <v>12883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1</v>
      </c>
      <c r="L41">
        <f t="shared" si="8"/>
        <v>0</v>
      </c>
      <c r="M41">
        <f t="shared" si="9"/>
        <v>0</v>
      </c>
    </row>
    <row r="42" spans="1:13" x14ac:dyDescent="0.25">
      <c r="A42" s="3">
        <v>42134</v>
      </c>
      <c r="B42" s="9">
        <v>12</v>
      </c>
      <c r="C42" s="10">
        <v>0.1</v>
      </c>
      <c r="D42" s="1">
        <f t="shared" si="0"/>
        <v>12953</v>
      </c>
      <c r="E42">
        <f t="shared" si="1"/>
        <v>12953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1</v>
      </c>
      <c r="L42">
        <f t="shared" si="8"/>
        <v>0</v>
      </c>
      <c r="M42">
        <f t="shared" si="9"/>
        <v>0</v>
      </c>
    </row>
    <row r="43" spans="1:13" x14ac:dyDescent="0.25">
      <c r="A43" s="3">
        <v>42135</v>
      </c>
      <c r="B43" s="11">
        <v>11</v>
      </c>
      <c r="C43" s="12">
        <v>0</v>
      </c>
      <c r="D43" s="1">
        <f t="shared" si="0"/>
        <v>12811</v>
      </c>
      <c r="E43">
        <f t="shared" si="1"/>
        <v>12811</v>
      </c>
      <c r="F43">
        <f t="shared" si="2"/>
        <v>142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1</v>
      </c>
      <c r="L43">
        <f t="shared" si="8"/>
        <v>0</v>
      </c>
      <c r="M43">
        <f t="shared" si="9"/>
        <v>0</v>
      </c>
    </row>
    <row r="44" spans="1:13" x14ac:dyDescent="0.25">
      <c r="A44" s="3">
        <v>42136</v>
      </c>
      <c r="B44" s="9">
        <v>16</v>
      </c>
      <c r="C44" s="10">
        <v>3</v>
      </c>
      <c r="D44" s="1">
        <f t="shared" si="0"/>
        <v>14911</v>
      </c>
      <c r="E44">
        <f t="shared" si="1"/>
        <v>14911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1</v>
      </c>
    </row>
    <row r="45" spans="1:13" x14ac:dyDescent="0.25">
      <c r="A45" s="3">
        <v>42137</v>
      </c>
      <c r="B45" s="11">
        <v>12</v>
      </c>
      <c r="C45" s="12">
        <v>0</v>
      </c>
      <c r="D45" s="1">
        <f t="shared" si="0"/>
        <v>14725</v>
      </c>
      <c r="E45">
        <f t="shared" si="1"/>
        <v>14725</v>
      </c>
      <c r="F45">
        <f t="shared" si="2"/>
        <v>186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1</v>
      </c>
      <c r="L45">
        <f t="shared" si="8"/>
        <v>0</v>
      </c>
      <c r="M45">
        <f t="shared" si="9"/>
        <v>0</v>
      </c>
    </row>
    <row r="46" spans="1:13" x14ac:dyDescent="0.25">
      <c r="A46" s="3">
        <v>42138</v>
      </c>
      <c r="B46" s="9">
        <v>10</v>
      </c>
      <c r="C46" s="10">
        <v>0</v>
      </c>
      <c r="D46" s="1">
        <f t="shared" si="0"/>
        <v>14585</v>
      </c>
      <c r="E46">
        <f t="shared" si="1"/>
        <v>14585</v>
      </c>
      <c r="F46">
        <f t="shared" si="2"/>
        <v>140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1</v>
      </c>
      <c r="L46">
        <f t="shared" si="8"/>
        <v>0</v>
      </c>
      <c r="M46">
        <f t="shared" si="9"/>
        <v>0</v>
      </c>
    </row>
    <row r="47" spans="1:13" x14ac:dyDescent="0.25">
      <c r="A47" s="3">
        <v>42139</v>
      </c>
      <c r="B47" s="11">
        <v>12</v>
      </c>
      <c r="C47" s="12">
        <v>0</v>
      </c>
      <c r="D47" s="1">
        <f t="shared" si="0"/>
        <v>14403</v>
      </c>
      <c r="E47">
        <f t="shared" si="1"/>
        <v>14403</v>
      </c>
      <c r="F47">
        <f t="shared" si="2"/>
        <v>182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1</v>
      </c>
      <c r="L47">
        <f t="shared" si="8"/>
        <v>0</v>
      </c>
      <c r="M47">
        <f t="shared" si="9"/>
        <v>0</v>
      </c>
    </row>
    <row r="48" spans="1:13" x14ac:dyDescent="0.25">
      <c r="A48" s="3">
        <v>42140</v>
      </c>
      <c r="B48" s="9">
        <v>10</v>
      </c>
      <c r="C48" s="10">
        <v>1.8</v>
      </c>
      <c r="D48" s="1">
        <f t="shared" si="0"/>
        <v>15663</v>
      </c>
      <c r="E48">
        <f t="shared" si="1"/>
        <v>15663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1</v>
      </c>
      <c r="L48">
        <f t="shared" si="8"/>
        <v>0</v>
      </c>
      <c r="M48">
        <f t="shared" si="9"/>
        <v>0</v>
      </c>
    </row>
    <row r="49" spans="1:13" x14ac:dyDescent="0.25">
      <c r="A49" s="3">
        <v>42141</v>
      </c>
      <c r="B49" s="11">
        <v>11</v>
      </c>
      <c r="C49" s="12">
        <v>2.8</v>
      </c>
      <c r="D49" s="1">
        <f t="shared" si="0"/>
        <v>17623</v>
      </c>
      <c r="E49">
        <f t="shared" si="1"/>
        <v>17623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1</v>
      </c>
      <c r="L49">
        <f t="shared" si="8"/>
        <v>0</v>
      </c>
      <c r="M49">
        <f t="shared" si="9"/>
        <v>0</v>
      </c>
    </row>
    <row r="50" spans="1:13" x14ac:dyDescent="0.25">
      <c r="A50" s="3">
        <v>42142</v>
      </c>
      <c r="B50" s="9">
        <v>12</v>
      </c>
      <c r="C50" s="10">
        <v>1.9</v>
      </c>
      <c r="D50" s="1">
        <f t="shared" si="0"/>
        <v>18953</v>
      </c>
      <c r="E50">
        <f t="shared" si="1"/>
        <v>18953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1</v>
      </c>
      <c r="L50">
        <f t="shared" si="8"/>
        <v>0</v>
      </c>
      <c r="M50">
        <f t="shared" si="9"/>
        <v>0</v>
      </c>
    </row>
    <row r="51" spans="1:13" x14ac:dyDescent="0.25">
      <c r="A51" s="3">
        <v>42143</v>
      </c>
      <c r="B51" s="11">
        <v>16</v>
      </c>
      <c r="C51" s="12">
        <v>2.2000000000000002</v>
      </c>
      <c r="D51" s="1">
        <f t="shared" si="0"/>
        <v>20493</v>
      </c>
      <c r="E51">
        <f t="shared" si="1"/>
        <v>20493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1</v>
      </c>
    </row>
    <row r="52" spans="1:13" x14ac:dyDescent="0.25">
      <c r="A52" s="3">
        <v>42144</v>
      </c>
      <c r="B52" s="9">
        <v>13</v>
      </c>
      <c r="C52" s="10">
        <v>2.2999999999999998</v>
      </c>
      <c r="D52" s="1">
        <f t="shared" si="0"/>
        <v>22103</v>
      </c>
      <c r="E52">
        <f t="shared" si="1"/>
        <v>22103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1</v>
      </c>
      <c r="L52">
        <f t="shared" si="8"/>
        <v>0</v>
      </c>
      <c r="M52">
        <f t="shared" si="9"/>
        <v>0</v>
      </c>
    </row>
    <row r="53" spans="1:13" x14ac:dyDescent="0.25">
      <c r="A53" s="3">
        <v>42145</v>
      </c>
      <c r="B53" s="11">
        <v>11</v>
      </c>
      <c r="C53" s="12">
        <v>5.4</v>
      </c>
      <c r="D53" s="1">
        <f t="shared" si="0"/>
        <v>25000</v>
      </c>
      <c r="E53">
        <f t="shared" si="1"/>
        <v>25000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1</v>
      </c>
      <c r="L53">
        <f t="shared" si="8"/>
        <v>0</v>
      </c>
      <c r="M53">
        <f t="shared" si="9"/>
        <v>0</v>
      </c>
    </row>
    <row r="54" spans="1:13" x14ac:dyDescent="0.25">
      <c r="A54" s="3">
        <v>42146</v>
      </c>
      <c r="B54" s="9">
        <v>12</v>
      </c>
      <c r="C54" s="10">
        <v>5.5</v>
      </c>
      <c r="D54" s="1">
        <f t="shared" si="0"/>
        <v>25000</v>
      </c>
      <c r="E54">
        <f t="shared" si="1"/>
        <v>25000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1</v>
      </c>
      <c r="L54">
        <f t="shared" si="8"/>
        <v>0</v>
      </c>
      <c r="M54">
        <f t="shared" si="9"/>
        <v>0</v>
      </c>
    </row>
    <row r="55" spans="1:13" x14ac:dyDescent="0.25">
      <c r="A55" s="3">
        <v>42147</v>
      </c>
      <c r="B55" s="11">
        <v>12</v>
      </c>
      <c r="C55" s="12">
        <v>5.2</v>
      </c>
      <c r="D55" s="1">
        <f t="shared" si="0"/>
        <v>25000</v>
      </c>
      <c r="E55">
        <f t="shared" si="1"/>
        <v>25000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1</v>
      </c>
      <c r="L55">
        <f t="shared" si="8"/>
        <v>0</v>
      </c>
      <c r="M55">
        <f t="shared" si="9"/>
        <v>0</v>
      </c>
    </row>
    <row r="56" spans="1:13" x14ac:dyDescent="0.25">
      <c r="A56" s="3">
        <v>42148</v>
      </c>
      <c r="B56" s="9">
        <v>14</v>
      </c>
      <c r="C56" s="10">
        <v>3</v>
      </c>
      <c r="D56" s="1">
        <f t="shared" si="0"/>
        <v>25000</v>
      </c>
      <c r="E56">
        <f t="shared" si="1"/>
        <v>25000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1</v>
      </c>
      <c r="L56">
        <f t="shared" si="8"/>
        <v>0</v>
      </c>
      <c r="M56">
        <f t="shared" si="9"/>
        <v>0</v>
      </c>
    </row>
    <row r="57" spans="1:13" x14ac:dyDescent="0.25">
      <c r="A57" s="3">
        <v>42149</v>
      </c>
      <c r="B57" s="11">
        <v>15</v>
      </c>
      <c r="C57" s="12">
        <v>0</v>
      </c>
      <c r="D57" s="1">
        <f t="shared" si="0"/>
        <v>24564</v>
      </c>
      <c r="E57">
        <f t="shared" si="1"/>
        <v>24564</v>
      </c>
      <c r="F57">
        <f t="shared" si="2"/>
        <v>436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1</v>
      </c>
      <c r="L57">
        <f t="shared" si="8"/>
        <v>0</v>
      </c>
      <c r="M57">
        <f t="shared" si="9"/>
        <v>0</v>
      </c>
    </row>
    <row r="58" spans="1:13" x14ac:dyDescent="0.25">
      <c r="A58" s="3">
        <v>42150</v>
      </c>
      <c r="B58" s="9">
        <v>14</v>
      </c>
      <c r="C58" s="10">
        <v>0</v>
      </c>
      <c r="D58" s="1">
        <f t="shared" si="0"/>
        <v>24177</v>
      </c>
      <c r="E58">
        <f t="shared" si="1"/>
        <v>24177</v>
      </c>
      <c r="F58">
        <f t="shared" si="2"/>
        <v>387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1</v>
      </c>
      <c r="L58">
        <f t="shared" si="8"/>
        <v>0</v>
      </c>
      <c r="M58">
        <f t="shared" si="9"/>
        <v>0</v>
      </c>
    </row>
    <row r="59" spans="1:13" x14ac:dyDescent="0.25">
      <c r="A59" s="3">
        <v>42151</v>
      </c>
      <c r="B59" s="11">
        <v>10</v>
      </c>
      <c r="C59" s="12">
        <v>0</v>
      </c>
      <c r="D59" s="1">
        <f t="shared" si="0"/>
        <v>23947</v>
      </c>
      <c r="E59">
        <f t="shared" si="1"/>
        <v>23947</v>
      </c>
      <c r="F59">
        <f t="shared" si="2"/>
        <v>230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1</v>
      </c>
      <c r="L59">
        <f t="shared" si="8"/>
        <v>0</v>
      </c>
      <c r="M59">
        <f t="shared" si="9"/>
        <v>0</v>
      </c>
    </row>
    <row r="60" spans="1:13" x14ac:dyDescent="0.25">
      <c r="A60" s="3">
        <v>42152</v>
      </c>
      <c r="B60" s="9">
        <v>12</v>
      </c>
      <c r="C60" s="10">
        <v>0.1</v>
      </c>
      <c r="D60" s="1">
        <f t="shared" si="0"/>
        <v>24017</v>
      </c>
      <c r="E60">
        <f t="shared" si="1"/>
        <v>24017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1</v>
      </c>
      <c r="L60">
        <f t="shared" si="8"/>
        <v>0</v>
      </c>
      <c r="M60">
        <f t="shared" si="9"/>
        <v>0</v>
      </c>
    </row>
    <row r="61" spans="1:13" x14ac:dyDescent="0.25">
      <c r="A61" s="3">
        <v>42153</v>
      </c>
      <c r="B61" s="11">
        <v>14</v>
      </c>
      <c r="C61" s="12">
        <v>0</v>
      </c>
      <c r="D61" s="1">
        <f t="shared" si="0"/>
        <v>23639</v>
      </c>
      <c r="E61">
        <f t="shared" si="1"/>
        <v>23639</v>
      </c>
      <c r="F61">
        <f t="shared" si="2"/>
        <v>378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1</v>
      </c>
      <c r="L61">
        <f t="shared" si="8"/>
        <v>0</v>
      </c>
      <c r="M61">
        <f t="shared" si="9"/>
        <v>0</v>
      </c>
    </row>
    <row r="62" spans="1:13" x14ac:dyDescent="0.25">
      <c r="A62" s="3">
        <v>42154</v>
      </c>
      <c r="B62" s="9">
        <v>13</v>
      </c>
      <c r="C62" s="10">
        <v>0</v>
      </c>
      <c r="D62" s="1">
        <f t="shared" si="0"/>
        <v>23306</v>
      </c>
      <c r="E62">
        <f t="shared" si="1"/>
        <v>23306</v>
      </c>
      <c r="F62">
        <f t="shared" si="2"/>
        <v>333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1</v>
      </c>
      <c r="L62">
        <f t="shared" si="8"/>
        <v>0</v>
      </c>
      <c r="M62">
        <f t="shared" si="9"/>
        <v>0</v>
      </c>
    </row>
    <row r="63" spans="1:13" x14ac:dyDescent="0.25">
      <c r="A63" s="3">
        <v>42155</v>
      </c>
      <c r="B63" s="11">
        <v>12</v>
      </c>
      <c r="C63" s="12">
        <v>0</v>
      </c>
      <c r="D63" s="1">
        <f t="shared" si="0"/>
        <v>23015</v>
      </c>
      <c r="E63">
        <f t="shared" si="1"/>
        <v>23015</v>
      </c>
      <c r="F63">
        <f t="shared" si="2"/>
        <v>291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1</v>
      </c>
      <c r="L63">
        <f t="shared" si="8"/>
        <v>0</v>
      </c>
      <c r="M63">
        <f t="shared" si="9"/>
        <v>0</v>
      </c>
    </row>
    <row r="64" spans="1:13" x14ac:dyDescent="0.25">
      <c r="A64" s="3">
        <v>42156</v>
      </c>
      <c r="B64" s="9">
        <v>18</v>
      </c>
      <c r="C64" s="10">
        <v>4</v>
      </c>
      <c r="D64" s="1">
        <f t="shared" si="0"/>
        <v>25000</v>
      </c>
      <c r="E64">
        <f t="shared" si="1"/>
        <v>25000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1</v>
      </c>
    </row>
    <row r="65" spans="1:13" x14ac:dyDescent="0.25">
      <c r="A65" s="3">
        <v>42157</v>
      </c>
      <c r="B65" s="11">
        <v>18</v>
      </c>
      <c r="C65" s="12">
        <v>3</v>
      </c>
      <c r="D65" s="1">
        <f t="shared" si="0"/>
        <v>25000</v>
      </c>
      <c r="E65">
        <f t="shared" si="1"/>
        <v>25000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1</v>
      </c>
    </row>
    <row r="66" spans="1:13" x14ac:dyDescent="0.25">
      <c r="A66" s="3">
        <v>42158</v>
      </c>
      <c r="B66" s="9">
        <v>22</v>
      </c>
      <c r="C66" s="10">
        <v>0</v>
      </c>
      <c r="D66" s="1">
        <f t="shared" si="0"/>
        <v>24226</v>
      </c>
      <c r="E66">
        <f t="shared" si="1"/>
        <v>12226</v>
      </c>
      <c r="F66">
        <f t="shared" si="2"/>
        <v>774</v>
      </c>
      <c r="G66">
        <f t="shared" si="3"/>
        <v>1</v>
      </c>
      <c r="H66">
        <f t="shared" si="4"/>
        <v>12000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1</v>
      </c>
      <c r="M66">
        <f t="shared" si="9"/>
        <v>0</v>
      </c>
    </row>
    <row r="67" spans="1:13" x14ac:dyDescent="0.25">
      <c r="A67" s="3">
        <v>42159</v>
      </c>
      <c r="B67" s="11">
        <v>15</v>
      </c>
      <c r="C67" s="12">
        <v>0</v>
      </c>
      <c r="D67" s="1">
        <f t="shared" si="0"/>
        <v>12012</v>
      </c>
      <c r="E67">
        <f t="shared" si="1"/>
        <v>12012</v>
      </c>
      <c r="F67">
        <f t="shared" si="2"/>
        <v>214</v>
      </c>
      <c r="G67">
        <f t="shared" si="3"/>
        <v>0</v>
      </c>
      <c r="H67">
        <f t="shared" si="4"/>
        <v>0</v>
      </c>
      <c r="I67">
        <f t="shared" si="5"/>
        <v>0</v>
      </c>
      <c r="J67">
        <f t="shared" si="6"/>
        <v>0</v>
      </c>
      <c r="K67">
        <f t="shared" si="7"/>
        <v>1</v>
      </c>
      <c r="L67">
        <f t="shared" si="8"/>
        <v>0</v>
      </c>
      <c r="M67">
        <f t="shared" si="9"/>
        <v>0</v>
      </c>
    </row>
    <row r="68" spans="1:13" x14ac:dyDescent="0.25">
      <c r="A68" s="3">
        <v>42160</v>
      </c>
      <c r="B68" s="9">
        <v>18</v>
      </c>
      <c r="C68" s="10">
        <v>0</v>
      </c>
      <c r="D68" s="1">
        <f t="shared" ref="D68:D131" si="10">IF(C68*700+E67&gt;25000,25000,C68*700+E67)-F68</f>
        <v>11736</v>
      </c>
      <c r="E68">
        <f t="shared" ref="E68:E131" si="11">IF(D68&lt;H68,25000-H68,D68-H68)</f>
        <v>13000</v>
      </c>
      <c r="F68">
        <f t="shared" ref="F68:F131" si="12">IF(C68=0,ROUNDUP(E67*0.0003*B68^1.5,0),0)</f>
        <v>276</v>
      </c>
      <c r="G68">
        <f t="shared" ref="G68:G131" si="13">IF(AND(B68&gt;15,C68&lt;=0.6),1,0)</f>
        <v>1</v>
      </c>
      <c r="H68">
        <f t="shared" ref="H68:H131" si="14">IF(B68&lt;30,12000,24000)*G68</f>
        <v>12000</v>
      </c>
      <c r="I68">
        <f t="shared" ref="I68:I131" si="15">IF(D68&lt;H68,1,0)</f>
        <v>1</v>
      </c>
      <c r="J68">
        <f t="shared" ref="J68:J131" si="16">(25000-D68)*I68</f>
        <v>13264</v>
      </c>
      <c r="K68">
        <f t="shared" ref="K68:K131" si="17">IF(B68&lt;=15,1,0)</f>
        <v>0</v>
      </c>
      <c r="L68">
        <f t="shared" ref="L68:L131" si="18">IF(AND(B68&gt;15,C68&lt;=0.6),1,0)</f>
        <v>1</v>
      </c>
      <c r="M68">
        <f t="shared" ref="M68:M131" si="19">IF(AND(B68&gt;15,C68&gt;0.6),1,0)</f>
        <v>0</v>
      </c>
    </row>
    <row r="69" spans="1:13" x14ac:dyDescent="0.25">
      <c r="A69" s="3">
        <v>42161</v>
      </c>
      <c r="B69" s="11">
        <v>22</v>
      </c>
      <c r="C69" s="12">
        <v>0</v>
      </c>
      <c r="D69" s="1">
        <f t="shared" si="10"/>
        <v>12597</v>
      </c>
      <c r="E69">
        <f t="shared" si="11"/>
        <v>597</v>
      </c>
      <c r="F69">
        <f t="shared" si="12"/>
        <v>403</v>
      </c>
      <c r="G69">
        <f t="shared" si="13"/>
        <v>1</v>
      </c>
      <c r="H69">
        <f t="shared" si="14"/>
        <v>12000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1</v>
      </c>
      <c r="M69">
        <f t="shared" si="19"/>
        <v>0</v>
      </c>
    </row>
    <row r="70" spans="1:13" x14ac:dyDescent="0.25">
      <c r="A70" s="3">
        <v>42162</v>
      </c>
      <c r="B70" s="9">
        <v>14</v>
      </c>
      <c r="C70" s="10">
        <v>8</v>
      </c>
      <c r="D70" s="1">
        <f t="shared" si="10"/>
        <v>6197</v>
      </c>
      <c r="E70">
        <f t="shared" si="11"/>
        <v>6197</v>
      </c>
      <c r="F70">
        <f t="shared" si="12"/>
        <v>0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1</v>
      </c>
      <c r="L70">
        <f t="shared" si="18"/>
        <v>0</v>
      </c>
      <c r="M70">
        <f t="shared" si="19"/>
        <v>0</v>
      </c>
    </row>
    <row r="71" spans="1:13" x14ac:dyDescent="0.25">
      <c r="A71" s="3">
        <v>42163</v>
      </c>
      <c r="B71" s="11">
        <v>14</v>
      </c>
      <c r="C71" s="12">
        <v>5.9</v>
      </c>
      <c r="D71" s="1">
        <f t="shared" si="10"/>
        <v>10327</v>
      </c>
      <c r="E71">
        <f t="shared" si="11"/>
        <v>10327</v>
      </c>
      <c r="F71">
        <f t="shared" si="12"/>
        <v>0</v>
      </c>
      <c r="G71">
        <f t="shared" si="13"/>
        <v>0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1</v>
      </c>
      <c r="L71">
        <f t="shared" si="18"/>
        <v>0</v>
      </c>
      <c r="M71">
        <f t="shared" si="19"/>
        <v>0</v>
      </c>
    </row>
    <row r="72" spans="1:13" x14ac:dyDescent="0.25">
      <c r="A72" s="3">
        <v>42164</v>
      </c>
      <c r="B72" s="9">
        <v>12</v>
      </c>
      <c r="C72" s="10">
        <v>5</v>
      </c>
      <c r="D72" s="1">
        <f t="shared" si="10"/>
        <v>13827</v>
      </c>
      <c r="E72">
        <f t="shared" si="11"/>
        <v>13827</v>
      </c>
      <c r="F72">
        <f t="shared" si="12"/>
        <v>0</v>
      </c>
      <c r="G72">
        <f t="shared" si="13"/>
        <v>0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1</v>
      </c>
      <c r="L72">
        <f t="shared" si="18"/>
        <v>0</v>
      </c>
      <c r="M72">
        <f t="shared" si="19"/>
        <v>0</v>
      </c>
    </row>
    <row r="73" spans="1:13" x14ac:dyDescent="0.25">
      <c r="A73" s="3">
        <v>42165</v>
      </c>
      <c r="B73" s="11">
        <v>16</v>
      </c>
      <c r="C73" s="12">
        <v>0</v>
      </c>
      <c r="D73" s="1">
        <f t="shared" si="10"/>
        <v>13561</v>
      </c>
      <c r="E73">
        <f t="shared" si="11"/>
        <v>1561</v>
      </c>
      <c r="F73">
        <f t="shared" si="12"/>
        <v>266</v>
      </c>
      <c r="G73">
        <f t="shared" si="13"/>
        <v>1</v>
      </c>
      <c r="H73">
        <f t="shared" si="14"/>
        <v>12000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1</v>
      </c>
      <c r="M73">
        <f t="shared" si="19"/>
        <v>0</v>
      </c>
    </row>
    <row r="74" spans="1:13" x14ac:dyDescent="0.25">
      <c r="A74" s="3">
        <v>42166</v>
      </c>
      <c r="B74" s="9">
        <v>16</v>
      </c>
      <c r="C74" s="10">
        <v>0</v>
      </c>
      <c r="D74" s="1">
        <f t="shared" si="10"/>
        <v>1531</v>
      </c>
      <c r="E74">
        <f t="shared" si="11"/>
        <v>13000</v>
      </c>
      <c r="F74">
        <f t="shared" si="12"/>
        <v>30</v>
      </c>
      <c r="G74">
        <f t="shared" si="13"/>
        <v>1</v>
      </c>
      <c r="H74">
        <f t="shared" si="14"/>
        <v>12000</v>
      </c>
      <c r="I74">
        <f t="shared" si="15"/>
        <v>1</v>
      </c>
      <c r="J74">
        <f t="shared" si="16"/>
        <v>23469</v>
      </c>
      <c r="K74">
        <f t="shared" si="17"/>
        <v>0</v>
      </c>
      <c r="L74">
        <f t="shared" si="18"/>
        <v>1</v>
      </c>
      <c r="M74">
        <f t="shared" si="19"/>
        <v>0</v>
      </c>
    </row>
    <row r="75" spans="1:13" x14ac:dyDescent="0.25">
      <c r="A75" s="3">
        <v>42167</v>
      </c>
      <c r="B75" s="11">
        <v>18</v>
      </c>
      <c r="C75" s="12">
        <v>5</v>
      </c>
      <c r="D75" s="1">
        <f t="shared" si="10"/>
        <v>16500</v>
      </c>
      <c r="E75">
        <f t="shared" si="11"/>
        <v>16500</v>
      </c>
      <c r="F75">
        <f t="shared" si="12"/>
        <v>0</v>
      </c>
      <c r="G75">
        <f t="shared" si="13"/>
        <v>0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1</v>
      </c>
    </row>
    <row r="76" spans="1:13" x14ac:dyDescent="0.25">
      <c r="A76" s="3">
        <v>42168</v>
      </c>
      <c r="B76" s="9">
        <v>19</v>
      </c>
      <c r="C76" s="10">
        <v>1</v>
      </c>
      <c r="D76" s="1">
        <f t="shared" si="10"/>
        <v>17200</v>
      </c>
      <c r="E76">
        <f t="shared" si="11"/>
        <v>17200</v>
      </c>
      <c r="F76">
        <f t="shared" si="12"/>
        <v>0</v>
      </c>
      <c r="G76">
        <f t="shared" si="13"/>
        <v>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1</v>
      </c>
    </row>
    <row r="77" spans="1:13" x14ac:dyDescent="0.25">
      <c r="A77" s="3">
        <v>42169</v>
      </c>
      <c r="B77" s="11">
        <v>22</v>
      </c>
      <c r="C77" s="12">
        <v>0</v>
      </c>
      <c r="D77" s="1">
        <f t="shared" si="10"/>
        <v>16667</v>
      </c>
      <c r="E77">
        <f t="shared" si="11"/>
        <v>4667</v>
      </c>
      <c r="F77">
        <f t="shared" si="12"/>
        <v>533</v>
      </c>
      <c r="G77">
        <f t="shared" si="13"/>
        <v>1</v>
      </c>
      <c r="H77">
        <f t="shared" si="14"/>
        <v>12000</v>
      </c>
      <c r="I77">
        <f t="shared" si="15"/>
        <v>0</v>
      </c>
      <c r="J77">
        <f t="shared" si="16"/>
        <v>0</v>
      </c>
      <c r="K77">
        <f t="shared" si="17"/>
        <v>0</v>
      </c>
      <c r="L77">
        <f t="shared" si="18"/>
        <v>1</v>
      </c>
      <c r="M77">
        <f t="shared" si="19"/>
        <v>0</v>
      </c>
    </row>
    <row r="78" spans="1:13" x14ac:dyDescent="0.25">
      <c r="A78" s="3">
        <v>42170</v>
      </c>
      <c r="B78" s="9">
        <v>16</v>
      </c>
      <c r="C78" s="10">
        <v>0</v>
      </c>
      <c r="D78" s="1">
        <f t="shared" si="10"/>
        <v>4577</v>
      </c>
      <c r="E78">
        <f t="shared" si="11"/>
        <v>13000</v>
      </c>
      <c r="F78">
        <f t="shared" si="12"/>
        <v>90</v>
      </c>
      <c r="G78">
        <f t="shared" si="13"/>
        <v>1</v>
      </c>
      <c r="H78">
        <f t="shared" si="14"/>
        <v>12000</v>
      </c>
      <c r="I78">
        <f t="shared" si="15"/>
        <v>1</v>
      </c>
      <c r="J78">
        <f t="shared" si="16"/>
        <v>20423</v>
      </c>
      <c r="K78">
        <f t="shared" si="17"/>
        <v>0</v>
      </c>
      <c r="L78">
        <f t="shared" si="18"/>
        <v>1</v>
      </c>
      <c r="M78">
        <f t="shared" si="19"/>
        <v>0</v>
      </c>
    </row>
    <row r="79" spans="1:13" x14ac:dyDescent="0.25">
      <c r="A79" s="3">
        <v>42171</v>
      </c>
      <c r="B79" s="11">
        <v>12</v>
      </c>
      <c r="C79" s="12">
        <v>0</v>
      </c>
      <c r="D79" s="1">
        <f t="shared" si="10"/>
        <v>12837</v>
      </c>
      <c r="E79">
        <f t="shared" si="11"/>
        <v>12837</v>
      </c>
      <c r="F79">
        <f t="shared" si="12"/>
        <v>163</v>
      </c>
      <c r="G79">
        <f t="shared" si="13"/>
        <v>0</v>
      </c>
      <c r="H79">
        <f t="shared" si="14"/>
        <v>0</v>
      </c>
      <c r="I79">
        <f t="shared" si="15"/>
        <v>0</v>
      </c>
      <c r="J79">
        <f t="shared" si="16"/>
        <v>0</v>
      </c>
      <c r="K79">
        <f t="shared" si="17"/>
        <v>1</v>
      </c>
      <c r="L79">
        <f t="shared" si="18"/>
        <v>0</v>
      </c>
      <c r="M79">
        <f t="shared" si="19"/>
        <v>0</v>
      </c>
    </row>
    <row r="80" spans="1:13" x14ac:dyDescent="0.25">
      <c r="A80" s="3">
        <v>42172</v>
      </c>
      <c r="B80" s="9">
        <v>14</v>
      </c>
      <c r="C80" s="10">
        <v>0</v>
      </c>
      <c r="D80" s="1">
        <f t="shared" si="10"/>
        <v>12635</v>
      </c>
      <c r="E80">
        <f t="shared" si="11"/>
        <v>12635</v>
      </c>
      <c r="F80">
        <f t="shared" si="12"/>
        <v>202</v>
      </c>
      <c r="G80">
        <f t="shared" si="13"/>
        <v>0</v>
      </c>
      <c r="H80">
        <f t="shared" si="14"/>
        <v>0</v>
      </c>
      <c r="I80">
        <f t="shared" si="15"/>
        <v>0</v>
      </c>
      <c r="J80">
        <f t="shared" si="16"/>
        <v>0</v>
      </c>
      <c r="K80">
        <f t="shared" si="17"/>
        <v>1</v>
      </c>
      <c r="L80">
        <f t="shared" si="18"/>
        <v>0</v>
      </c>
      <c r="M80">
        <f t="shared" si="19"/>
        <v>0</v>
      </c>
    </row>
    <row r="81" spans="1:13" x14ac:dyDescent="0.25">
      <c r="A81" s="3">
        <v>42173</v>
      </c>
      <c r="B81" s="11">
        <v>16</v>
      </c>
      <c r="C81" s="12">
        <v>0.3</v>
      </c>
      <c r="D81" s="1">
        <f t="shared" si="10"/>
        <v>12845</v>
      </c>
      <c r="E81">
        <f t="shared" si="11"/>
        <v>845</v>
      </c>
      <c r="F81">
        <f t="shared" si="12"/>
        <v>0</v>
      </c>
      <c r="G81">
        <f t="shared" si="13"/>
        <v>1</v>
      </c>
      <c r="H81">
        <f t="shared" si="14"/>
        <v>12000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1</v>
      </c>
      <c r="M81">
        <f t="shared" si="19"/>
        <v>0</v>
      </c>
    </row>
    <row r="82" spans="1:13" x14ac:dyDescent="0.25">
      <c r="A82" s="3">
        <v>42174</v>
      </c>
      <c r="B82" s="9">
        <v>12</v>
      </c>
      <c r="C82" s="10">
        <v>3</v>
      </c>
      <c r="D82" s="1">
        <f t="shared" si="10"/>
        <v>2945</v>
      </c>
      <c r="E82">
        <f t="shared" si="11"/>
        <v>2945</v>
      </c>
      <c r="F82">
        <f t="shared" si="12"/>
        <v>0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1</v>
      </c>
      <c r="L82">
        <f t="shared" si="18"/>
        <v>0</v>
      </c>
      <c r="M82">
        <f t="shared" si="19"/>
        <v>0</v>
      </c>
    </row>
    <row r="83" spans="1:13" x14ac:dyDescent="0.25">
      <c r="A83" s="3">
        <v>42175</v>
      </c>
      <c r="B83" s="11">
        <v>13</v>
      </c>
      <c r="C83" s="12">
        <v>2</v>
      </c>
      <c r="D83" s="1">
        <f t="shared" si="10"/>
        <v>4345</v>
      </c>
      <c r="E83">
        <f t="shared" si="11"/>
        <v>4345</v>
      </c>
      <c r="F83">
        <f t="shared" si="12"/>
        <v>0</v>
      </c>
      <c r="G83">
        <f t="shared" si="13"/>
        <v>0</v>
      </c>
      <c r="H83">
        <f t="shared" si="14"/>
        <v>0</v>
      </c>
      <c r="I83">
        <f t="shared" si="15"/>
        <v>0</v>
      </c>
      <c r="J83">
        <f t="shared" si="16"/>
        <v>0</v>
      </c>
      <c r="K83">
        <f t="shared" si="17"/>
        <v>1</v>
      </c>
      <c r="L83">
        <f t="shared" si="18"/>
        <v>0</v>
      </c>
      <c r="M83">
        <f t="shared" si="19"/>
        <v>0</v>
      </c>
    </row>
    <row r="84" spans="1:13" x14ac:dyDescent="0.25">
      <c r="A84" s="3">
        <v>42176</v>
      </c>
      <c r="B84" s="9">
        <v>12</v>
      </c>
      <c r="C84" s="10">
        <v>0</v>
      </c>
      <c r="D84" s="1">
        <f t="shared" si="10"/>
        <v>4290</v>
      </c>
      <c r="E84">
        <f t="shared" si="11"/>
        <v>4290</v>
      </c>
      <c r="F84">
        <f t="shared" si="12"/>
        <v>55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1</v>
      </c>
      <c r="L84">
        <f t="shared" si="18"/>
        <v>0</v>
      </c>
      <c r="M84">
        <f t="shared" si="19"/>
        <v>0</v>
      </c>
    </row>
    <row r="85" spans="1:13" x14ac:dyDescent="0.25">
      <c r="A85" s="3">
        <v>42177</v>
      </c>
      <c r="B85" s="11">
        <v>12</v>
      </c>
      <c r="C85" s="12">
        <v>3</v>
      </c>
      <c r="D85" s="1">
        <f t="shared" si="10"/>
        <v>6390</v>
      </c>
      <c r="E85">
        <f t="shared" si="11"/>
        <v>6390</v>
      </c>
      <c r="F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1</v>
      </c>
      <c r="L85">
        <f t="shared" si="18"/>
        <v>0</v>
      </c>
      <c r="M85">
        <f t="shared" si="19"/>
        <v>0</v>
      </c>
    </row>
    <row r="86" spans="1:13" x14ac:dyDescent="0.25">
      <c r="A86" s="3">
        <v>42178</v>
      </c>
      <c r="B86" s="9">
        <v>13</v>
      </c>
      <c r="C86" s="10">
        <v>3</v>
      </c>
      <c r="D86" s="1">
        <f t="shared" si="10"/>
        <v>8490</v>
      </c>
      <c r="E86">
        <f t="shared" si="11"/>
        <v>8490</v>
      </c>
      <c r="F86">
        <f t="shared" si="12"/>
        <v>0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1</v>
      </c>
      <c r="L86">
        <f t="shared" si="18"/>
        <v>0</v>
      </c>
      <c r="M86">
        <f t="shared" si="19"/>
        <v>0</v>
      </c>
    </row>
    <row r="87" spans="1:13" x14ac:dyDescent="0.25">
      <c r="A87" s="3">
        <v>42179</v>
      </c>
      <c r="B87" s="11">
        <v>12</v>
      </c>
      <c r="C87" s="12">
        <v>0</v>
      </c>
      <c r="D87" s="1">
        <f t="shared" si="10"/>
        <v>8384</v>
      </c>
      <c r="E87">
        <f t="shared" si="11"/>
        <v>8384</v>
      </c>
      <c r="F87">
        <f t="shared" si="12"/>
        <v>106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0</v>
      </c>
      <c r="K87">
        <f t="shared" si="17"/>
        <v>1</v>
      </c>
      <c r="L87">
        <f t="shared" si="18"/>
        <v>0</v>
      </c>
      <c r="M87">
        <f t="shared" si="19"/>
        <v>0</v>
      </c>
    </row>
    <row r="88" spans="1:13" x14ac:dyDescent="0.25">
      <c r="A88" s="3">
        <v>42180</v>
      </c>
      <c r="B88" s="9">
        <v>16</v>
      </c>
      <c r="C88" s="10">
        <v>0</v>
      </c>
      <c r="D88" s="1">
        <f t="shared" si="10"/>
        <v>8223</v>
      </c>
      <c r="E88">
        <f t="shared" si="11"/>
        <v>13000</v>
      </c>
      <c r="F88">
        <f t="shared" si="12"/>
        <v>161</v>
      </c>
      <c r="G88">
        <f t="shared" si="13"/>
        <v>1</v>
      </c>
      <c r="H88">
        <f t="shared" si="14"/>
        <v>12000</v>
      </c>
      <c r="I88">
        <f t="shared" si="15"/>
        <v>1</v>
      </c>
      <c r="J88">
        <f t="shared" si="16"/>
        <v>16777</v>
      </c>
      <c r="K88">
        <f t="shared" si="17"/>
        <v>0</v>
      </c>
      <c r="L88">
        <f t="shared" si="18"/>
        <v>1</v>
      </c>
      <c r="M88">
        <f t="shared" si="19"/>
        <v>0</v>
      </c>
    </row>
    <row r="89" spans="1:13" x14ac:dyDescent="0.25">
      <c r="A89" s="3">
        <v>42181</v>
      </c>
      <c r="B89" s="11">
        <v>16</v>
      </c>
      <c r="C89" s="12">
        <v>7</v>
      </c>
      <c r="D89" s="1">
        <f t="shared" si="10"/>
        <v>17900</v>
      </c>
      <c r="E89">
        <f t="shared" si="11"/>
        <v>17900</v>
      </c>
      <c r="F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1</v>
      </c>
    </row>
    <row r="90" spans="1:13" x14ac:dyDescent="0.25">
      <c r="A90" s="3">
        <v>42182</v>
      </c>
      <c r="B90" s="9">
        <v>18</v>
      </c>
      <c r="C90" s="10">
        <v>6</v>
      </c>
      <c r="D90" s="1">
        <f t="shared" si="10"/>
        <v>22100</v>
      </c>
      <c r="E90">
        <f t="shared" si="11"/>
        <v>22100</v>
      </c>
      <c r="F90">
        <f t="shared" si="12"/>
        <v>0</v>
      </c>
      <c r="G90">
        <f t="shared" si="13"/>
        <v>0</v>
      </c>
      <c r="H90">
        <f t="shared" si="14"/>
        <v>0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0</v>
      </c>
      <c r="M90">
        <f t="shared" si="19"/>
        <v>1</v>
      </c>
    </row>
    <row r="91" spans="1:13" x14ac:dyDescent="0.25">
      <c r="A91" s="3">
        <v>42183</v>
      </c>
      <c r="B91" s="11">
        <v>16</v>
      </c>
      <c r="C91" s="12">
        <v>0</v>
      </c>
      <c r="D91" s="1">
        <f t="shared" si="10"/>
        <v>21675</v>
      </c>
      <c r="E91">
        <f t="shared" si="11"/>
        <v>9675</v>
      </c>
      <c r="F91">
        <f t="shared" si="12"/>
        <v>425</v>
      </c>
      <c r="G91">
        <f t="shared" si="13"/>
        <v>1</v>
      </c>
      <c r="H91">
        <f t="shared" si="14"/>
        <v>12000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1</v>
      </c>
      <c r="M91">
        <f t="shared" si="19"/>
        <v>0</v>
      </c>
    </row>
    <row r="92" spans="1:13" x14ac:dyDescent="0.25">
      <c r="A92" s="3">
        <v>42184</v>
      </c>
      <c r="B92" s="9">
        <v>16</v>
      </c>
      <c r="C92" s="10">
        <v>0</v>
      </c>
      <c r="D92" s="1">
        <f t="shared" si="10"/>
        <v>9489</v>
      </c>
      <c r="E92">
        <f t="shared" si="11"/>
        <v>13000</v>
      </c>
      <c r="F92">
        <f t="shared" si="12"/>
        <v>186</v>
      </c>
      <c r="G92">
        <f t="shared" si="13"/>
        <v>1</v>
      </c>
      <c r="H92">
        <f t="shared" si="14"/>
        <v>12000</v>
      </c>
      <c r="I92">
        <f t="shared" si="15"/>
        <v>1</v>
      </c>
      <c r="J92">
        <f t="shared" si="16"/>
        <v>15511</v>
      </c>
      <c r="K92">
        <f t="shared" si="17"/>
        <v>0</v>
      </c>
      <c r="L92">
        <f t="shared" si="18"/>
        <v>1</v>
      </c>
      <c r="M92">
        <f t="shared" si="19"/>
        <v>0</v>
      </c>
    </row>
    <row r="93" spans="1:13" x14ac:dyDescent="0.25">
      <c r="A93" s="3">
        <v>42185</v>
      </c>
      <c r="B93" s="11">
        <v>19</v>
      </c>
      <c r="C93" s="12">
        <v>0</v>
      </c>
      <c r="D93" s="1">
        <f t="shared" si="10"/>
        <v>12677</v>
      </c>
      <c r="E93">
        <f t="shared" si="11"/>
        <v>677</v>
      </c>
      <c r="F93">
        <f t="shared" si="12"/>
        <v>323</v>
      </c>
      <c r="G93">
        <f t="shared" si="13"/>
        <v>1</v>
      </c>
      <c r="H93">
        <f t="shared" si="14"/>
        <v>12000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1</v>
      </c>
      <c r="M93">
        <f t="shared" si="19"/>
        <v>0</v>
      </c>
    </row>
    <row r="94" spans="1:13" x14ac:dyDescent="0.25">
      <c r="A94" s="3">
        <v>42186</v>
      </c>
      <c r="B94" s="9">
        <v>18</v>
      </c>
      <c r="C94" s="10">
        <v>0</v>
      </c>
      <c r="D94" s="1">
        <f t="shared" si="10"/>
        <v>661</v>
      </c>
      <c r="E94">
        <f t="shared" si="11"/>
        <v>13000</v>
      </c>
      <c r="F94">
        <f t="shared" si="12"/>
        <v>16</v>
      </c>
      <c r="G94">
        <f t="shared" si="13"/>
        <v>1</v>
      </c>
      <c r="H94">
        <f t="shared" si="14"/>
        <v>12000</v>
      </c>
      <c r="I94">
        <f t="shared" si="15"/>
        <v>1</v>
      </c>
      <c r="J94">
        <f t="shared" si="16"/>
        <v>24339</v>
      </c>
      <c r="K94">
        <f t="shared" si="17"/>
        <v>0</v>
      </c>
      <c r="L94">
        <f t="shared" si="18"/>
        <v>1</v>
      </c>
      <c r="M94">
        <f t="shared" si="19"/>
        <v>0</v>
      </c>
    </row>
    <row r="95" spans="1:13" x14ac:dyDescent="0.25">
      <c r="A95" s="3">
        <v>42187</v>
      </c>
      <c r="B95" s="11">
        <v>20</v>
      </c>
      <c r="C95" s="12">
        <v>0</v>
      </c>
      <c r="D95" s="1">
        <f t="shared" si="10"/>
        <v>12651</v>
      </c>
      <c r="E95">
        <f t="shared" si="11"/>
        <v>651</v>
      </c>
      <c r="F95">
        <f t="shared" si="12"/>
        <v>349</v>
      </c>
      <c r="G95">
        <f t="shared" si="13"/>
        <v>1</v>
      </c>
      <c r="H95">
        <f t="shared" si="14"/>
        <v>12000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1</v>
      </c>
      <c r="M95">
        <f t="shared" si="19"/>
        <v>0</v>
      </c>
    </row>
    <row r="96" spans="1:13" x14ac:dyDescent="0.25">
      <c r="A96" s="3">
        <v>42188</v>
      </c>
      <c r="B96" s="9">
        <v>22</v>
      </c>
      <c r="C96" s="10">
        <v>0</v>
      </c>
      <c r="D96" s="1">
        <f t="shared" si="10"/>
        <v>630</v>
      </c>
      <c r="E96">
        <f t="shared" si="11"/>
        <v>13000</v>
      </c>
      <c r="F96">
        <f t="shared" si="12"/>
        <v>21</v>
      </c>
      <c r="G96">
        <f t="shared" si="13"/>
        <v>1</v>
      </c>
      <c r="H96">
        <f t="shared" si="14"/>
        <v>12000</v>
      </c>
      <c r="I96">
        <f t="shared" si="15"/>
        <v>1</v>
      </c>
      <c r="J96">
        <f t="shared" si="16"/>
        <v>24370</v>
      </c>
      <c r="K96">
        <f t="shared" si="17"/>
        <v>0</v>
      </c>
      <c r="L96">
        <f t="shared" si="18"/>
        <v>1</v>
      </c>
      <c r="M96">
        <f t="shared" si="19"/>
        <v>0</v>
      </c>
    </row>
    <row r="97" spans="1:13" x14ac:dyDescent="0.25">
      <c r="A97" s="3">
        <v>42189</v>
      </c>
      <c r="B97" s="11">
        <v>25</v>
      </c>
      <c r="C97" s="12">
        <v>0</v>
      </c>
      <c r="D97" s="1">
        <f t="shared" si="10"/>
        <v>12512</v>
      </c>
      <c r="E97">
        <f t="shared" si="11"/>
        <v>512</v>
      </c>
      <c r="F97">
        <f t="shared" si="12"/>
        <v>488</v>
      </c>
      <c r="G97">
        <f t="shared" si="13"/>
        <v>1</v>
      </c>
      <c r="H97">
        <f t="shared" si="14"/>
        <v>12000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1</v>
      </c>
      <c r="M97">
        <f t="shared" si="19"/>
        <v>0</v>
      </c>
    </row>
    <row r="98" spans="1:13" x14ac:dyDescent="0.25">
      <c r="A98" s="3">
        <v>42190</v>
      </c>
      <c r="B98" s="9">
        <v>26</v>
      </c>
      <c r="C98" s="10">
        <v>0</v>
      </c>
      <c r="D98" s="1">
        <f t="shared" si="10"/>
        <v>491</v>
      </c>
      <c r="E98">
        <f t="shared" si="11"/>
        <v>13000</v>
      </c>
      <c r="F98">
        <f t="shared" si="12"/>
        <v>21</v>
      </c>
      <c r="G98">
        <f t="shared" si="13"/>
        <v>1</v>
      </c>
      <c r="H98">
        <f t="shared" si="14"/>
        <v>12000</v>
      </c>
      <c r="I98">
        <f t="shared" si="15"/>
        <v>1</v>
      </c>
      <c r="J98">
        <f t="shared" si="16"/>
        <v>24509</v>
      </c>
      <c r="K98">
        <f t="shared" si="17"/>
        <v>0</v>
      </c>
      <c r="L98">
        <f t="shared" si="18"/>
        <v>1</v>
      </c>
      <c r="M98">
        <f t="shared" si="19"/>
        <v>0</v>
      </c>
    </row>
    <row r="99" spans="1:13" x14ac:dyDescent="0.25">
      <c r="A99" s="3">
        <v>42191</v>
      </c>
      <c r="B99" s="11">
        <v>22</v>
      </c>
      <c r="C99" s="12">
        <v>0</v>
      </c>
      <c r="D99" s="1">
        <f t="shared" si="10"/>
        <v>12597</v>
      </c>
      <c r="E99">
        <f t="shared" si="11"/>
        <v>597</v>
      </c>
      <c r="F99">
        <f t="shared" si="12"/>
        <v>403</v>
      </c>
      <c r="G99">
        <f t="shared" si="13"/>
        <v>1</v>
      </c>
      <c r="H99">
        <f t="shared" si="14"/>
        <v>12000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1</v>
      </c>
      <c r="M99">
        <f t="shared" si="19"/>
        <v>0</v>
      </c>
    </row>
    <row r="100" spans="1:13" x14ac:dyDescent="0.25">
      <c r="A100" s="3">
        <v>42192</v>
      </c>
      <c r="B100" s="9">
        <v>22</v>
      </c>
      <c r="C100" s="10">
        <v>18</v>
      </c>
      <c r="D100" s="1">
        <f t="shared" si="10"/>
        <v>13197</v>
      </c>
      <c r="E100">
        <f t="shared" si="11"/>
        <v>13197</v>
      </c>
      <c r="F100">
        <f t="shared" si="12"/>
        <v>0</v>
      </c>
      <c r="G100">
        <f t="shared" si="13"/>
        <v>0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1</v>
      </c>
    </row>
    <row r="101" spans="1:13" x14ac:dyDescent="0.25">
      <c r="A101" s="3">
        <v>42193</v>
      </c>
      <c r="B101" s="11">
        <v>20</v>
      </c>
      <c r="C101" s="12">
        <v>3</v>
      </c>
      <c r="D101" s="1">
        <f t="shared" si="10"/>
        <v>15297</v>
      </c>
      <c r="E101">
        <f t="shared" si="11"/>
        <v>15297</v>
      </c>
      <c r="F101">
        <f t="shared" si="12"/>
        <v>0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1</v>
      </c>
    </row>
    <row r="102" spans="1:13" x14ac:dyDescent="0.25">
      <c r="A102" s="3">
        <v>42194</v>
      </c>
      <c r="B102" s="9">
        <v>16</v>
      </c>
      <c r="C102" s="10">
        <v>0.2</v>
      </c>
      <c r="D102" s="1">
        <f t="shared" si="10"/>
        <v>15437</v>
      </c>
      <c r="E102">
        <f t="shared" si="11"/>
        <v>3437</v>
      </c>
      <c r="F102">
        <f t="shared" si="12"/>
        <v>0</v>
      </c>
      <c r="G102">
        <f t="shared" si="13"/>
        <v>1</v>
      </c>
      <c r="H102">
        <f t="shared" si="14"/>
        <v>12000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1</v>
      </c>
      <c r="M102">
        <f t="shared" si="19"/>
        <v>0</v>
      </c>
    </row>
    <row r="103" spans="1:13" x14ac:dyDescent="0.25">
      <c r="A103" s="3">
        <v>42195</v>
      </c>
      <c r="B103" s="11">
        <v>13</v>
      </c>
      <c r="C103" s="12">
        <v>12.2</v>
      </c>
      <c r="D103" s="1">
        <f t="shared" si="10"/>
        <v>11977</v>
      </c>
      <c r="E103">
        <f t="shared" si="11"/>
        <v>11977</v>
      </c>
      <c r="F103">
        <f t="shared" si="12"/>
        <v>0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1</v>
      </c>
      <c r="L103">
        <f t="shared" si="18"/>
        <v>0</v>
      </c>
      <c r="M103">
        <f t="shared" si="19"/>
        <v>0</v>
      </c>
    </row>
    <row r="104" spans="1:13" x14ac:dyDescent="0.25">
      <c r="A104" s="3">
        <v>42196</v>
      </c>
      <c r="B104" s="9">
        <v>16</v>
      </c>
      <c r="C104" s="10">
        <v>0</v>
      </c>
      <c r="D104" s="1">
        <f t="shared" si="10"/>
        <v>11747</v>
      </c>
      <c r="E104">
        <f t="shared" si="11"/>
        <v>13000</v>
      </c>
      <c r="F104">
        <f t="shared" si="12"/>
        <v>230</v>
      </c>
      <c r="G104">
        <f t="shared" si="13"/>
        <v>1</v>
      </c>
      <c r="H104">
        <f t="shared" si="14"/>
        <v>12000</v>
      </c>
      <c r="I104">
        <f t="shared" si="15"/>
        <v>1</v>
      </c>
      <c r="J104">
        <f t="shared" si="16"/>
        <v>13253</v>
      </c>
      <c r="K104">
        <f t="shared" si="17"/>
        <v>0</v>
      </c>
      <c r="L104">
        <f t="shared" si="18"/>
        <v>1</v>
      </c>
      <c r="M104">
        <f t="shared" si="19"/>
        <v>0</v>
      </c>
    </row>
    <row r="105" spans="1:13" x14ac:dyDescent="0.25">
      <c r="A105" s="3">
        <v>42197</v>
      </c>
      <c r="B105" s="11">
        <v>18</v>
      </c>
      <c r="C105" s="12">
        <v>2</v>
      </c>
      <c r="D105" s="1">
        <f t="shared" si="10"/>
        <v>14400</v>
      </c>
      <c r="E105">
        <f t="shared" si="11"/>
        <v>14400</v>
      </c>
      <c r="F105">
        <f t="shared" si="12"/>
        <v>0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1</v>
      </c>
    </row>
    <row r="106" spans="1:13" x14ac:dyDescent="0.25">
      <c r="A106" s="3">
        <v>42198</v>
      </c>
      <c r="B106" s="9">
        <v>18</v>
      </c>
      <c r="C106" s="10">
        <v>12</v>
      </c>
      <c r="D106" s="1">
        <f t="shared" si="10"/>
        <v>22800</v>
      </c>
      <c r="E106">
        <f t="shared" si="11"/>
        <v>22800</v>
      </c>
      <c r="F106">
        <f t="shared" si="12"/>
        <v>0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1</v>
      </c>
    </row>
    <row r="107" spans="1:13" x14ac:dyDescent="0.25">
      <c r="A107" s="3">
        <v>42199</v>
      </c>
      <c r="B107" s="11">
        <v>18</v>
      </c>
      <c r="C107" s="12">
        <v>0</v>
      </c>
      <c r="D107" s="1">
        <f t="shared" si="10"/>
        <v>22277</v>
      </c>
      <c r="E107">
        <f t="shared" si="11"/>
        <v>10277</v>
      </c>
      <c r="F107">
        <f t="shared" si="12"/>
        <v>523</v>
      </c>
      <c r="G107">
        <f t="shared" si="13"/>
        <v>1</v>
      </c>
      <c r="H107">
        <f t="shared" si="14"/>
        <v>12000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1</v>
      </c>
      <c r="M107">
        <f t="shared" si="19"/>
        <v>0</v>
      </c>
    </row>
    <row r="108" spans="1:13" x14ac:dyDescent="0.25">
      <c r="A108" s="3">
        <v>42200</v>
      </c>
      <c r="B108" s="9">
        <v>18</v>
      </c>
      <c r="C108" s="10">
        <v>0</v>
      </c>
      <c r="D108" s="1">
        <f t="shared" si="10"/>
        <v>10041</v>
      </c>
      <c r="E108">
        <f t="shared" si="11"/>
        <v>13000</v>
      </c>
      <c r="F108">
        <f t="shared" si="12"/>
        <v>236</v>
      </c>
      <c r="G108">
        <f t="shared" si="13"/>
        <v>1</v>
      </c>
      <c r="H108">
        <f t="shared" si="14"/>
        <v>12000</v>
      </c>
      <c r="I108">
        <f t="shared" si="15"/>
        <v>1</v>
      </c>
      <c r="J108">
        <f t="shared" si="16"/>
        <v>14959</v>
      </c>
      <c r="K108">
        <f t="shared" si="17"/>
        <v>0</v>
      </c>
      <c r="L108">
        <f t="shared" si="18"/>
        <v>1</v>
      </c>
      <c r="M108">
        <f t="shared" si="19"/>
        <v>0</v>
      </c>
    </row>
    <row r="109" spans="1:13" x14ac:dyDescent="0.25">
      <c r="A109" s="3">
        <v>42201</v>
      </c>
      <c r="B109" s="11">
        <v>16</v>
      </c>
      <c r="C109" s="12">
        <v>0</v>
      </c>
      <c r="D109" s="1">
        <f t="shared" si="10"/>
        <v>12750</v>
      </c>
      <c r="E109">
        <f t="shared" si="11"/>
        <v>750</v>
      </c>
      <c r="F109">
        <f t="shared" si="12"/>
        <v>250</v>
      </c>
      <c r="G109">
        <f t="shared" si="13"/>
        <v>1</v>
      </c>
      <c r="H109">
        <f t="shared" si="14"/>
        <v>12000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1</v>
      </c>
      <c r="M109">
        <f t="shared" si="19"/>
        <v>0</v>
      </c>
    </row>
    <row r="110" spans="1:13" x14ac:dyDescent="0.25">
      <c r="A110" s="3">
        <v>42202</v>
      </c>
      <c r="B110" s="9">
        <v>21</v>
      </c>
      <c r="C110" s="10">
        <v>0</v>
      </c>
      <c r="D110" s="1">
        <f t="shared" si="10"/>
        <v>728</v>
      </c>
      <c r="E110">
        <f t="shared" si="11"/>
        <v>13000</v>
      </c>
      <c r="F110">
        <f t="shared" si="12"/>
        <v>22</v>
      </c>
      <c r="G110">
        <f t="shared" si="13"/>
        <v>1</v>
      </c>
      <c r="H110">
        <f t="shared" si="14"/>
        <v>12000</v>
      </c>
      <c r="I110">
        <f t="shared" si="15"/>
        <v>1</v>
      </c>
      <c r="J110">
        <f t="shared" si="16"/>
        <v>24272</v>
      </c>
      <c r="K110">
        <f t="shared" si="17"/>
        <v>0</v>
      </c>
      <c r="L110">
        <f t="shared" si="18"/>
        <v>1</v>
      </c>
      <c r="M110">
        <f t="shared" si="19"/>
        <v>0</v>
      </c>
    </row>
    <row r="111" spans="1:13" x14ac:dyDescent="0.25">
      <c r="A111" s="3">
        <v>42203</v>
      </c>
      <c r="B111" s="11">
        <v>26</v>
      </c>
      <c r="C111" s="12">
        <v>0</v>
      </c>
      <c r="D111" s="1">
        <f t="shared" si="10"/>
        <v>12482</v>
      </c>
      <c r="E111">
        <f t="shared" si="11"/>
        <v>482</v>
      </c>
      <c r="F111">
        <f t="shared" si="12"/>
        <v>518</v>
      </c>
      <c r="G111">
        <f t="shared" si="13"/>
        <v>1</v>
      </c>
      <c r="H111">
        <f t="shared" si="14"/>
        <v>12000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1</v>
      </c>
      <c r="M111">
        <f t="shared" si="19"/>
        <v>0</v>
      </c>
    </row>
    <row r="112" spans="1:13" x14ac:dyDescent="0.25">
      <c r="A112" s="3">
        <v>42204</v>
      </c>
      <c r="B112" s="9">
        <v>23</v>
      </c>
      <c r="C112" s="10">
        <v>18</v>
      </c>
      <c r="D112" s="1">
        <f t="shared" si="10"/>
        <v>13082</v>
      </c>
      <c r="E112">
        <f t="shared" si="11"/>
        <v>13082</v>
      </c>
      <c r="F112">
        <f t="shared" si="12"/>
        <v>0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0</v>
      </c>
      <c r="M112">
        <f t="shared" si="19"/>
        <v>1</v>
      </c>
    </row>
    <row r="113" spans="1:13" x14ac:dyDescent="0.25">
      <c r="A113" s="3">
        <v>42205</v>
      </c>
      <c r="B113" s="11">
        <v>19</v>
      </c>
      <c r="C113" s="12">
        <v>0</v>
      </c>
      <c r="D113" s="1">
        <f t="shared" si="10"/>
        <v>12756</v>
      </c>
      <c r="E113">
        <f t="shared" si="11"/>
        <v>756</v>
      </c>
      <c r="F113">
        <f t="shared" si="12"/>
        <v>326</v>
      </c>
      <c r="G113">
        <f t="shared" si="13"/>
        <v>1</v>
      </c>
      <c r="H113">
        <f t="shared" si="14"/>
        <v>12000</v>
      </c>
      <c r="I113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1</v>
      </c>
      <c r="M113">
        <f t="shared" si="19"/>
        <v>0</v>
      </c>
    </row>
    <row r="114" spans="1:13" x14ac:dyDescent="0.25">
      <c r="A114" s="3">
        <v>42206</v>
      </c>
      <c r="B114" s="9">
        <v>20</v>
      </c>
      <c r="C114" s="10">
        <v>6</v>
      </c>
      <c r="D114" s="1">
        <f t="shared" si="10"/>
        <v>4956</v>
      </c>
      <c r="E114">
        <f t="shared" si="11"/>
        <v>4956</v>
      </c>
      <c r="F114">
        <f t="shared" si="12"/>
        <v>0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0</v>
      </c>
      <c r="M114">
        <f t="shared" si="19"/>
        <v>1</v>
      </c>
    </row>
    <row r="115" spans="1:13" x14ac:dyDescent="0.25">
      <c r="A115" s="3">
        <v>42207</v>
      </c>
      <c r="B115" s="11">
        <v>22</v>
      </c>
      <c r="C115" s="12">
        <v>0</v>
      </c>
      <c r="D115" s="1">
        <f t="shared" si="10"/>
        <v>4802</v>
      </c>
      <c r="E115">
        <f t="shared" si="11"/>
        <v>13000</v>
      </c>
      <c r="F115">
        <f t="shared" si="12"/>
        <v>154</v>
      </c>
      <c r="G115">
        <f t="shared" si="13"/>
        <v>1</v>
      </c>
      <c r="H115">
        <f t="shared" si="14"/>
        <v>12000</v>
      </c>
      <c r="I115">
        <f t="shared" si="15"/>
        <v>1</v>
      </c>
      <c r="J115">
        <f t="shared" si="16"/>
        <v>20198</v>
      </c>
      <c r="K115">
        <f t="shared" si="17"/>
        <v>0</v>
      </c>
      <c r="L115">
        <f t="shared" si="18"/>
        <v>1</v>
      </c>
      <c r="M115">
        <f t="shared" si="19"/>
        <v>0</v>
      </c>
    </row>
    <row r="116" spans="1:13" x14ac:dyDescent="0.25">
      <c r="A116" s="3">
        <v>42208</v>
      </c>
      <c r="B116" s="9">
        <v>20</v>
      </c>
      <c r="C116" s="10">
        <v>0</v>
      </c>
      <c r="D116" s="1">
        <f t="shared" si="10"/>
        <v>12651</v>
      </c>
      <c r="E116">
        <f t="shared" si="11"/>
        <v>651</v>
      </c>
      <c r="F116">
        <f t="shared" si="12"/>
        <v>349</v>
      </c>
      <c r="G116">
        <f t="shared" si="13"/>
        <v>1</v>
      </c>
      <c r="H116">
        <f t="shared" si="14"/>
        <v>12000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1</v>
      </c>
      <c r="M116">
        <f t="shared" si="19"/>
        <v>0</v>
      </c>
    </row>
    <row r="117" spans="1:13" x14ac:dyDescent="0.25">
      <c r="A117" s="3">
        <v>42209</v>
      </c>
      <c r="B117" s="11">
        <v>20</v>
      </c>
      <c r="C117" s="12">
        <v>0</v>
      </c>
      <c r="D117" s="1">
        <f t="shared" si="10"/>
        <v>633</v>
      </c>
      <c r="E117">
        <f t="shared" si="11"/>
        <v>13000</v>
      </c>
      <c r="F117">
        <f t="shared" si="12"/>
        <v>18</v>
      </c>
      <c r="G117">
        <f t="shared" si="13"/>
        <v>1</v>
      </c>
      <c r="H117">
        <f t="shared" si="14"/>
        <v>12000</v>
      </c>
      <c r="I117">
        <f t="shared" si="15"/>
        <v>1</v>
      </c>
      <c r="J117">
        <f t="shared" si="16"/>
        <v>24367</v>
      </c>
      <c r="K117">
        <f t="shared" si="17"/>
        <v>0</v>
      </c>
      <c r="L117">
        <f t="shared" si="18"/>
        <v>1</v>
      </c>
      <c r="M117">
        <f t="shared" si="19"/>
        <v>0</v>
      </c>
    </row>
    <row r="118" spans="1:13" x14ac:dyDescent="0.25">
      <c r="A118" s="3">
        <v>42210</v>
      </c>
      <c r="B118" s="9">
        <v>23</v>
      </c>
      <c r="C118" s="10">
        <v>0.1</v>
      </c>
      <c r="D118" s="1">
        <f t="shared" si="10"/>
        <v>13070</v>
      </c>
      <c r="E118">
        <f t="shared" si="11"/>
        <v>1070</v>
      </c>
      <c r="F118">
        <f t="shared" si="12"/>
        <v>0</v>
      </c>
      <c r="G118">
        <f t="shared" si="13"/>
        <v>1</v>
      </c>
      <c r="H118">
        <f t="shared" si="14"/>
        <v>12000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1</v>
      </c>
      <c r="M118">
        <f t="shared" si="19"/>
        <v>0</v>
      </c>
    </row>
    <row r="119" spans="1:13" x14ac:dyDescent="0.25">
      <c r="A119" s="3">
        <v>42211</v>
      </c>
      <c r="B119" s="11">
        <v>16</v>
      </c>
      <c r="C119" s="12">
        <v>0</v>
      </c>
      <c r="D119" s="1">
        <f t="shared" si="10"/>
        <v>1049</v>
      </c>
      <c r="E119">
        <f t="shared" si="11"/>
        <v>13000</v>
      </c>
      <c r="F119">
        <f t="shared" si="12"/>
        <v>21</v>
      </c>
      <c r="G119">
        <f t="shared" si="13"/>
        <v>1</v>
      </c>
      <c r="H119">
        <f t="shared" si="14"/>
        <v>12000</v>
      </c>
      <c r="I119">
        <f t="shared" si="15"/>
        <v>1</v>
      </c>
      <c r="J119">
        <f t="shared" si="16"/>
        <v>23951</v>
      </c>
      <c r="K119">
        <f t="shared" si="17"/>
        <v>0</v>
      </c>
      <c r="L119">
        <f t="shared" si="18"/>
        <v>1</v>
      </c>
      <c r="M119">
        <f t="shared" si="19"/>
        <v>0</v>
      </c>
    </row>
    <row r="120" spans="1:13" x14ac:dyDescent="0.25">
      <c r="A120" s="3">
        <v>42212</v>
      </c>
      <c r="B120" s="9">
        <v>16</v>
      </c>
      <c r="C120" s="10">
        <v>0.1</v>
      </c>
      <c r="D120" s="1">
        <f t="shared" si="10"/>
        <v>13070</v>
      </c>
      <c r="E120">
        <f t="shared" si="11"/>
        <v>1070</v>
      </c>
      <c r="F120">
        <f t="shared" si="12"/>
        <v>0</v>
      </c>
      <c r="G120">
        <f t="shared" si="13"/>
        <v>1</v>
      </c>
      <c r="H120">
        <f t="shared" si="14"/>
        <v>12000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1</v>
      </c>
      <c r="M120">
        <f t="shared" si="19"/>
        <v>0</v>
      </c>
    </row>
    <row r="121" spans="1:13" x14ac:dyDescent="0.25">
      <c r="A121" s="3">
        <v>42213</v>
      </c>
      <c r="B121" s="11">
        <v>18</v>
      </c>
      <c r="C121" s="12">
        <v>0.3</v>
      </c>
      <c r="D121" s="1">
        <f t="shared" si="10"/>
        <v>1280</v>
      </c>
      <c r="E121">
        <f t="shared" si="11"/>
        <v>13000</v>
      </c>
      <c r="F121">
        <f t="shared" si="12"/>
        <v>0</v>
      </c>
      <c r="G121">
        <f t="shared" si="13"/>
        <v>1</v>
      </c>
      <c r="H121">
        <f t="shared" si="14"/>
        <v>12000</v>
      </c>
      <c r="I121">
        <f t="shared" si="15"/>
        <v>1</v>
      </c>
      <c r="J121">
        <f t="shared" si="16"/>
        <v>23720</v>
      </c>
      <c r="K121">
        <f t="shared" si="17"/>
        <v>0</v>
      </c>
      <c r="L121">
        <f t="shared" si="18"/>
        <v>1</v>
      </c>
      <c r="M121">
        <f t="shared" si="19"/>
        <v>0</v>
      </c>
    </row>
    <row r="122" spans="1:13" x14ac:dyDescent="0.25">
      <c r="A122" s="3">
        <v>42214</v>
      </c>
      <c r="B122" s="9">
        <v>18</v>
      </c>
      <c r="C122" s="10">
        <v>0</v>
      </c>
      <c r="D122" s="1">
        <f t="shared" si="10"/>
        <v>12702</v>
      </c>
      <c r="E122">
        <f t="shared" si="11"/>
        <v>702</v>
      </c>
      <c r="F122">
        <f t="shared" si="12"/>
        <v>298</v>
      </c>
      <c r="G122">
        <f t="shared" si="13"/>
        <v>1</v>
      </c>
      <c r="H122">
        <f t="shared" si="14"/>
        <v>12000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1</v>
      </c>
      <c r="M122">
        <f t="shared" si="19"/>
        <v>0</v>
      </c>
    </row>
    <row r="123" spans="1:13" x14ac:dyDescent="0.25">
      <c r="A123" s="3">
        <v>42215</v>
      </c>
      <c r="B123" s="11">
        <v>14</v>
      </c>
      <c r="C123" s="12">
        <v>0</v>
      </c>
      <c r="D123" s="1">
        <f t="shared" si="10"/>
        <v>690</v>
      </c>
      <c r="E123">
        <f t="shared" si="11"/>
        <v>690</v>
      </c>
      <c r="F123">
        <f t="shared" si="12"/>
        <v>12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0</v>
      </c>
      <c r="K123">
        <f t="shared" si="17"/>
        <v>1</v>
      </c>
      <c r="L123">
        <f t="shared" si="18"/>
        <v>0</v>
      </c>
      <c r="M123">
        <f t="shared" si="19"/>
        <v>0</v>
      </c>
    </row>
    <row r="124" spans="1:13" x14ac:dyDescent="0.25">
      <c r="A124" s="3">
        <v>42216</v>
      </c>
      <c r="B124" s="9">
        <v>14</v>
      </c>
      <c r="C124" s="10">
        <v>0</v>
      </c>
      <c r="D124" s="1">
        <f t="shared" si="10"/>
        <v>679</v>
      </c>
      <c r="E124">
        <f t="shared" si="11"/>
        <v>679</v>
      </c>
      <c r="F124">
        <f t="shared" si="12"/>
        <v>11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1</v>
      </c>
      <c r="L124">
        <f t="shared" si="18"/>
        <v>0</v>
      </c>
      <c r="M124">
        <f t="shared" si="19"/>
        <v>0</v>
      </c>
    </row>
    <row r="125" spans="1:13" x14ac:dyDescent="0.25">
      <c r="A125" s="3">
        <v>42217</v>
      </c>
      <c r="B125" s="11">
        <v>16</v>
      </c>
      <c r="C125" s="12">
        <v>0</v>
      </c>
      <c r="D125" s="1">
        <f t="shared" si="10"/>
        <v>665</v>
      </c>
      <c r="E125">
        <f t="shared" si="11"/>
        <v>13000</v>
      </c>
      <c r="F125">
        <f t="shared" si="12"/>
        <v>14</v>
      </c>
      <c r="G125">
        <f t="shared" si="13"/>
        <v>1</v>
      </c>
      <c r="H125">
        <f t="shared" si="14"/>
        <v>12000</v>
      </c>
      <c r="I125">
        <f t="shared" si="15"/>
        <v>1</v>
      </c>
      <c r="J125">
        <f t="shared" si="16"/>
        <v>24335</v>
      </c>
      <c r="K125">
        <f t="shared" si="17"/>
        <v>0</v>
      </c>
      <c r="L125">
        <f t="shared" si="18"/>
        <v>1</v>
      </c>
      <c r="M125">
        <f t="shared" si="19"/>
        <v>0</v>
      </c>
    </row>
    <row r="126" spans="1:13" x14ac:dyDescent="0.25">
      <c r="A126" s="3">
        <v>42218</v>
      </c>
      <c r="B126" s="9">
        <v>22</v>
      </c>
      <c r="C126" s="10">
        <v>0</v>
      </c>
      <c r="D126" s="1">
        <f t="shared" si="10"/>
        <v>12597</v>
      </c>
      <c r="E126">
        <f t="shared" si="11"/>
        <v>597</v>
      </c>
      <c r="F126">
        <f t="shared" si="12"/>
        <v>403</v>
      </c>
      <c r="G126">
        <f t="shared" si="13"/>
        <v>1</v>
      </c>
      <c r="H126">
        <f t="shared" si="14"/>
        <v>12000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1</v>
      </c>
      <c r="M126">
        <f t="shared" si="19"/>
        <v>0</v>
      </c>
    </row>
    <row r="127" spans="1:13" x14ac:dyDescent="0.25">
      <c r="A127" s="3">
        <v>42219</v>
      </c>
      <c r="B127" s="11">
        <v>22</v>
      </c>
      <c r="C127" s="12">
        <v>0</v>
      </c>
      <c r="D127" s="1">
        <f t="shared" si="10"/>
        <v>578</v>
      </c>
      <c r="E127">
        <f t="shared" si="11"/>
        <v>13000</v>
      </c>
      <c r="F127">
        <f t="shared" si="12"/>
        <v>19</v>
      </c>
      <c r="G127">
        <f t="shared" si="13"/>
        <v>1</v>
      </c>
      <c r="H127">
        <f t="shared" si="14"/>
        <v>12000</v>
      </c>
      <c r="I127">
        <f t="shared" si="15"/>
        <v>1</v>
      </c>
      <c r="J127">
        <f t="shared" si="16"/>
        <v>24422</v>
      </c>
      <c r="K127">
        <f t="shared" si="17"/>
        <v>0</v>
      </c>
      <c r="L127">
        <f t="shared" si="18"/>
        <v>1</v>
      </c>
      <c r="M127">
        <f t="shared" si="19"/>
        <v>0</v>
      </c>
    </row>
    <row r="128" spans="1:13" x14ac:dyDescent="0.25">
      <c r="A128" s="3">
        <v>42220</v>
      </c>
      <c r="B128" s="9">
        <v>25</v>
      </c>
      <c r="C128" s="10">
        <v>0</v>
      </c>
      <c r="D128" s="1">
        <f t="shared" si="10"/>
        <v>12512</v>
      </c>
      <c r="E128">
        <f t="shared" si="11"/>
        <v>512</v>
      </c>
      <c r="F128">
        <f t="shared" si="12"/>
        <v>488</v>
      </c>
      <c r="G128">
        <f t="shared" si="13"/>
        <v>1</v>
      </c>
      <c r="H128">
        <f t="shared" si="14"/>
        <v>12000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1</v>
      </c>
      <c r="M128">
        <f t="shared" si="19"/>
        <v>0</v>
      </c>
    </row>
    <row r="129" spans="1:13" x14ac:dyDescent="0.25">
      <c r="A129" s="3">
        <v>42221</v>
      </c>
      <c r="B129" s="11">
        <v>24</v>
      </c>
      <c r="C129" s="12">
        <v>0</v>
      </c>
      <c r="D129" s="1">
        <f t="shared" si="10"/>
        <v>493</v>
      </c>
      <c r="E129">
        <f t="shared" si="11"/>
        <v>13000</v>
      </c>
      <c r="F129">
        <f t="shared" si="12"/>
        <v>19</v>
      </c>
      <c r="G129">
        <f t="shared" si="13"/>
        <v>1</v>
      </c>
      <c r="H129">
        <f t="shared" si="14"/>
        <v>12000</v>
      </c>
      <c r="I129">
        <f t="shared" si="15"/>
        <v>1</v>
      </c>
      <c r="J129">
        <f t="shared" si="16"/>
        <v>24507</v>
      </c>
      <c r="K129">
        <f t="shared" si="17"/>
        <v>0</v>
      </c>
      <c r="L129">
        <f t="shared" si="18"/>
        <v>1</v>
      </c>
      <c r="M129">
        <f t="shared" si="19"/>
        <v>0</v>
      </c>
    </row>
    <row r="130" spans="1:13" x14ac:dyDescent="0.25">
      <c r="A130" s="3">
        <v>42222</v>
      </c>
      <c r="B130" s="9">
        <v>24</v>
      </c>
      <c r="C130" s="10">
        <v>0</v>
      </c>
      <c r="D130" s="1">
        <f t="shared" si="10"/>
        <v>12541</v>
      </c>
      <c r="E130">
        <f t="shared" si="11"/>
        <v>541</v>
      </c>
      <c r="F130">
        <f t="shared" si="12"/>
        <v>459</v>
      </c>
      <c r="G130">
        <f t="shared" si="13"/>
        <v>1</v>
      </c>
      <c r="H130">
        <f t="shared" si="14"/>
        <v>12000</v>
      </c>
      <c r="I130">
        <f t="shared" si="15"/>
        <v>0</v>
      </c>
      <c r="J130">
        <f t="shared" si="16"/>
        <v>0</v>
      </c>
      <c r="K130">
        <f t="shared" si="17"/>
        <v>0</v>
      </c>
      <c r="L130">
        <f t="shared" si="18"/>
        <v>1</v>
      </c>
      <c r="M130">
        <f t="shared" si="19"/>
        <v>0</v>
      </c>
    </row>
    <row r="131" spans="1:13" x14ac:dyDescent="0.25">
      <c r="A131" s="3">
        <v>42223</v>
      </c>
      <c r="B131" s="11">
        <v>28</v>
      </c>
      <c r="C131" s="12">
        <v>0</v>
      </c>
      <c r="D131" s="1">
        <f t="shared" si="10"/>
        <v>516</v>
      </c>
      <c r="E131">
        <f t="shared" si="11"/>
        <v>13000</v>
      </c>
      <c r="F131">
        <f t="shared" si="12"/>
        <v>25</v>
      </c>
      <c r="G131">
        <f t="shared" si="13"/>
        <v>1</v>
      </c>
      <c r="H131">
        <f t="shared" si="14"/>
        <v>12000</v>
      </c>
      <c r="I131">
        <f t="shared" si="15"/>
        <v>1</v>
      </c>
      <c r="J131">
        <f t="shared" si="16"/>
        <v>24484</v>
      </c>
      <c r="K131">
        <f t="shared" si="17"/>
        <v>0</v>
      </c>
      <c r="L131">
        <f t="shared" si="18"/>
        <v>1</v>
      </c>
      <c r="M131">
        <f t="shared" si="19"/>
        <v>0</v>
      </c>
    </row>
    <row r="132" spans="1:13" x14ac:dyDescent="0.25">
      <c r="A132" s="3">
        <v>42224</v>
      </c>
      <c r="B132" s="9">
        <v>28</v>
      </c>
      <c r="C132" s="10">
        <v>0</v>
      </c>
      <c r="D132" s="1">
        <f t="shared" ref="D132:D185" si="20">IF(C132*700+E131&gt;25000,25000,C132*700+E131)-F132</f>
        <v>12422</v>
      </c>
      <c r="E132">
        <f t="shared" ref="E132:E185" si="21">IF(D132&lt;H132,25000-H132,D132-H132)</f>
        <v>422</v>
      </c>
      <c r="F132">
        <f t="shared" ref="F132:F185" si="22">IF(C132=0,ROUNDUP(E131*0.0003*B132^1.5,0),0)</f>
        <v>578</v>
      </c>
      <c r="G132">
        <f t="shared" ref="G132:G185" si="23">IF(AND(B132&gt;15,C132&lt;=0.6),1,0)</f>
        <v>1</v>
      </c>
      <c r="H132">
        <f t="shared" ref="H132:H185" si="24">IF(B132&lt;30,12000,24000)*G132</f>
        <v>12000</v>
      </c>
      <c r="I132">
        <f t="shared" ref="I132:I185" si="25">IF(D132&lt;H132,1,0)</f>
        <v>0</v>
      </c>
      <c r="J132">
        <f t="shared" ref="J132:J185" si="26">(25000-D132)*I132</f>
        <v>0</v>
      </c>
      <c r="K132">
        <f t="shared" ref="K132:K185" si="27">IF(B132&lt;=15,1,0)</f>
        <v>0</v>
      </c>
      <c r="L132">
        <f t="shared" ref="L132:L185" si="28">IF(AND(B132&gt;15,C132&lt;=0.6),1,0)</f>
        <v>1</v>
      </c>
      <c r="M132">
        <f t="shared" ref="M132:M185" si="29">IF(AND(B132&gt;15,C132&gt;0.6),1,0)</f>
        <v>0</v>
      </c>
    </row>
    <row r="133" spans="1:13" x14ac:dyDescent="0.25">
      <c r="A133" s="3">
        <v>42225</v>
      </c>
      <c r="B133" s="11">
        <v>24</v>
      </c>
      <c r="C133" s="12">
        <v>0</v>
      </c>
      <c r="D133" s="1">
        <f t="shared" si="20"/>
        <v>407</v>
      </c>
      <c r="E133">
        <f t="shared" si="21"/>
        <v>13000</v>
      </c>
      <c r="F133">
        <f t="shared" si="22"/>
        <v>15</v>
      </c>
      <c r="G133">
        <f t="shared" si="23"/>
        <v>1</v>
      </c>
      <c r="H133">
        <f t="shared" si="24"/>
        <v>12000</v>
      </c>
      <c r="I133">
        <f t="shared" si="25"/>
        <v>1</v>
      </c>
      <c r="J133">
        <f t="shared" si="26"/>
        <v>24593</v>
      </c>
      <c r="K133">
        <f t="shared" si="27"/>
        <v>0</v>
      </c>
      <c r="L133">
        <f t="shared" si="28"/>
        <v>1</v>
      </c>
      <c r="M133">
        <f t="shared" si="29"/>
        <v>0</v>
      </c>
    </row>
    <row r="134" spans="1:13" x14ac:dyDescent="0.25">
      <c r="A134" s="3">
        <v>42226</v>
      </c>
      <c r="B134" s="9">
        <v>24</v>
      </c>
      <c r="C134" s="10">
        <v>0</v>
      </c>
      <c r="D134" s="1">
        <f t="shared" si="20"/>
        <v>12541</v>
      </c>
      <c r="E134">
        <f t="shared" si="21"/>
        <v>541</v>
      </c>
      <c r="F134">
        <f t="shared" si="22"/>
        <v>459</v>
      </c>
      <c r="G134">
        <f t="shared" si="23"/>
        <v>1</v>
      </c>
      <c r="H134">
        <f t="shared" si="24"/>
        <v>12000</v>
      </c>
      <c r="I134">
        <f t="shared" si="25"/>
        <v>0</v>
      </c>
      <c r="J134">
        <f t="shared" si="26"/>
        <v>0</v>
      </c>
      <c r="K134">
        <f t="shared" si="27"/>
        <v>0</v>
      </c>
      <c r="L134">
        <f t="shared" si="28"/>
        <v>1</v>
      </c>
      <c r="M134">
        <f t="shared" si="29"/>
        <v>0</v>
      </c>
    </row>
    <row r="135" spans="1:13" x14ac:dyDescent="0.25">
      <c r="A135" s="3">
        <v>42227</v>
      </c>
      <c r="B135" s="11">
        <v>26</v>
      </c>
      <c r="C135" s="12">
        <v>0</v>
      </c>
      <c r="D135" s="1">
        <f t="shared" si="20"/>
        <v>519</v>
      </c>
      <c r="E135">
        <f t="shared" si="21"/>
        <v>13000</v>
      </c>
      <c r="F135">
        <f t="shared" si="22"/>
        <v>22</v>
      </c>
      <c r="G135">
        <f t="shared" si="23"/>
        <v>1</v>
      </c>
      <c r="H135">
        <f t="shared" si="24"/>
        <v>12000</v>
      </c>
      <c r="I135">
        <f t="shared" si="25"/>
        <v>1</v>
      </c>
      <c r="J135">
        <f t="shared" si="26"/>
        <v>24481</v>
      </c>
      <c r="K135">
        <f t="shared" si="27"/>
        <v>0</v>
      </c>
      <c r="L135">
        <f t="shared" si="28"/>
        <v>1</v>
      </c>
      <c r="M135">
        <f t="shared" si="29"/>
        <v>0</v>
      </c>
    </row>
    <row r="136" spans="1:13" x14ac:dyDescent="0.25">
      <c r="A136" s="3">
        <v>42228</v>
      </c>
      <c r="B136" s="9">
        <v>32</v>
      </c>
      <c r="C136" s="10">
        <v>0.6</v>
      </c>
      <c r="D136" s="1">
        <f t="shared" si="20"/>
        <v>13420</v>
      </c>
      <c r="E136">
        <f t="shared" si="21"/>
        <v>1000</v>
      </c>
      <c r="F136">
        <f t="shared" si="22"/>
        <v>0</v>
      </c>
      <c r="G136">
        <f t="shared" si="23"/>
        <v>1</v>
      </c>
      <c r="H136">
        <f t="shared" si="24"/>
        <v>24000</v>
      </c>
      <c r="I136">
        <f t="shared" si="25"/>
        <v>1</v>
      </c>
      <c r="J136">
        <f t="shared" si="26"/>
        <v>11580</v>
      </c>
      <c r="K136">
        <f t="shared" si="27"/>
        <v>0</v>
      </c>
      <c r="L136">
        <f t="shared" si="28"/>
        <v>1</v>
      </c>
      <c r="M136">
        <f t="shared" si="29"/>
        <v>0</v>
      </c>
    </row>
    <row r="137" spans="1:13" x14ac:dyDescent="0.25">
      <c r="A137" s="3">
        <v>42229</v>
      </c>
      <c r="B137" s="11">
        <v>31</v>
      </c>
      <c r="C137" s="12">
        <v>0.1</v>
      </c>
      <c r="D137" s="1">
        <f t="shared" si="20"/>
        <v>1070</v>
      </c>
      <c r="E137">
        <f t="shared" si="21"/>
        <v>1000</v>
      </c>
      <c r="F137">
        <f t="shared" si="22"/>
        <v>0</v>
      </c>
      <c r="G137">
        <f t="shared" si="23"/>
        <v>1</v>
      </c>
      <c r="H137">
        <f t="shared" si="24"/>
        <v>24000</v>
      </c>
      <c r="I137">
        <f t="shared" si="25"/>
        <v>1</v>
      </c>
      <c r="J137">
        <f t="shared" si="26"/>
        <v>23930</v>
      </c>
      <c r="K137">
        <f t="shared" si="27"/>
        <v>0</v>
      </c>
      <c r="L137">
        <f t="shared" si="28"/>
        <v>1</v>
      </c>
      <c r="M137">
        <f t="shared" si="29"/>
        <v>0</v>
      </c>
    </row>
    <row r="138" spans="1:13" x14ac:dyDescent="0.25">
      <c r="A138" s="3">
        <v>42230</v>
      </c>
      <c r="B138" s="9">
        <v>33</v>
      </c>
      <c r="C138" s="10">
        <v>0</v>
      </c>
      <c r="D138" s="1">
        <f t="shared" si="20"/>
        <v>943</v>
      </c>
      <c r="E138">
        <f t="shared" si="21"/>
        <v>1000</v>
      </c>
      <c r="F138">
        <f t="shared" si="22"/>
        <v>57</v>
      </c>
      <c r="G138">
        <f t="shared" si="23"/>
        <v>1</v>
      </c>
      <c r="H138">
        <f t="shared" si="24"/>
        <v>24000</v>
      </c>
      <c r="I138">
        <f t="shared" si="25"/>
        <v>1</v>
      </c>
      <c r="J138">
        <f t="shared" si="26"/>
        <v>24057</v>
      </c>
      <c r="K138">
        <f t="shared" si="27"/>
        <v>0</v>
      </c>
      <c r="L138">
        <f t="shared" si="28"/>
        <v>1</v>
      </c>
      <c r="M138">
        <f t="shared" si="29"/>
        <v>0</v>
      </c>
    </row>
    <row r="139" spans="1:13" x14ac:dyDescent="0.25">
      <c r="A139" s="3">
        <v>42231</v>
      </c>
      <c r="B139" s="11">
        <v>31</v>
      </c>
      <c r="C139" s="12">
        <v>12</v>
      </c>
      <c r="D139" s="1">
        <f t="shared" si="20"/>
        <v>9400</v>
      </c>
      <c r="E139">
        <f t="shared" si="21"/>
        <v>9400</v>
      </c>
      <c r="F139">
        <f t="shared" si="22"/>
        <v>0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f t="shared" si="26"/>
        <v>0</v>
      </c>
      <c r="K139">
        <f t="shared" si="27"/>
        <v>0</v>
      </c>
      <c r="L139">
        <f t="shared" si="28"/>
        <v>0</v>
      </c>
      <c r="M139">
        <f t="shared" si="29"/>
        <v>1</v>
      </c>
    </row>
    <row r="140" spans="1:13" x14ac:dyDescent="0.25">
      <c r="A140" s="3">
        <v>42232</v>
      </c>
      <c r="B140" s="9">
        <v>22</v>
      </c>
      <c r="C140" s="10">
        <v>0</v>
      </c>
      <c r="D140" s="1">
        <f t="shared" si="20"/>
        <v>9109</v>
      </c>
      <c r="E140">
        <f t="shared" si="21"/>
        <v>13000</v>
      </c>
      <c r="F140">
        <f t="shared" si="22"/>
        <v>291</v>
      </c>
      <c r="G140">
        <f t="shared" si="23"/>
        <v>1</v>
      </c>
      <c r="H140">
        <f t="shared" si="24"/>
        <v>12000</v>
      </c>
      <c r="I140">
        <f t="shared" si="25"/>
        <v>1</v>
      </c>
      <c r="J140">
        <f t="shared" si="26"/>
        <v>15891</v>
      </c>
      <c r="K140">
        <f t="shared" si="27"/>
        <v>0</v>
      </c>
      <c r="L140">
        <f t="shared" si="28"/>
        <v>1</v>
      </c>
      <c r="M140">
        <f t="shared" si="29"/>
        <v>0</v>
      </c>
    </row>
    <row r="141" spans="1:13" x14ac:dyDescent="0.25">
      <c r="A141" s="3">
        <v>42233</v>
      </c>
      <c r="B141" s="11">
        <v>24</v>
      </c>
      <c r="C141" s="12">
        <v>0.2</v>
      </c>
      <c r="D141" s="1">
        <f t="shared" si="20"/>
        <v>13140</v>
      </c>
      <c r="E141">
        <f t="shared" si="21"/>
        <v>1140</v>
      </c>
      <c r="F141">
        <f t="shared" si="22"/>
        <v>0</v>
      </c>
      <c r="G141">
        <f t="shared" si="23"/>
        <v>1</v>
      </c>
      <c r="H141">
        <f t="shared" si="24"/>
        <v>12000</v>
      </c>
      <c r="I141">
        <f t="shared" si="25"/>
        <v>0</v>
      </c>
      <c r="J141">
        <f t="shared" si="26"/>
        <v>0</v>
      </c>
      <c r="K141">
        <f t="shared" si="27"/>
        <v>0</v>
      </c>
      <c r="L141">
        <f t="shared" si="28"/>
        <v>1</v>
      </c>
      <c r="M141">
        <f t="shared" si="29"/>
        <v>0</v>
      </c>
    </row>
    <row r="142" spans="1:13" x14ac:dyDescent="0.25">
      <c r="A142" s="3">
        <v>42234</v>
      </c>
      <c r="B142" s="9">
        <v>22</v>
      </c>
      <c r="C142" s="10">
        <v>0</v>
      </c>
      <c r="D142" s="1">
        <f t="shared" si="20"/>
        <v>1104</v>
      </c>
      <c r="E142">
        <f t="shared" si="21"/>
        <v>13000</v>
      </c>
      <c r="F142">
        <f t="shared" si="22"/>
        <v>36</v>
      </c>
      <c r="G142">
        <f t="shared" si="23"/>
        <v>1</v>
      </c>
      <c r="H142">
        <f t="shared" si="24"/>
        <v>12000</v>
      </c>
      <c r="I142">
        <f t="shared" si="25"/>
        <v>1</v>
      </c>
      <c r="J142">
        <f t="shared" si="26"/>
        <v>23896</v>
      </c>
      <c r="K142">
        <f t="shared" si="27"/>
        <v>0</v>
      </c>
      <c r="L142">
        <f t="shared" si="28"/>
        <v>1</v>
      </c>
      <c r="M142">
        <f t="shared" si="29"/>
        <v>0</v>
      </c>
    </row>
    <row r="143" spans="1:13" x14ac:dyDescent="0.25">
      <c r="A143" s="3">
        <v>42235</v>
      </c>
      <c r="B143" s="11">
        <v>19</v>
      </c>
      <c r="C143" s="12">
        <v>0</v>
      </c>
      <c r="D143" s="1">
        <f t="shared" si="20"/>
        <v>12677</v>
      </c>
      <c r="E143">
        <f t="shared" si="21"/>
        <v>677</v>
      </c>
      <c r="F143">
        <f t="shared" si="22"/>
        <v>323</v>
      </c>
      <c r="G143">
        <f t="shared" si="23"/>
        <v>1</v>
      </c>
      <c r="H143">
        <f t="shared" si="24"/>
        <v>12000</v>
      </c>
      <c r="I143">
        <f t="shared" si="25"/>
        <v>0</v>
      </c>
      <c r="J143">
        <f t="shared" si="26"/>
        <v>0</v>
      </c>
      <c r="K143">
        <f t="shared" si="27"/>
        <v>0</v>
      </c>
      <c r="L143">
        <f t="shared" si="28"/>
        <v>1</v>
      </c>
      <c r="M143">
        <f t="shared" si="29"/>
        <v>0</v>
      </c>
    </row>
    <row r="144" spans="1:13" x14ac:dyDescent="0.25">
      <c r="A144" s="3">
        <v>42236</v>
      </c>
      <c r="B144" s="9">
        <v>18</v>
      </c>
      <c r="C144" s="10">
        <v>0</v>
      </c>
      <c r="D144" s="1">
        <f t="shared" si="20"/>
        <v>661</v>
      </c>
      <c r="E144">
        <f t="shared" si="21"/>
        <v>13000</v>
      </c>
      <c r="F144">
        <f t="shared" si="22"/>
        <v>16</v>
      </c>
      <c r="G144">
        <f t="shared" si="23"/>
        <v>1</v>
      </c>
      <c r="H144">
        <f t="shared" si="24"/>
        <v>12000</v>
      </c>
      <c r="I144">
        <f t="shared" si="25"/>
        <v>1</v>
      </c>
      <c r="J144">
        <f t="shared" si="26"/>
        <v>24339</v>
      </c>
      <c r="K144">
        <f t="shared" si="27"/>
        <v>0</v>
      </c>
      <c r="L144">
        <f t="shared" si="28"/>
        <v>1</v>
      </c>
      <c r="M144">
        <f t="shared" si="29"/>
        <v>0</v>
      </c>
    </row>
    <row r="145" spans="1:13" x14ac:dyDescent="0.25">
      <c r="A145" s="3">
        <v>42237</v>
      </c>
      <c r="B145" s="11">
        <v>18</v>
      </c>
      <c r="C145" s="12">
        <v>0</v>
      </c>
      <c r="D145" s="1">
        <f t="shared" si="20"/>
        <v>12702</v>
      </c>
      <c r="E145">
        <f t="shared" si="21"/>
        <v>702</v>
      </c>
      <c r="F145">
        <f t="shared" si="22"/>
        <v>298</v>
      </c>
      <c r="G145">
        <f t="shared" si="23"/>
        <v>1</v>
      </c>
      <c r="H145">
        <f t="shared" si="24"/>
        <v>12000</v>
      </c>
      <c r="I145">
        <f t="shared" si="25"/>
        <v>0</v>
      </c>
      <c r="J145">
        <f t="shared" si="26"/>
        <v>0</v>
      </c>
      <c r="K145">
        <f t="shared" si="27"/>
        <v>0</v>
      </c>
      <c r="L145">
        <f t="shared" si="28"/>
        <v>1</v>
      </c>
      <c r="M145">
        <f t="shared" si="29"/>
        <v>0</v>
      </c>
    </row>
    <row r="146" spans="1:13" x14ac:dyDescent="0.25">
      <c r="A146" s="3">
        <v>42238</v>
      </c>
      <c r="B146" s="9">
        <v>18</v>
      </c>
      <c r="C146" s="10">
        <v>0</v>
      </c>
      <c r="D146" s="1">
        <f t="shared" si="20"/>
        <v>685</v>
      </c>
      <c r="E146">
        <f t="shared" si="21"/>
        <v>13000</v>
      </c>
      <c r="F146">
        <f t="shared" si="22"/>
        <v>17</v>
      </c>
      <c r="G146">
        <f t="shared" si="23"/>
        <v>1</v>
      </c>
      <c r="H146">
        <f t="shared" si="24"/>
        <v>12000</v>
      </c>
      <c r="I146">
        <f t="shared" si="25"/>
        <v>1</v>
      </c>
      <c r="J146">
        <f t="shared" si="26"/>
        <v>24315</v>
      </c>
      <c r="K146">
        <f t="shared" si="27"/>
        <v>0</v>
      </c>
      <c r="L146">
        <f t="shared" si="28"/>
        <v>1</v>
      </c>
      <c r="M146">
        <f t="shared" si="29"/>
        <v>0</v>
      </c>
    </row>
    <row r="147" spans="1:13" x14ac:dyDescent="0.25">
      <c r="A147" s="3">
        <v>42239</v>
      </c>
      <c r="B147" s="11">
        <v>19</v>
      </c>
      <c r="C147" s="12">
        <v>0</v>
      </c>
      <c r="D147" s="1">
        <f t="shared" si="20"/>
        <v>12677</v>
      </c>
      <c r="E147">
        <f t="shared" si="21"/>
        <v>677</v>
      </c>
      <c r="F147">
        <f t="shared" si="22"/>
        <v>323</v>
      </c>
      <c r="G147">
        <f t="shared" si="23"/>
        <v>1</v>
      </c>
      <c r="H147">
        <f t="shared" si="24"/>
        <v>12000</v>
      </c>
      <c r="I147">
        <f t="shared" si="25"/>
        <v>0</v>
      </c>
      <c r="J147">
        <f t="shared" si="26"/>
        <v>0</v>
      </c>
      <c r="K147">
        <f t="shared" si="27"/>
        <v>0</v>
      </c>
      <c r="L147">
        <f t="shared" si="28"/>
        <v>1</v>
      </c>
      <c r="M147">
        <f t="shared" si="29"/>
        <v>0</v>
      </c>
    </row>
    <row r="148" spans="1:13" x14ac:dyDescent="0.25">
      <c r="A148" s="3">
        <v>42240</v>
      </c>
      <c r="B148" s="9">
        <v>21</v>
      </c>
      <c r="C148" s="10">
        <v>5.5</v>
      </c>
      <c r="D148" s="1">
        <f t="shared" si="20"/>
        <v>4527</v>
      </c>
      <c r="E148">
        <f t="shared" si="21"/>
        <v>4527</v>
      </c>
      <c r="F148">
        <f t="shared" si="22"/>
        <v>0</v>
      </c>
      <c r="G148">
        <f t="shared" si="23"/>
        <v>0</v>
      </c>
      <c r="H148">
        <f t="shared" si="24"/>
        <v>0</v>
      </c>
      <c r="I148">
        <f t="shared" si="25"/>
        <v>0</v>
      </c>
      <c r="J148">
        <f t="shared" si="26"/>
        <v>0</v>
      </c>
      <c r="K148">
        <f t="shared" si="27"/>
        <v>0</v>
      </c>
      <c r="L148">
        <f t="shared" si="28"/>
        <v>0</v>
      </c>
      <c r="M148">
        <f t="shared" si="29"/>
        <v>1</v>
      </c>
    </row>
    <row r="149" spans="1:13" x14ac:dyDescent="0.25">
      <c r="A149" s="3">
        <v>42241</v>
      </c>
      <c r="B149" s="11">
        <v>18</v>
      </c>
      <c r="C149" s="12">
        <v>18</v>
      </c>
      <c r="D149" s="1">
        <f t="shared" si="20"/>
        <v>17127</v>
      </c>
      <c r="E149">
        <f t="shared" si="21"/>
        <v>17127</v>
      </c>
      <c r="F149">
        <f t="shared" si="22"/>
        <v>0</v>
      </c>
      <c r="G149">
        <f t="shared" si="23"/>
        <v>0</v>
      </c>
      <c r="H149">
        <f t="shared" si="24"/>
        <v>0</v>
      </c>
      <c r="I149">
        <f t="shared" si="25"/>
        <v>0</v>
      </c>
      <c r="J149">
        <f t="shared" si="26"/>
        <v>0</v>
      </c>
      <c r="K149">
        <f t="shared" si="27"/>
        <v>0</v>
      </c>
      <c r="L149">
        <f t="shared" si="28"/>
        <v>0</v>
      </c>
      <c r="M149">
        <f t="shared" si="29"/>
        <v>1</v>
      </c>
    </row>
    <row r="150" spans="1:13" x14ac:dyDescent="0.25">
      <c r="A150" s="3">
        <v>42242</v>
      </c>
      <c r="B150" s="9">
        <v>19</v>
      </c>
      <c r="C150" s="10">
        <v>12</v>
      </c>
      <c r="D150" s="1">
        <f t="shared" si="20"/>
        <v>25000</v>
      </c>
      <c r="E150">
        <f t="shared" si="21"/>
        <v>25000</v>
      </c>
      <c r="F150">
        <f t="shared" si="22"/>
        <v>0</v>
      </c>
      <c r="G150">
        <f t="shared" si="23"/>
        <v>0</v>
      </c>
      <c r="H150">
        <f t="shared" si="24"/>
        <v>0</v>
      </c>
      <c r="I150">
        <f t="shared" si="25"/>
        <v>0</v>
      </c>
      <c r="J150">
        <f t="shared" si="26"/>
        <v>0</v>
      </c>
      <c r="K150">
        <f t="shared" si="27"/>
        <v>0</v>
      </c>
      <c r="L150">
        <f t="shared" si="28"/>
        <v>0</v>
      </c>
      <c r="M150">
        <f t="shared" si="29"/>
        <v>1</v>
      </c>
    </row>
    <row r="151" spans="1:13" x14ac:dyDescent="0.25">
      <c r="A151" s="3">
        <v>42243</v>
      </c>
      <c r="B151" s="11">
        <v>23</v>
      </c>
      <c r="C151" s="12">
        <v>0</v>
      </c>
      <c r="D151" s="1">
        <f t="shared" si="20"/>
        <v>24172</v>
      </c>
      <c r="E151">
        <f t="shared" si="21"/>
        <v>12172</v>
      </c>
      <c r="F151">
        <f t="shared" si="22"/>
        <v>828</v>
      </c>
      <c r="G151">
        <f t="shared" si="23"/>
        <v>1</v>
      </c>
      <c r="H151">
        <f t="shared" si="24"/>
        <v>12000</v>
      </c>
      <c r="I151">
        <f t="shared" si="25"/>
        <v>0</v>
      </c>
      <c r="J151">
        <f t="shared" si="26"/>
        <v>0</v>
      </c>
      <c r="K151">
        <f t="shared" si="27"/>
        <v>0</v>
      </c>
      <c r="L151">
        <f t="shared" si="28"/>
        <v>1</v>
      </c>
      <c r="M151">
        <f t="shared" si="29"/>
        <v>0</v>
      </c>
    </row>
    <row r="152" spans="1:13" x14ac:dyDescent="0.25">
      <c r="A152" s="3">
        <v>42244</v>
      </c>
      <c r="B152" s="9">
        <v>17</v>
      </c>
      <c r="C152" s="10">
        <v>0.1</v>
      </c>
      <c r="D152" s="1">
        <f t="shared" si="20"/>
        <v>12242</v>
      </c>
      <c r="E152">
        <f t="shared" si="21"/>
        <v>242</v>
      </c>
      <c r="F152">
        <f t="shared" si="22"/>
        <v>0</v>
      </c>
      <c r="G152">
        <f t="shared" si="23"/>
        <v>1</v>
      </c>
      <c r="H152">
        <f t="shared" si="24"/>
        <v>12000</v>
      </c>
      <c r="I152">
        <f t="shared" si="25"/>
        <v>0</v>
      </c>
      <c r="J152">
        <f t="shared" si="26"/>
        <v>0</v>
      </c>
      <c r="K152">
        <f t="shared" si="27"/>
        <v>0</v>
      </c>
      <c r="L152">
        <f t="shared" si="28"/>
        <v>1</v>
      </c>
      <c r="M152">
        <f t="shared" si="29"/>
        <v>0</v>
      </c>
    </row>
    <row r="153" spans="1:13" x14ac:dyDescent="0.25">
      <c r="A153" s="3">
        <v>42245</v>
      </c>
      <c r="B153" s="11">
        <v>16</v>
      </c>
      <c r="C153" s="12">
        <v>14</v>
      </c>
      <c r="D153" s="1">
        <f t="shared" si="20"/>
        <v>10042</v>
      </c>
      <c r="E153">
        <f t="shared" si="21"/>
        <v>10042</v>
      </c>
      <c r="F153">
        <f t="shared" si="22"/>
        <v>0</v>
      </c>
      <c r="G153">
        <f t="shared" si="23"/>
        <v>0</v>
      </c>
      <c r="H153">
        <f t="shared" si="24"/>
        <v>0</v>
      </c>
      <c r="I153">
        <f t="shared" si="25"/>
        <v>0</v>
      </c>
      <c r="J153">
        <f t="shared" si="26"/>
        <v>0</v>
      </c>
      <c r="K153">
        <f t="shared" si="27"/>
        <v>0</v>
      </c>
      <c r="L153">
        <f t="shared" si="28"/>
        <v>0</v>
      </c>
      <c r="M153">
        <f t="shared" si="29"/>
        <v>1</v>
      </c>
    </row>
    <row r="154" spans="1:13" x14ac:dyDescent="0.25">
      <c r="A154" s="3">
        <v>42246</v>
      </c>
      <c r="B154" s="9">
        <v>22</v>
      </c>
      <c r="C154" s="10">
        <v>0</v>
      </c>
      <c r="D154" s="1">
        <f t="shared" si="20"/>
        <v>9731</v>
      </c>
      <c r="E154">
        <f t="shared" si="21"/>
        <v>13000</v>
      </c>
      <c r="F154">
        <f t="shared" si="22"/>
        <v>311</v>
      </c>
      <c r="G154">
        <f t="shared" si="23"/>
        <v>1</v>
      </c>
      <c r="H154">
        <f t="shared" si="24"/>
        <v>12000</v>
      </c>
      <c r="I154">
        <f t="shared" si="25"/>
        <v>1</v>
      </c>
      <c r="J154">
        <f t="shared" si="26"/>
        <v>15269</v>
      </c>
      <c r="K154">
        <f t="shared" si="27"/>
        <v>0</v>
      </c>
      <c r="L154">
        <f t="shared" si="28"/>
        <v>1</v>
      </c>
      <c r="M154">
        <f t="shared" si="29"/>
        <v>0</v>
      </c>
    </row>
    <row r="155" spans="1:13" x14ac:dyDescent="0.25">
      <c r="A155" s="3">
        <v>42247</v>
      </c>
      <c r="B155" s="11">
        <v>26</v>
      </c>
      <c r="C155" s="12">
        <v>0</v>
      </c>
      <c r="D155" s="1">
        <f t="shared" si="20"/>
        <v>12482</v>
      </c>
      <c r="E155">
        <f t="shared" si="21"/>
        <v>482</v>
      </c>
      <c r="F155">
        <f t="shared" si="22"/>
        <v>518</v>
      </c>
      <c r="G155">
        <f t="shared" si="23"/>
        <v>1</v>
      </c>
      <c r="H155">
        <f t="shared" si="24"/>
        <v>12000</v>
      </c>
      <c r="I155">
        <f t="shared" si="25"/>
        <v>0</v>
      </c>
      <c r="J155">
        <f t="shared" si="26"/>
        <v>0</v>
      </c>
      <c r="K155">
        <f t="shared" si="27"/>
        <v>0</v>
      </c>
      <c r="L155">
        <f t="shared" si="28"/>
        <v>1</v>
      </c>
      <c r="M155">
        <f t="shared" si="29"/>
        <v>0</v>
      </c>
    </row>
    <row r="156" spans="1:13" x14ac:dyDescent="0.25">
      <c r="A156" s="3">
        <v>42248</v>
      </c>
      <c r="B156" s="9">
        <v>27</v>
      </c>
      <c r="C156" s="10">
        <v>2</v>
      </c>
      <c r="D156" s="1">
        <f t="shared" si="20"/>
        <v>1882</v>
      </c>
      <c r="E156">
        <f t="shared" si="21"/>
        <v>1882</v>
      </c>
      <c r="F156">
        <f t="shared" si="22"/>
        <v>0</v>
      </c>
      <c r="G156">
        <f t="shared" si="23"/>
        <v>0</v>
      </c>
      <c r="H156">
        <f t="shared" si="24"/>
        <v>0</v>
      </c>
      <c r="I156">
        <f t="shared" si="25"/>
        <v>0</v>
      </c>
      <c r="J156">
        <f t="shared" si="26"/>
        <v>0</v>
      </c>
      <c r="K156">
        <f t="shared" si="27"/>
        <v>0</v>
      </c>
      <c r="L156">
        <f t="shared" si="28"/>
        <v>0</v>
      </c>
      <c r="M156">
        <f t="shared" si="29"/>
        <v>1</v>
      </c>
    </row>
    <row r="157" spans="1:13" x14ac:dyDescent="0.25">
      <c r="A157" s="3">
        <v>42249</v>
      </c>
      <c r="B157" s="11">
        <v>18</v>
      </c>
      <c r="C157" s="12">
        <v>0</v>
      </c>
      <c r="D157" s="1">
        <f t="shared" si="20"/>
        <v>1838</v>
      </c>
      <c r="E157">
        <f t="shared" si="21"/>
        <v>13000</v>
      </c>
      <c r="F157">
        <f t="shared" si="22"/>
        <v>44</v>
      </c>
      <c r="G157">
        <f t="shared" si="23"/>
        <v>1</v>
      </c>
      <c r="H157">
        <f t="shared" si="24"/>
        <v>12000</v>
      </c>
      <c r="I157">
        <f t="shared" si="25"/>
        <v>1</v>
      </c>
      <c r="J157">
        <f t="shared" si="26"/>
        <v>23162</v>
      </c>
      <c r="K157">
        <f t="shared" si="27"/>
        <v>0</v>
      </c>
      <c r="L157">
        <f t="shared" si="28"/>
        <v>1</v>
      </c>
      <c r="M157">
        <f t="shared" si="29"/>
        <v>0</v>
      </c>
    </row>
    <row r="158" spans="1:13" x14ac:dyDescent="0.25">
      <c r="A158" s="3">
        <v>42250</v>
      </c>
      <c r="B158" s="9">
        <v>17</v>
      </c>
      <c r="C158" s="10">
        <v>0</v>
      </c>
      <c r="D158" s="1">
        <f t="shared" si="20"/>
        <v>12726</v>
      </c>
      <c r="E158">
        <f t="shared" si="21"/>
        <v>726</v>
      </c>
      <c r="F158">
        <f t="shared" si="22"/>
        <v>274</v>
      </c>
      <c r="G158">
        <f t="shared" si="23"/>
        <v>1</v>
      </c>
      <c r="H158">
        <f t="shared" si="24"/>
        <v>12000</v>
      </c>
      <c r="I158">
        <f t="shared" si="25"/>
        <v>0</v>
      </c>
      <c r="J158">
        <f t="shared" si="26"/>
        <v>0</v>
      </c>
      <c r="K158">
        <f t="shared" si="27"/>
        <v>0</v>
      </c>
      <c r="L158">
        <f t="shared" si="28"/>
        <v>1</v>
      </c>
      <c r="M158">
        <f t="shared" si="29"/>
        <v>0</v>
      </c>
    </row>
    <row r="159" spans="1:13" x14ac:dyDescent="0.25">
      <c r="A159" s="3">
        <v>42251</v>
      </c>
      <c r="B159" s="11">
        <v>16</v>
      </c>
      <c r="C159" s="12">
        <v>0.1</v>
      </c>
      <c r="D159" s="1">
        <f t="shared" si="20"/>
        <v>796</v>
      </c>
      <c r="E159">
        <f t="shared" si="21"/>
        <v>13000</v>
      </c>
      <c r="F159">
        <f t="shared" si="22"/>
        <v>0</v>
      </c>
      <c r="G159">
        <f t="shared" si="23"/>
        <v>1</v>
      </c>
      <c r="H159">
        <f t="shared" si="24"/>
        <v>12000</v>
      </c>
      <c r="I159">
        <f t="shared" si="25"/>
        <v>1</v>
      </c>
      <c r="J159">
        <f t="shared" si="26"/>
        <v>24204</v>
      </c>
      <c r="K159">
        <f t="shared" si="27"/>
        <v>0</v>
      </c>
      <c r="L159">
        <f t="shared" si="28"/>
        <v>1</v>
      </c>
      <c r="M159">
        <f t="shared" si="29"/>
        <v>0</v>
      </c>
    </row>
    <row r="160" spans="1:13" x14ac:dyDescent="0.25">
      <c r="A160" s="3">
        <v>42252</v>
      </c>
      <c r="B160" s="9">
        <v>15</v>
      </c>
      <c r="C160" s="10">
        <v>0</v>
      </c>
      <c r="D160" s="1">
        <f t="shared" si="20"/>
        <v>12773</v>
      </c>
      <c r="E160">
        <f t="shared" si="21"/>
        <v>12773</v>
      </c>
      <c r="F160">
        <f t="shared" si="22"/>
        <v>227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f t="shared" si="26"/>
        <v>0</v>
      </c>
      <c r="K160">
        <f t="shared" si="27"/>
        <v>1</v>
      </c>
      <c r="L160">
        <f t="shared" si="28"/>
        <v>0</v>
      </c>
      <c r="M160">
        <f t="shared" si="29"/>
        <v>0</v>
      </c>
    </row>
    <row r="161" spans="1:13" x14ac:dyDescent="0.25">
      <c r="A161" s="3">
        <v>42253</v>
      </c>
      <c r="B161" s="11">
        <v>12</v>
      </c>
      <c r="C161" s="12">
        <v>4</v>
      </c>
      <c r="D161" s="1">
        <f t="shared" si="20"/>
        <v>15573</v>
      </c>
      <c r="E161">
        <f t="shared" si="21"/>
        <v>15573</v>
      </c>
      <c r="F161">
        <f t="shared" si="22"/>
        <v>0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f t="shared" si="26"/>
        <v>0</v>
      </c>
      <c r="K161">
        <f t="shared" si="27"/>
        <v>1</v>
      </c>
      <c r="L161">
        <f t="shared" si="28"/>
        <v>0</v>
      </c>
      <c r="M161">
        <f t="shared" si="29"/>
        <v>0</v>
      </c>
    </row>
    <row r="162" spans="1:13" x14ac:dyDescent="0.25">
      <c r="A162" s="3">
        <v>42254</v>
      </c>
      <c r="B162" s="9">
        <v>13</v>
      </c>
      <c r="C162" s="10">
        <v>0</v>
      </c>
      <c r="D162" s="1">
        <f t="shared" si="20"/>
        <v>15354</v>
      </c>
      <c r="E162">
        <f t="shared" si="21"/>
        <v>15354</v>
      </c>
      <c r="F162">
        <f t="shared" si="22"/>
        <v>219</v>
      </c>
      <c r="G162">
        <f t="shared" si="23"/>
        <v>0</v>
      </c>
      <c r="H162">
        <f t="shared" si="24"/>
        <v>0</v>
      </c>
      <c r="I162">
        <f t="shared" si="25"/>
        <v>0</v>
      </c>
      <c r="J162">
        <f t="shared" si="26"/>
        <v>0</v>
      </c>
      <c r="K162">
        <f t="shared" si="27"/>
        <v>1</v>
      </c>
      <c r="L162">
        <f t="shared" si="28"/>
        <v>0</v>
      </c>
      <c r="M162">
        <f t="shared" si="29"/>
        <v>0</v>
      </c>
    </row>
    <row r="163" spans="1:13" x14ac:dyDescent="0.25">
      <c r="A163" s="3">
        <v>42255</v>
      </c>
      <c r="B163" s="11">
        <v>11</v>
      </c>
      <c r="C163" s="12">
        <v>4</v>
      </c>
      <c r="D163" s="1">
        <f t="shared" si="20"/>
        <v>18154</v>
      </c>
      <c r="E163">
        <f t="shared" si="21"/>
        <v>18154</v>
      </c>
      <c r="F163">
        <f t="shared" si="22"/>
        <v>0</v>
      </c>
      <c r="G163">
        <f t="shared" si="23"/>
        <v>0</v>
      </c>
      <c r="H163">
        <f t="shared" si="24"/>
        <v>0</v>
      </c>
      <c r="I163">
        <f t="shared" si="25"/>
        <v>0</v>
      </c>
      <c r="J163">
        <f t="shared" si="26"/>
        <v>0</v>
      </c>
      <c r="K163">
        <f t="shared" si="27"/>
        <v>1</v>
      </c>
      <c r="L163">
        <f t="shared" si="28"/>
        <v>0</v>
      </c>
      <c r="M163">
        <f t="shared" si="29"/>
        <v>0</v>
      </c>
    </row>
    <row r="164" spans="1:13" x14ac:dyDescent="0.25">
      <c r="A164" s="3">
        <v>42256</v>
      </c>
      <c r="B164" s="9">
        <v>11</v>
      </c>
      <c r="C164" s="10">
        <v>0</v>
      </c>
      <c r="D164" s="1">
        <f t="shared" si="20"/>
        <v>17955</v>
      </c>
      <c r="E164">
        <f t="shared" si="21"/>
        <v>17955</v>
      </c>
      <c r="F164">
        <f t="shared" si="22"/>
        <v>199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f t="shared" si="26"/>
        <v>0</v>
      </c>
      <c r="K164">
        <f t="shared" si="27"/>
        <v>1</v>
      </c>
      <c r="L164">
        <f t="shared" si="28"/>
        <v>0</v>
      </c>
      <c r="M164">
        <f t="shared" si="29"/>
        <v>0</v>
      </c>
    </row>
    <row r="165" spans="1:13" x14ac:dyDescent="0.25">
      <c r="A165" s="3">
        <v>42257</v>
      </c>
      <c r="B165" s="11">
        <v>12</v>
      </c>
      <c r="C165" s="12">
        <v>0</v>
      </c>
      <c r="D165" s="1">
        <f t="shared" si="20"/>
        <v>17731</v>
      </c>
      <c r="E165">
        <f t="shared" si="21"/>
        <v>17731</v>
      </c>
      <c r="F165">
        <f t="shared" si="22"/>
        <v>224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f t="shared" si="26"/>
        <v>0</v>
      </c>
      <c r="K165">
        <f t="shared" si="27"/>
        <v>1</v>
      </c>
      <c r="L165">
        <f t="shared" si="28"/>
        <v>0</v>
      </c>
      <c r="M165">
        <f t="shared" si="29"/>
        <v>0</v>
      </c>
    </row>
    <row r="166" spans="1:13" x14ac:dyDescent="0.25">
      <c r="A166" s="3">
        <v>42258</v>
      </c>
      <c r="B166" s="9">
        <v>16</v>
      </c>
      <c r="C166" s="10">
        <v>0.1</v>
      </c>
      <c r="D166" s="1">
        <f t="shared" si="20"/>
        <v>17801</v>
      </c>
      <c r="E166">
        <f t="shared" si="21"/>
        <v>5801</v>
      </c>
      <c r="F166">
        <f t="shared" si="22"/>
        <v>0</v>
      </c>
      <c r="G166">
        <f t="shared" si="23"/>
        <v>1</v>
      </c>
      <c r="H166">
        <f t="shared" si="24"/>
        <v>12000</v>
      </c>
      <c r="I166">
        <f t="shared" si="25"/>
        <v>0</v>
      </c>
      <c r="J166">
        <f t="shared" si="26"/>
        <v>0</v>
      </c>
      <c r="K166">
        <f t="shared" si="27"/>
        <v>0</v>
      </c>
      <c r="L166">
        <f t="shared" si="28"/>
        <v>1</v>
      </c>
      <c r="M166">
        <f t="shared" si="29"/>
        <v>0</v>
      </c>
    </row>
    <row r="167" spans="1:13" x14ac:dyDescent="0.25">
      <c r="A167" s="3">
        <v>42259</v>
      </c>
      <c r="B167" s="11">
        <v>18</v>
      </c>
      <c r="C167" s="12">
        <v>0</v>
      </c>
      <c r="D167" s="1">
        <f t="shared" si="20"/>
        <v>5668</v>
      </c>
      <c r="E167">
        <f t="shared" si="21"/>
        <v>13000</v>
      </c>
      <c r="F167">
        <f t="shared" si="22"/>
        <v>133</v>
      </c>
      <c r="G167">
        <f t="shared" si="23"/>
        <v>1</v>
      </c>
      <c r="H167">
        <f t="shared" si="24"/>
        <v>12000</v>
      </c>
      <c r="I167">
        <f t="shared" si="25"/>
        <v>1</v>
      </c>
      <c r="J167">
        <f t="shared" si="26"/>
        <v>19332</v>
      </c>
      <c r="K167">
        <f t="shared" si="27"/>
        <v>0</v>
      </c>
      <c r="L167">
        <f t="shared" si="28"/>
        <v>1</v>
      </c>
      <c r="M167">
        <f t="shared" si="29"/>
        <v>0</v>
      </c>
    </row>
    <row r="168" spans="1:13" x14ac:dyDescent="0.25">
      <c r="A168" s="3">
        <v>42260</v>
      </c>
      <c r="B168" s="9">
        <v>18</v>
      </c>
      <c r="C168" s="10">
        <v>0</v>
      </c>
      <c r="D168" s="1">
        <f t="shared" si="20"/>
        <v>12702</v>
      </c>
      <c r="E168">
        <f t="shared" si="21"/>
        <v>702</v>
      </c>
      <c r="F168">
        <f t="shared" si="22"/>
        <v>298</v>
      </c>
      <c r="G168">
        <f t="shared" si="23"/>
        <v>1</v>
      </c>
      <c r="H168">
        <f t="shared" si="24"/>
        <v>12000</v>
      </c>
      <c r="I168">
        <f t="shared" si="25"/>
        <v>0</v>
      </c>
      <c r="J168">
        <f t="shared" si="26"/>
        <v>0</v>
      </c>
      <c r="K168">
        <f t="shared" si="27"/>
        <v>0</v>
      </c>
      <c r="L168">
        <f t="shared" si="28"/>
        <v>1</v>
      </c>
      <c r="M168">
        <f t="shared" si="29"/>
        <v>0</v>
      </c>
    </row>
    <row r="169" spans="1:13" x14ac:dyDescent="0.25">
      <c r="A169" s="3">
        <v>42261</v>
      </c>
      <c r="B169" s="11">
        <v>19</v>
      </c>
      <c r="C169" s="12">
        <v>3</v>
      </c>
      <c r="D169" s="1">
        <f t="shared" si="20"/>
        <v>2802</v>
      </c>
      <c r="E169">
        <f t="shared" si="21"/>
        <v>2802</v>
      </c>
      <c r="F169">
        <f t="shared" si="22"/>
        <v>0</v>
      </c>
      <c r="G169">
        <f t="shared" si="23"/>
        <v>0</v>
      </c>
      <c r="H169">
        <f t="shared" si="24"/>
        <v>0</v>
      </c>
      <c r="I169">
        <f t="shared" si="25"/>
        <v>0</v>
      </c>
      <c r="J169">
        <f t="shared" si="26"/>
        <v>0</v>
      </c>
      <c r="K169">
        <f t="shared" si="27"/>
        <v>0</v>
      </c>
      <c r="L169">
        <f t="shared" si="28"/>
        <v>0</v>
      </c>
      <c r="M169">
        <f t="shared" si="29"/>
        <v>1</v>
      </c>
    </row>
    <row r="170" spans="1:13" x14ac:dyDescent="0.25">
      <c r="A170" s="3">
        <v>42262</v>
      </c>
      <c r="B170" s="9">
        <v>16</v>
      </c>
      <c r="C170" s="10">
        <v>0.1</v>
      </c>
      <c r="D170" s="1">
        <f t="shared" si="20"/>
        <v>2872</v>
      </c>
      <c r="E170">
        <f t="shared" si="21"/>
        <v>13000</v>
      </c>
      <c r="F170">
        <f t="shared" si="22"/>
        <v>0</v>
      </c>
      <c r="G170">
        <f t="shared" si="23"/>
        <v>1</v>
      </c>
      <c r="H170">
        <f t="shared" si="24"/>
        <v>12000</v>
      </c>
      <c r="I170">
        <f t="shared" si="25"/>
        <v>1</v>
      </c>
      <c r="J170">
        <f t="shared" si="26"/>
        <v>22128</v>
      </c>
      <c r="K170">
        <f t="shared" si="27"/>
        <v>0</v>
      </c>
      <c r="L170">
        <f t="shared" si="28"/>
        <v>1</v>
      </c>
      <c r="M170">
        <f t="shared" si="29"/>
        <v>0</v>
      </c>
    </row>
    <row r="171" spans="1:13" x14ac:dyDescent="0.25">
      <c r="A171" s="3">
        <v>42263</v>
      </c>
      <c r="B171" s="11">
        <v>18</v>
      </c>
      <c r="C171" s="12">
        <v>0</v>
      </c>
      <c r="D171" s="1">
        <f t="shared" si="20"/>
        <v>12702</v>
      </c>
      <c r="E171">
        <f t="shared" si="21"/>
        <v>702</v>
      </c>
      <c r="F171">
        <f t="shared" si="22"/>
        <v>298</v>
      </c>
      <c r="G171">
        <f t="shared" si="23"/>
        <v>1</v>
      </c>
      <c r="H171">
        <f t="shared" si="24"/>
        <v>12000</v>
      </c>
      <c r="I171">
        <f t="shared" si="25"/>
        <v>0</v>
      </c>
      <c r="J171">
        <f t="shared" si="26"/>
        <v>0</v>
      </c>
      <c r="K171">
        <f t="shared" si="27"/>
        <v>0</v>
      </c>
      <c r="L171">
        <f t="shared" si="28"/>
        <v>1</v>
      </c>
      <c r="M171">
        <f t="shared" si="29"/>
        <v>0</v>
      </c>
    </row>
    <row r="172" spans="1:13" x14ac:dyDescent="0.25">
      <c r="A172" s="3">
        <v>42264</v>
      </c>
      <c r="B172" s="9">
        <v>22</v>
      </c>
      <c r="C172" s="10">
        <v>0.5</v>
      </c>
      <c r="D172" s="1">
        <f t="shared" si="20"/>
        <v>1052</v>
      </c>
      <c r="E172">
        <f t="shared" si="21"/>
        <v>13000</v>
      </c>
      <c r="F172">
        <f t="shared" si="22"/>
        <v>0</v>
      </c>
      <c r="G172">
        <f t="shared" si="23"/>
        <v>1</v>
      </c>
      <c r="H172">
        <f t="shared" si="24"/>
        <v>12000</v>
      </c>
      <c r="I172">
        <f t="shared" si="25"/>
        <v>1</v>
      </c>
      <c r="J172">
        <f t="shared" si="26"/>
        <v>23948</v>
      </c>
      <c r="K172">
        <f t="shared" si="27"/>
        <v>0</v>
      </c>
      <c r="L172">
        <f t="shared" si="28"/>
        <v>1</v>
      </c>
      <c r="M172">
        <f t="shared" si="29"/>
        <v>0</v>
      </c>
    </row>
    <row r="173" spans="1:13" x14ac:dyDescent="0.25">
      <c r="A173" s="3">
        <v>42265</v>
      </c>
      <c r="B173" s="11">
        <v>16</v>
      </c>
      <c r="C173" s="12">
        <v>0</v>
      </c>
      <c r="D173" s="1">
        <f t="shared" si="20"/>
        <v>12750</v>
      </c>
      <c r="E173">
        <f t="shared" si="21"/>
        <v>750</v>
      </c>
      <c r="F173">
        <f t="shared" si="22"/>
        <v>250</v>
      </c>
      <c r="G173">
        <f t="shared" si="23"/>
        <v>1</v>
      </c>
      <c r="H173">
        <f t="shared" si="24"/>
        <v>12000</v>
      </c>
      <c r="I173">
        <f t="shared" si="25"/>
        <v>0</v>
      </c>
      <c r="J173">
        <f t="shared" si="26"/>
        <v>0</v>
      </c>
      <c r="K173">
        <f t="shared" si="27"/>
        <v>0</v>
      </c>
      <c r="L173">
        <f t="shared" si="28"/>
        <v>1</v>
      </c>
      <c r="M173">
        <f t="shared" si="29"/>
        <v>0</v>
      </c>
    </row>
    <row r="174" spans="1:13" x14ac:dyDescent="0.25">
      <c r="A174" s="3">
        <v>42266</v>
      </c>
      <c r="B174" s="9">
        <v>15</v>
      </c>
      <c r="C174" s="10">
        <v>0</v>
      </c>
      <c r="D174" s="1">
        <f t="shared" si="20"/>
        <v>736</v>
      </c>
      <c r="E174">
        <f t="shared" si="21"/>
        <v>736</v>
      </c>
      <c r="F174">
        <f t="shared" si="22"/>
        <v>14</v>
      </c>
      <c r="G174">
        <f t="shared" si="23"/>
        <v>0</v>
      </c>
      <c r="H174">
        <f t="shared" si="24"/>
        <v>0</v>
      </c>
      <c r="I174">
        <f t="shared" si="25"/>
        <v>0</v>
      </c>
      <c r="J174">
        <f t="shared" si="26"/>
        <v>0</v>
      </c>
      <c r="K174">
        <f t="shared" si="27"/>
        <v>1</v>
      </c>
      <c r="L174">
        <f t="shared" si="28"/>
        <v>0</v>
      </c>
      <c r="M174">
        <f t="shared" si="29"/>
        <v>0</v>
      </c>
    </row>
    <row r="175" spans="1:13" x14ac:dyDescent="0.25">
      <c r="A175" s="3">
        <v>42267</v>
      </c>
      <c r="B175" s="11">
        <v>14</v>
      </c>
      <c r="C175" s="12">
        <v>2</v>
      </c>
      <c r="D175" s="1">
        <f t="shared" si="20"/>
        <v>2136</v>
      </c>
      <c r="E175">
        <f t="shared" si="21"/>
        <v>2136</v>
      </c>
      <c r="F175">
        <f t="shared" si="22"/>
        <v>0</v>
      </c>
      <c r="G175">
        <f t="shared" si="23"/>
        <v>0</v>
      </c>
      <c r="H175">
        <f t="shared" si="24"/>
        <v>0</v>
      </c>
      <c r="I175">
        <f t="shared" si="25"/>
        <v>0</v>
      </c>
      <c r="J175">
        <f t="shared" si="26"/>
        <v>0</v>
      </c>
      <c r="K175">
        <f t="shared" si="27"/>
        <v>1</v>
      </c>
      <c r="L175">
        <f t="shared" si="28"/>
        <v>0</v>
      </c>
      <c r="M175">
        <f t="shared" si="29"/>
        <v>0</v>
      </c>
    </row>
    <row r="176" spans="1:13" x14ac:dyDescent="0.25">
      <c r="A176" s="3">
        <v>42268</v>
      </c>
      <c r="B176" s="9">
        <v>12</v>
      </c>
      <c r="C176" s="10">
        <v>0</v>
      </c>
      <c r="D176" s="1">
        <f t="shared" si="20"/>
        <v>2109</v>
      </c>
      <c r="E176">
        <f t="shared" si="21"/>
        <v>2109</v>
      </c>
      <c r="F176">
        <f t="shared" si="22"/>
        <v>27</v>
      </c>
      <c r="G176">
        <f t="shared" si="23"/>
        <v>0</v>
      </c>
      <c r="H176">
        <f t="shared" si="24"/>
        <v>0</v>
      </c>
      <c r="I176">
        <f t="shared" si="25"/>
        <v>0</v>
      </c>
      <c r="J176">
        <f t="shared" si="26"/>
        <v>0</v>
      </c>
      <c r="K176">
        <f t="shared" si="27"/>
        <v>1</v>
      </c>
      <c r="L176">
        <f t="shared" si="28"/>
        <v>0</v>
      </c>
      <c r="M176">
        <f t="shared" si="29"/>
        <v>0</v>
      </c>
    </row>
    <row r="177" spans="1:13" x14ac:dyDescent="0.25">
      <c r="A177" s="3">
        <v>42269</v>
      </c>
      <c r="B177" s="11">
        <v>13</v>
      </c>
      <c r="C177" s="12">
        <v>0</v>
      </c>
      <c r="D177" s="1">
        <f t="shared" si="20"/>
        <v>2079</v>
      </c>
      <c r="E177">
        <f t="shared" si="21"/>
        <v>2079</v>
      </c>
      <c r="F177">
        <f t="shared" si="22"/>
        <v>30</v>
      </c>
      <c r="G177">
        <f t="shared" si="23"/>
        <v>0</v>
      </c>
      <c r="H177">
        <f t="shared" si="24"/>
        <v>0</v>
      </c>
      <c r="I177">
        <f t="shared" si="25"/>
        <v>0</v>
      </c>
      <c r="J177">
        <f t="shared" si="26"/>
        <v>0</v>
      </c>
      <c r="K177">
        <f t="shared" si="27"/>
        <v>1</v>
      </c>
      <c r="L177">
        <f t="shared" si="28"/>
        <v>0</v>
      </c>
      <c r="M177">
        <f t="shared" si="29"/>
        <v>0</v>
      </c>
    </row>
    <row r="178" spans="1:13" x14ac:dyDescent="0.25">
      <c r="A178" s="3">
        <v>42270</v>
      </c>
      <c r="B178" s="9">
        <v>15</v>
      </c>
      <c r="C178" s="10">
        <v>0</v>
      </c>
      <c r="D178" s="1">
        <f t="shared" si="20"/>
        <v>2042</v>
      </c>
      <c r="E178">
        <f t="shared" si="21"/>
        <v>2042</v>
      </c>
      <c r="F178">
        <f t="shared" si="22"/>
        <v>37</v>
      </c>
      <c r="G178">
        <f t="shared" si="23"/>
        <v>0</v>
      </c>
      <c r="H178">
        <f t="shared" si="24"/>
        <v>0</v>
      </c>
      <c r="I178">
        <f t="shared" si="25"/>
        <v>0</v>
      </c>
      <c r="J178">
        <f t="shared" si="26"/>
        <v>0</v>
      </c>
      <c r="K178">
        <f t="shared" si="27"/>
        <v>1</v>
      </c>
      <c r="L178">
        <f t="shared" si="28"/>
        <v>0</v>
      </c>
      <c r="M178">
        <f t="shared" si="29"/>
        <v>0</v>
      </c>
    </row>
    <row r="179" spans="1:13" x14ac:dyDescent="0.25">
      <c r="A179" s="3">
        <v>42271</v>
      </c>
      <c r="B179" s="11">
        <v>15</v>
      </c>
      <c r="C179" s="12">
        <v>0</v>
      </c>
      <c r="D179" s="1">
        <f t="shared" si="20"/>
        <v>2006</v>
      </c>
      <c r="E179">
        <f t="shared" si="21"/>
        <v>2006</v>
      </c>
      <c r="F179">
        <f t="shared" si="22"/>
        <v>36</v>
      </c>
      <c r="G179">
        <f t="shared" si="23"/>
        <v>0</v>
      </c>
      <c r="H179">
        <f t="shared" si="24"/>
        <v>0</v>
      </c>
      <c r="I179">
        <f t="shared" si="25"/>
        <v>0</v>
      </c>
      <c r="J179">
        <f t="shared" si="26"/>
        <v>0</v>
      </c>
      <c r="K179">
        <f t="shared" si="27"/>
        <v>1</v>
      </c>
      <c r="L179">
        <f t="shared" si="28"/>
        <v>0</v>
      </c>
      <c r="M179">
        <f t="shared" si="29"/>
        <v>0</v>
      </c>
    </row>
    <row r="180" spans="1:13" x14ac:dyDescent="0.25">
      <c r="A180" s="3">
        <v>42272</v>
      </c>
      <c r="B180" s="9">
        <v>14</v>
      </c>
      <c r="C180" s="10">
        <v>0</v>
      </c>
      <c r="D180" s="1">
        <f t="shared" si="20"/>
        <v>1974</v>
      </c>
      <c r="E180">
        <f t="shared" si="21"/>
        <v>1974</v>
      </c>
      <c r="F180">
        <f t="shared" si="22"/>
        <v>32</v>
      </c>
      <c r="G180">
        <f t="shared" si="23"/>
        <v>0</v>
      </c>
      <c r="H180">
        <f t="shared" si="24"/>
        <v>0</v>
      </c>
      <c r="I180">
        <f t="shared" si="25"/>
        <v>0</v>
      </c>
      <c r="J180">
        <f t="shared" si="26"/>
        <v>0</v>
      </c>
      <c r="K180">
        <f t="shared" si="27"/>
        <v>1</v>
      </c>
      <c r="L180">
        <f t="shared" si="28"/>
        <v>0</v>
      </c>
      <c r="M180">
        <f t="shared" si="29"/>
        <v>0</v>
      </c>
    </row>
    <row r="181" spans="1:13" x14ac:dyDescent="0.25">
      <c r="A181" s="3">
        <v>42273</v>
      </c>
      <c r="B181" s="11">
        <v>12</v>
      </c>
      <c r="C181" s="12">
        <v>0</v>
      </c>
      <c r="D181" s="1">
        <f t="shared" si="20"/>
        <v>1949</v>
      </c>
      <c r="E181">
        <f t="shared" si="21"/>
        <v>1949</v>
      </c>
      <c r="F181">
        <f t="shared" si="22"/>
        <v>25</v>
      </c>
      <c r="G181">
        <f t="shared" si="23"/>
        <v>0</v>
      </c>
      <c r="H181">
        <f t="shared" si="24"/>
        <v>0</v>
      </c>
      <c r="I181">
        <f t="shared" si="25"/>
        <v>0</v>
      </c>
      <c r="J181">
        <f t="shared" si="26"/>
        <v>0</v>
      </c>
      <c r="K181">
        <f t="shared" si="27"/>
        <v>1</v>
      </c>
      <c r="L181">
        <f t="shared" si="28"/>
        <v>0</v>
      </c>
      <c r="M181">
        <f t="shared" si="29"/>
        <v>0</v>
      </c>
    </row>
    <row r="182" spans="1:13" x14ac:dyDescent="0.25">
      <c r="A182" s="3">
        <v>42274</v>
      </c>
      <c r="B182" s="9">
        <v>11</v>
      </c>
      <c r="C182" s="10">
        <v>0</v>
      </c>
      <c r="D182" s="1">
        <f t="shared" si="20"/>
        <v>1927</v>
      </c>
      <c r="E182">
        <f t="shared" si="21"/>
        <v>1927</v>
      </c>
      <c r="F182">
        <f t="shared" si="22"/>
        <v>22</v>
      </c>
      <c r="G182">
        <f t="shared" si="23"/>
        <v>0</v>
      </c>
      <c r="H182">
        <f t="shared" si="24"/>
        <v>0</v>
      </c>
      <c r="I182">
        <f t="shared" si="25"/>
        <v>0</v>
      </c>
      <c r="J182">
        <f t="shared" si="26"/>
        <v>0</v>
      </c>
      <c r="K182">
        <f t="shared" si="27"/>
        <v>1</v>
      </c>
      <c r="L182">
        <f t="shared" si="28"/>
        <v>0</v>
      </c>
      <c r="M182">
        <f t="shared" si="29"/>
        <v>0</v>
      </c>
    </row>
    <row r="183" spans="1:13" x14ac:dyDescent="0.25">
      <c r="A183" s="3">
        <v>42275</v>
      </c>
      <c r="B183" s="11">
        <v>10</v>
      </c>
      <c r="C183" s="12">
        <v>0</v>
      </c>
      <c r="D183" s="1">
        <f t="shared" si="20"/>
        <v>1908</v>
      </c>
      <c r="E183">
        <f t="shared" si="21"/>
        <v>1908</v>
      </c>
      <c r="F183">
        <f t="shared" si="22"/>
        <v>19</v>
      </c>
      <c r="G183">
        <f t="shared" si="23"/>
        <v>0</v>
      </c>
      <c r="H183">
        <f t="shared" si="24"/>
        <v>0</v>
      </c>
      <c r="I183">
        <f t="shared" si="25"/>
        <v>0</v>
      </c>
      <c r="J183">
        <f t="shared" si="26"/>
        <v>0</v>
      </c>
      <c r="K183">
        <f t="shared" si="27"/>
        <v>1</v>
      </c>
      <c r="L183">
        <f t="shared" si="28"/>
        <v>0</v>
      </c>
      <c r="M183">
        <f t="shared" si="29"/>
        <v>0</v>
      </c>
    </row>
    <row r="184" spans="1:13" x14ac:dyDescent="0.25">
      <c r="A184" s="3">
        <v>42276</v>
      </c>
      <c r="B184" s="9">
        <v>10</v>
      </c>
      <c r="C184" s="10">
        <v>0</v>
      </c>
      <c r="D184" s="1">
        <f t="shared" si="20"/>
        <v>1889</v>
      </c>
      <c r="E184">
        <f t="shared" si="21"/>
        <v>1889</v>
      </c>
      <c r="F184">
        <f t="shared" si="22"/>
        <v>19</v>
      </c>
      <c r="G184">
        <f t="shared" si="23"/>
        <v>0</v>
      </c>
      <c r="H184">
        <f t="shared" si="24"/>
        <v>0</v>
      </c>
      <c r="I184">
        <f t="shared" si="25"/>
        <v>0</v>
      </c>
      <c r="J184">
        <f t="shared" si="26"/>
        <v>0</v>
      </c>
      <c r="K184">
        <f t="shared" si="27"/>
        <v>1</v>
      </c>
      <c r="L184">
        <f t="shared" si="28"/>
        <v>0</v>
      </c>
      <c r="M184">
        <f t="shared" si="29"/>
        <v>0</v>
      </c>
    </row>
    <row r="185" spans="1:13" x14ac:dyDescent="0.25">
      <c r="A185" s="3">
        <v>42277</v>
      </c>
      <c r="B185" s="11">
        <v>10</v>
      </c>
      <c r="C185" s="12">
        <v>0</v>
      </c>
      <c r="D185" s="1">
        <f t="shared" si="20"/>
        <v>1871</v>
      </c>
      <c r="E185">
        <f t="shared" si="21"/>
        <v>1871</v>
      </c>
      <c r="F185">
        <f t="shared" si="22"/>
        <v>18</v>
      </c>
      <c r="G185">
        <f t="shared" si="23"/>
        <v>0</v>
      </c>
      <c r="H185">
        <f t="shared" si="24"/>
        <v>0</v>
      </c>
      <c r="I185">
        <f t="shared" si="25"/>
        <v>0</v>
      </c>
      <c r="J185">
        <f t="shared" si="26"/>
        <v>0</v>
      </c>
      <c r="K185">
        <f t="shared" si="27"/>
        <v>1</v>
      </c>
      <c r="L185">
        <f t="shared" si="28"/>
        <v>0</v>
      </c>
      <c r="M185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53B1-2F8C-40AE-9879-C1C368DE9FB5}">
  <dimension ref="A3:B187"/>
  <sheetViews>
    <sheetView zoomScale="55" zoomScaleNormal="55" workbookViewId="0">
      <selection activeCell="AI29" sqref="AI29"/>
    </sheetView>
  </sheetViews>
  <sheetFormatPr defaultRowHeight="15" x14ac:dyDescent="0.25"/>
  <cols>
    <col min="1" max="1" width="17.7109375" bestFit="1" customWidth="1"/>
    <col min="2" max="2" width="9.5703125" bestFit="1" customWidth="1"/>
  </cols>
  <sheetData>
    <row r="3" spans="1:2" x14ac:dyDescent="0.25">
      <c r="A3" s="7" t="s">
        <v>4</v>
      </c>
      <c r="B3" t="s">
        <v>6</v>
      </c>
    </row>
    <row r="4" spans="1:2" x14ac:dyDescent="0.25">
      <c r="A4" s="8" t="s">
        <v>11</v>
      </c>
      <c r="B4" s="1">
        <v>25000</v>
      </c>
    </row>
    <row r="5" spans="1:2" x14ac:dyDescent="0.25">
      <c r="A5" s="8" t="s">
        <v>12</v>
      </c>
      <c r="B5" s="1">
        <v>25000</v>
      </c>
    </row>
    <row r="6" spans="1:2" x14ac:dyDescent="0.25">
      <c r="A6" s="8" t="s">
        <v>13</v>
      </c>
      <c r="B6" s="1">
        <v>25000</v>
      </c>
    </row>
    <row r="7" spans="1:2" x14ac:dyDescent="0.25">
      <c r="A7" s="8" t="s">
        <v>14</v>
      </c>
      <c r="B7" s="1">
        <v>25000</v>
      </c>
    </row>
    <row r="8" spans="1:2" x14ac:dyDescent="0.25">
      <c r="A8" s="8" t="s">
        <v>15</v>
      </c>
      <c r="B8" s="1">
        <v>24961</v>
      </c>
    </row>
    <row r="9" spans="1:2" x14ac:dyDescent="0.25">
      <c r="A9" s="8" t="s">
        <v>16</v>
      </c>
      <c r="B9" s="1">
        <v>24901</v>
      </c>
    </row>
    <row r="10" spans="1:2" x14ac:dyDescent="0.25">
      <c r="A10" s="8" t="s">
        <v>17</v>
      </c>
      <c r="B10" s="1">
        <v>25000</v>
      </c>
    </row>
    <row r="11" spans="1:2" x14ac:dyDescent="0.25">
      <c r="A11" s="8" t="s">
        <v>18</v>
      </c>
      <c r="B11" s="1">
        <v>25000</v>
      </c>
    </row>
    <row r="12" spans="1:2" x14ac:dyDescent="0.25">
      <c r="A12" s="8" t="s">
        <v>19</v>
      </c>
      <c r="B12" s="1">
        <v>25000</v>
      </c>
    </row>
    <row r="13" spans="1:2" x14ac:dyDescent="0.25">
      <c r="A13" s="8" t="s">
        <v>20</v>
      </c>
      <c r="B13" s="1">
        <v>25000</v>
      </c>
    </row>
    <row r="14" spans="1:2" x14ac:dyDescent="0.25">
      <c r="A14" s="8" t="s">
        <v>21</v>
      </c>
      <c r="B14" s="1">
        <v>25000</v>
      </c>
    </row>
    <row r="15" spans="1:2" x14ac:dyDescent="0.25">
      <c r="A15" s="8" t="s">
        <v>22</v>
      </c>
      <c r="B15" s="1">
        <v>25000</v>
      </c>
    </row>
    <row r="16" spans="1:2" x14ac:dyDescent="0.25">
      <c r="A16" s="8" t="s">
        <v>23</v>
      </c>
      <c r="B16" s="1">
        <v>25000</v>
      </c>
    </row>
    <row r="17" spans="1:2" x14ac:dyDescent="0.25">
      <c r="A17" s="8" t="s">
        <v>24</v>
      </c>
      <c r="B17" s="1">
        <v>24889</v>
      </c>
    </row>
    <row r="18" spans="1:2" x14ac:dyDescent="0.25">
      <c r="A18" s="8" t="s">
        <v>25</v>
      </c>
      <c r="B18" s="1">
        <v>24497</v>
      </c>
    </row>
    <row r="19" spans="1:2" x14ac:dyDescent="0.25">
      <c r="A19" s="8" t="s">
        <v>26</v>
      </c>
      <c r="B19" s="1">
        <v>24264</v>
      </c>
    </row>
    <row r="20" spans="1:2" x14ac:dyDescent="0.25">
      <c r="A20" s="8" t="s">
        <v>27</v>
      </c>
      <c r="B20" s="1">
        <v>24157</v>
      </c>
    </row>
    <row r="21" spans="1:2" x14ac:dyDescent="0.25">
      <c r="A21" s="8" t="s">
        <v>28</v>
      </c>
      <c r="B21" s="1">
        <v>24099</v>
      </c>
    </row>
    <row r="22" spans="1:2" x14ac:dyDescent="0.25">
      <c r="A22" s="8" t="s">
        <v>29</v>
      </c>
      <c r="B22" s="1">
        <v>23965</v>
      </c>
    </row>
    <row r="23" spans="1:2" x14ac:dyDescent="0.25">
      <c r="A23" s="8" t="s">
        <v>30</v>
      </c>
      <c r="B23" s="1">
        <v>24665</v>
      </c>
    </row>
    <row r="24" spans="1:2" x14ac:dyDescent="0.25">
      <c r="A24" s="8" t="s">
        <v>31</v>
      </c>
      <c r="B24" s="1">
        <v>25000</v>
      </c>
    </row>
    <row r="25" spans="1:2" x14ac:dyDescent="0.25">
      <c r="A25" s="8" t="s">
        <v>32</v>
      </c>
      <c r="B25" s="1">
        <v>25000</v>
      </c>
    </row>
    <row r="26" spans="1:2" x14ac:dyDescent="0.25">
      <c r="A26" s="8" t="s">
        <v>33</v>
      </c>
      <c r="B26" s="1">
        <v>25000</v>
      </c>
    </row>
    <row r="27" spans="1:2" x14ac:dyDescent="0.25">
      <c r="A27" s="8" t="s">
        <v>34</v>
      </c>
      <c r="B27" s="1">
        <v>25000</v>
      </c>
    </row>
    <row r="28" spans="1:2" x14ac:dyDescent="0.25">
      <c r="A28" s="8" t="s">
        <v>35</v>
      </c>
      <c r="B28" s="1">
        <v>25000</v>
      </c>
    </row>
    <row r="29" spans="1:2" x14ac:dyDescent="0.25">
      <c r="A29" s="8" t="s">
        <v>36</v>
      </c>
      <c r="B29" s="1">
        <v>12520</v>
      </c>
    </row>
    <row r="30" spans="1:2" x14ac:dyDescent="0.25">
      <c r="A30" s="8" t="s">
        <v>37</v>
      </c>
      <c r="B30" s="1">
        <v>13220</v>
      </c>
    </row>
    <row r="31" spans="1:2" x14ac:dyDescent="0.25">
      <c r="A31" s="8" t="s">
        <v>38</v>
      </c>
      <c r="B31" s="1">
        <v>14620</v>
      </c>
    </row>
    <row r="32" spans="1:2" x14ac:dyDescent="0.25">
      <c r="A32" s="8" t="s">
        <v>39</v>
      </c>
      <c r="B32" s="1">
        <v>14538</v>
      </c>
    </row>
    <row r="33" spans="1:2" x14ac:dyDescent="0.25">
      <c r="A33" s="8" t="s">
        <v>40</v>
      </c>
      <c r="B33" s="1">
        <v>14400</v>
      </c>
    </row>
    <row r="34" spans="1:2" x14ac:dyDescent="0.25">
      <c r="A34" s="8" t="s">
        <v>41</v>
      </c>
      <c r="B34" s="1">
        <v>17200</v>
      </c>
    </row>
    <row r="35" spans="1:2" x14ac:dyDescent="0.25">
      <c r="A35" s="8" t="s">
        <v>42</v>
      </c>
      <c r="B35" s="1">
        <v>20700</v>
      </c>
    </row>
    <row r="36" spans="1:2" x14ac:dyDescent="0.25">
      <c r="A36" s="8" t="s">
        <v>43</v>
      </c>
      <c r="B36" s="1">
        <v>23500</v>
      </c>
    </row>
    <row r="37" spans="1:2" x14ac:dyDescent="0.25">
      <c r="A37" s="8" t="s">
        <v>44</v>
      </c>
      <c r="B37" s="1">
        <v>23780</v>
      </c>
    </row>
    <row r="38" spans="1:2" x14ac:dyDescent="0.25">
      <c r="A38" s="8" t="s">
        <v>45</v>
      </c>
      <c r="B38" s="1">
        <v>12060</v>
      </c>
    </row>
    <row r="39" spans="1:2" x14ac:dyDescent="0.25">
      <c r="A39" s="8" t="s">
        <v>46</v>
      </c>
      <c r="B39" s="1">
        <v>13000</v>
      </c>
    </row>
    <row r="40" spans="1:2" x14ac:dyDescent="0.25">
      <c r="A40" s="8" t="s">
        <v>47</v>
      </c>
      <c r="B40" s="1">
        <v>12795</v>
      </c>
    </row>
    <row r="41" spans="1:2" x14ac:dyDescent="0.25">
      <c r="A41" s="8" t="s">
        <v>48</v>
      </c>
      <c r="B41" s="1">
        <v>12673</v>
      </c>
    </row>
    <row r="42" spans="1:2" x14ac:dyDescent="0.25">
      <c r="A42" s="8" t="s">
        <v>49</v>
      </c>
      <c r="B42" s="1">
        <v>12883</v>
      </c>
    </row>
    <row r="43" spans="1:2" x14ac:dyDescent="0.25">
      <c r="A43" s="8" t="s">
        <v>50</v>
      </c>
      <c r="B43" s="1">
        <v>12953</v>
      </c>
    </row>
    <row r="44" spans="1:2" x14ac:dyDescent="0.25">
      <c r="A44" s="8" t="s">
        <v>51</v>
      </c>
      <c r="B44" s="1">
        <v>12811</v>
      </c>
    </row>
    <row r="45" spans="1:2" x14ac:dyDescent="0.25">
      <c r="A45" s="8" t="s">
        <v>52</v>
      </c>
      <c r="B45" s="1">
        <v>14911</v>
      </c>
    </row>
    <row r="46" spans="1:2" x14ac:dyDescent="0.25">
      <c r="A46" s="8" t="s">
        <v>53</v>
      </c>
      <c r="B46" s="1">
        <v>14725</v>
      </c>
    </row>
    <row r="47" spans="1:2" x14ac:dyDescent="0.25">
      <c r="A47" s="8" t="s">
        <v>54</v>
      </c>
      <c r="B47" s="1">
        <v>14585</v>
      </c>
    </row>
    <row r="48" spans="1:2" x14ac:dyDescent="0.25">
      <c r="A48" s="8" t="s">
        <v>55</v>
      </c>
      <c r="B48" s="1">
        <v>14403</v>
      </c>
    </row>
    <row r="49" spans="1:2" x14ac:dyDescent="0.25">
      <c r="A49" s="8" t="s">
        <v>56</v>
      </c>
      <c r="B49" s="1">
        <v>15663</v>
      </c>
    </row>
    <row r="50" spans="1:2" x14ac:dyDescent="0.25">
      <c r="A50" s="8" t="s">
        <v>57</v>
      </c>
      <c r="B50" s="1">
        <v>17623</v>
      </c>
    </row>
    <row r="51" spans="1:2" x14ac:dyDescent="0.25">
      <c r="A51" s="8" t="s">
        <v>58</v>
      </c>
      <c r="B51" s="1">
        <v>18953</v>
      </c>
    </row>
    <row r="52" spans="1:2" x14ac:dyDescent="0.25">
      <c r="A52" s="8" t="s">
        <v>59</v>
      </c>
      <c r="B52" s="1">
        <v>20493</v>
      </c>
    </row>
    <row r="53" spans="1:2" x14ac:dyDescent="0.25">
      <c r="A53" s="8" t="s">
        <v>60</v>
      </c>
      <c r="B53" s="1">
        <v>22103</v>
      </c>
    </row>
    <row r="54" spans="1:2" x14ac:dyDescent="0.25">
      <c r="A54" s="8" t="s">
        <v>61</v>
      </c>
      <c r="B54" s="1">
        <v>25000</v>
      </c>
    </row>
    <row r="55" spans="1:2" x14ac:dyDescent="0.25">
      <c r="A55" s="8" t="s">
        <v>62</v>
      </c>
      <c r="B55" s="1">
        <v>25000</v>
      </c>
    </row>
    <row r="56" spans="1:2" x14ac:dyDescent="0.25">
      <c r="A56" s="8" t="s">
        <v>63</v>
      </c>
      <c r="B56" s="1">
        <v>25000</v>
      </c>
    </row>
    <row r="57" spans="1:2" x14ac:dyDescent="0.25">
      <c r="A57" s="8" t="s">
        <v>64</v>
      </c>
      <c r="B57" s="1">
        <v>25000</v>
      </c>
    </row>
    <row r="58" spans="1:2" x14ac:dyDescent="0.25">
      <c r="A58" s="8" t="s">
        <v>65</v>
      </c>
      <c r="B58" s="1">
        <v>24564</v>
      </c>
    </row>
    <row r="59" spans="1:2" x14ac:dyDescent="0.25">
      <c r="A59" s="8" t="s">
        <v>66</v>
      </c>
      <c r="B59" s="1">
        <v>24177</v>
      </c>
    </row>
    <row r="60" spans="1:2" x14ac:dyDescent="0.25">
      <c r="A60" s="8" t="s">
        <v>67</v>
      </c>
      <c r="B60" s="1">
        <v>23947</v>
      </c>
    </row>
    <row r="61" spans="1:2" x14ac:dyDescent="0.25">
      <c r="A61" s="8" t="s">
        <v>68</v>
      </c>
      <c r="B61" s="1">
        <v>24017</v>
      </c>
    </row>
    <row r="62" spans="1:2" x14ac:dyDescent="0.25">
      <c r="A62" s="8" t="s">
        <v>69</v>
      </c>
      <c r="B62" s="1">
        <v>23639</v>
      </c>
    </row>
    <row r="63" spans="1:2" x14ac:dyDescent="0.25">
      <c r="A63" s="8" t="s">
        <v>70</v>
      </c>
      <c r="B63" s="1">
        <v>23306</v>
      </c>
    </row>
    <row r="64" spans="1:2" x14ac:dyDescent="0.25">
      <c r="A64" s="8" t="s">
        <v>71</v>
      </c>
      <c r="B64" s="1">
        <v>23015</v>
      </c>
    </row>
    <row r="65" spans="1:2" x14ac:dyDescent="0.25">
      <c r="A65" s="8" t="s">
        <v>72</v>
      </c>
      <c r="B65" s="1">
        <v>25000</v>
      </c>
    </row>
    <row r="66" spans="1:2" x14ac:dyDescent="0.25">
      <c r="A66" s="8" t="s">
        <v>73</v>
      </c>
      <c r="B66" s="1">
        <v>25000</v>
      </c>
    </row>
    <row r="67" spans="1:2" x14ac:dyDescent="0.25">
      <c r="A67" s="8" t="s">
        <v>74</v>
      </c>
      <c r="B67" s="1">
        <v>12226</v>
      </c>
    </row>
    <row r="68" spans="1:2" x14ac:dyDescent="0.25">
      <c r="A68" s="8" t="s">
        <v>75</v>
      </c>
      <c r="B68" s="1">
        <v>12012</v>
      </c>
    </row>
    <row r="69" spans="1:2" x14ac:dyDescent="0.25">
      <c r="A69" s="8" t="s">
        <v>76</v>
      </c>
      <c r="B69" s="1">
        <v>13000</v>
      </c>
    </row>
    <row r="70" spans="1:2" x14ac:dyDescent="0.25">
      <c r="A70" s="8" t="s">
        <v>77</v>
      </c>
      <c r="B70" s="1">
        <v>597</v>
      </c>
    </row>
    <row r="71" spans="1:2" x14ac:dyDescent="0.25">
      <c r="A71" s="8" t="s">
        <v>78</v>
      </c>
      <c r="B71" s="1">
        <v>6197</v>
      </c>
    </row>
    <row r="72" spans="1:2" x14ac:dyDescent="0.25">
      <c r="A72" s="8" t="s">
        <v>79</v>
      </c>
      <c r="B72" s="1">
        <v>10327</v>
      </c>
    </row>
    <row r="73" spans="1:2" x14ac:dyDescent="0.25">
      <c r="A73" s="8" t="s">
        <v>80</v>
      </c>
      <c r="B73" s="1">
        <v>13827</v>
      </c>
    </row>
    <row r="74" spans="1:2" x14ac:dyDescent="0.25">
      <c r="A74" s="8" t="s">
        <v>81</v>
      </c>
      <c r="B74" s="1">
        <v>1561</v>
      </c>
    </row>
    <row r="75" spans="1:2" x14ac:dyDescent="0.25">
      <c r="A75" s="8" t="s">
        <v>82</v>
      </c>
      <c r="B75" s="1">
        <v>13000</v>
      </c>
    </row>
    <row r="76" spans="1:2" x14ac:dyDescent="0.25">
      <c r="A76" s="8" t="s">
        <v>83</v>
      </c>
      <c r="B76" s="1">
        <v>16500</v>
      </c>
    </row>
    <row r="77" spans="1:2" x14ac:dyDescent="0.25">
      <c r="A77" s="8" t="s">
        <v>84</v>
      </c>
      <c r="B77" s="1">
        <v>17200</v>
      </c>
    </row>
    <row r="78" spans="1:2" x14ac:dyDescent="0.25">
      <c r="A78" s="8" t="s">
        <v>85</v>
      </c>
      <c r="B78" s="1">
        <v>4667</v>
      </c>
    </row>
    <row r="79" spans="1:2" x14ac:dyDescent="0.25">
      <c r="A79" s="8" t="s">
        <v>86</v>
      </c>
      <c r="B79" s="1">
        <v>13000</v>
      </c>
    </row>
    <row r="80" spans="1:2" x14ac:dyDescent="0.25">
      <c r="A80" s="8" t="s">
        <v>87</v>
      </c>
      <c r="B80" s="1">
        <v>12837</v>
      </c>
    </row>
    <row r="81" spans="1:2" x14ac:dyDescent="0.25">
      <c r="A81" s="8" t="s">
        <v>88</v>
      </c>
      <c r="B81" s="1">
        <v>12635</v>
      </c>
    </row>
    <row r="82" spans="1:2" x14ac:dyDescent="0.25">
      <c r="A82" s="8" t="s">
        <v>89</v>
      </c>
      <c r="B82" s="1">
        <v>845</v>
      </c>
    </row>
    <row r="83" spans="1:2" x14ac:dyDescent="0.25">
      <c r="A83" s="8" t="s">
        <v>90</v>
      </c>
      <c r="B83" s="1">
        <v>2945</v>
      </c>
    </row>
    <row r="84" spans="1:2" x14ac:dyDescent="0.25">
      <c r="A84" s="8" t="s">
        <v>91</v>
      </c>
      <c r="B84" s="1">
        <v>4345</v>
      </c>
    </row>
    <row r="85" spans="1:2" x14ac:dyDescent="0.25">
      <c r="A85" s="8" t="s">
        <v>92</v>
      </c>
      <c r="B85" s="1">
        <v>4290</v>
      </c>
    </row>
    <row r="86" spans="1:2" x14ac:dyDescent="0.25">
      <c r="A86" s="8" t="s">
        <v>93</v>
      </c>
      <c r="B86" s="1">
        <v>6390</v>
      </c>
    </row>
    <row r="87" spans="1:2" x14ac:dyDescent="0.25">
      <c r="A87" s="8" t="s">
        <v>94</v>
      </c>
      <c r="B87" s="1">
        <v>8490</v>
      </c>
    </row>
    <row r="88" spans="1:2" x14ac:dyDescent="0.25">
      <c r="A88" s="8" t="s">
        <v>95</v>
      </c>
      <c r="B88" s="1">
        <v>8384</v>
      </c>
    </row>
    <row r="89" spans="1:2" x14ac:dyDescent="0.25">
      <c r="A89" s="8" t="s">
        <v>96</v>
      </c>
      <c r="B89" s="1">
        <v>13000</v>
      </c>
    </row>
    <row r="90" spans="1:2" x14ac:dyDescent="0.25">
      <c r="A90" s="8" t="s">
        <v>97</v>
      </c>
      <c r="B90" s="1">
        <v>17900</v>
      </c>
    </row>
    <row r="91" spans="1:2" x14ac:dyDescent="0.25">
      <c r="A91" s="8" t="s">
        <v>98</v>
      </c>
      <c r="B91" s="1">
        <v>22100</v>
      </c>
    </row>
    <row r="92" spans="1:2" x14ac:dyDescent="0.25">
      <c r="A92" s="8" t="s">
        <v>99</v>
      </c>
      <c r="B92" s="1">
        <v>9675</v>
      </c>
    </row>
    <row r="93" spans="1:2" x14ac:dyDescent="0.25">
      <c r="A93" s="8" t="s">
        <v>100</v>
      </c>
      <c r="B93" s="1">
        <v>13000</v>
      </c>
    </row>
    <row r="94" spans="1:2" x14ac:dyDescent="0.25">
      <c r="A94" s="8" t="s">
        <v>101</v>
      </c>
      <c r="B94" s="1">
        <v>677</v>
      </c>
    </row>
    <row r="95" spans="1:2" x14ac:dyDescent="0.25">
      <c r="A95" s="8" t="s">
        <v>102</v>
      </c>
      <c r="B95" s="1">
        <v>13000</v>
      </c>
    </row>
    <row r="96" spans="1:2" x14ac:dyDescent="0.25">
      <c r="A96" s="8" t="s">
        <v>103</v>
      </c>
      <c r="B96" s="1">
        <v>651</v>
      </c>
    </row>
    <row r="97" spans="1:2" x14ac:dyDescent="0.25">
      <c r="A97" s="8" t="s">
        <v>104</v>
      </c>
      <c r="B97" s="1">
        <v>13000</v>
      </c>
    </row>
    <row r="98" spans="1:2" x14ac:dyDescent="0.25">
      <c r="A98" s="8" t="s">
        <v>105</v>
      </c>
      <c r="B98" s="1">
        <v>512</v>
      </c>
    </row>
    <row r="99" spans="1:2" x14ac:dyDescent="0.25">
      <c r="A99" s="8" t="s">
        <v>106</v>
      </c>
      <c r="B99" s="1">
        <v>13000</v>
      </c>
    </row>
    <row r="100" spans="1:2" x14ac:dyDescent="0.25">
      <c r="A100" s="8" t="s">
        <v>107</v>
      </c>
      <c r="B100" s="1">
        <v>597</v>
      </c>
    </row>
    <row r="101" spans="1:2" x14ac:dyDescent="0.25">
      <c r="A101" s="8" t="s">
        <v>108</v>
      </c>
      <c r="B101" s="1">
        <v>13197</v>
      </c>
    </row>
    <row r="102" spans="1:2" x14ac:dyDescent="0.25">
      <c r="A102" s="8" t="s">
        <v>109</v>
      </c>
      <c r="B102" s="1">
        <v>15297</v>
      </c>
    </row>
    <row r="103" spans="1:2" x14ac:dyDescent="0.25">
      <c r="A103" s="8" t="s">
        <v>110</v>
      </c>
      <c r="B103" s="1">
        <v>3437</v>
      </c>
    </row>
    <row r="104" spans="1:2" x14ac:dyDescent="0.25">
      <c r="A104" s="8" t="s">
        <v>111</v>
      </c>
      <c r="B104" s="1">
        <v>11977</v>
      </c>
    </row>
    <row r="105" spans="1:2" x14ac:dyDescent="0.25">
      <c r="A105" s="8" t="s">
        <v>112</v>
      </c>
      <c r="B105" s="1">
        <v>13000</v>
      </c>
    </row>
    <row r="106" spans="1:2" x14ac:dyDescent="0.25">
      <c r="A106" s="8" t="s">
        <v>113</v>
      </c>
      <c r="B106" s="1">
        <v>14400</v>
      </c>
    </row>
    <row r="107" spans="1:2" x14ac:dyDescent="0.25">
      <c r="A107" s="8" t="s">
        <v>114</v>
      </c>
      <c r="B107" s="1">
        <v>22800</v>
      </c>
    </row>
    <row r="108" spans="1:2" x14ac:dyDescent="0.25">
      <c r="A108" s="8" t="s">
        <v>115</v>
      </c>
      <c r="B108" s="1">
        <v>10277</v>
      </c>
    </row>
    <row r="109" spans="1:2" x14ac:dyDescent="0.25">
      <c r="A109" s="8" t="s">
        <v>116</v>
      </c>
      <c r="B109" s="1">
        <v>13000</v>
      </c>
    </row>
    <row r="110" spans="1:2" x14ac:dyDescent="0.25">
      <c r="A110" s="8" t="s">
        <v>117</v>
      </c>
      <c r="B110" s="1">
        <v>750</v>
      </c>
    </row>
    <row r="111" spans="1:2" x14ac:dyDescent="0.25">
      <c r="A111" s="8" t="s">
        <v>118</v>
      </c>
      <c r="B111" s="1">
        <v>13000</v>
      </c>
    </row>
    <row r="112" spans="1:2" x14ac:dyDescent="0.25">
      <c r="A112" s="8" t="s">
        <v>119</v>
      </c>
      <c r="B112" s="1">
        <v>482</v>
      </c>
    </row>
    <row r="113" spans="1:2" x14ac:dyDescent="0.25">
      <c r="A113" s="8" t="s">
        <v>120</v>
      </c>
      <c r="B113" s="1">
        <v>13082</v>
      </c>
    </row>
    <row r="114" spans="1:2" x14ac:dyDescent="0.25">
      <c r="A114" s="8" t="s">
        <v>121</v>
      </c>
      <c r="B114" s="1">
        <v>756</v>
      </c>
    </row>
    <row r="115" spans="1:2" x14ac:dyDescent="0.25">
      <c r="A115" s="8" t="s">
        <v>122</v>
      </c>
      <c r="B115" s="1">
        <v>4956</v>
      </c>
    </row>
    <row r="116" spans="1:2" x14ac:dyDescent="0.25">
      <c r="A116" s="8" t="s">
        <v>123</v>
      </c>
      <c r="B116" s="1">
        <v>13000</v>
      </c>
    </row>
    <row r="117" spans="1:2" x14ac:dyDescent="0.25">
      <c r="A117" s="8" t="s">
        <v>124</v>
      </c>
      <c r="B117" s="1">
        <v>651</v>
      </c>
    </row>
    <row r="118" spans="1:2" x14ac:dyDescent="0.25">
      <c r="A118" s="8" t="s">
        <v>125</v>
      </c>
      <c r="B118" s="1">
        <v>13000</v>
      </c>
    </row>
    <row r="119" spans="1:2" x14ac:dyDescent="0.25">
      <c r="A119" s="8" t="s">
        <v>126</v>
      </c>
      <c r="B119" s="1">
        <v>1070</v>
      </c>
    </row>
    <row r="120" spans="1:2" x14ac:dyDescent="0.25">
      <c r="A120" s="8" t="s">
        <v>127</v>
      </c>
      <c r="B120" s="1">
        <v>13000</v>
      </c>
    </row>
    <row r="121" spans="1:2" x14ac:dyDescent="0.25">
      <c r="A121" s="8" t="s">
        <v>128</v>
      </c>
      <c r="B121" s="1">
        <v>1070</v>
      </c>
    </row>
    <row r="122" spans="1:2" x14ac:dyDescent="0.25">
      <c r="A122" s="8" t="s">
        <v>129</v>
      </c>
      <c r="B122" s="1">
        <v>13000</v>
      </c>
    </row>
    <row r="123" spans="1:2" x14ac:dyDescent="0.25">
      <c r="A123" s="8" t="s">
        <v>130</v>
      </c>
      <c r="B123" s="1">
        <v>702</v>
      </c>
    </row>
    <row r="124" spans="1:2" x14ac:dyDescent="0.25">
      <c r="A124" s="8" t="s">
        <v>131</v>
      </c>
      <c r="B124" s="1">
        <v>690</v>
      </c>
    </row>
    <row r="125" spans="1:2" x14ac:dyDescent="0.25">
      <c r="A125" s="8" t="s">
        <v>132</v>
      </c>
      <c r="B125" s="1">
        <v>679</v>
      </c>
    </row>
    <row r="126" spans="1:2" x14ac:dyDescent="0.25">
      <c r="A126" s="8" t="s">
        <v>133</v>
      </c>
      <c r="B126" s="1">
        <v>13000</v>
      </c>
    </row>
    <row r="127" spans="1:2" x14ac:dyDescent="0.25">
      <c r="A127" s="8" t="s">
        <v>134</v>
      </c>
      <c r="B127" s="1">
        <v>597</v>
      </c>
    </row>
    <row r="128" spans="1:2" x14ac:dyDescent="0.25">
      <c r="A128" s="8" t="s">
        <v>135</v>
      </c>
      <c r="B128" s="1">
        <v>13000</v>
      </c>
    </row>
    <row r="129" spans="1:2" x14ac:dyDescent="0.25">
      <c r="A129" s="8" t="s">
        <v>136</v>
      </c>
      <c r="B129" s="1">
        <v>512</v>
      </c>
    </row>
    <row r="130" spans="1:2" x14ac:dyDescent="0.25">
      <c r="A130" s="8" t="s">
        <v>137</v>
      </c>
      <c r="B130" s="1">
        <v>13000</v>
      </c>
    </row>
    <row r="131" spans="1:2" x14ac:dyDescent="0.25">
      <c r="A131" s="8" t="s">
        <v>138</v>
      </c>
      <c r="B131" s="1">
        <v>541</v>
      </c>
    </row>
    <row r="132" spans="1:2" x14ac:dyDescent="0.25">
      <c r="A132" s="8" t="s">
        <v>139</v>
      </c>
      <c r="B132" s="1">
        <v>13000</v>
      </c>
    </row>
    <row r="133" spans="1:2" x14ac:dyDescent="0.25">
      <c r="A133" s="8" t="s">
        <v>140</v>
      </c>
      <c r="B133" s="1">
        <v>422</v>
      </c>
    </row>
    <row r="134" spans="1:2" x14ac:dyDescent="0.25">
      <c r="A134" s="8" t="s">
        <v>141</v>
      </c>
      <c r="B134" s="1">
        <v>13000</v>
      </c>
    </row>
    <row r="135" spans="1:2" x14ac:dyDescent="0.25">
      <c r="A135" s="8" t="s">
        <v>142</v>
      </c>
      <c r="B135" s="1">
        <v>541</v>
      </c>
    </row>
    <row r="136" spans="1:2" x14ac:dyDescent="0.25">
      <c r="A136" s="8" t="s">
        <v>143</v>
      </c>
      <c r="B136" s="1">
        <v>13000</v>
      </c>
    </row>
    <row r="137" spans="1:2" x14ac:dyDescent="0.25">
      <c r="A137" s="8" t="s">
        <v>144</v>
      </c>
      <c r="B137" s="1">
        <v>1000</v>
      </c>
    </row>
    <row r="138" spans="1:2" x14ac:dyDescent="0.25">
      <c r="A138" s="8" t="s">
        <v>145</v>
      </c>
      <c r="B138" s="1">
        <v>1000</v>
      </c>
    </row>
    <row r="139" spans="1:2" x14ac:dyDescent="0.25">
      <c r="A139" s="8" t="s">
        <v>146</v>
      </c>
      <c r="B139" s="1">
        <v>1000</v>
      </c>
    </row>
    <row r="140" spans="1:2" x14ac:dyDescent="0.25">
      <c r="A140" s="8" t="s">
        <v>147</v>
      </c>
      <c r="B140" s="1">
        <v>9400</v>
      </c>
    </row>
    <row r="141" spans="1:2" x14ac:dyDescent="0.25">
      <c r="A141" s="8" t="s">
        <v>148</v>
      </c>
      <c r="B141" s="1">
        <v>13000</v>
      </c>
    </row>
    <row r="142" spans="1:2" x14ac:dyDescent="0.25">
      <c r="A142" s="8" t="s">
        <v>149</v>
      </c>
      <c r="B142" s="1">
        <v>1140</v>
      </c>
    </row>
    <row r="143" spans="1:2" x14ac:dyDescent="0.25">
      <c r="A143" s="8" t="s">
        <v>150</v>
      </c>
      <c r="B143" s="1">
        <v>13000</v>
      </c>
    </row>
    <row r="144" spans="1:2" x14ac:dyDescent="0.25">
      <c r="A144" s="8" t="s">
        <v>151</v>
      </c>
      <c r="B144" s="1">
        <v>677</v>
      </c>
    </row>
    <row r="145" spans="1:2" x14ac:dyDescent="0.25">
      <c r="A145" s="8" t="s">
        <v>152</v>
      </c>
      <c r="B145" s="1">
        <v>13000</v>
      </c>
    </row>
    <row r="146" spans="1:2" x14ac:dyDescent="0.25">
      <c r="A146" s="8" t="s">
        <v>153</v>
      </c>
      <c r="B146" s="1">
        <v>702</v>
      </c>
    </row>
    <row r="147" spans="1:2" x14ac:dyDescent="0.25">
      <c r="A147" s="8" t="s">
        <v>154</v>
      </c>
      <c r="B147" s="1">
        <v>13000</v>
      </c>
    </row>
    <row r="148" spans="1:2" x14ac:dyDescent="0.25">
      <c r="A148" s="8" t="s">
        <v>155</v>
      </c>
      <c r="B148" s="1">
        <v>677</v>
      </c>
    </row>
    <row r="149" spans="1:2" x14ac:dyDescent="0.25">
      <c r="A149" s="8" t="s">
        <v>156</v>
      </c>
      <c r="B149" s="1">
        <v>4527</v>
      </c>
    </row>
    <row r="150" spans="1:2" x14ac:dyDescent="0.25">
      <c r="A150" s="8" t="s">
        <v>157</v>
      </c>
      <c r="B150" s="1">
        <v>17127</v>
      </c>
    </row>
    <row r="151" spans="1:2" x14ac:dyDescent="0.25">
      <c r="A151" s="8" t="s">
        <v>158</v>
      </c>
      <c r="B151" s="1">
        <v>25000</v>
      </c>
    </row>
    <row r="152" spans="1:2" x14ac:dyDescent="0.25">
      <c r="A152" s="8" t="s">
        <v>159</v>
      </c>
      <c r="B152" s="1">
        <v>12172</v>
      </c>
    </row>
    <row r="153" spans="1:2" x14ac:dyDescent="0.25">
      <c r="A153" s="8" t="s">
        <v>160</v>
      </c>
      <c r="B153" s="1">
        <v>242</v>
      </c>
    </row>
    <row r="154" spans="1:2" x14ac:dyDescent="0.25">
      <c r="A154" s="8" t="s">
        <v>161</v>
      </c>
      <c r="B154" s="1">
        <v>10042</v>
      </c>
    </row>
    <row r="155" spans="1:2" x14ac:dyDescent="0.25">
      <c r="A155" s="8" t="s">
        <v>162</v>
      </c>
      <c r="B155" s="1">
        <v>13000</v>
      </c>
    </row>
    <row r="156" spans="1:2" x14ac:dyDescent="0.25">
      <c r="A156" s="8" t="s">
        <v>163</v>
      </c>
      <c r="B156" s="1">
        <v>482</v>
      </c>
    </row>
    <row r="157" spans="1:2" x14ac:dyDescent="0.25">
      <c r="A157" s="8" t="s">
        <v>164</v>
      </c>
      <c r="B157" s="1">
        <v>1882</v>
      </c>
    </row>
    <row r="158" spans="1:2" x14ac:dyDescent="0.25">
      <c r="A158" s="8" t="s">
        <v>165</v>
      </c>
      <c r="B158" s="1">
        <v>13000</v>
      </c>
    </row>
    <row r="159" spans="1:2" x14ac:dyDescent="0.25">
      <c r="A159" s="8" t="s">
        <v>166</v>
      </c>
      <c r="B159" s="1">
        <v>726</v>
      </c>
    </row>
    <row r="160" spans="1:2" x14ac:dyDescent="0.25">
      <c r="A160" s="8" t="s">
        <v>167</v>
      </c>
      <c r="B160" s="1">
        <v>13000</v>
      </c>
    </row>
    <row r="161" spans="1:2" x14ac:dyDescent="0.25">
      <c r="A161" s="8" t="s">
        <v>168</v>
      </c>
      <c r="B161" s="1">
        <v>12773</v>
      </c>
    </row>
    <row r="162" spans="1:2" x14ac:dyDescent="0.25">
      <c r="A162" s="8" t="s">
        <v>169</v>
      </c>
      <c r="B162" s="1">
        <v>15573</v>
      </c>
    </row>
    <row r="163" spans="1:2" x14ac:dyDescent="0.25">
      <c r="A163" s="8" t="s">
        <v>170</v>
      </c>
      <c r="B163" s="1">
        <v>15354</v>
      </c>
    </row>
    <row r="164" spans="1:2" x14ac:dyDescent="0.25">
      <c r="A164" s="8" t="s">
        <v>171</v>
      </c>
      <c r="B164" s="1">
        <v>18154</v>
      </c>
    </row>
    <row r="165" spans="1:2" x14ac:dyDescent="0.25">
      <c r="A165" s="8" t="s">
        <v>172</v>
      </c>
      <c r="B165" s="1">
        <v>17955</v>
      </c>
    </row>
    <row r="166" spans="1:2" x14ac:dyDescent="0.25">
      <c r="A166" s="8" t="s">
        <v>173</v>
      </c>
      <c r="B166" s="1">
        <v>17731</v>
      </c>
    </row>
    <row r="167" spans="1:2" x14ac:dyDescent="0.25">
      <c r="A167" s="8" t="s">
        <v>174</v>
      </c>
      <c r="B167" s="1">
        <v>5801</v>
      </c>
    </row>
    <row r="168" spans="1:2" x14ac:dyDescent="0.25">
      <c r="A168" s="8" t="s">
        <v>175</v>
      </c>
      <c r="B168" s="1">
        <v>13000</v>
      </c>
    </row>
    <row r="169" spans="1:2" x14ac:dyDescent="0.25">
      <c r="A169" s="8" t="s">
        <v>176</v>
      </c>
      <c r="B169" s="1">
        <v>702</v>
      </c>
    </row>
    <row r="170" spans="1:2" x14ac:dyDescent="0.25">
      <c r="A170" s="8" t="s">
        <v>177</v>
      </c>
      <c r="B170" s="1">
        <v>2802</v>
      </c>
    </row>
    <row r="171" spans="1:2" x14ac:dyDescent="0.25">
      <c r="A171" s="8" t="s">
        <v>178</v>
      </c>
      <c r="B171" s="1">
        <v>13000</v>
      </c>
    </row>
    <row r="172" spans="1:2" x14ac:dyDescent="0.25">
      <c r="A172" s="8" t="s">
        <v>179</v>
      </c>
      <c r="B172" s="1">
        <v>702</v>
      </c>
    </row>
    <row r="173" spans="1:2" x14ac:dyDescent="0.25">
      <c r="A173" s="8" t="s">
        <v>180</v>
      </c>
      <c r="B173" s="1">
        <v>13000</v>
      </c>
    </row>
    <row r="174" spans="1:2" x14ac:dyDescent="0.25">
      <c r="A174" s="8" t="s">
        <v>181</v>
      </c>
      <c r="B174" s="1">
        <v>750</v>
      </c>
    </row>
    <row r="175" spans="1:2" x14ac:dyDescent="0.25">
      <c r="A175" s="8" t="s">
        <v>182</v>
      </c>
      <c r="B175" s="1">
        <v>736</v>
      </c>
    </row>
    <row r="176" spans="1:2" x14ac:dyDescent="0.25">
      <c r="A176" s="8" t="s">
        <v>183</v>
      </c>
      <c r="B176" s="1">
        <v>2136</v>
      </c>
    </row>
    <row r="177" spans="1:2" x14ac:dyDescent="0.25">
      <c r="A177" s="8" t="s">
        <v>184</v>
      </c>
      <c r="B177" s="1">
        <v>2109</v>
      </c>
    </row>
    <row r="178" spans="1:2" x14ac:dyDescent="0.25">
      <c r="A178" s="8" t="s">
        <v>185</v>
      </c>
      <c r="B178" s="1">
        <v>2079</v>
      </c>
    </row>
    <row r="179" spans="1:2" x14ac:dyDescent="0.25">
      <c r="A179" s="8" t="s">
        <v>186</v>
      </c>
      <c r="B179" s="1">
        <v>2042</v>
      </c>
    </row>
    <row r="180" spans="1:2" x14ac:dyDescent="0.25">
      <c r="A180" s="8" t="s">
        <v>187</v>
      </c>
      <c r="B180" s="1">
        <v>2006</v>
      </c>
    </row>
    <row r="181" spans="1:2" x14ac:dyDescent="0.25">
      <c r="A181" s="8" t="s">
        <v>188</v>
      </c>
      <c r="B181" s="1">
        <v>1974</v>
      </c>
    </row>
    <row r="182" spans="1:2" x14ac:dyDescent="0.25">
      <c r="A182" s="8" t="s">
        <v>189</v>
      </c>
      <c r="B182" s="1">
        <v>1949</v>
      </c>
    </row>
    <row r="183" spans="1:2" x14ac:dyDescent="0.25">
      <c r="A183" s="8" t="s">
        <v>190</v>
      </c>
      <c r="B183" s="1">
        <v>1927</v>
      </c>
    </row>
    <row r="184" spans="1:2" x14ac:dyDescent="0.25">
      <c r="A184" s="8" t="s">
        <v>191</v>
      </c>
      <c r="B184" s="1">
        <v>1908</v>
      </c>
    </row>
    <row r="185" spans="1:2" x14ac:dyDescent="0.25">
      <c r="A185" s="8" t="s">
        <v>192</v>
      </c>
      <c r="B185" s="1">
        <v>1889</v>
      </c>
    </row>
    <row r="186" spans="1:2" x14ac:dyDescent="0.25">
      <c r="A186" s="8" t="s">
        <v>193</v>
      </c>
      <c r="B186" s="1">
        <v>1871</v>
      </c>
    </row>
    <row r="187" spans="1:2" x14ac:dyDescent="0.25">
      <c r="A187" s="8" t="s">
        <v>5</v>
      </c>
      <c r="B187" s="1">
        <v>2283167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8325-2DEC-4732-9353-34EB37F77DE1}">
  <dimension ref="A3:H10"/>
  <sheetViews>
    <sheetView workbookViewId="0">
      <selection activeCell="H4" sqref="H4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3" spans="1:8" x14ac:dyDescent="0.25">
      <c r="A3" s="7" t="s">
        <v>4</v>
      </c>
      <c r="B3" t="s">
        <v>201</v>
      </c>
      <c r="E3" t="s">
        <v>202</v>
      </c>
      <c r="F3" t="s">
        <v>203</v>
      </c>
      <c r="G3" t="s">
        <v>204</v>
      </c>
      <c r="H3" t="s">
        <v>194</v>
      </c>
    </row>
    <row r="4" spans="1:8" x14ac:dyDescent="0.25">
      <c r="A4" s="15" t="s">
        <v>195</v>
      </c>
      <c r="B4" s="1">
        <v>0</v>
      </c>
      <c r="E4" t="s">
        <v>195</v>
      </c>
      <c r="F4">
        <v>0</v>
      </c>
      <c r="G4">
        <f>ROUNDUP(F4/1000,0)</f>
        <v>0</v>
      </c>
      <c r="H4">
        <f>G4*11.74</f>
        <v>0</v>
      </c>
    </row>
    <row r="5" spans="1:8" x14ac:dyDescent="0.25">
      <c r="A5" s="15" t="s">
        <v>196</v>
      </c>
      <c r="B5" s="1">
        <v>13172</v>
      </c>
      <c r="E5" t="s">
        <v>196</v>
      </c>
      <c r="F5">
        <v>13172</v>
      </c>
      <c r="G5">
        <f t="shared" ref="G5:G9" si="0">ROUNDUP(F5/1000,0)</f>
        <v>14</v>
      </c>
      <c r="H5">
        <f t="shared" ref="H5:H9" si="1">G5*11.74</f>
        <v>164.36</v>
      </c>
    </row>
    <row r="6" spans="1:8" x14ac:dyDescent="0.25">
      <c r="A6" s="15" t="s">
        <v>197</v>
      </c>
      <c r="B6" s="1">
        <v>89444</v>
      </c>
      <c r="E6" t="s">
        <v>197</v>
      </c>
      <c r="F6">
        <v>89444</v>
      </c>
      <c r="G6">
        <f t="shared" si="0"/>
        <v>90</v>
      </c>
      <c r="H6">
        <f t="shared" si="1"/>
        <v>1056.5999999999999</v>
      </c>
    </row>
    <row r="7" spans="1:8" x14ac:dyDescent="0.25">
      <c r="A7" s="15" t="s">
        <v>198</v>
      </c>
      <c r="B7" s="1">
        <v>217938</v>
      </c>
      <c r="E7" t="s">
        <v>198</v>
      </c>
      <c r="F7">
        <v>217938</v>
      </c>
      <c r="G7">
        <f t="shared" si="0"/>
        <v>218</v>
      </c>
      <c r="H7">
        <f t="shared" si="1"/>
        <v>2559.3200000000002</v>
      </c>
    </row>
    <row r="8" spans="1:8" x14ac:dyDescent="0.25">
      <c r="A8" s="15" t="s">
        <v>199</v>
      </c>
      <c r="B8" s="1">
        <v>310099</v>
      </c>
      <c r="E8" t="s">
        <v>199</v>
      </c>
      <c r="F8">
        <v>310099</v>
      </c>
      <c r="G8">
        <f t="shared" si="0"/>
        <v>311</v>
      </c>
      <c r="H8">
        <f t="shared" si="1"/>
        <v>3651.14</v>
      </c>
    </row>
    <row r="9" spans="1:8" x14ac:dyDescent="0.25">
      <c r="A9" s="15" t="s">
        <v>200</v>
      </c>
      <c r="B9" s="1">
        <v>112774</v>
      </c>
      <c r="E9" t="s">
        <v>200</v>
      </c>
      <c r="F9">
        <v>112774</v>
      </c>
      <c r="G9">
        <f t="shared" si="0"/>
        <v>113</v>
      </c>
      <c r="H9">
        <f t="shared" si="1"/>
        <v>1326.6200000000001</v>
      </c>
    </row>
    <row r="10" spans="1:8" x14ac:dyDescent="0.25">
      <c r="A10" s="15" t="s">
        <v>5</v>
      </c>
      <c r="B10" s="1">
        <v>743427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A w O Y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A w O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D m F Q i A 6 G h G Q E A A N Q C A A A T A B w A R m 9 y b X V s Y X M v U 2 V j d G l v b j E u b S C i G A A o o B Q A A A A A A A A A A A A A A A A A A A A A A A A A A A D t U D 1 L x E A Q 7 Q P 5 D 8 u m S W A J J m C h k i r R U p G L j a 4 c e 8 n c u Z j s h t 3 J e f G 4 R v x H V t a S / + V i / A R L S 6 e Z m T c f j / c s V C i 1 I r M p J 0 e + 5 3 v 2 R h i o S a d X u h Y k I w 2 g 7 x E X 4 7 N 5 e a r H B + 3 A 3 K 7 j Q l d 9 C w r D E 9 l A n G u F r r E h z Q / 5 h Q V j e S s M D v x M Q W H k G n i h b 9 / 2 B z f A 3 o i 5 V E v B q 3 s w d x K q e b q X H P C J N c Y N 0 o h d F d D I V i K Y j A Y h i k V E G c l 1 0 7 f K Z i k j x 6 r S t V S r L E n 3 X X v e a 4 Q Z D g 1 k X 2 V 8 q h V c R 2 y S E N D L V s L 4 S H D o q J N R i o V b K Y 1 Q d q l N O / 0 u h w 5 s + K m W b b d 0 G i S O 3 h 0 C Q d j g j p E P P P 2 B 7 y L f k + o X v u / u B v T d 3 z C N 6 L / J f 2 j y K 1 B L A Q I t A B Q A A g A I A A M D m F Q v m A 0 M p A A A A P U A A A A S A A A A A A A A A A A A A A A A A A A A A A B D b 2 5 m a W c v U G F j a 2 F n Z S 5 4 b W x Q S w E C L Q A U A A I A C A A D A 5 h U D 8 r p q 6 Q A A A D p A A A A E w A A A A A A A A A A A A A A A A D w A A A A W 0 N v b n R l b n R f V H l w Z X N d L n h t b F B L A Q I t A B Q A A g A I A A M D m F Q i A 6 G h G Q E A A N Q C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P A A A A A A A A /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N U M T g 6 M j c 6 M T M u N j M 5 N j U 1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D b 2 x 1 b W 4 x L D B 9 J n F 1 b 3 Q 7 L C Z x d W 9 0 O 1 N l Y 3 R p b 2 4 x L 3 B v Z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D b 2 x 1 b W 4 x L D B 9 J n F 1 b 3 Q 7 L C Z x d W 9 0 O 1 N l Y 3 R p b 2 4 x L 3 B v Z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N U M j I 6 M D E 6 N T Q u M j c 0 O D c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i k v Q X V 0 b 1 J l b W 9 2 Z W R D b 2 x 1 b W 5 z M S 5 7 Q 2 9 s d W 1 u M S w w f S Z x d W 9 0 O y w m c X V v d D t T Z W N 0 a W 9 u M S 9 w b 2 d v Z G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D b 2 x 1 b W 4 x L D B 9 J n F 1 b 3 Q 7 L C Z x d W 9 0 O 1 N l Y 3 R p b 2 4 x L 3 B v Z 2 9 k Y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f V o L h L s R P r O l w S 7 y k d / Y A A A A A A g A A A A A A E G Y A A A A B A A A g A A A A w W q c r G K M H n L R T 3 t k 2 i f + m 6 U h 2 C J f q X Y H 1 H l B 2 s B j u C c A A A A A D o A A A A A C A A A g A A A A U 9 c + y D v Q O v x i u V k 6 x I S K s l 3 g 8 e 2 h H N 3 L 7 c 5 K Q Y S t 5 D 5 Q A A A A z 1 m r o 7 b 4 9 A U 0 t Q Y / n C / K O n F 2 I Z 1 i 0 9 W T D U n i p e b e 3 h e x N f 0 I N d b c o U y T 0 4 4 + 3 w 4 k Z 2 r X J R 7 n u D i D j j z n f W q 0 3 c c r l v B h + Z z Y g Y x e O B C D f x J A A A A A H v 2 / x B f b D 5 5 z h M d X Y z C Z L J 9 d k 4 n z L m H Y b G U 0 n t V r G Q z 1 f i c 6 u m u 6 6 1 2 + 7 c A 6 g R n U t g + 7 K j 5 Q g 4 D D a c N a T A J u a Q = = < / D a t a M a s h u p > 
</file>

<file path=customXml/itemProps1.xml><?xml version="1.0" encoding="utf-8"?>
<ds:datastoreItem xmlns:ds="http://schemas.openxmlformats.org/officeDocument/2006/customXml" ds:itemID="{1D4C284E-0B8B-473E-B463-418D1DD538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pogoda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2022-04-23T18:25:44Z</dcterms:created>
  <dcterms:modified xsi:type="dcterms:W3CDTF">2022-04-23T22:47:00Z</dcterms:modified>
</cp:coreProperties>
</file>