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8fe218c1544e15/Dokumenty/matura_infa/czerwiec_2020/"/>
    </mc:Choice>
  </mc:AlternateContent>
  <xr:revisionPtr revIDLastSave="330" documentId="8_{44BB9D4A-5D05-4CBD-96E4-0CFEF4114680}" xr6:coauthVersionLast="47" xr6:coauthVersionMax="47" xr10:uidLastSave="{109B529F-A9CD-46A3-8635-A8ABA649642F}"/>
  <bookViews>
    <workbookView xWindow="-120" yWindow="-120" windowWidth="29040" windowHeight="15840" xr2:uid="{92803713-2BC9-43FE-91BA-8E78B29577BB}"/>
  </bookViews>
  <sheets>
    <sheet name="Arkusz14" sheetId="23" r:id="rId1"/>
    <sheet name="statek" sheetId="2" r:id="rId2"/>
    <sheet name="zad1" sheetId="13" r:id="rId3"/>
    <sheet name="zad2" sheetId="14" r:id="rId4"/>
    <sheet name="zad3_a" sheetId="17" r:id="rId5"/>
    <sheet name="zad3a_pom" sheetId="16" r:id="rId6"/>
    <sheet name="zad3_b" sheetId="20" r:id="rId7"/>
    <sheet name="zad3b_pom" sheetId="18" r:id="rId8"/>
  </sheets>
  <definedNames>
    <definedName name="DaneZewnętrzne_1" localSheetId="1" hidden="1">statek!$A$1:$F$203</definedName>
  </definedNames>
  <calcPr calcId="191029"/>
  <pivotCaches>
    <pivotCache cacheId="24" r:id="rId9"/>
    <pivotCache cacheId="34" r:id="rId10"/>
    <pivotCache cacheId="43" r:id="rId11"/>
    <pivotCache cacheId="6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B5" i="14"/>
  <c r="B6" i="14"/>
  <c r="C6" i="14" s="1"/>
  <c r="B7" i="14"/>
  <c r="B8" i="14"/>
  <c r="B9" i="14"/>
  <c r="B10" i="14"/>
  <c r="B11" i="14"/>
  <c r="B12" i="14"/>
  <c r="B13" i="14"/>
  <c r="C13" i="14" s="1"/>
  <c r="B14" i="14"/>
  <c r="B15" i="14"/>
  <c r="B16" i="14"/>
  <c r="B17" i="14"/>
  <c r="B18" i="14"/>
  <c r="C18" i="14" s="1"/>
  <c r="B19" i="14"/>
  <c r="B20" i="14"/>
  <c r="B21" i="14"/>
  <c r="B22" i="14"/>
  <c r="B23" i="14"/>
  <c r="B24" i="14"/>
  <c r="B25" i="14"/>
  <c r="C25" i="14" s="1"/>
  <c r="B26" i="14"/>
  <c r="B27" i="14"/>
  <c r="B28" i="14"/>
  <c r="B29" i="14"/>
  <c r="B30" i="14"/>
  <c r="C30" i="14" s="1"/>
  <c r="B31" i="14"/>
  <c r="B32" i="14"/>
  <c r="B33" i="14"/>
  <c r="B34" i="14"/>
  <c r="B35" i="14"/>
  <c r="B36" i="14"/>
  <c r="B37" i="14"/>
  <c r="C37" i="14" s="1"/>
  <c r="B38" i="14"/>
  <c r="B39" i="14"/>
  <c r="B40" i="14"/>
  <c r="B41" i="14"/>
  <c r="B42" i="14"/>
  <c r="C42" i="14" s="1"/>
  <c r="B43" i="14"/>
  <c r="B44" i="14"/>
  <c r="B45" i="14"/>
  <c r="B46" i="14"/>
  <c r="B47" i="14"/>
  <c r="B48" i="14"/>
  <c r="C48" i="14" s="1"/>
  <c r="B49" i="14"/>
  <c r="C49" i="14" s="1"/>
  <c r="B50" i="14"/>
  <c r="B51" i="14"/>
  <c r="B52" i="14"/>
  <c r="B53" i="14"/>
  <c r="B54" i="14"/>
  <c r="C54" i="14" s="1"/>
  <c r="B55" i="14"/>
  <c r="B56" i="14"/>
  <c r="B57" i="14"/>
  <c r="B58" i="14"/>
  <c r="B59" i="14"/>
  <c r="B60" i="14"/>
  <c r="C60" i="14" s="1"/>
  <c r="B61" i="14"/>
  <c r="C61" i="14" s="1"/>
  <c r="B62" i="14"/>
  <c r="B63" i="14"/>
  <c r="B64" i="14"/>
  <c r="B65" i="14"/>
  <c r="B66" i="14"/>
  <c r="C66" i="14" s="1"/>
  <c r="B67" i="14"/>
  <c r="B68" i="14"/>
  <c r="B69" i="14"/>
  <c r="B70" i="14"/>
  <c r="B71" i="14"/>
  <c r="B72" i="14"/>
  <c r="C72" i="14" s="1"/>
  <c r="B73" i="14"/>
  <c r="C73" i="14" s="1"/>
  <c r="B74" i="14"/>
  <c r="C74" i="14" s="1"/>
  <c r="B75" i="14"/>
  <c r="B76" i="14"/>
  <c r="B77" i="14"/>
  <c r="B78" i="14"/>
  <c r="C78" i="14" s="1"/>
  <c r="B79" i="14"/>
  <c r="B80" i="14"/>
  <c r="B81" i="14"/>
  <c r="B82" i="14"/>
  <c r="B83" i="14"/>
  <c r="B84" i="14"/>
  <c r="C84" i="14" s="1"/>
  <c r="B85" i="14"/>
  <c r="C85" i="14" s="1"/>
  <c r="B86" i="14"/>
  <c r="C86" i="14" s="1"/>
  <c r="B87" i="14"/>
  <c r="B88" i="14"/>
  <c r="B89" i="14"/>
  <c r="B90" i="14"/>
  <c r="C90" i="14" s="1"/>
  <c r="B91" i="14"/>
  <c r="B92" i="14"/>
  <c r="B93" i="14"/>
  <c r="B94" i="14"/>
  <c r="B95" i="14"/>
  <c r="B96" i="14"/>
  <c r="C96" i="14" s="1"/>
  <c r="B97" i="14"/>
  <c r="C97" i="14" s="1"/>
  <c r="B98" i="14"/>
  <c r="C98" i="14" s="1"/>
  <c r="B99" i="14"/>
  <c r="B100" i="14"/>
  <c r="B101" i="14"/>
  <c r="B102" i="14"/>
  <c r="C102" i="14" s="1"/>
  <c r="B103" i="14"/>
  <c r="B104" i="14"/>
  <c r="B105" i="14"/>
  <c r="B106" i="14"/>
  <c r="B107" i="14"/>
  <c r="B108" i="14"/>
  <c r="C108" i="14" s="1"/>
  <c r="B109" i="14"/>
  <c r="C109" i="14" s="1"/>
  <c r="B110" i="14"/>
  <c r="C110" i="14" s="1"/>
  <c r="B111" i="14"/>
  <c r="B112" i="14"/>
  <c r="B113" i="14"/>
  <c r="B114" i="14"/>
  <c r="C114" i="14" s="1"/>
  <c r="B115" i="14"/>
  <c r="B116" i="14"/>
  <c r="B117" i="14"/>
  <c r="B118" i="14"/>
  <c r="B119" i="14"/>
  <c r="B120" i="14"/>
  <c r="C120" i="14" s="1"/>
  <c r="B121" i="14"/>
  <c r="C121" i="14" s="1"/>
  <c r="B122" i="14"/>
  <c r="C122" i="14" s="1"/>
  <c r="B123" i="14"/>
  <c r="B124" i="14"/>
  <c r="B125" i="14"/>
  <c r="B126" i="14"/>
  <c r="C126" i="14" s="1"/>
  <c r="B127" i="14"/>
  <c r="B128" i="14"/>
  <c r="B129" i="14"/>
  <c r="B130" i="14"/>
  <c r="B131" i="14"/>
  <c r="B132" i="14"/>
  <c r="C132" i="14" s="1"/>
  <c r="B133" i="14"/>
  <c r="C133" i="14" s="1"/>
  <c r="B134" i="14"/>
  <c r="C134" i="14" s="1"/>
  <c r="B135" i="14"/>
  <c r="B136" i="14"/>
  <c r="B137" i="14"/>
  <c r="B138" i="14"/>
  <c r="C138" i="14" s="1"/>
  <c r="B139" i="14"/>
  <c r="B140" i="14"/>
  <c r="B141" i="14"/>
  <c r="B142" i="14"/>
  <c r="B143" i="14"/>
  <c r="B144" i="14"/>
  <c r="C144" i="14" s="1"/>
  <c r="B145" i="14"/>
  <c r="C145" i="14" s="1"/>
  <c r="B146" i="14"/>
  <c r="C146" i="14" s="1"/>
  <c r="B147" i="14"/>
  <c r="B148" i="14"/>
  <c r="B149" i="14"/>
  <c r="B150" i="14"/>
  <c r="C150" i="14" s="1"/>
  <c r="B151" i="14"/>
  <c r="B152" i="14"/>
  <c r="B153" i="14"/>
  <c r="B154" i="14"/>
  <c r="B155" i="14"/>
  <c r="B156" i="14"/>
  <c r="C156" i="14" s="1"/>
  <c r="B157" i="14"/>
  <c r="C157" i="14" s="1"/>
  <c r="B158" i="14"/>
  <c r="C158" i="14" s="1"/>
  <c r="B159" i="14"/>
  <c r="B160" i="14"/>
  <c r="B161" i="14"/>
  <c r="B162" i="14"/>
  <c r="C162" i="14" s="1"/>
  <c r="B163" i="14"/>
  <c r="B164" i="14"/>
  <c r="B165" i="14"/>
  <c r="B166" i="14"/>
  <c r="B167" i="14"/>
  <c r="B168" i="14"/>
  <c r="C168" i="14" s="1"/>
  <c r="B169" i="14"/>
  <c r="C169" i="14" s="1"/>
  <c r="B170" i="14"/>
  <c r="C170" i="14" s="1"/>
  <c r="B171" i="14"/>
  <c r="B172" i="14"/>
  <c r="B173" i="14"/>
  <c r="B174" i="14"/>
  <c r="C174" i="14" s="1"/>
  <c r="B175" i="14"/>
  <c r="B176" i="14"/>
  <c r="B177" i="14"/>
  <c r="B178" i="14"/>
  <c r="B179" i="14"/>
  <c r="B180" i="14"/>
  <c r="C180" i="14" s="1"/>
  <c r="B181" i="14"/>
  <c r="C181" i="14" s="1"/>
  <c r="B182" i="14"/>
  <c r="C182" i="14" s="1"/>
  <c r="B183" i="14"/>
  <c r="B184" i="14"/>
  <c r="B185" i="14"/>
  <c r="B186" i="14"/>
  <c r="C186" i="14" s="1"/>
  <c r="B187" i="14"/>
  <c r="B188" i="14"/>
  <c r="B189" i="14"/>
  <c r="B190" i="14"/>
  <c r="B191" i="14"/>
  <c r="B192" i="14"/>
  <c r="C192" i="14" s="1"/>
  <c r="B193" i="14"/>
  <c r="C193" i="14" s="1"/>
  <c r="B194" i="14"/>
  <c r="C194" i="14" s="1"/>
  <c r="B195" i="14"/>
  <c r="B196" i="14"/>
  <c r="B197" i="14"/>
  <c r="B198" i="14"/>
  <c r="C198" i="14" s="1"/>
  <c r="B199" i="14"/>
  <c r="B200" i="14"/>
  <c r="B201" i="14"/>
  <c r="B202" i="14"/>
  <c r="B203" i="14"/>
  <c r="B4" i="14"/>
  <c r="C4" i="14" s="1"/>
  <c r="B3" i="14"/>
  <c r="C5" i="14"/>
  <c r="C7" i="14"/>
  <c r="C8" i="14"/>
  <c r="C9" i="14"/>
  <c r="C10" i="14"/>
  <c r="C11" i="14"/>
  <c r="C12" i="14"/>
  <c r="C14" i="14"/>
  <c r="C15" i="14"/>
  <c r="C16" i="14"/>
  <c r="C17" i="14"/>
  <c r="C19" i="14"/>
  <c r="C20" i="14"/>
  <c r="C21" i="14"/>
  <c r="C22" i="14"/>
  <c r="C23" i="14"/>
  <c r="C24" i="14"/>
  <c r="C26" i="14"/>
  <c r="C27" i="14"/>
  <c r="C28" i="14"/>
  <c r="C29" i="14"/>
  <c r="C31" i="14"/>
  <c r="C32" i="14"/>
  <c r="C33" i="14"/>
  <c r="C34" i="14"/>
  <c r="C35" i="14"/>
  <c r="C36" i="14"/>
  <c r="C38" i="14"/>
  <c r="C39" i="14"/>
  <c r="C40" i="14"/>
  <c r="C41" i="14"/>
  <c r="C43" i="14"/>
  <c r="C44" i="14"/>
  <c r="C45" i="14"/>
  <c r="C46" i="14"/>
  <c r="C47" i="14"/>
  <c r="C50" i="14"/>
  <c r="C51" i="14"/>
  <c r="C52" i="14"/>
  <c r="C53" i="14"/>
  <c r="C55" i="14"/>
  <c r="C56" i="14"/>
  <c r="C57" i="14"/>
  <c r="C58" i="14"/>
  <c r="C59" i="14"/>
  <c r="C62" i="14"/>
  <c r="C63" i="14"/>
  <c r="C64" i="14"/>
  <c r="C65" i="14"/>
  <c r="C67" i="14"/>
  <c r="C68" i="14"/>
  <c r="C69" i="14"/>
  <c r="C70" i="14"/>
  <c r="C71" i="14"/>
  <c r="C75" i="14"/>
  <c r="C76" i="14"/>
  <c r="C77" i="14"/>
  <c r="C79" i="14"/>
  <c r="C80" i="14"/>
  <c r="C81" i="14"/>
  <c r="C82" i="14"/>
  <c r="C83" i="14"/>
  <c r="C87" i="14"/>
  <c r="C88" i="14"/>
  <c r="C89" i="14"/>
  <c r="C91" i="14"/>
  <c r="C92" i="14"/>
  <c r="C93" i="14"/>
  <c r="C94" i="14"/>
  <c r="C95" i="14"/>
  <c r="C99" i="14"/>
  <c r="C100" i="14"/>
  <c r="C101" i="14"/>
  <c r="C103" i="14"/>
  <c r="C104" i="14"/>
  <c r="C105" i="14"/>
  <c r="C106" i="14"/>
  <c r="C107" i="14"/>
  <c r="C111" i="14"/>
  <c r="C112" i="14"/>
  <c r="C113" i="14"/>
  <c r="C115" i="14"/>
  <c r="C116" i="14"/>
  <c r="C117" i="14"/>
  <c r="C118" i="14"/>
  <c r="C119" i="14"/>
  <c r="C123" i="14"/>
  <c r="C124" i="14"/>
  <c r="C125" i="14"/>
  <c r="C127" i="14"/>
  <c r="C128" i="14"/>
  <c r="C129" i="14"/>
  <c r="C130" i="14"/>
  <c r="C131" i="14"/>
  <c r="C135" i="14"/>
  <c r="C136" i="14"/>
  <c r="C137" i="14"/>
  <c r="C139" i="14"/>
  <c r="C140" i="14"/>
  <c r="C141" i="14"/>
  <c r="C142" i="14"/>
  <c r="C143" i="14"/>
  <c r="C147" i="14"/>
  <c r="C148" i="14"/>
  <c r="C149" i="14"/>
  <c r="C151" i="14"/>
  <c r="C152" i="14"/>
  <c r="C153" i="14"/>
  <c r="C154" i="14"/>
  <c r="C155" i="14"/>
  <c r="C159" i="14"/>
  <c r="C160" i="14"/>
  <c r="C161" i="14"/>
  <c r="C163" i="14"/>
  <c r="C164" i="14"/>
  <c r="C165" i="14"/>
  <c r="C166" i="14"/>
  <c r="C167" i="14"/>
  <c r="C171" i="14"/>
  <c r="C172" i="14"/>
  <c r="C173" i="14"/>
  <c r="C175" i="14"/>
  <c r="C176" i="14"/>
  <c r="C177" i="14"/>
  <c r="C178" i="14"/>
  <c r="C179" i="14"/>
  <c r="C183" i="14"/>
  <c r="C184" i="14"/>
  <c r="C185" i="14"/>
  <c r="C187" i="14"/>
  <c r="C188" i="14"/>
  <c r="C189" i="14"/>
  <c r="C190" i="14"/>
  <c r="C191" i="14"/>
  <c r="C195" i="14"/>
  <c r="C196" i="14"/>
  <c r="C197" i="14"/>
  <c r="C199" i="14"/>
  <c r="C200" i="14"/>
  <c r="C201" i="14"/>
  <c r="C202" i="14"/>
  <c r="C203" i="14"/>
  <c r="C3" i="14"/>
  <c r="H2" i="2"/>
  <c r="J2" i="2" s="1"/>
  <c r="H3" i="2"/>
  <c r="H4" i="2"/>
  <c r="J4" i="2" s="1"/>
  <c r="H5" i="2"/>
  <c r="H6" i="2"/>
  <c r="H7" i="2"/>
  <c r="H8" i="2"/>
  <c r="H9" i="2"/>
  <c r="H10" i="2"/>
  <c r="J10" i="2" s="1"/>
  <c r="H11" i="2"/>
  <c r="H12" i="2"/>
  <c r="H13" i="2"/>
  <c r="J13" i="2" s="1"/>
  <c r="H14" i="2"/>
  <c r="J14" i="2" s="1"/>
  <c r="H15" i="2"/>
  <c r="H16" i="2"/>
  <c r="J16" i="2" s="1"/>
  <c r="H17" i="2"/>
  <c r="H18" i="2"/>
  <c r="H19" i="2"/>
  <c r="H20" i="2"/>
  <c r="H21" i="2"/>
  <c r="H22" i="2"/>
  <c r="J22" i="2" s="1"/>
  <c r="H23" i="2"/>
  <c r="H24" i="2"/>
  <c r="H25" i="2"/>
  <c r="J25" i="2" s="1"/>
  <c r="H26" i="2"/>
  <c r="J26" i="2" s="1"/>
  <c r="H27" i="2"/>
  <c r="H28" i="2"/>
  <c r="J28" i="2" s="1"/>
  <c r="H29" i="2"/>
  <c r="H30" i="2"/>
  <c r="H31" i="2"/>
  <c r="H32" i="2"/>
  <c r="H33" i="2"/>
  <c r="H34" i="2"/>
  <c r="J34" i="2" s="1"/>
  <c r="H35" i="2"/>
  <c r="H36" i="2"/>
  <c r="H37" i="2"/>
  <c r="J37" i="2" s="1"/>
  <c r="H38" i="2"/>
  <c r="J38" i="2" s="1"/>
  <c r="H39" i="2"/>
  <c r="H40" i="2"/>
  <c r="J40" i="2" s="1"/>
  <c r="H41" i="2"/>
  <c r="H42" i="2"/>
  <c r="H43" i="2"/>
  <c r="H44" i="2"/>
  <c r="H45" i="2"/>
  <c r="H46" i="2"/>
  <c r="J46" i="2" s="1"/>
  <c r="H47" i="2"/>
  <c r="H48" i="2"/>
  <c r="H49" i="2"/>
  <c r="J49" i="2" s="1"/>
  <c r="H50" i="2"/>
  <c r="J50" i="2" s="1"/>
  <c r="H51" i="2"/>
  <c r="H52" i="2"/>
  <c r="J52" i="2" s="1"/>
  <c r="H53" i="2"/>
  <c r="H54" i="2"/>
  <c r="H55" i="2"/>
  <c r="H56" i="2"/>
  <c r="H57" i="2"/>
  <c r="H58" i="2"/>
  <c r="J58" i="2" s="1"/>
  <c r="H59" i="2"/>
  <c r="H60" i="2"/>
  <c r="H61" i="2"/>
  <c r="J61" i="2" s="1"/>
  <c r="H62" i="2"/>
  <c r="J62" i="2" s="1"/>
  <c r="H63" i="2"/>
  <c r="H64" i="2"/>
  <c r="J64" i="2" s="1"/>
  <c r="H65" i="2"/>
  <c r="H66" i="2"/>
  <c r="H67" i="2"/>
  <c r="H68" i="2"/>
  <c r="H69" i="2"/>
  <c r="H70" i="2"/>
  <c r="J70" i="2" s="1"/>
  <c r="H71" i="2"/>
  <c r="H72" i="2"/>
  <c r="H73" i="2"/>
  <c r="J73" i="2" s="1"/>
  <c r="H74" i="2"/>
  <c r="J74" i="2" s="1"/>
  <c r="H75" i="2"/>
  <c r="H76" i="2"/>
  <c r="J76" i="2" s="1"/>
  <c r="H77" i="2"/>
  <c r="H78" i="2"/>
  <c r="H79" i="2"/>
  <c r="H80" i="2"/>
  <c r="H81" i="2"/>
  <c r="H82" i="2"/>
  <c r="J82" i="2" s="1"/>
  <c r="H83" i="2"/>
  <c r="H84" i="2"/>
  <c r="H85" i="2"/>
  <c r="J85" i="2" s="1"/>
  <c r="H86" i="2"/>
  <c r="J86" i="2" s="1"/>
  <c r="H87" i="2"/>
  <c r="H88" i="2"/>
  <c r="J88" i="2" s="1"/>
  <c r="H89" i="2"/>
  <c r="H90" i="2"/>
  <c r="H91" i="2"/>
  <c r="H92" i="2"/>
  <c r="J92" i="2" s="1"/>
  <c r="H93" i="2"/>
  <c r="H94" i="2"/>
  <c r="J94" i="2" s="1"/>
  <c r="H95" i="2"/>
  <c r="H96" i="2"/>
  <c r="H97" i="2"/>
  <c r="J97" i="2" s="1"/>
  <c r="H98" i="2"/>
  <c r="J98" i="2" s="1"/>
  <c r="H99" i="2"/>
  <c r="H100" i="2"/>
  <c r="J100" i="2" s="1"/>
  <c r="H101" i="2"/>
  <c r="H102" i="2"/>
  <c r="H103" i="2"/>
  <c r="H104" i="2"/>
  <c r="H105" i="2"/>
  <c r="H106" i="2"/>
  <c r="J106" i="2" s="1"/>
  <c r="H107" i="2"/>
  <c r="H108" i="2"/>
  <c r="H109" i="2"/>
  <c r="J109" i="2" s="1"/>
  <c r="H110" i="2"/>
  <c r="J110" i="2" s="1"/>
  <c r="H111" i="2"/>
  <c r="H112" i="2"/>
  <c r="J112" i="2" s="1"/>
  <c r="H113" i="2"/>
  <c r="H114" i="2"/>
  <c r="H115" i="2"/>
  <c r="H116" i="2"/>
  <c r="H117" i="2"/>
  <c r="H118" i="2"/>
  <c r="J118" i="2" s="1"/>
  <c r="H119" i="2"/>
  <c r="H120" i="2"/>
  <c r="H121" i="2"/>
  <c r="J121" i="2" s="1"/>
  <c r="H122" i="2"/>
  <c r="J122" i="2" s="1"/>
  <c r="H123" i="2"/>
  <c r="H124" i="2"/>
  <c r="J124" i="2" s="1"/>
  <c r="H125" i="2"/>
  <c r="H126" i="2"/>
  <c r="H127" i="2"/>
  <c r="H128" i="2"/>
  <c r="H129" i="2"/>
  <c r="H130" i="2"/>
  <c r="J130" i="2" s="1"/>
  <c r="H131" i="2"/>
  <c r="H132" i="2"/>
  <c r="H133" i="2"/>
  <c r="J133" i="2" s="1"/>
  <c r="H134" i="2"/>
  <c r="J134" i="2" s="1"/>
  <c r="H135" i="2"/>
  <c r="H136" i="2"/>
  <c r="J136" i="2" s="1"/>
  <c r="H137" i="2"/>
  <c r="H138" i="2"/>
  <c r="H139" i="2"/>
  <c r="H140" i="2"/>
  <c r="H141" i="2"/>
  <c r="H142" i="2"/>
  <c r="J142" i="2" s="1"/>
  <c r="H143" i="2"/>
  <c r="H144" i="2"/>
  <c r="H145" i="2"/>
  <c r="J145" i="2" s="1"/>
  <c r="H146" i="2"/>
  <c r="J146" i="2" s="1"/>
  <c r="H147" i="2"/>
  <c r="H148" i="2"/>
  <c r="J148" i="2" s="1"/>
  <c r="H149" i="2"/>
  <c r="H150" i="2"/>
  <c r="H151" i="2"/>
  <c r="H152" i="2"/>
  <c r="H153" i="2"/>
  <c r="H154" i="2"/>
  <c r="J154" i="2" s="1"/>
  <c r="H155" i="2"/>
  <c r="H156" i="2"/>
  <c r="H157" i="2"/>
  <c r="J157" i="2" s="1"/>
  <c r="H158" i="2"/>
  <c r="J158" i="2" s="1"/>
  <c r="H159" i="2"/>
  <c r="H160" i="2"/>
  <c r="J160" i="2" s="1"/>
  <c r="H161" i="2"/>
  <c r="H162" i="2"/>
  <c r="H163" i="2"/>
  <c r="H164" i="2"/>
  <c r="H165" i="2"/>
  <c r="H166" i="2"/>
  <c r="J166" i="2" s="1"/>
  <c r="H167" i="2"/>
  <c r="H168" i="2"/>
  <c r="H169" i="2"/>
  <c r="J169" i="2" s="1"/>
  <c r="H170" i="2"/>
  <c r="J170" i="2" s="1"/>
  <c r="H171" i="2"/>
  <c r="H172" i="2"/>
  <c r="J172" i="2" s="1"/>
  <c r="H173" i="2"/>
  <c r="H174" i="2"/>
  <c r="H175" i="2"/>
  <c r="H176" i="2"/>
  <c r="H177" i="2"/>
  <c r="H178" i="2"/>
  <c r="J178" i="2" s="1"/>
  <c r="H179" i="2"/>
  <c r="H180" i="2"/>
  <c r="H181" i="2"/>
  <c r="J181" i="2" s="1"/>
  <c r="H182" i="2"/>
  <c r="J182" i="2" s="1"/>
  <c r="H183" i="2"/>
  <c r="H184" i="2"/>
  <c r="J184" i="2" s="1"/>
  <c r="H185" i="2"/>
  <c r="H186" i="2"/>
  <c r="H187" i="2"/>
  <c r="H188" i="2"/>
  <c r="H189" i="2"/>
  <c r="H190" i="2"/>
  <c r="J190" i="2" s="1"/>
  <c r="H191" i="2"/>
  <c r="H192" i="2"/>
  <c r="H193" i="2"/>
  <c r="J193" i="2" s="1"/>
  <c r="H194" i="2"/>
  <c r="J194" i="2" s="1"/>
  <c r="H195" i="2"/>
  <c r="H196" i="2"/>
  <c r="J196" i="2" s="1"/>
  <c r="H197" i="2"/>
  <c r="H198" i="2"/>
  <c r="H199" i="2"/>
  <c r="H200" i="2"/>
  <c r="H201" i="2"/>
  <c r="H202" i="2"/>
  <c r="J202" i="2" s="1"/>
  <c r="H203" i="2"/>
  <c r="G2" i="2"/>
  <c r="G3" i="2"/>
  <c r="I3" i="2" s="1"/>
  <c r="G4" i="2"/>
  <c r="I4" i="2" s="1"/>
  <c r="G5" i="2"/>
  <c r="G6" i="2"/>
  <c r="I6" i="2" s="1"/>
  <c r="G7" i="2"/>
  <c r="G8" i="2"/>
  <c r="G9" i="2"/>
  <c r="G10" i="2"/>
  <c r="G11" i="2"/>
  <c r="G12" i="2"/>
  <c r="I12" i="2" s="1"/>
  <c r="G13" i="2"/>
  <c r="G14" i="2"/>
  <c r="G15" i="2"/>
  <c r="I15" i="2" s="1"/>
  <c r="G16" i="2"/>
  <c r="I16" i="2" s="1"/>
  <c r="G17" i="2"/>
  <c r="G18" i="2"/>
  <c r="I18" i="2" s="1"/>
  <c r="G19" i="2"/>
  <c r="G20" i="2"/>
  <c r="G21" i="2"/>
  <c r="G22" i="2"/>
  <c r="G23" i="2"/>
  <c r="G24" i="2"/>
  <c r="I24" i="2" s="1"/>
  <c r="G25" i="2"/>
  <c r="G26" i="2"/>
  <c r="G27" i="2"/>
  <c r="I27" i="2" s="1"/>
  <c r="G28" i="2"/>
  <c r="I28" i="2" s="1"/>
  <c r="G29" i="2"/>
  <c r="G30" i="2"/>
  <c r="I30" i="2" s="1"/>
  <c r="G31" i="2"/>
  <c r="G32" i="2"/>
  <c r="G33" i="2"/>
  <c r="G34" i="2"/>
  <c r="G35" i="2"/>
  <c r="G36" i="2"/>
  <c r="I36" i="2" s="1"/>
  <c r="G37" i="2"/>
  <c r="G38" i="2"/>
  <c r="G39" i="2"/>
  <c r="I39" i="2" s="1"/>
  <c r="G40" i="2"/>
  <c r="I40" i="2" s="1"/>
  <c r="G41" i="2"/>
  <c r="G42" i="2"/>
  <c r="I42" i="2" s="1"/>
  <c r="G43" i="2"/>
  <c r="G44" i="2"/>
  <c r="G45" i="2"/>
  <c r="G46" i="2"/>
  <c r="G47" i="2"/>
  <c r="G48" i="2"/>
  <c r="I48" i="2" s="1"/>
  <c r="G49" i="2"/>
  <c r="G50" i="2"/>
  <c r="G51" i="2"/>
  <c r="I51" i="2" s="1"/>
  <c r="G52" i="2"/>
  <c r="I52" i="2" s="1"/>
  <c r="G53" i="2"/>
  <c r="I53" i="2" s="1"/>
  <c r="G54" i="2"/>
  <c r="G55" i="2"/>
  <c r="I55" i="2" s="1"/>
  <c r="G56" i="2"/>
  <c r="G57" i="2"/>
  <c r="G58" i="2"/>
  <c r="I58" i="2" s="1"/>
  <c r="G59" i="2"/>
  <c r="G60" i="2"/>
  <c r="G61" i="2"/>
  <c r="I61" i="2" s="1"/>
  <c r="G62" i="2"/>
  <c r="G63" i="2"/>
  <c r="G64" i="2"/>
  <c r="I64" i="2" s="1"/>
  <c r="G65" i="2"/>
  <c r="G66" i="2"/>
  <c r="G67" i="2"/>
  <c r="I67" i="2" s="1"/>
  <c r="G68" i="2"/>
  <c r="G69" i="2"/>
  <c r="G70" i="2"/>
  <c r="I70" i="2" s="1"/>
  <c r="G71" i="2"/>
  <c r="G72" i="2"/>
  <c r="G73" i="2"/>
  <c r="I73" i="2" s="1"/>
  <c r="G74" i="2"/>
  <c r="G75" i="2"/>
  <c r="G76" i="2"/>
  <c r="I76" i="2" s="1"/>
  <c r="G77" i="2"/>
  <c r="G78" i="2"/>
  <c r="G79" i="2"/>
  <c r="I79" i="2" s="1"/>
  <c r="G80" i="2"/>
  <c r="G81" i="2"/>
  <c r="G82" i="2"/>
  <c r="I82" i="2" s="1"/>
  <c r="G83" i="2"/>
  <c r="G84" i="2"/>
  <c r="G85" i="2"/>
  <c r="I85" i="2" s="1"/>
  <c r="G86" i="2"/>
  <c r="G87" i="2"/>
  <c r="G88" i="2"/>
  <c r="I88" i="2" s="1"/>
  <c r="G89" i="2"/>
  <c r="I89" i="2" s="1"/>
  <c r="G90" i="2"/>
  <c r="I90" i="2" s="1"/>
  <c r="G91" i="2"/>
  <c r="G92" i="2"/>
  <c r="G93" i="2"/>
  <c r="G94" i="2"/>
  <c r="G95" i="2"/>
  <c r="G96" i="2"/>
  <c r="G97" i="2"/>
  <c r="G98" i="2"/>
  <c r="G99" i="2"/>
  <c r="I99" i="2" s="1"/>
  <c r="G100" i="2"/>
  <c r="G101" i="2"/>
  <c r="I101" i="2" s="1"/>
  <c r="G102" i="2"/>
  <c r="I102" i="2" s="1"/>
  <c r="G103" i="2"/>
  <c r="G104" i="2"/>
  <c r="G105" i="2"/>
  <c r="G106" i="2"/>
  <c r="I106" i="2" s="1"/>
  <c r="G107" i="2"/>
  <c r="G108" i="2"/>
  <c r="I108" i="2" s="1"/>
  <c r="G109" i="2"/>
  <c r="G110" i="2"/>
  <c r="G111" i="2"/>
  <c r="I111" i="2" s="1"/>
  <c r="G112" i="2"/>
  <c r="I112" i="2" s="1"/>
  <c r="G113" i="2"/>
  <c r="I113" i="2" s="1"/>
  <c r="G114" i="2"/>
  <c r="G115" i="2"/>
  <c r="I115" i="2" s="1"/>
  <c r="G116" i="2"/>
  <c r="G117" i="2"/>
  <c r="G118" i="2"/>
  <c r="I118" i="2" s="1"/>
  <c r="G119" i="2"/>
  <c r="G120" i="2"/>
  <c r="G121" i="2"/>
  <c r="I121" i="2" s="1"/>
  <c r="G122" i="2"/>
  <c r="G123" i="2"/>
  <c r="G124" i="2"/>
  <c r="I124" i="2" s="1"/>
  <c r="G125" i="2"/>
  <c r="I125" i="2" s="1"/>
  <c r="G126" i="2"/>
  <c r="I126" i="2" s="1"/>
  <c r="G127" i="2"/>
  <c r="G128" i="2"/>
  <c r="I128" i="2" s="1"/>
  <c r="G129" i="2"/>
  <c r="G130" i="2"/>
  <c r="I130" i="2" s="1"/>
  <c r="G131" i="2"/>
  <c r="G132" i="2"/>
  <c r="G133" i="2"/>
  <c r="G134" i="2"/>
  <c r="G135" i="2"/>
  <c r="G136" i="2"/>
  <c r="G137" i="2"/>
  <c r="I137" i="2" s="1"/>
  <c r="G138" i="2"/>
  <c r="I138" i="2" s="1"/>
  <c r="G139" i="2"/>
  <c r="I139" i="2" s="1"/>
  <c r="G140" i="2"/>
  <c r="G141" i="2"/>
  <c r="G142" i="2"/>
  <c r="I142" i="2" s="1"/>
  <c r="G143" i="2"/>
  <c r="G144" i="2"/>
  <c r="I144" i="2" s="1"/>
  <c r="G145" i="2"/>
  <c r="G146" i="2"/>
  <c r="G147" i="2"/>
  <c r="I147" i="2" s="1"/>
  <c r="G148" i="2"/>
  <c r="I148" i="2" s="1"/>
  <c r="G149" i="2"/>
  <c r="I149" i="2" s="1"/>
  <c r="G150" i="2"/>
  <c r="G151" i="2"/>
  <c r="I151" i="2" s="1"/>
  <c r="G152" i="2"/>
  <c r="G153" i="2"/>
  <c r="G154" i="2"/>
  <c r="I154" i="2" s="1"/>
  <c r="G155" i="2"/>
  <c r="G156" i="2"/>
  <c r="G157" i="2"/>
  <c r="I157" i="2" s="1"/>
  <c r="G158" i="2"/>
  <c r="G159" i="2"/>
  <c r="G160" i="2"/>
  <c r="I160" i="2" s="1"/>
  <c r="G161" i="2"/>
  <c r="I161" i="2" s="1"/>
  <c r="G162" i="2"/>
  <c r="G163" i="2"/>
  <c r="G164" i="2"/>
  <c r="G165" i="2"/>
  <c r="G166" i="2"/>
  <c r="G167" i="2"/>
  <c r="G168" i="2"/>
  <c r="G169" i="2"/>
  <c r="G170" i="2"/>
  <c r="G171" i="2"/>
  <c r="G172" i="2"/>
  <c r="G173" i="2"/>
  <c r="I173" i="2" s="1"/>
  <c r="G174" i="2"/>
  <c r="I174" i="2" s="1"/>
  <c r="G175" i="2"/>
  <c r="G176" i="2"/>
  <c r="G177" i="2"/>
  <c r="G178" i="2"/>
  <c r="I178" i="2" s="1"/>
  <c r="G179" i="2"/>
  <c r="G180" i="2"/>
  <c r="I180" i="2" s="1"/>
  <c r="G181" i="2"/>
  <c r="G182" i="2"/>
  <c r="G183" i="2"/>
  <c r="I183" i="2" s="1"/>
  <c r="G184" i="2"/>
  <c r="I184" i="2" s="1"/>
  <c r="G185" i="2"/>
  <c r="I185" i="2" s="1"/>
  <c r="G186" i="2"/>
  <c r="G187" i="2"/>
  <c r="I187" i="2" s="1"/>
  <c r="G188" i="2"/>
  <c r="G189" i="2"/>
  <c r="G190" i="2"/>
  <c r="I190" i="2" s="1"/>
  <c r="G191" i="2"/>
  <c r="G192" i="2"/>
  <c r="G193" i="2"/>
  <c r="I193" i="2" s="1"/>
  <c r="G194" i="2"/>
  <c r="G195" i="2"/>
  <c r="G196" i="2"/>
  <c r="I196" i="2" s="1"/>
  <c r="G197" i="2"/>
  <c r="I197" i="2" s="1"/>
  <c r="G198" i="2"/>
  <c r="I198" i="2" s="1"/>
  <c r="G199" i="2"/>
  <c r="G200" i="2"/>
  <c r="G201" i="2"/>
  <c r="G202" i="2"/>
  <c r="G203" i="2"/>
  <c r="J3" i="2"/>
  <c r="J5" i="2"/>
  <c r="J6" i="2"/>
  <c r="J7" i="2"/>
  <c r="J8" i="2"/>
  <c r="J9" i="2"/>
  <c r="J11" i="2"/>
  <c r="J12" i="2"/>
  <c r="J15" i="2"/>
  <c r="J17" i="2"/>
  <c r="J18" i="2"/>
  <c r="J19" i="2"/>
  <c r="J20" i="2"/>
  <c r="J21" i="2"/>
  <c r="J23" i="2"/>
  <c r="J24" i="2"/>
  <c r="J27" i="2"/>
  <c r="J29" i="2"/>
  <c r="J30" i="2"/>
  <c r="J31" i="2"/>
  <c r="J32" i="2"/>
  <c r="J33" i="2"/>
  <c r="J35" i="2"/>
  <c r="J36" i="2"/>
  <c r="J39" i="2"/>
  <c r="J41" i="2"/>
  <c r="J42" i="2"/>
  <c r="J43" i="2"/>
  <c r="J44" i="2"/>
  <c r="J45" i="2"/>
  <c r="J47" i="2"/>
  <c r="J48" i="2"/>
  <c r="J51" i="2"/>
  <c r="J53" i="2"/>
  <c r="J54" i="2"/>
  <c r="J55" i="2"/>
  <c r="J56" i="2"/>
  <c r="J57" i="2"/>
  <c r="J59" i="2"/>
  <c r="J60" i="2"/>
  <c r="J63" i="2"/>
  <c r="J65" i="2"/>
  <c r="J66" i="2"/>
  <c r="J67" i="2"/>
  <c r="J68" i="2"/>
  <c r="J69" i="2"/>
  <c r="J71" i="2"/>
  <c r="J72" i="2"/>
  <c r="J75" i="2"/>
  <c r="J77" i="2"/>
  <c r="J78" i="2"/>
  <c r="J79" i="2"/>
  <c r="J80" i="2"/>
  <c r="J81" i="2"/>
  <c r="J83" i="2"/>
  <c r="J84" i="2"/>
  <c r="J87" i="2"/>
  <c r="J89" i="2"/>
  <c r="J90" i="2"/>
  <c r="J91" i="2"/>
  <c r="J93" i="2"/>
  <c r="J95" i="2"/>
  <c r="J96" i="2"/>
  <c r="J99" i="2"/>
  <c r="J101" i="2"/>
  <c r="J102" i="2"/>
  <c r="J103" i="2"/>
  <c r="J104" i="2"/>
  <c r="J105" i="2"/>
  <c r="J107" i="2"/>
  <c r="J108" i="2"/>
  <c r="J111" i="2"/>
  <c r="J113" i="2"/>
  <c r="J114" i="2"/>
  <c r="J115" i="2"/>
  <c r="J116" i="2"/>
  <c r="J117" i="2"/>
  <c r="J119" i="2"/>
  <c r="J120" i="2"/>
  <c r="J123" i="2"/>
  <c r="J125" i="2"/>
  <c r="J126" i="2"/>
  <c r="J127" i="2"/>
  <c r="J128" i="2"/>
  <c r="J129" i="2"/>
  <c r="J131" i="2"/>
  <c r="J132" i="2"/>
  <c r="J135" i="2"/>
  <c r="J137" i="2"/>
  <c r="J138" i="2"/>
  <c r="J139" i="2"/>
  <c r="J140" i="2"/>
  <c r="J141" i="2"/>
  <c r="J143" i="2"/>
  <c r="J144" i="2"/>
  <c r="J147" i="2"/>
  <c r="J149" i="2"/>
  <c r="J150" i="2"/>
  <c r="J151" i="2"/>
  <c r="J152" i="2"/>
  <c r="J153" i="2"/>
  <c r="J155" i="2"/>
  <c r="J156" i="2"/>
  <c r="J159" i="2"/>
  <c r="J161" i="2"/>
  <c r="J162" i="2"/>
  <c r="J163" i="2"/>
  <c r="J164" i="2"/>
  <c r="J165" i="2"/>
  <c r="J167" i="2"/>
  <c r="J168" i="2"/>
  <c r="J171" i="2"/>
  <c r="J173" i="2"/>
  <c r="J174" i="2"/>
  <c r="J175" i="2"/>
  <c r="J176" i="2"/>
  <c r="J177" i="2"/>
  <c r="J179" i="2"/>
  <c r="J180" i="2"/>
  <c r="J183" i="2"/>
  <c r="J185" i="2"/>
  <c r="J186" i="2"/>
  <c r="J187" i="2"/>
  <c r="J188" i="2"/>
  <c r="J189" i="2"/>
  <c r="J191" i="2"/>
  <c r="J192" i="2"/>
  <c r="J195" i="2"/>
  <c r="J197" i="2"/>
  <c r="J198" i="2"/>
  <c r="J199" i="2"/>
  <c r="J200" i="2"/>
  <c r="J201" i="2"/>
  <c r="J203" i="2"/>
  <c r="I2" i="2"/>
  <c r="I5" i="2"/>
  <c r="I7" i="2"/>
  <c r="I8" i="2"/>
  <c r="I9" i="2"/>
  <c r="I10" i="2"/>
  <c r="I11" i="2"/>
  <c r="I13" i="2"/>
  <c r="I14" i="2"/>
  <c r="I17" i="2"/>
  <c r="I19" i="2"/>
  <c r="I20" i="2"/>
  <c r="I21" i="2"/>
  <c r="I22" i="2"/>
  <c r="I23" i="2"/>
  <c r="I25" i="2"/>
  <c r="I26" i="2"/>
  <c r="I29" i="2"/>
  <c r="I31" i="2"/>
  <c r="I32" i="2"/>
  <c r="I33" i="2"/>
  <c r="I34" i="2"/>
  <c r="I35" i="2"/>
  <c r="I37" i="2"/>
  <c r="I38" i="2"/>
  <c r="I41" i="2"/>
  <c r="I43" i="2"/>
  <c r="I44" i="2"/>
  <c r="I45" i="2"/>
  <c r="I46" i="2"/>
  <c r="I47" i="2"/>
  <c r="I49" i="2"/>
  <c r="I50" i="2"/>
  <c r="I54" i="2"/>
  <c r="I56" i="2"/>
  <c r="I57" i="2"/>
  <c r="I59" i="2"/>
  <c r="I60" i="2"/>
  <c r="I62" i="2"/>
  <c r="I63" i="2"/>
  <c r="I65" i="2"/>
  <c r="I66" i="2"/>
  <c r="I68" i="2"/>
  <c r="I69" i="2"/>
  <c r="I71" i="2"/>
  <c r="I72" i="2"/>
  <c r="I74" i="2"/>
  <c r="I75" i="2"/>
  <c r="I77" i="2"/>
  <c r="I78" i="2"/>
  <c r="I80" i="2"/>
  <c r="I81" i="2"/>
  <c r="I83" i="2"/>
  <c r="I84" i="2"/>
  <c r="I86" i="2"/>
  <c r="I87" i="2"/>
  <c r="I91" i="2"/>
  <c r="I92" i="2"/>
  <c r="I93" i="2"/>
  <c r="I94" i="2"/>
  <c r="I95" i="2"/>
  <c r="I96" i="2"/>
  <c r="I97" i="2"/>
  <c r="I98" i="2"/>
  <c r="I100" i="2"/>
  <c r="I103" i="2"/>
  <c r="I104" i="2"/>
  <c r="I105" i="2"/>
  <c r="I107" i="2"/>
  <c r="I109" i="2"/>
  <c r="I110" i="2"/>
  <c r="I114" i="2"/>
  <c r="I116" i="2"/>
  <c r="I117" i="2"/>
  <c r="I119" i="2"/>
  <c r="I120" i="2"/>
  <c r="I122" i="2"/>
  <c r="I123" i="2"/>
  <c r="I127" i="2"/>
  <c r="I129" i="2"/>
  <c r="I131" i="2"/>
  <c r="I132" i="2"/>
  <c r="I133" i="2"/>
  <c r="I134" i="2"/>
  <c r="I135" i="2"/>
  <c r="I136" i="2"/>
  <c r="I140" i="2"/>
  <c r="I141" i="2"/>
  <c r="I143" i="2"/>
  <c r="I145" i="2"/>
  <c r="I146" i="2"/>
  <c r="I150" i="2"/>
  <c r="I152" i="2"/>
  <c r="I153" i="2"/>
  <c r="I155" i="2"/>
  <c r="I156" i="2"/>
  <c r="I158" i="2"/>
  <c r="I159" i="2"/>
  <c r="I162" i="2"/>
  <c r="I163" i="2"/>
  <c r="I164" i="2"/>
  <c r="I165" i="2"/>
  <c r="I166" i="2"/>
  <c r="I167" i="2"/>
  <c r="I168" i="2"/>
  <c r="I169" i="2"/>
  <c r="I170" i="2"/>
  <c r="I171" i="2"/>
  <c r="I172" i="2"/>
  <c r="I175" i="2"/>
  <c r="I176" i="2"/>
  <c r="I177" i="2"/>
  <c r="I179" i="2"/>
  <c r="I181" i="2"/>
  <c r="I182" i="2"/>
  <c r="I186" i="2"/>
  <c r="I188" i="2"/>
  <c r="I189" i="2"/>
  <c r="I191" i="2"/>
  <c r="I192" i="2"/>
  <c r="I194" i="2"/>
  <c r="I195" i="2"/>
  <c r="I199" i="2"/>
  <c r="I200" i="2"/>
  <c r="I201" i="2"/>
  <c r="I202" i="2"/>
  <c r="I203" i="2"/>
  <c r="J5" i="17"/>
  <c r="J4" i="17"/>
  <c r="D8" i="20"/>
  <c r="D7" i="20"/>
  <c r="D6" i="20"/>
  <c r="D5" i="20"/>
  <c r="D4" i="20"/>
  <c r="D8" i="17"/>
  <c r="E3" i="1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D02318-7B15-4327-8604-ACADE1BBFEFE}" keepAlive="1" name="Zapytanie — statek" description="Połączenie z zapytaniem „statek” w skoroszycie." type="5" refreshedVersion="7" background="1" saveData="1">
    <dbPr connection="Provider=Microsoft.Mashup.OleDb.1;Data Source=$Workbook$;Location=statek;Extended Properties=&quot;&quot;" command="SELECT * FROM [statek]"/>
  </connection>
</connections>
</file>

<file path=xl/sharedStrings.xml><?xml version="1.0" encoding="utf-8"?>
<sst xmlns="http://schemas.openxmlformats.org/spreadsheetml/2006/main" count="843" uniqueCount="51">
  <si>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</si>
  <si>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</si>
  <si>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</si>
  <si>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</si>
  <si>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</si>
  <si>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</si>
  <si>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</si>
  <si>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</si>
  <si>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</si>
  <si>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</si>
  <si>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</si>
  <si>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</si>
  <si>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</si>
  <si>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</si>
  <si>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</si>
  <si>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</si>
  <si>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</si>
  <si>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</si>
  <si>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</si>
  <si>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</si>
  <si>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</si>
  <si>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</si>
  <si>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</si>
  <si>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zaladunek</t>
  </si>
  <si>
    <t>wyladunek</t>
  </si>
  <si>
    <t>Etykiety wierszy</t>
  </si>
  <si>
    <t>Suma końcowa</t>
  </si>
  <si>
    <t>Suma z zaladunek</t>
  </si>
  <si>
    <t>masa Z</t>
  </si>
  <si>
    <t>masa W</t>
  </si>
  <si>
    <t>Suma z masa Z</t>
  </si>
  <si>
    <t>Suma z masa W</t>
  </si>
  <si>
    <t>zad3.</t>
  </si>
  <si>
    <t>a</t>
  </si>
  <si>
    <t>b</t>
  </si>
  <si>
    <t>miesiac</t>
  </si>
  <si>
    <t>suma załadunków</t>
  </si>
  <si>
    <t>suma wyładunków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</si>
  <si>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</si>
  <si>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</si>
  <si>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</si>
  <si>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</si>
  <si>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</si>
  <si>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</si>
  <si>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</si>
  <si>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</si>
  <si>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</si>
  <si>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</si>
  <si>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</si>
  <si>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</si>
  <si>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Miesiąc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</si>
</sst>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1E1E1E"/>
      <name val="Segoe UI"/>
      <family val="2"/>
      <charset val="238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0" xfId="0" applyNumberFormat="1" applyFont="1" applyFill="1"/>
    <xf numFmtId="0" fontId="1" fillId="2" borderId="0" xfId="0" applyFont="1" applyFill="1" applyAlignment="1">
      <alignment horizontal="left"/>
    </xf>
    <xf numFmtId="0" fontId="1" fillId="2" borderId="0" xfId="0" applyNumberFormat="1" applyFont="1" applyFill="1"/>
    <xf numFmtId="0" fontId="0" fillId="0" borderId="0" xfId="0" applyAlignment="1">
      <alignment horizontal="left" indent="1"/>
    </xf>
    <xf numFmtId="0" fontId="1" fillId="2" borderId="0" xfId="1"/>
    <xf numFmtId="0" fontId="2" fillId="3" borderId="0" xfId="2" applyAlignment="1">
      <alignment horizontal="left"/>
    </xf>
    <xf numFmtId="0" fontId="2" fillId="3" borderId="0" xfId="2" applyNumberFormat="1"/>
    <xf numFmtId="0" fontId="2" fillId="3" borderId="0" xfId="2"/>
    <xf numFmtId="0" fontId="1" fillId="2" borderId="0" xfId="1" applyAlignment="1">
      <alignment horizontal="left"/>
    </xf>
    <xf numFmtId="0" fontId="1" fillId="2" borderId="0" xfId="1" applyNumberFormat="1"/>
    <xf numFmtId="0" fontId="3" fillId="0" borderId="0" xfId="0" applyNumberFormat="1" applyFont="1" applyAlignment="1">
      <alignment horizontal="left" vertical="center" wrapText="1" indent="1"/>
    </xf>
  </cellXfs>
  <cellStyles count="3">
    <cellStyle name="Dobry" xfId="1" builtinId="26"/>
    <cellStyle name="Normalny" xfId="0" builtinId="0"/>
    <cellStyle name="Zły" xfId="2" builtinId="27"/>
  </cellStyles>
  <dxfs count="1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suma załadunków i</a:t>
            </a:r>
            <a:r>
              <a:rPr lang="pl-PL" baseline="0"/>
              <a:t> wyładunków towaru T5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Arkusz14!$H$4</c:f>
              <c:strCache>
                <c:ptCount val="1"/>
                <c:pt idx="0">
                  <c:v>suma załadunków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Arkusz14!$G$5:$G$16</c:f>
              <c:strCache>
                <c:ptCount val="12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2016-05</c:v>
                </c:pt>
                <c:pt idx="5">
                  <c:v>2016-06</c:v>
                </c:pt>
                <c:pt idx="6">
                  <c:v>2016-07</c:v>
                </c:pt>
                <c:pt idx="7">
                  <c:v>2016-08</c:v>
                </c:pt>
                <c:pt idx="8">
                  <c:v>2016-09</c:v>
                </c:pt>
                <c:pt idx="9">
                  <c:v>2016-10</c:v>
                </c:pt>
                <c:pt idx="10">
                  <c:v>2016-11</c:v>
                </c:pt>
                <c:pt idx="11">
                  <c:v>2016-12</c:v>
                </c:pt>
              </c:strCache>
            </c:strRef>
          </c:cat>
          <c:val>
            <c:numRef>
              <c:f>Arkusz14!$H$5:$H$16</c:f>
              <c:numCache>
                <c:formatCode>General</c:formatCode>
                <c:ptCount val="12"/>
                <c:pt idx="0">
                  <c:v>125</c:v>
                </c:pt>
                <c:pt idx="1">
                  <c:v>42</c:v>
                </c:pt>
                <c:pt idx="2">
                  <c:v>35</c:v>
                </c:pt>
                <c:pt idx="3">
                  <c:v>74</c:v>
                </c:pt>
                <c:pt idx="4">
                  <c:v>33</c:v>
                </c:pt>
                <c:pt idx="5">
                  <c:v>145</c:v>
                </c:pt>
                <c:pt idx="6">
                  <c:v>150</c:v>
                </c:pt>
                <c:pt idx="7">
                  <c:v>26</c:v>
                </c:pt>
                <c:pt idx="8">
                  <c:v>44</c:v>
                </c:pt>
                <c:pt idx="9">
                  <c:v>20</c:v>
                </c:pt>
                <c:pt idx="10">
                  <c:v>90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4-4165-B322-7411D89B7F78}"/>
            </c:ext>
          </c:extLst>
        </c:ser>
        <c:ser>
          <c:idx val="1"/>
          <c:order val="1"/>
          <c:tx>
            <c:strRef>
              <c:f>Arkusz14!$I$4</c:f>
              <c:strCache>
                <c:ptCount val="1"/>
                <c:pt idx="0">
                  <c:v>suma wyładunków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Arkusz14!$G$5:$G$16</c:f>
              <c:strCache>
                <c:ptCount val="12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2016-05</c:v>
                </c:pt>
                <c:pt idx="5">
                  <c:v>2016-06</c:v>
                </c:pt>
                <c:pt idx="6">
                  <c:v>2016-07</c:v>
                </c:pt>
                <c:pt idx="7">
                  <c:v>2016-08</c:v>
                </c:pt>
                <c:pt idx="8">
                  <c:v>2016-09</c:v>
                </c:pt>
                <c:pt idx="9">
                  <c:v>2016-10</c:v>
                </c:pt>
                <c:pt idx="10">
                  <c:v>2016-11</c:v>
                </c:pt>
                <c:pt idx="11">
                  <c:v>2016-12</c:v>
                </c:pt>
              </c:strCache>
            </c:strRef>
          </c:cat>
          <c:val>
            <c:numRef>
              <c:f>Arkusz14!$I$5:$I$16</c:f>
              <c:numCache>
                <c:formatCode>General</c:formatCode>
                <c:ptCount val="12"/>
                <c:pt idx="0">
                  <c:v>166</c:v>
                </c:pt>
                <c:pt idx="1">
                  <c:v>1</c:v>
                </c:pt>
                <c:pt idx="2">
                  <c:v>84</c:v>
                </c:pt>
                <c:pt idx="3">
                  <c:v>0</c:v>
                </c:pt>
                <c:pt idx="4">
                  <c:v>68</c:v>
                </c:pt>
                <c:pt idx="5">
                  <c:v>0</c:v>
                </c:pt>
                <c:pt idx="6">
                  <c:v>0</c:v>
                </c:pt>
                <c:pt idx="7">
                  <c:v>360</c:v>
                </c:pt>
                <c:pt idx="8">
                  <c:v>30</c:v>
                </c:pt>
                <c:pt idx="9">
                  <c:v>6</c:v>
                </c:pt>
                <c:pt idx="10">
                  <c:v>65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4-4165-B322-7411D89B7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953616"/>
        <c:axId val="599950288"/>
      </c:barChart>
      <c:catAx>
        <c:axId val="59995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950288"/>
        <c:crosses val="autoZero"/>
        <c:auto val="1"/>
        <c:lblAlgn val="ctr"/>
        <c:lblOffset val="100"/>
        <c:noMultiLvlLbl val="0"/>
      </c:catAx>
      <c:valAx>
        <c:axId val="5999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95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2</xdr:row>
      <xdr:rowOff>138112</xdr:rowOff>
    </xdr:from>
    <xdr:to>
      <xdr:col>17</xdr:col>
      <xdr:colOff>571500</xdr:colOff>
      <xdr:row>17</xdr:row>
      <xdr:rowOff>23812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F1EAA19-1A09-460D-A478-76BADED6E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yna Cichosz" refreshedDate="44660.695338541664" createdVersion="7" refreshedVersion="7" minRefreshableVersion="3" recordCount="202" xr:uid="{58555C2B-9EE8-46C6-8B7A-3CFF106894C9}">
  <cacheSource type="worksheet">
    <worksheetSource name="statek"/>
  </cacheSource>
  <cacheFields count="10">
    <cacheField name="data" numFmtId="14">
      <sharedItems containsSemiMixedTypes="0" containsNonDate="0" containsDate="1" containsString="0" minDate="2016-01-01T00:00:00" maxDate="2018-12-19T00:00:00"/>
    </cacheField>
    <cacheField name="port" numFmtId="0">
      <sharedItems/>
    </cacheField>
    <cacheField name="towar" numFmtId="0">
      <sharedItems count="5">
        <s v="T4"/>
        <s v="T5"/>
        <s v="T1"/>
        <s v="T2"/>
        <s v="T3"/>
      </sharedItems>
    </cacheField>
    <cacheField name="Z/W" numFmtId="49">
      <sharedItems/>
    </cacheField>
    <cacheField name="ile ton" numFmtId="0">
      <sharedItems containsSemiMixedTypes="0" containsString="0" containsNumber="1" containsInteger="1" minValue="1" maxValue="192"/>
    </cacheField>
    <cacheField name="cena za tone w talarach" numFmtId="0">
      <sharedItems containsSemiMixedTypes="0" containsString="0" containsNumber="1" containsInteger="1" minValue="7" maxValue="100"/>
    </cacheField>
    <cacheField name="zaladunek" numFmtId="0">
      <sharedItems containsSemiMixedTypes="0" containsString="0" containsNumber="1" containsInteger="1" minValue="0" maxValue="1"/>
    </cacheField>
    <cacheField name="wyladunek" numFmtId="0">
      <sharedItems containsSemiMixedTypes="0" containsString="0" containsNumber="1" containsInteger="1" minValue="0" maxValue="1"/>
    </cacheField>
    <cacheField name="masa Z" numFmtId="0">
      <sharedItems containsSemiMixedTypes="0" containsString="0" containsNumber="1" containsInteger="1" minValue="0" maxValue="49"/>
    </cacheField>
    <cacheField name="masa W" numFmtId="0">
      <sharedItems containsSemiMixedTypes="0" containsString="0" containsNumber="1" containsInteger="1" minValue="0" maxValue="1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yna Cichosz" refreshedDate="44660.701261226852" createdVersion="7" refreshedVersion="7" minRefreshableVersion="3" recordCount="10" xr:uid="{3396DF1B-7D1B-4071-9ADD-5E6CB06282C1}">
  <cacheSource type="worksheet">
    <worksheetSource ref="A1:J11" sheet="zad3a_pom"/>
  </cacheSource>
  <cacheFields count="10">
    <cacheField name="data" numFmtId="0">
      <sharedItems containsSemiMixedTypes="0" containsString="0" containsNumber="1" containsInteger="1" minValue="42370" maxValue="42393"/>
    </cacheField>
    <cacheField name="port" numFmtId="0">
      <sharedItems/>
    </cacheField>
    <cacheField name="towar" numFmtId="0">
      <sharedItems count="5">
        <s v="T4"/>
        <s v="T5"/>
        <s v="T1"/>
        <s v="T2"/>
        <s v="T3"/>
      </sharedItems>
    </cacheField>
    <cacheField name="Z/W" numFmtId="0">
      <sharedItems/>
    </cacheField>
    <cacheField name="ile ton" numFmtId="0">
      <sharedItems containsSemiMixedTypes="0" containsString="0" containsNumber="1" containsInteger="1" minValue="1" maxValue="44"/>
    </cacheField>
    <cacheField name="cena za tone w talarach" numFmtId="0">
      <sharedItems containsSemiMixedTypes="0" containsString="0" containsNumber="1" containsInteger="1" minValue="10" maxValue="80"/>
    </cacheField>
    <cacheField name="zaladunek" numFmtId="0">
      <sharedItems containsSemiMixedTypes="0" containsString="0" containsNumber="1" containsInteger="1" minValue="0" maxValue="1"/>
    </cacheField>
    <cacheField name="wyladunek" numFmtId="0">
      <sharedItems containsSemiMixedTypes="0" containsString="0" containsNumber="1" containsInteger="1" minValue="0" maxValue="1"/>
    </cacheField>
    <cacheField name="masa Z" numFmtId="0">
      <sharedItems containsSemiMixedTypes="0" containsString="0" containsNumber="1" containsInteger="1" minValue="0" maxValue="44"/>
    </cacheField>
    <cacheField name="masa W" numFmtId="0">
      <sharedItems containsSemiMixedTypes="0" containsString="0" containsNumber="1" containsInteger="1" minValue="0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yna Cichosz" refreshedDate="44660.704226967595" createdVersion="7" refreshedVersion="7" minRefreshableVersion="3" recordCount="41" xr:uid="{B097BE3F-6E4A-4038-B11F-5E29E123BB56}">
  <cacheSource type="worksheet">
    <worksheetSource ref="A1:J42" sheet="zad3b_pom"/>
  </cacheSource>
  <cacheFields count="10">
    <cacheField name="data" numFmtId="0">
      <sharedItems containsSemiMixedTypes="0" containsString="0" containsNumber="1" containsInteger="1" minValue="42370" maxValue="42574"/>
    </cacheField>
    <cacheField name="port" numFmtId="0">
      <sharedItems/>
    </cacheField>
    <cacheField name="towar" numFmtId="0">
      <sharedItems count="5">
        <s v="T4"/>
        <s v="T5"/>
        <s v="T1"/>
        <s v="T2"/>
        <s v="T3"/>
      </sharedItems>
    </cacheField>
    <cacheField name="Z/W" numFmtId="0">
      <sharedItems/>
    </cacheField>
    <cacheField name="ile ton" numFmtId="0">
      <sharedItems containsSemiMixedTypes="0" containsString="0" containsNumber="1" containsInteger="1" minValue="1" maxValue="72"/>
    </cacheField>
    <cacheField name="cena za tone w talarach" numFmtId="0">
      <sharedItems containsSemiMixedTypes="0" containsString="0" containsNumber="1" containsInteger="1" minValue="8" maxValue="98"/>
    </cacheField>
    <cacheField name="zaladunek" numFmtId="0">
      <sharedItems containsSemiMixedTypes="0" containsString="0" containsNumber="1" containsInteger="1" minValue="0" maxValue="1"/>
    </cacheField>
    <cacheField name="wyladunek" numFmtId="0">
      <sharedItems containsSemiMixedTypes="0" containsString="0" containsNumber="1" containsInteger="1" minValue="0" maxValue="1"/>
    </cacheField>
    <cacheField name="masa Z" numFmtId="0">
      <sharedItems containsSemiMixedTypes="0" containsString="0" containsNumber="1" containsInteger="1" minValue="0" maxValue="48"/>
    </cacheField>
    <cacheField name="masa W" numFmtId="0">
      <sharedItems containsSemiMixedTypes="0" containsString="0" containsNumber="1" containsInteger="1" minValue="0" maxValue="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yna Cichosz" refreshedDate="44660.707000694441" createdVersion="7" refreshedVersion="7" minRefreshableVersion="3" recordCount="202" xr:uid="{5EDEE8EE-F572-44E5-A964-1385252BF346}">
  <cacheSource type="worksheet">
    <worksheetSource name="statek"/>
  </cacheSource>
  <cacheFields count="11">
    <cacheField name="data" numFmtId="14">
      <sharedItems containsSemiMixedTypes="0" containsNonDate="0" containsDate="1" containsString="0" minDate="2016-01-01T00:00:00" maxDate="2018-12-19T00:00:00" count="56">
        <d v="2016-01-01T00:00:00"/>
        <d v="2016-01-16T00:00:00"/>
        <d v="2016-01-24T00:00:00"/>
        <d v="2016-02-19T00:00:00"/>
        <d v="2016-03-11T00:00:00"/>
        <d v="2016-04-04T00:00:00"/>
        <d v="2016-04-22T00:00:00"/>
        <d v="2016-05-14T00:00:00"/>
        <d v="2016-06-08T00:00:00"/>
        <d v="2016-06-21T00:00:00"/>
        <d v="2016-07-08T00:00:00"/>
        <d v="2016-07-23T00:00:00"/>
        <d v="2016-08-11T00:00:00"/>
        <d v="2016-09-06T00:00:00"/>
        <d v="2016-09-27T00:00:00"/>
        <d v="2016-10-21T00:00:00"/>
        <d v="2016-11-08T00:00:00"/>
        <d v="2016-11-30T00:00:00"/>
        <d v="2016-12-25T00:00:00"/>
        <d v="2017-01-07T00:00:00"/>
        <d v="2017-01-24T00:00:00"/>
        <d v="2017-02-08T00:00:00"/>
        <d v="2017-02-27T00:00:00"/>
        <d v="2017-03-25T00:00:00"/>
        <d v="2017-04-15T00:00:00"/>
        <d v="2017-05-09T00:00:00"/>
        <d v="2017-05-27T00:00:00"/>
        <d v="2017-06-18T00:00:00"/>
        <d v="2017-07-13T00:00:00"/>
        <d v="2017-07-26T00:00:00"/>
        <d v="2017-08-12T00:00:00"/>
        <d v="2017-08-27T00:00:00"/>
        <d v="2017-09-15T00:00:00"/>
        <d v="2017-10-11T00:00:00"/>
        <d v="2017-11-01T00:00:00"/>
        <d v="2017-11-25T00:00:00"/>
        <d v="2017-12-13T00:00:00"/>
        <d v="2018-01-04T00:00:00"/>
        <d v="2018-01-29T00:00:00"/>
        <d v="2018-01-30T00:00:00"/>
        <d v="2018-02-16T00:00:00"/>
        <d v="2018-03-03T00:00:00"/>
        <d v="2018-03-22T00:00:00"/>
        <d v="2018-04-17T00:00:00"/>
        <d v="2018-05-08T00:00:00"/>
        <d v="2018-06-01T00:00:00"/>
        <d v="2018-06-19T00:00:00"/>
        <d v="2018-07-11T00:00:00"/>
        <d v="2018-08-05T00:00:00"/>
        <d v="2018-08-18T00:00:00"/>
        <d v="2018-09-04T00:00:00"/>
        <d v="2018-09-19T00:00:00"/>
        <d v="2018-10-08T00:00:00"/>
        <d v="2018-11-03T00:00:00"/>
        <d v="2018-11-24T00:00:00"/>
        <d v="2018-12-18T00:00:00"/>
      </sharedItems>
    </cacheField>
    <cacheField name="port" numFmtId="0">
      <sharedItems/>
    </cacheField>
    <cacheField name="towar" numFmtId="0">
      <sharedItems count="5">
        <s v="T4"/>
        <s v="T5"/>
        <s v="T1"/>
        <s v="T2"/>
        <s v="T3"/>
      </sharedItems>
    </cacheField>
    <cacheField name="Z/W" numFmtId="49">
      <sharedItems/>
    </cacheField>
    <cacheField name="ile ton" numFmtId="0">
      <sharedItems containsSemiMixedTypes="0" containsString="0" containsNumber="1" containsInteger="1" minValue="1" maxValue="192"/>
    </cacheField>
    <cacheField name="cena za tone w talarach" numFmtId="0">
      <sharedItems containsSemiMixedTypes="0" containsString="0" containsNumber="1" containsInteger="1" minValue="7" maxValue="100"/>
    </cacheField>
    <cacheField name="zaladunek" numFmtId="0">
      <sharedItems containsSemiMixedTypes="0" containsString="0" containsNumber="1" containsInteger="1" minValue="0" maxValue="1"/>
    </cacheField>
    <cacheField name="wyladunek" numFmtId="0">
      <sharedItems containsSemiMixedTypes="0" containsString="0" containsNumber="1" containsInteger="1" minValue="0" maxValue="1"/>
    </cacheField>
    <cacheField name="masa Z" numFmtId="0">
      <sharedItems containsSemiMixedTypes="0" containsString="0" containsNumber="1" containsInteger="1" minValue="0" maxValue="49"/>
    </cacheField>
    <cacheField name="masa W" numFmtId="0">
      <sharedItems containsSemiMixedTypes="0" containsString="0" containsNumber="1" containsInteger="1" minValue="0" maxValue="192"/>
    </cacheField>
    <cacheField name="miesiac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d v="2016-01-01T00:00:00"/>
    <s v="Algier"/>
    <x v="0"/>
    <s v="Z"/>
    <n v="3"/>
    <n v="80"/>
    <n v="1"/>
    <n v="0"/>
    <n v="3"/>
    <n v="0"/>
  </r>
  <r>
    <d v="2016-01-01T00:00:00"/>
    <s v="Algier"/>
    <x v="1"/>
    <s v="Z"/>
    <n v="32"/>
    <n v="50"/>
    <n v="1"/>
    <n v="0"/>
    <n v="32"/>
    <n v="0"/>
  </r>
  <r>
    <d v="2016-01-01T00:00:00"/>
    <s v="Algier"/>
    <x v="2"/>
    <s v="Z"/>
    <n v="38"/>
    <n v="10"/>
    <n v="1"/>
    <n v="0"/>
    <n v="38"/>
    <n v="0"/>
  </r>
  <r>
    <d v="2016-01-01T00:00:00"/>
    <s v="Algier"/>
    <x v="3"/>
    <s v="Z"/>
    <n v="33"/>
    <n v="30"/>
    <n v="1"/>
    <n v="0"/>
    <n v="33"/>
    <n v="0"/>
  </r>
  <r>
    <d v="2016-01-01T00:00:00"/>
    <s v="Algier"/>
    <x v="4"/>
    <s v="Z"/>
    <n v="43"/>
    <n v="25"/>
    <n v="1"/>
    <n v="0"/>
    <n v="43"/>
    <n v="0"/>
  </r>
  <r>
    <d v="2016-01-16T00:00:00"/>
    <s v="Tunis"/>
    <x v="1"/>
    <s v="W"/>
    <n v="32"/>
    <n v="58"/>
    <n v="0"/>
    <n v="1"/>
    <n v="0"/>
    <n v="32"/>
  </r>
  <r>
    <d v="2016-01-16T00:00:00"/>
    <s v="Tunis"/>
    <x v="3"/>
    <s v="Z"/>
    <n v="14"/>
    <n v="26"/>
    <n v="1"/>
    <n v="0"/>
    <n v="14"/>
    <n v="0"/>
  </r>
  <r>
    <d v="2016-01-24T00:00:00"/>
    <s v="Benghazi"/>
    <x v="1"/>
    <s v="Z"/>
    <n v="44"/>
    <n v="46"/>
    <n v="1"/>
    <n v="0"/>
    <n v="44"/>
    <n v="0"/>
  </r>
  <r>
    <d v="2016-01-24T00:00:00"/>
    <s v="Benghazi"/>
    <x v="3"/>
    <s v="Z"/>
    <n v="1"/>
    <n v="28"/>
    <n v="1"/>
    <n v="0"/>
    <n v="1"/>
    <n v="0"/>
  </r>
  <r>
    <d v="2016-01-24T00:00:00"/>
    <s v="Benghazi"/>
    <x v="0"/>
    <s v="Z"/>
    <n v="21"/>
    <n v="74"/>
    <n v="1"/>
    <n v="0"/>
    <n v="21"/>
    <n v="0"/>
  </r>
  <r>
    <d v="2016-02-19T00:00:00"/>
    <s v="Aleksandria"/>
    <x v="4"/>
    <s v="W"/>
    <n v="43"/>
    <n v="32"/>
    <n v="0"/>
    <n v="1"/>
    <n v="0"/>
    <n v="43"/>
  </r>
  <r>
    <d v="2016-02-19T00:00:00"/>
    <s v="Aleksandria"/>
    <x v="2"/>
    <s v="W"/>
    <n v="38"/>
    <n v="13"/>
    <n v="0"/>
    <n v="1"/>
    <n v="0"/>
    <n v="38"/>
  </r>
  <r>
    <d v="2016-02-19T00:00:00"/>
    <s v="Aleksandria"/>
    <x v="0"/>
    <s v="Z"/>
    <n v="9"/>
    <n v="59"/>
    <n v="1"/>
    <n v="0"/>
    <n v="9"/>
    <n v="0"/>
  </r>
  <r>
    <d v="2016-02-19T00:00:00"/>
    <s v="Aleksandria"/>
    <x v="1"/>
    <s v="Z"/>
    <n v="8"/>
    <n v="37"/>
    <n v="1"/>
    <n v="0"/>
    <n v="8"/>
    <n v="0"/>
  </r>
  <r>
    <d v="2016-03-11T00:00:00"/>
    <s v="Bejrut"/>
    <x v="1"/>
    <s v="W"/>
    <n v="50"/>
    <n v="61"/>
    <n v="0"/>
    <n v="1"/>
    <n v="0"/>
    <n v="50"/>
  </r>
  <r>
    <d v="2016-03-11T00:00:00"/>
    <s v="Bejrut"/>
    <x v="4"/>
    <s v="Z"/>
    <n v="32"/>
    <n v="20"/>
    <n v="1"/>
    <n v="0"/>
    <n v="32"/>
    <n v="0"/>
  </r>
  <r>
    <d v="2016-03-11T00:00:00"/>
    <s v="Bejrut"/>
    <x v="2"/>
    <s v="Z"/>
    <n v="7"/>
    <n v="8"/>
    <n v="1"/>
    <n v="0"/>
    <n v="7"/>
    <n v="0"/>
  </r>
  <r>
    <d v="2016-03-11T00:00:00"/>
    <s v="Bejrut"/>
    <x v="3"/>
    <s v="Z"/>
    <n v="10"/>
    <n v="24"/>
    <n v="1"/>
    <n v="0"/>
    <n v="10"/>
    <n v="0"/>
  </r>
  <r>
    <d v="2016-04-04T00:00:00"/>
    <s v="Palermo"/>
    <x v="2"/>
    <s v="W"/>
    <n v="7"/>
    <n v="12"/>
    <n v="0"/>
    <n v="1"/>
    <n v="0"/>
    <n v="7"/>
  </r>
  <r>
    <d v="2016-04-04T00:00:00"/>
    <s v="Palermo"/>
    <x v="4"/>
    <s v="Z"/>
    <n v="25"/>
    <n v="19"/>
    <n v="1"/>
    <n v="0"/>
    <n v="25"/>
    <n v="0"/>
  </r>
  <r>
    <d v="2016-04-04T00:00:00"/>
    <s v="Palermo"/>
    <x v="1"/>
    <s v="Z"/>
    <n v="33"/>
    <n v="38"/>
    <n v="1"/>
    <n v="0"/>
    <n v="33"/>
    <n v="0"/>
  </r>
  <r>
    <d v="2016-04-22T00:00:00"/>
    <s v="Neapol"/>
    <x v="3"/>
    <s v="W"/>
    <n v="36"/>
    <n v="35"/>
    <n v="0"/>
    <n v="1"/>
    <n v="0"/>
    <n v="36"/>
  </r>
  <r>
    <d v="2016-04-22T00:00:00"/>
    <s v="Neapol"/>
    <x v="0"/>
    <s v="Z"/>
    <n v="5"/>
    <n v="66"/>
    <n v="1"/>
    <n v="0"/>
    <n v="5"/>
    <n v="0"/>
  </r>
  <r>
    <d v="2016-04-22T00:00:00"/>
    <s v="Neapol"/>
    <x v="1"/>
    <s v="Z"/>
    <n v="35"/>
    <n v="41"/>
    <n v="1"/>
    <n v="0"/>
    <n v="35"/>
    <n v="0"/>
  </r>
  <r>
    <d v="2016-05-14T00:00:00"/>
    <s v="Monako"/>
    <x v="0"/>
    <s v="W"/>
    <n v="38"/>
    <n v="98"/>
    <n v="0"/>
    <n v="1"/>
    <n v="0"/>
    <n v="38"/>
  </r>
  <r>
    <d v="2016-05-14T00:00:00"/>
    <s v="Monako"/>
    <x v="3"/>
    <s v="Z"/>
    <n v="10"/>
    <n v="23"/>
    <n v="1"/>
    <n v="0"/>
    <n v="10"/>
    <n v="0"/>
  </r>
  <r>
    <d v="2016-06-08T00:00:00"/>
    <s v="Barcelona"/>
    <x v="3"/>
    <s v="W"/>
    <n v="4"/>
    <n v="38"/>
    <n v="0"/>
    <n v="1"/>
    <n v="0"/>
    <n v="4"/>
  </r>
  <r>
    <d v="2016-06-08T00:00:00"/>
    <s v="Barcelona"/>
    <x v="0"/>
    <s v="Z"/>
    <n v="42"/>
    <n v="60"/>
    <n v="1"/>
    <n v="0"/>
    <n v="42"/>
    <n v="0"/>
  </r>
  <r>
    <d v="2016-06-08T00:00:00"/>
    <s v="Barcelona"/>
    <x v="2"/>
    <s v="Z"/>
    <n v="28"/>
    <n v="8"/>
    <n v="1"/>
    <n v="0"/>
    <n v="28"/>
    <n v="0"/>
  </r>
  <r>
    <d v="2016-06-08T00:00:00"/>
    <s v="Barcelona"/>
    <x v="4"/>
    <s v="Z"/>
    <n v="19"/>
    <n v="19"/>
    <n v="1"/>
    <n v="0"/>
    <n v="19"/>
    <n v="0"/>
  </r>
  <r>
    <d v="2016-06-21T00:00:00"/>
    <s v="Walencja"/>
    <x v="4"/>
    <s v="W"/>
    <n v="72"/>
    <n v="28"/>
    <n v="0"/>
    <n v="1"/>
    <n v="0"/>
    <n v="72"/>
  </r>
  <r>
    <d v="2016-06-21T00:00:00"/>
    <s v="Walencja"/>
    <x v="0"/>
    <s v="W"/>
    <n v="42"/>
    <n v="90"/>
    <n v="0"/>
    <n v="1"/>
    <n v="0"/>
    <n v="42"/>
  </r>
  <r>
    <d v="2016-06-21T00:00:00"/>
    <s v="Walencja"/>
    <x v="1"/>
    <s v="Z"/>
    <n v="42"/>
    <n v="44"/>
    <n v="1"/>
    <n v="0"/>
    <n v="42"/>
    <n v="0"/>
  </r>
  <r>
    <d v="2016-06-21T00:00:00"/>
    <s v="Walencja"/>
    <x v="3"/>
    <s v="Z"/>
    <n v="33"/>
    <n v="26"/>
    <n v="1"/>
    <n v="0"/>
    <n v="33"/>
    <n v="0"/>
  </r>
  <r>
    <d v="2016-06-21T00:00:00"/>
    <s v="Walencja"/>
    <x v="2"/>
    <s v="Z"/>
    <n v="9"/>
    <n v="9"/>
    <n v="1"/>
    <n v="0"/>
    <n v="9"/>
    <n v="0"/>
  </r>
  <r>
    <d v="2016-07-08T00:00:00"/>
    <s v="Algier"/>
    <x v="4"/>
    <s v="W"/>
    <n v="4"/>
    <n v="29"/>
    <n v="0"/>
    <n v="1"/>
    <n v="0"/>
    <n v="4"/>
  </r>
  <r>
    <d v="2016-07-08T00:00:00"/>
    <s v="Algier"/>
    <x v="2"/>
    <s v="W"/>
    <n v="37"/>
    <n v="12"/>
    <n v="0"/>
    <n v="1"/>
    <n v="0"/>
    <n v="37"/>
  </r>
  <r>
    <d v="2016-07-08T00:00:00"/>
    <s v="Algier"/>
    <x v="1"/>
    <s v="Z"/>
    <n v="35"/>
    <n v="42"/>
    <n v="1"/>
    <n v="0"/>
    <n v="35"/>
    <n v="0"/>
  </r>
  <r>
    <d v="2016-07-08T00:00:00"/>
    <s v="Algier"/>
    <x v="0"/>
    <s v="Z"/>
    <n v="32"/>
    <n v="66"/>
    <n v="1"/>
    <n v="0"/>
    <n v="32"/>
    <n v="0"/>
  </r>
  <r>
    <d v="2016-07-23T00:00:00"/>
    <s v="Tunis"/>
    <x v="0"/>
    <s v="W"/>
    <n v="32"/>
    <n v="92"/>
    <n v="0"/>
    <n v="1"/>
    <n v="0"/>
    <n v="32"/>
  </r>
  <r>
    <d v="2016-07-23T00:00:00"/>
    <s v="Tunis"/>
    <x v="1"/>
    <s v="Z"/>
    <n v="48"/>
    <n v="43"/>
    <n v="1"/>
    <n v="0"/>
    <n v="48"/>
    <n v="0"/>
  </r>
  <r>
    <d v="2016-08-11T00:00:00"/>
    <s v="Benghazi"/>
    <x v="1"/>
    <s v="W"/>
    <n v="191"/>
    <n v="60"/>
    <n v="0"/>
    <n v="1"/>
    <n v="0"/>
    <n v="191"/>
  </r>
  <r>
    <d v="2016-08-11T00:00:00"/>
    <s v="Benghazi"/>
    <x v="3"/>
    <s v="Z"/>
    <n v="9"/>
    <n v="24"/>
    <n v="1"/>
    <n v="0"/>
    <n v="9"/>
    <n v="0"/>
  </r>
  <r>
    <d v="2016-08-11T00:00:00"/>
    <s v="Benghazi"/>
    <x v="0"/>
    <s v="Z"/>
    <n v="36"/>
    <n v="65"/>
    <n v="1"/>
    <n v="0"/>
    <n v="36"/>
    <n v="0"/>
  </r>
  <r>
    <d v="2016-09-06T00:00:00"/>
    <s v="Aleksandria"/>
    <x v="2"/>
    <s v="Z"/>
    <n v="47"/>
    <n v="7"/>
    <n v="1"/>
    <n v="0"/>
    <n v="47"/>
    <n v="0"/>
  </r>
  <r>
    <d v="2016-09-06T00:00:00"/>
    <s v="Aleksandria"/>
    <x v="1"/>
    <s v="W"/>
    <n v="4"/>
    <n v="63"/>
    <n v="0"/>
    <n v="1"/>
    <n v="0"/>
    <n v="4"/>
  </r>
  <r>
    <d v="2016-09-06T00:00:00"/>
    <s v="Aleksandria"/>
    <x v="4"/>
    <s v="Z"/>
    <n v="8"/>
    <n v="19"/>
    <n v="1"/>
    <n v="0"/>
    <n v="8"/>
    <n v="0"/>
  </r>
  <r>
    <d v="2016-09-06T00:00:00"/>
    <s v="Aleksandria"/>
    <x v="3"/>
    <s v="Z"/>
    <n v="3"/>
    <n v="22"/>
    <n v="1"/>
    <n v="0"/>
    <n v="3"/>
    <n v="0"/>
  </r>
  <r>
    <d v="2016-09-06T00:00:00"/>
    <s v="Aleksandria"/>
    <x v="0"/>
    <s v="Z"/>
    <n v="41"/>
    <n v="59"/>
    <n v="1"/>
    <n v="0"/>
    <n v="41"/>
    <n v="0"/>
  </r>
  <r>
    <d v="2016-09-27T00:00:00"/>
    <s v="Bejrut"/>
    <x v="1"/>
    <s v="Z"/>
    <n v="44"/>
    <n v="40"/>
    <n v="1"/>
    <n v="0"/>
    <n v="44"/>
    <n v="0"/>
  </r>
  <r>
    <d v="2016-09-27T00:00:00"/>
    <s v="Bejrut"/>
    <x v="2"/>
    <s v="W"/>
    <n v="45"/>
    <n v="12"/>
    <n v="0"/>
    <n v="1"/>
    <n v="0"/>
    <n v="45"/>
  </r>
  <r>
    <d v="2016-09-27T00:00:00"/>
    <s v="Bejrut"/>
    <x v="4"/>
    <s v="Z"/>
    <n v="40"/>
    <n v="20"/>
    <n v="1"/>
    <n v="0"/>
    <n v="40"/>
    <n v="0"/>
  </r>
  <r>
    <d v="2016-09-27T00:00:00"/>
    <s v="Bejrut"/>
    <x v="0"/>
    <s v="Z"/>
    <n v="3"/>
    <n v="63"/>
    <n v="1"/>
    <n v="0"/>
    <n v="3"/>
    <n v="0"/>
  </r>
  <r>
    <d v="2016-09-27T00:00:00"/>
    <s v="Bejrut"/>
    <x v="3"/>
    <s v="Z"/>
    <n v="17"/>
    <n v="24"/>
    <n v="1"/>
    <n v="0"/>
    <n v="17"/>
    <n v="0"/>
  </r>
  <r>
    <d v="2016-10-21T00:00:00"/>
    <s v="Palermo"/>
    <x v="2"/>
    <s v="W"/>
    <n v="2"/>
    <n v="12"/>
    <n v="0"/>
    <n v="1"/>
    <n v="0"/>
    <n v="2"/>
  </r>
  <r>
    <d v="2016-10-21T00:00:00"/>
    <s v="Palermo"/>
    <x v="4"/>
    <s v="Z"/>
    <n v="14"/>
    <n v="19"/>
    <n v="1"/>
    <n v="0"/>
    <n v="14"/>
    <n v="0"/>
  </r>
  <r>
    <d v="2016-10-21T00:00:00"/>
    <s v="Palermo"/>
    <x v="3"/>
    <s v="Z"/>
    <n v="23"/>
    <n v="23"/>
    <n v="1"/>
    <n v="0"/>
    <n v="23"/>
    <n v="0"/>
  </r>
  <r>
    <d v="2016-11-08T00:00:00"/>
    <s v="Neapol"/>
    <x v="2"/>
    <s v="Z"/>
    <n v="11"/>
    <n v="8"/>
    <n v="1"/>
    <n v="0"/>
    <n v="11"/>
    <n v="0"/>
  </r>
  <r>
    <d v="2016-11-08T00:00:00"/>
    <s v="Neapol"/>
    <x v="0"/>
    <s v="Z"/>
    <n v="17"/>
    <n v="66"/>
    <n v="1"/>
    <n v="0"/>
    <n v="17"/>
    <n v="0"/>
  </r>
  <r>
    <d v="2016-11-08T00:00:00"/>
    <s v="Neapol"/>
    <x v="1"/>
    <s v="Z"/>
    <n v="30"/>
    <n v="41"/>
    <n v="1"/>
    <n v="0"/>
    <n v="30"/>
    <n v="0"/>
  </r>
  <r>
    <d v="2016-11-30T00:00:00"/>
    <s v="Monako"/>
    <x v="0"/>
    <s v="W"/>
    <n v="97"/>
    <n v="98"/>
    <n v="0"/>
    <n v="1"/>
    <n v="0"/>
    <n v="97"/>
  </r>
  <r>
    <d v="2016-11-30T00:00:00"/>
    <s v="Monako"/>
    <x v="2"/>
    <s v="W"/>
    <n v="11"/>
    <n v="12"/>
    <n v="0"/>
    <n v="1"/>
    <n v="0"/>
    <n v="11"/>
  </r>
  <r>
    <d v="2016-11-30T00:00:00"/>
    <s v="Monako"/>
    <x v="4"/>
    <s v="Z"/>
    <n v="17"/>
    <n v="20"/>
    <n v="1"/>
    <n v="0"/>
    <n v="17"/>
    <n v="0"/>
  </r>
  <r>
    <d v="2016-11-30T00:00:00"/>
    <s v="Monako"/>
    <x v="3"/>
    <s v="Z"/>
    <n v="4"/>
    <n v="23"/>
    <n v="1"/>
    <n v="0"/>
    <n v="4"/>
    <n v="0"/>
  </r>
  <r>
    <d v="2016-12-25T00:00:00"/>
    <s v="Barcelona"/>
    <x v="4"/>
    <s v="W"/>
    <n v="79"/>
    <n v="31"/>
    <n v="0"/>
    <n v="1"/>
    <n v="0"/>
    <n v="79"/>
  </r>
  <r>
    <d v="2016-12-25T00:00:00"/>
    <s v="Barcelona"/>
    <x v="0"/>
    <s v="Z"/>
    <n v="33"/>
    <n v="60"/>
    <n v="1"/>
    <n v="0"/>
    <n v="33"/>
    <n v="0"/>
  </r>
  <r>
    <d v="2016-12-25T00:00:00"/>
    <s v="Barcelona"/>
    <x v="3"/>
    <s v="Z"/>
    <n v="26"/>
    <n v="23"/>
    <n v="1"/>
    <n v="0"/>
    <n v="26"/>
    <n v="0"/>
  </r>
  <r>
    <d v="2017-01-07T00:00:00"/>
    <s v="Walencja"/>
    <x v="4"/>
    <s v="Z"/>
    <n v="40"/>
    <n v="22"/>
    <n v="1"/>
    <n v="0"/>
    <n v="40"/>
    <n v="0"/>
  </r>
  <r>
    <d v="2017-01-07T00:00:00"/>
    <s v="Walencja"/>
    <x v="2"/>
    <s v="Z"/>
    <n v="42"/>
    <n v="9"/>
    <n v="1"/>
    <n v="0"/>
    <n v="42"/>
    <n v="0"/>
  </r>
  <r>
    <d v="2017-01-07T00:00:00"/>
    <s v="Walencja"/>
    <x v="3"/>
    <s v="Z"/>
    <n v="42"/>
    <n v="26"/>
    <n v="1"/>
    <n v="0"/>
    <n v="42"/>
    <n v="0"/>
  </r>
  <r>
    <d v="2017-01-07T00:00:00"/>
    <s v="Walencja"/>
    <x v="0"/>
    <s v="Z"/>
    <n v="9"/>
    <n v="70"/>
    <n v="1"/>
    <n v="0"/>
    <n v="9"/>
    <n v="0"/>
  </r>
  <r>
    <d v="2017-01-07T00:00:00"/>
    <s v="Walencja"/>
    <x v="1"/>
    <s v="Z"/>
    <n v="39"/>
    <n v="44"/>
    <n v="1"/>
    <n v="0"/>
    <n v="39"/>
    <n v="0"/>
  </r>
  <r>
    <d v="2017-01-24T00:00:00"/>
    <s v="Algier"/>
    <x v="1"/>
    <s v="W"/>
    <n v="112"/>
    <n v="59"/>
    <n v="0"/>
    <n v="1"/>
    <n v="0"/>
    <n v="112"/>
  </r>
  <r>
    <d v="2017-01-24T00:00:00"/>
    <s v="Algier"/>
    <x v="0"/>
    <s v="Z"/>
    <n v="34"/>
    <n v="66"/>
    <n v="1"/>
    <n v="0"/>
    <n v="34"/>
    <n v="0"/>
  </r>
  <r>
    <d v="2017-01-24T00:00:00"/>
    <s v="Algier"/>
    <x v="4"/>
    <s v="Z"/>
    <n v="5"/>
    <n v="21"/>
    <n v="1"/>
    <n v="0"/>
    <n v="5"/>
    <n v="0"/>
  </r>
  <r>
    <d v="2017-02-08T00:00:00"/>
    <s v="Tunis"/>
    <x v="0"/>
    <s v="W"/>
    <n v="74"/>
    <n v="92"/>
    <n v="0"/>
    <n v="1"/>
    <n v="0"/>
    <n v="74"/>
  </r>
  <r>
    <d v="2017-02-08T00:00:00"/>
    <s v="Tunis"/>
    <x v="3"/>
    <s v="Z"/>
    <n v="14"/>
    <n v="26"/>
    <n v="1"/>
    <n v="0"/>
    <n v="14"/>
    <n v="0"/>
  </r>
  <r>
    <d v="2017-02-27T00:00:00"/>
    <s v="Benghazi"/>
    <x v="1"/>
    <s v="W"/>
    <n v="1"/>
    <n v="60"/>
    <n v="0"/>
    <n v="1"/>
    <n v="0"/>
    <n v="1"/>
  </r>
  <r>
    <d v="2017-02-27T00:00:00"/>
    <s v="Benghazi"/>
    <x v="3"/>
    <s v="W"/>
    <n v="43"/>
    <n v="36"/>
    <n v="0"/>
    <n v="1"/>
    <n v="0"/>
    <n v="43"/>
  </r>
  <r>
    <d v="2017-02-27T00:00:00"/>
    <s v="Benghazi"/>
    <x v="2"/>
    <s v="Z"/>
    <n v="30"/>
    <n v="8"/>
    <n v="1"/>
    <n v="0"/>
    <n v="30"/>
    <n v="0"/>
  </r>
  <r>
    <d v="2017-02-27T00:00:00"/>
    <s v="Benghazi"/>
    <x v="4"/>
    <s v="Z"/>
    <n v="14"/>
    <n v="20"/>
    <n v="1"/>
    <n v="0"/>
    <n v="14"/>
    <n v="0"/>
  </r>
  <r>
    <d v="2017-03-25T00:00:00"/>
    <s v="Aleksandria"/>
    <x v="3"/>
    <s v="W"/>
    <n v="33"/>
    <n v="38"/>
    <n v="0"/>
    <n v="1"/>
    <n v="0"/>
    <n v="33"/>
  </r>
  <r>
    <d v="2017-03-25T00:00:00"/>
    <s v="Aleksandria"/>
    <x v="1"/>
    <s v="Z"/>
    <n v="35"/>
    <n v="37"/>
    <n v="1"/>
    <n v="0"/>
    <n v="35"/>
    <n v="0"/>
  </r>
  <r>
    <d v="2017-03-25T00:00:00"/>
    <s v="Aleksandria"/>
    <x v="4"/>
    <s v="Z"/>
    <n v="40"/>
    <n v="19"/>
    <n v="1"/>
    <n v="0"/>
    <n v="40"/>
    <n v="0"/>
  </r>
  <r>
    <d v="2017-04-15T00:00:00"/>
    <s v="Bejrut"/>
    <x v="3"/>
    <s v="W"/>
    <n v="21"/>
    <n v="36"/>
    <n v="0"/>
    <n v="1"/>
    <n v="0"/>
    <n v="21"/>
  </r>
  <r>
    <d v="2017-04-15T00:00:00"/>
    <s v="Bejrut"/>
    <x v="0"/>
    <s v="W"/>
    <n v="2"/>
    <n v="97"/>
    <n v="0"/>
    <n v="1"/>
    <n v="0"/>
    <n v="2"/>
  </r>
  <r>
    <d v="2017-04-15T00:00:00"/>
    <s v="Bejrut"/>
    <x v="4"/>
    <s v="Z"/>
    <n v="12"/>
    <n v="20"/>
    <n v="1"/>
    <n v="0"/>
    <n v="12"/>
    <n v="0"/>
  </r>
  <r>
    <d v="2017-04-15T00:00:00"/>
    <s v="Bejrut"/>
    <x v="2"/>
    <s v="Z"/>
    <n v="15"/>
    <n v="8"/>
    <n v="1"/>
    <n v="0"/>
    <n v="15"/>
    <n v="0"/>
  </r>
  <r>
    <d v="2017-04-15T00:00:00"/>
    <s v="Bejrut"/>
    <x v="1"/>
    <s v="Z"/>
    <n v="1"/>
    <n v="40"/>
    <n v="1"/>
    <n v="0"/>
    <n v="1"/>
    <n v="0"/>
  </r>
  <r>
    <d v="2017-05-09T00:00:00"/>
    <s v="Palermo"/>
    <x v="2"/>
    <s v="W"/>
    <n v="86"/>
    <n v="12"/>
    <n v="0"/>
    <n v="1"/>
    <n v="0"/>
    <n v="86"/>
  </r>
  <r>
    <d v="2017-05-09T00:00:00"/>
    <s v="Palermo"/>
    <x v="4"/>
    <s v="W"/>
    <n v="110"/>
    <n v="31"/>
    <n v="0"/>
    <n v="1"/>
    <n v="0"/>
    <n v="110"/>
  </r>
  <r>
    <d v="2017-05-09T00:00:00"/>
    <s v="Palermo"/>
    <x v="1"/>
    <s v="Z"/>
    <n v="33"/>
    <n v="38"/>
    <n v="1"/>
    <n v="0"/>
    <n v="33"/>
    <n v="0"/>
  </r>
  <r>
    <d v="2017-05-09T00:00:00"/>
    <s v="Palermo"/>
    <x v="3"/>
    <s v="Z"/>
    <n v="13"/>
    <n v="23"/>
    <n v="1"/>
    <n v="0"/>
    <n v="13"/>
    <n v="0"/>
  </r>
  <r>
    <d v="2017-05-09T00:00:00"/>
    <s v="Palermo"/>
    <x v="0"/>
    <s v="Z"/>
    <n v="37"/>
    <n v="61"/>
    <n v="1"/>
    <n v="0"/>
    <n v="37"/>
    <n v="0"/>
  </r>
  <r>
    <d v="2017-05-27T00:00:00"/>
    <s v="Neapol"/>
    <x v="2"/>
    <s v="W"/>
    <n v="1"/>
    <n v="12"/>
    <n v="0"/>
    <n v="1"/>
    <n v="0"/>
    <n v="1"/>
  </r>
  <r>
    <d v="2017-05-27T00:00:00"/>
    <s v="Neapol"/>
    <x v="1"/>
    <s v="W"/>
    <n v="68"/>
    <n v="59"/>
    <n v="0"/>
    <n v="1"/>
    <n v="0"/>
    <n v="68"/>
  </r>
  <r>
    <d v="2017-05-27T00:00:00"/>
    <s v="Neapol"/>
    <x v="0"/>
    <s v="Z"/>
    <n v="35"/>
    <n v="66"/>
    <n v="1"/>
    <n v="0"/>
    <n v="35"/>
    <n v="0"/>
  </r>
  <r>
    <d v="2017-05-27T00:00:00"/>
    <s v="Neapol"/>
    <x v="4"/>
    <s v="Z"/>
    <n v="25"/>
    <n v="21"/>
    <n v="1"/>
    <n v="0"/>
    <n v="25"/>
    <n v="0"/>
  </r>
  <r>
    <d v="2017-05-27T00:00:00"/>
    <s v="Neapol"/>
    <x v="3"/>
    <s v="Z"/>
    <n v="10"/>
    <n v="25"/>
    <n v="1"/>
    <n v="0"/>
    <n v="10"/>
    <n v="0"/>
  </r>
  <r>
    <d v="2017-06-18T00:00:00"/>
    <s v="Monako"/>
    <x v="3"/>
    <s v="W"/>
    <n v="38"/>
    <n v="37"/>
    <n v="0"/>
    <n v="1"/>
    <n v="0"/>
    <n v="38"/>
  </r>
  <r>
    <d v="2017-06-18T00:00:00"/>
    <s v="Monako"/>
    <x v="2"/>
    <s v="Z"/>
    <n v="22"/>
    <n v="8"/>
    <n v="1"/>
    <n v="0"/>
    <n v="22"/>
    <n v="0"/>
  </r>
  <r>
    <d v="2017-06-18T00:00:00"/>
    <s v="Monako"/>
    <x v="4"/>
    <s v="Z"/>
    <n v="25"/>
    <n v="20"/>
    <n v="1"/>
    <n v="0"/>
    <n v="25"/>
    <n v="0"/>
  </r>
  <r>
    <d v="2017-06-18T00:00:00"/>
    <s v="Monako"/>
    <x v="1"/>
    <s v="Z"/>
    <n v="8"/>
    <n v="39"/>
    <n v="1"/>
    <n v="0"/>
    <n v="8"/>
    <n v="0"/>
  </r>
  <r>
    <d v="2017-06-18T00:00:00"/>
    <s v="Monako"/>
    <x v="0"/>
    <s v="Z"/>
    <n v="45"/>
    <n v="62"/>
    <n v="1"/>
    <n v="0"/>
    <n v="45"/>
    <n v="0"/>
  </r>
  <r>
    <d v="2017-07-13T00:00:00"/>
    <s v="Barcelona"/>
    <x v="0"/>
    <s v="W"/>
    <n v="116"/>
    <n v="100"/>
    <n v="0"/>
    <n v="1"/>
    <n v="0"/>
    <n v="116"/>
  </r>
  <r>
    <d v="2017-07-13T00:00:00"/>
    <s v="Barcelona"/>
    <x v="4"/>
    <s v="Z"/>
    <n v="29"/>
    <n v="19"/>
    <n v="1"/>
    <n v="0"/>
    <n v="29"/>
    <n v="0"/>
  </r>
  <r>
    <d v="2017-07-26T00:00:00"/>
    <s v="Walencja"/>
    <x v="3"/>
    <s v="W"/>
    <n v="5"/>
    <n v="34"/>
    <n v="0"/>
    <n v="1"/>
    <n v="0"/>
    <n v="5"/>
  </r>
  <r>
    <d v="2017-07-26T00:00:00"/>
    <s v="Walencja"/>
    <x v="2"/>
    <s v="W"/>
    <n v="22"/>
    <n v="11"/>
    <n v="0"/>
    <n v="1"/>
    <n v="0"/>
    <n v="22"/>
  </r>
  <r>
    <d v="2017-07-26T00:00:00"/>
    <s v="Walencja"/>
    <x v="4"/>
    <s v="Z"/>
    <n v="37"/>
    <n v="22"/>
    <n v="1"/>
    <n v="0"/>
    <n v="37"/>
    <n v="0"/>
  </r>
  <r>
    <d v="2017-07-26T00:00:00"/>
    <s v="Walencja"/>
    <x v="0"/>
    <s v="Z"/>
    <n v="10"/>
    <n v="70"/>
    <n v="1"/>
    <n v="0"/>
    <n v="10"/>
    <n v="0"/>
  </r>
  <r>
    <d v="2017-07-26T00:00:00"/>
    <s v="Walencja"/>
    <x v="1"/>
    <s v="Z"/>
    <n v="42"/>
    <n v="44"/>
    <n v="1"/>
    <n v="0"/>
    <n v="42"/>
    <n v="0"/>
  </r>
  <r>
    <d v="2017-08-12T00:00:00"/>
    <s v="Algier"/>
    <x v="0"/>
    <s v="W"/>
    <n v="11"/>
    <n v="94"/>
    <n v="0"/>
    <n v="1"/>
    <n v="0"/>
    <n v="11"/>
  </r>
  <r>
    <d v="2017-08-12T00:00:00"/>
    <s v="Algier"/>
    <x v="1"/>
    <s v="W"/>
    <n v="48"/>
    <n v="59"/>
    <n v="0"/>
    <n v="1"/>
    <n v="0"/>
    <n v="48"/>
  </r>
  <r>
    <d v="2017-08-12T00:00:00"/>
    <s v="Algier"/>
    <x v="4"/>
    <s v="Z"/>
    <n v="20"/>
    <n v="21"/>
    <n v="1"/>
    <n v="0"/>
    <n v="20"/>
    <n v="0"/>
  </r>
  <r>
    <d v="2017-08-12T00:00:00"/>
    <s v="Algier"/>
    <x v="3"/>
    <s v="Z"/>
    <n v="26"/>
    <n v="25"/>
    <n v="1"/>
    <n v="0"/>
    <n v="26"/>
    <n v="0"/>
  </r>
  <r>
    <d v="2017-08-27T00:00:00"/>
    <s v="Tunis"/>
    <x v="2"/>
    <s v="Z"/>
    <n v="24"/>
    <n v="9"/>
    <n v="1"/>
    <n v="0"/>
    <n v="24"/>
    <n v="0"/>
  </r>
  <r>
    <d v="2017-08-27T00:00:00"/>
    <s v="Tunis"/>
    <x v="0"/>
    <s v="Z"/>
    <n v="38"/>
    <n v="68"/>
    <n v="1"/>
    <n v="0"/>
    <n v="38"/>
    <n v="0"/>
  </r>
  <r>
    <d v="2017-08-27T00:00:00"/>
    <s v="Tunis"/>
    <x v="4"/>
    <s v="Z"/>
    <n v="14"/>
    <n v="21"/>
    <n v="1"/>
    <n v="0"/>
    <n v="14"/>
    <n v="0"/>
  </r>
  <r>
    <d v="2017-08-27T00:00:00"/>
    <s v="Tunis"/>
    <x v="1"/>
    <s v="Z"/>
    <n v="4"/>
    <n v="43"/>
    <n v="1"/>
    <n v="0"/>
    <n v="4"/>
    <n v="0"/>
  </r>
  <r>
    <d v="2017-09-15T00:00:00"/>
    <s v="Benghazi"/>
    <x v="3"/>
    <s v="W"/>
    <n v="19"/>
    <n v="36"/>
    <n v="0"/>
    <n v="1"/>
    <n v="0"/>
    <n v="19"/>
  </r>
  <r>
    <d v="2017-09-15T00:00:00"/>
    <s v="Benghazi"/>
    <x v="0"/>
    <s v="Z"/>
    <n v="30"/>
    <n v="65"/>
    <n v="1"/>
    <n v="0"/>
    <n v="30"/>
    <n v="0"/>
  </r>
  <r>
    <d v="2017-10-11T00:00:00"/>
    <s v="Aleksandria"/>
    <x v="1"/>
    <s v="W"/>
    <n v="6"/>
    <n v="63"/>
    <n v="0"/>
    <n v="1"/>
    <n v="0"/>
    <n v="6"/>
  </r>
  <r>
    <d v="2017-10-11T00:00:00"/>
    <s v="Aleksandria"/>
    <x v="0"/>
    <s v="Z"/>
    <n v="43"/>
    <n v="59"/>
    <n v="1"/>
    <n v="0"/>
    <n v="43"/>
    <n v="0"/>
  </r>
  <r>
    <d v="2017-11-01T00:00:00"/>
    <s v="Bejrut"/>
    <x v="1"/>
    <s v="W"/>
    <n v="1"/>
    <n v="61"/>
    <n v="0"/>
    <n v="1"/>
    <n v="0"/>
    <n v="1"/>
  </r>
  <r>
    <d v="2017-11-01T00:00:00"/>
    <s v="Bejrut"/>
    <x v="4"/>
    <s v="W"/>
    <n v="147"/>
    <n v="30"/>
    <n v="0"/>
    <n v="1"/>
    <n v="0"/>
    <n v="147"/>
  </r>
  <r>
    <d v="2017-11-01T00:00:00"/>
    <s v="Bejrut"/>
    <x v="2"/>
    <s v="Z"/>
    <n v="15"/>
    <n v="8"/>
    <n v="1"/>
    <n v="0"/>
    <n v="15"/>
    <n v="0"/>
  </r>
  <r>
    <d v="2017-11-01T00:00:00"/>
    <s v="Bejrut"/>
    <x v="0"/>
    <s v="Z"/>
    <n v="24"/>
    <n v="63"/>
    <n v="1"/>
    <n v="0"/>
    <n v="24"/>
    <n v="0"/>
  </r>
  <r>
    <d v="2017-11-01T00:00:00"/>
    <s v="Bejrut"/>
    <x v="3"/>
    <s v="Z"/>
    <n v="19"/>
    <n v="24"/>
    <n v="1"/>
    <n v="0"/>
    <n v="19"/>
    <n v="0"/>
  </r>
  <r>
    <d v="2017-11-25T00:00:00"/>
    <s v="Palermo"/>
    <x v="0"/>
    <s v="W"/>
    <n v="134"/>
    <n v="99"/>
    <n v="0"/>
    <n v="1"/>
    <n v="0"/>
    <n v="134"/>
  </r>
  <r>
    <d v="2017-11-25T00:00:00"/>
    <s v="Palermo"/>
    <x v="1"/>
    <s v="Z"/>
    <n v="12"/>
    <n v="38"/>
    <n v="1"/>
    <n v="0"/>
    <n v="12"/>
    <n v="0"/>
  </r>
  <r>
    <d v="2017-12-13T00:00:00"/>
    <s v="Neapol"/>
    <x v="4"/>
    <s v="W"/>
    <n v="4"/>
    <n v="30"/>
    <n v="0"/>
    <n v="1"/>
    <n v="0"/>
    <n v="4"/>
  </r>
  <r>
    <d v="2017-12-13T00:00:00"/>
    <s v="Neapol"/>
    <x v="2"/>
    <s v="Z"/>
    <n v="26"/>
    <n v="8"/>
    <n v="1"/>
    <n v="0"/>
    <n v="26"/>
    <n v="0"/>
  </r>
  <r>
    <d v="2017-12-13T00:00:00"/>
    <s v="Neapol"/>
    <x v="0"/>
    <s v="Z"/>
    <n v="38"/>
    <n v="66"/>
    <n v="1"/>
    <n v="0"/>
    <n v="38"/>
    <n v="0"/>
  </r>
  <r>
    <d v="2018-01-04T00:00:00"/>
    <s v="Monako"/>
    <x v="0"/>
    <s v="W"/>
    <n v="38"/>
    <n v="98"/>
    <n v="0"/>
    <n v="1"/>
    <n v="0"/>
    <n v="38"/>
  </r>
  <r>
    <d v="2018-01-04T00:00:00"/>
    <s v="Monako"/>
    <x v="3"/>
    <s v="W"/>
    <n v="44"/>
    <n v="37"/>
    <n v="0"/>
    <n v="1"/>
    <n v="0"/>
    <n v="44"/>
  </r>
  <r>
    <d v="2018-01-04T00:00:00"/>
    <s v="Monako"/>
    <x v="2"/>
    <s v="Z"/>
    <n v="21"/>
    <n v="8"/>
    <n v="1"/>
    <n v="0"/>
    <n v="21"/>
    <n v="0"/>
  </r>
  <r>
    <d v="2018-01-04T00:00:00"/>
    <s v="Monako"/>
    <x v="1"/>
    <s v="Z"/>
    <n v="10"/>
    <n v="39"/>
    <n v="1"/>
    <n v="0"/>
    <n v="10"/>
    <n v="0"/>
  </r>
  <r>
    <d v="2018-01-29T00:00:00"/>
    <s v="Barcelona"/>
    <x v="3"/>
    <s v="W"/>
    <n v="15"/>
    <n v="38"/>
    <n v="0"/>
    <n v="1"/>
    <n v="0"/>
    <n v="15"/>
  </r>
  <r>
    <d v="2018-01-29T00:00:00"/>
    <s v="Barcelona"/>
    <x v="1"/>
    <s v="W"/>
    <n v="22"/>
    <n v="63"/>
    <n v="0"/>
    <n v="1"/>
    <n v="0"/>
    <n v="22"/>
  </r>
  <r>
    <d v="2018-01-29T00:00:00"/>
    <s v="Barcelona"/>
    <x v="0"/>
    <s v="Z"/>
    <n v="9"/>
    <n v="60"/>
    <n v="1"/>
    <n v="0"/>
    <n v="9"/>
    <n v="0"/>
  </r>
  <r>
    <d v="2018-01-29T00:00:00"/>
    <s v="Barcelona"/>
    <x v="4"/>
    <s v="Z"/>
    <n v="6"/>
    <n v="19"/>
    <n v="1"/>
    <n v="0"/>
    <n v="6"/>
    <n v="0"/>
  </r>
  <r>
    <d v="2018-01-29T00:00:00"/>
    <s v="Barcelona"/>
    <x v="2"/>
    <s v="Z"/>
    <n v="4"/>
    <n v="8"/>
    <n v="1"/>
    <n v="0"/>
    <n v="4"/>
    <n v="0"/>
  </r>
  <r>
    <d v="2018-01-30T00:00:00"/>
    <s v="Walencja"/>
    <x v="4"/>
    <s v="W"/>
    <n v="6"/>
    <n v="25"/>
    <n v="0"/>
    <n v="1"/>
    <n v="0"/>
    <n v="6"/>
  </r>
  <r>
    <d v="2018-01-30T00:00:00"/>
    <s v="Walencja"/>
    <x v="0"/>
    <s v="Z"/>
    <n v="48"/>
    <n v="79"/>
    <n v="1"/>
    <n v="0"/>
    <n v="48"/>
    <n v="0"/>
  </r>
  <r>
    <d v="2018-02-16T00:00:00"/>
    <s v="Algier"/>
    <x v="1"/>
    <s v="Z"/>
    <n v="34"/>
    <n v="42"/>
    <n v="1"/>
    <n v="0"/>
    <n v="34"/>
    <n v="0"/>
  </r>
  <r>
    <d v="2018-02-16T00:00:00"/>
    <s v="Algier"/>
    <x v="3"/>
    <s v="W"/>
    <n v="49"/>
    <n v="35"/>
    <n v="0"/>
    <n v="1"/>
    <n v="0"/>
    <n v="49"/>
  </r>
  <r>
    <d v="2018-02-16T00:00:00"/>
    <s v="Algier"/>
    <x v="2"/>
    <s v="Z"/>
    <n v="10"/>
    <n v="8"/>
    <n v="1"/>
    <n v="0"/>
    <n v="10"/>
    <n v="0"/>
  </r>
  <r>
    <d v="2018-02-16T00:00:00"/>
    <s v="Algier"/>
    <x v="4"/>
    <s v="Z"/>
    <n v="47"/>
    <n v="21"/>
    <n v="1"/>
    <n v="0"/>
    <n v="47"/>
    <n v="0"/>
  </r>
  <r>
    <d v="2018-02-16T00:00:00"/>
    <s v="Algier"/>
    <x v="0"/>
    <s v="Z"/>
    <n v="48"/>
    <n v="66"/>
    <n v="1"/>
    <n v="0"/>
    <n v="48"/>
    <n v="0"/>
  </r>
  <r>
    <d v="2018-03-03T00:00:00"/>
    <s v="Tunis"/>
    <x v="1"/>
    <s v="W"/>
    <n v="34"/>
    <n v="58"/>
    <n v="0"/>
    <n v="1"/>
    <n v="0"/>
    <n v="34"/>
  </r>
  <r>
    <d v="2018-03-03T00:00:00"/>
    <s v="Tunis"/>
    <x v="2"/>
    <s v="Z"/>
    <n v="5"/>
    <n v="9"/>
    <n v="1"/>
    <n v="0"/>
    <n v="5"/>
    <n v="0"/>
  </r>
  <r>
    <d v="2018-03-22T00:00:00"/>
    <s v="Benghazi"/>
    <x v="4"/>
    <s v="W"/>
    <n v="46"/>
    <n v="30"/>
    <n v="0"/>
    <n v="1"/>
    <n v="0"/>
    <n v="46"/>
  </r>
  <r>
    <d v="2018-03-22T00:00:00"/>
    <s v="Benghazi"/>
    <x v="0"/>
    <s v="Z"/>
    <n v="49"/>
    <n v="65"/>
    <n v="1"/>
    <n v="0"/>
    <n v="49"/>
    <n v="0"/>
  </r>
  <r>
    <d v="2018-03-22T00:00:00"/>
    <s v="Benghazi"/>
    <x v="2"/>
    <s v="Z"/>
    <n v="16"/>
    <n v="8"/>
    <n v="1"/>
    <n v="0"/>
    <n v="16"/>
    <n v="0"/>
  </r>
  <r>
    <d v="2018-04-17T00:00:00"/>
    <s v="Aleksandria"/>
    <x v="1"/>
    <s v="Z"/>
    <n v="5"/>
    <n v="37"/>
    <n v="1"/>
    <n v="0"/>
    <n v="5"/>
    <n v="0"/>
  </r>
  <r>
    <d v="2018-04-17T00:00:00"/>
    <s v="Aleksandria"/>
    <x v="4"/>
    <s v="W"/>
    <n v="1"/>
    <n v="32"/>
    <n v="0"/>
    <n v="1"/>
    <n v="0"/>
    <n v="1"/>
  </r>
  <r>
    <d v="2018-04-17T00:00:00"/>
    <s v="Aleksandria"/>
    <x v="2"/>
    <s v="Z"/>
    <n v="34"/>
    <n v="7"/>
    <n v="1"/>
    <n v="0"/>
    <n v="34"/>
    <n v="0"/>
  </r>
  <r>
    <d v="2018-04-17T00:00:00"/>
    <s v="Aleksandria"/>
    <x v="0"/>
    <s v="Z"/>
    <n v="29"/>
    <n v="59"/>
    <n v="1"/>
    <n v="0"/>
    <n v="29"/>
    <n v="0"/>
  </r>
  <r>
    <d v="2018-05-08T00:00:00"/>
    <s v="Bejrut"/>
    <x v="3"/>
    <s v="Z"/>
    <n v="34"/>
    <n v="24"/>
    <n v="1"/>
    <n v="0"/>
    <n v="34"/>
    <n v="0"/>
  </r>
  <r>
    <d v="2018-05-08T00:00:00"/>
    <s v="Bejrut"/>
    <x v="4"/>
    <s v="Z"/>
    <n v="27"/>
    <n v="20"/>
    <n v="1"/>
    <n v="0"/>
    <n v="27"/>
    <n v="0"/>
  </r>
  <r>
    <d v="2018-05-08T00:00:00"/>
    <s v="Bejrut"/>
    <x v="2"/>
    <s v="Z"/>
    <n v="40"/>
    <n v="8"/>
    <n v="1"/>
    <n v="0"/>
    <n v="40"/>
    <n v="0"/>
  </r>
  <r>
    <d v="2018-06-01T00:00:00"/>
    <s v="Palermo"/>
    <x v="0"/>
    <s v="W"/>
    <n v="184"/>
    <n v="99"/>
    <n v="0"/>
    <n v="1"/>
    <n v="0"/>
    <n v="184"/>
  </r>
  <r>
    <d v="2018-06-01T00:00:00"/>
    <s v="Palermo"/>
    <x v="1"/>
    <s v="Z"/>
    <n v="48"/>
    <n v="38"/>
    <n v="1"/>
    <n v="0"/>
    <n v="48"/>
    <n v="0"/>
  </r>
  <r>
    <d v="2018-06-01T00:00:00"/>
    <s v="Palermo"/>
    <x v="3"/>
    <s v="Z"/>
    <n v="21"/>
    <n v="23"/>
    <n v="1"/>
    <n v="0"/>
    <n v="21"/>
    <n v="0"/>
  </r>
  <r>
    <d v="2018-06-19T00:00:00"/>
    <s v="Neapol"/>
    <x v="0"/>
    <s v="Z"/>
    <n v="47"/>
    <n v="66"/>
    <n v="1"/>
    <n v="0"/>
    <n v="47"/>
    <n v="0"/>
  </r>
  <r>
    <d v="2018-06-19T00:00:00"/>
    <s v="Neapol"/>
    <x v="3"/>
    <s v="Z"/>
    <n v="6"/>
    <n v="25"/>
    <n v="1"/>
    <n v="0"/>
    <n v="6"/>
    <n v="0"/>
  </r>
  <r>
    <d v="2018-06-19T00:00:00"/>
    <s v="Neapol"/>
    <x v="1"/>
    <s v="Z"/>
    <n v="47"/>
    <n v="41"/>
    <n v="1"/>
    <n v="0"/>
    <n v="47"/>
    <n v="0"/>
  </r>
  <r>
    <d v="2018-07-11T00:00:00"/>
    <s v="Monako"/>
    <x v="2"/>
    <s v="W"/>
    <n v="192"/>
    <n v="12"/>
    <n v="0"/>
    <n v="1"/>
    <n v="0"/>
    <n v="192"/>
  </r>
  <r>
    <d v="2018-07-11T00:00:00"/>
    <s v="Monako"/>
    <x v="3"/>
    <s v="W"/>
    <n v="48"/>
    <n v="37"/>
    <n v="0"/>
    <n v="1"/>
    <n v="0"/>
    <n v="48"/>
  </r>
  <r>
    <d v="2018-07-11T00:00:00"/>
    <s v="Monako"/>
    <x v="0"/>
    <s v="Z"/>
    <n v="18"/>
    <n v="62"/>
    <n v="1"/>
    <n v="0"/>
    <n v="18"/>
    <n v="0"/>
  </r>
  <r>
    <d v="2018-07-11T00:00:00"/>
    <s v="Monako"/>
    <x v="1"/>
    <s v="Z"/>
    <n v="25"/>
    <n v="39"/>
    <n v="1"/>
    <n v="0"/>
    <n v="25"/>
    <n v="0"/>
  </r>
  <r>
    <d v="2018-07-11T00:00:00"/>
    <s v="Monako"/>
    <x v="4"/>
    <s v="Z"/>
    <n v="2"/>
    <n v="20"/>
    <n v="1"/>
    <n v="0"/>
    <n v="2"/>
    <n v="0"/>
  </r>
  <r>
    <d v="2018-08-05T00:00:00"/>
    <s v="Barcelona"/>
    <x v="3"/>
    <s v="W"/>
    <n v="13"/>
    <n v="38"/>
    <n v="0"/>
    <n v="1"/>
    <n v="0"/>
    <n v="13"/>
  </r>
  <r>
    <d v="2018-08-05T00:00:00"/>
    <s v="Barcelona"/>
    <x v="1"/>
    <s v="W"/>
    <n v="121"/>
    <n v="63"/>
    <n v="0"/>
    <n v="1"/>
    <n v="0"/>
    <n v="121"/>
  </r>
  <r>
    <d v="2018-08-05T00:00:00"/>
    <s v="Barcelona"/>
    <x v="4"/>
    <s v="Z"/>
    <n v="30"/>
    <n v="19"/>
    <n v="1"/>
    <n v="0"/>
    <n v="30"/>
    <n v="0"/>
  </r>
  <r>
    <d v="2018-08-05T00:00:00"/>
    <s v="Barcelona"/>
    <x v="2"/>
    <s v="Z"/>
    <n v="46"/>
    <n v="8"/>
    <n v="1"/>
    <n v="0"/>
    <n v="46"/>
    <n v="0"/>
  </r>
  <r>
    <d v="2018-08-18T00:00:00"/>
    <s v="Walencja"/>
    <x v="2"/>
    <s v="W"/>
    <n v="49"/>
    <n v="11"/>
    <n v="0"/>
    <n v="1"/>
    <n v="0"/>
    <n v="49"/>
  </r>
  <r>
    <d v="2018-08-18T00:00:00"/>
    <s v="Walencja"/>
    <x v="0"/>
    <s v="W"/>
    <n v="61"/>
    <n v="90"/>
    <n v="0"/>
    <n v="1"/>
    <n v="0"/>
    <n v="61"/>
  </r>
  <r>
    <d v="2018-08-18T00:00:00"/>
    <s v="Walencja"/>
    <x v="4"/>
    <s v="Z"/>
    <n v="19"/>
    <n v="22"/>
    <n v="1"/>
    <n v="0"/>
    <n v="19"/>
    <n v="0"/>
  </r>
  <r>
    <d v="2018-08-18T00:00:00"/>
    <s v="Walencja"/>
    <x v="1"/>
    <s v="Z"/>
    <n v="22"/>
    <n v="44"/>
    <n v="1"/>
    <n v="0"/>
    <n v="22"/>
    <n v="0"/>
  </r>
  <r>
    <d v="2018-09-04T00:00:00"/>
    <s v="Algier"/>
    <x v="3"/>
    <s v="Z"/>
    <n v="9"/>
    <n v="25"/>
    <n v="1"/>
    <n v="0"/>
    <n v="9"/>
    <n v="0"/>
  </r>
  <r>
    <d v="2018-09-04T00:00:00"/>
    <s v="Algier"/>
    <x v="0"/>
    <s v="W"/>
    <n v="4"/>
    <n v="94"/>
    <n v="0"/>
    <n v="1"/>
    <n v="0"/>
    <n v="4"/>
  </r>
  <r>
    <d v="2018-09-04T00:00:00"/>
    <s v="Algier"/>
    <x v="4"/>
    <s v="Z"/>
    <n v="8"/>
    <n v="21"/>
    <n v="1"/>
    <n v="0"/>
    <n v="8"/>
    <n v="0"/>
  </r>
  <r>
    <d v="2018-09-04T00:00:00"/>
    <s v="Algier"/>
    <x v="2"/>
    <s v="Z"/>
    <n v="47"/>
    <n v="8"/>
    <n v="1"/>
    <n v="0"/>
    <n v="47"/>
    <n v="0"/>
  </r>
  <r>
    <d v="2018-09-19T00:00:00"/>
    <s v="Tunis"/>
    <x v="4"/>
    <s v="W"/>
    <n v="82"/>
    <n v="29"/>
    <n v="0"/>
    <n v="1"/>
    <n v="0"/>
    <n v="82"/>
  </r>
  <r>
    <d v="2018-09-19T00:00:00"/>
    <s v="Tunis"/>
    <x v="1"/>
    <s v="W"/>
    <n v="26"/>
    <n v="58"/>
    <n v="0"/>
    <n v="1"/>
    <n v="0"/>
    <n v="26"/>
  </r>
  <r>
    <d v="2018-09-19T00:00:00"/>
    <s v="Tunis"/>
    <x v="2"/>
    <s v="Z"/>
    <n v="24"/>
    <n v="9"/>
    <n v="1"/>
    <n v="0"/>
    <n v="24"/>
    <n v="0"/>
  </r>
  <r>
    <d v="2018-09-19T00:00:00"/>
    <s v="Tunis"/>
    <x v="3"/>
    <s v="Z"/>
    <n v="36"/>
    <n v="26"/>
    <n v="1"/>
    <n v="0"/>
    <n v="36"/>
    <n v="0"/>
  </r>
  <r>
    <d v="2018-09-19T00:00:00"/>
    <s v="Tunis"/>
    <x v="0"/>
    <s v="Z"/>
    <n v="6"/>
    <n v="68"/>
    <n v="1"/>
    <n v="0"/>
    <n v="6"/>
    <n v="0"/>
  </r>
  <r>
    <d v="2018-10-08T00:00:00"/>
    <s v="Benghazi"/>
    <x v="3"/>
    <s v="W"/>
    <n v="45"/>
    <n v="36"/>
    <n v="0"/>
    <n v="1"/>
    <n v="0"/>
    <n v="45"/>
  </r>
  <r>
    <d v="2018-10-08T00:00:00"/>
    <s v="Benghazi"/>
    <x v="2"/>
    <s v="Z"/>
    <n v="18"/>
    <n v="8"/>
    <n v="1"/>
    <n v="0"/>
    <n v="18"/>
    <n v="0"/>
  </r>
  <r>
    <d v="2018-10-08T00:00:00"/>
    <s v="Benghazi"/>
    <x v="1"/>
    <s v="Z"/>
    <n v="20"/>
    <n v="41"/>
    <n v="1"/>
    <n v="0"/>
    <n v="20"/>
    <n v="0"/>
  </r>
  <r>
    <d v="2018-11-03T00:00:00"/>
    <s v="Aleksandria"/>
    <x v="4"/>
    <s v="W"/>
    <n v="4"/>
    <n v="32"/>
    <n v="0"/>
    <n v="1"/>
    <n v="0"/>
    <n v="4"/>
  </r>
  <r>
    <d v="2018-11-03T00:00:00"/>
    <s v="Aleksandria"/>
    <x v="1"/>
    <s v="Z"/>
    <n v="48"/>
    <n v="37"/>
    <n v="1"/>
    <n v="0"/>
    <n v="48"/>
    <n v="0"/>
  </r>
  <r>
    <d v="2018-11-24T00:00:00"/>
    <s v="Bejrut"/>
    <x v="1"/>
    <s v="W"/>
    <n v="64"/>
    <n v="61"/>
    <n v="0"/>
    <n v="1"/>
    <n v="0"/>
    <n v="64"/>
  </r>
  <r>
    <d v="2018-11-24T00:00:00"/>
    <s v="Bejrut"/>
    <x v="0"/>
    <s v="Z"/>
    <n v="43"/>
    <n v="63"/>
    <n v="1"/>
    <n v="0"/>
    <n v="43"/>
    <n v="0"/>
  </r>
  <r>
    <d v="2018-11-24T00:00:00"/>
    <s v="Bejrut"/>
    <x v="3"/>
    <s v="Z"/>
    <n v="24"/>
    <n v="24"/>
    <n v="1"/>
    <n v="0"/>
    <n v="24"/>
    <n v="0"/>
  </r>
  <r>
    <d v="2018-12-18T00:00:00"/>
    <s v="Palermo"/>
    <x v="1"/>
    <s v="W"/>
    <n v="4"/>
    <n v="62"/>
    <n v="0"/>
    <n v="1"/>
    <n v="0"/>
    <n v="4"/>
  </r>
  <r>
    <d v="2018-12-18T00:00:00"/>
    <s v="Palermo"/>
    <x v="4"/>
    <s v="Z"/>
    <n v="35"/>
    <n v="19"/>
    <n v="1"/>
    <n v="0"/>
    <n v="35"/>
    <n v="0"/>
  </r>
  <r>
    <d v="2018-12-18T00:00:00"/>
    <s v="Palermo"/>
    <x v="2"/>
    <s v="Z"/>
    <n v="41"/>
    <n v="8"/>
    <n v="1"/>
    <n v="0"/>
    <n v="41"/>
    <n v="0"/>
  </r>
  <r>
    <d v="2018-12-18T00:00:00"/>
    <s v="Palermo"/>
    <x v="0"/>
    <s v="Z"/>
    <n v="23"/>
    <n v="61"/>
    <n v="1"/>
    <n v="0"/>
    <n v="23"/>
    <n v="0"/>
  </r>
  <r>
    <d v="2018-12-18T00:00:00"/>
    <s v="Palermo"/>
    <x v="3"/>
    <s v="Z"/>
    <n v="46"/>
    <n v="23"/>
    <n v="1"/>
    <n v="0"/>
    <n v="46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42370"/>
    <s v="Algier"/>
    <x v="0"/>
    <s v="Z"/>
    <n v="3"/>
    <n v="80"/>
    <n v="1"/>
    <n v="0"/>
    <n v="3"/>
    <n v="0"/>
  </r>
  <r>
    <n v="42370"/>
    <s v="Algier"/>
    <x v="1"/>
    <s v="Z"/>
    <n v="32"/>
    <n v="50"/>
    <n v="1"/>
    <n v="0"/>
    <n v="32"/>
    <n v="0"/>
  </r>
  <r>
    <n v="42370"/>
    <s v="Algier"/>
    <x v="2"/>
    <s v="Z"/>
    <n v="38"/>
    <n v="10"/>
    <n v="1"/>
    <n v="0"/>
    <n v="38"/>
    <n v="0"/>
  </r>
  <r>
    <n v="42370"/>
    <s v="Algier"/>
    <x v="3"/>
    <s v="Z"/>
    <n v="33"/>
    <n v="30"/>
    <n v="1"/>
    <n v="0"/>
    <n v="33"/>
    <n v="0"/>
  </r>
  <r>
    <n v="42370"/>
    <s v="Algier"/>
    <x v="4"/>
    <s v="Z"/>
    <n v="43"/>
    <n v="25"/>
    <n v="1"/>
    <n v="0"/>
    <n v="43"/>
    <n v="0"/>
  </r>
  <r>
    <n v="42385"/>
    <s v="Tunis"/>
    <x v="1"/>
    <s v="W"/>
    <n v="32"/>
    <n v="58"/>
    <n v="0"/>
    <n v="1"/>
    <n v="0"/>
    <n v="32"/>
  </r>
  <r>
    <n v="42385"/>
    <s v="Tunis"/>
    <x v="3"/>
    <s v="Z"/>
    <n v="14"/>
    <n v="26"/>
    <n v="1"/>
    <n v="0"/>
    <n v="14"/>
    <n v="0"/>
  </r>
  <r>
    <n v="42393"/>
    <s v="Benghazi"/>
    <x v="1"/>
    <s v="Z"/>
    <n v="44"/>
    <n v="46"/>
    <n v="1"/>
    <n v="0"/>
    <n v="44"/>
    <n v="0"/>
  </r>
  <r>
    <n v="42393"/>
    <s v="Benghazi"/>
    <x v="3"/>
    <s v="Z"/>
    <n v="1"/>
    <n v="28"/>
    <n v="1"/>
    <n v="0"/>
    <n v="1"/>
    <n v="0"/>
  </r>
  <r>
    <n v="42393"/>
    <s v="Benghazi"/>
    <x v="0"/>
    <s v="Z"/>
    <n v="21"/>
    <n v="74"/>
    <n v="1"/>
    <n v="0"/>
    <n v="21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n v="42370"/>
    <s v="Algier"/>
    <x v="0"/>
    <s v="Z"/>
    <n v="3"/>
    <n v="80"/>
    <n v="1"/>
    <n v="0"/>
    <n v="3"/>
    <n v="0"/>
  </r>
  <r>
    <n v="42370"/>
    <s v="Algier"/>
    <x v="1"/>
    <s v="Z"/>
    <n v="32"/>
    <n v="50"/>
    <n v="1"/>
    <n v="0"/>
    <n v="32"/>
    <n v="0"/>
  </r>
  <r>
    <n v="42370"/>
    <s v="Algier"/>
    <x v="2"/>
    <s v="Z"/>
    <n v="38"/>
    <n v="10"/>
    <n v="1"/>
    <n v="0"/>
    <n v="38"/>
    <n v="0"/>
  </r>
  <r>
    <n v="42370"/>
    <s v="Algier"/>
    <x v="3"/>
    <s v="Z"/>
    <n v="33"/>
    <n v="30"/>
    <n v="1"/>
    <n v="0"/>
    <n v="33"/>
    <n v="0"/>
  </r>
  <r>
    <n v="42370"/>
    <s v="Algier"/>
    <x v="4"/>
    <s v="Z"/>
    <n v="43"/>
    <n v="25"/>
    <n v="1"/>
    <n v="0"/>
    <n v="43"/>
    <n v="0"/>
  </r>
  <r>
    <n v="42385"/>
    <s v="Tunis"/>
    <x v="1"/>
    <s v="W"/>
    <n v="32"/>
    <n v="58"/>
    <n v="0"/>
    <n v="1"/>
    <n v="0"/>
    <n v="32"/>
  </r>
  <r>
    <n v="42385"/>
    <s v="Tunis"/>
    <x v="3"/>
    <s v="Z"/>
    <n v="14"/>
    <n v="26"/>
    <n v="1"/>
    <n v="0"/>
    <n v="14"/>
    <n v="0"/>
  </r>
  <r>
    <n v="42393"/>
    <s v="Benghazi"/>
    <x v="1"/>
    <s v="Z"/>
    <n v="44"/>
    <n v="46"/>
    <n v="1"/>
    <n v="0"/>
    <n v="44"/>
    <n v="0"/>
  </r>
  <r>
    <n v="42393"/>
    <s v="Benghazi"/>
    <x v="3"/>
    <s v="Z"/>
    <n v="1"/>
    <n v="28"/>
    <n v="1"/>
    <n v="0"/>
    <n v="1"/>
    <n v="0"/>
  </r>
  <r>
    <n v="42393"/>
    <s v="Benghazi"/>
    <x v="0"/>
    <s v="Z"/>
    <n v="21"/>
    <n v="74"/>
    <n v="1"/>
    <n v="0"/>
    <n v="21"/>
    <n v="0"/>
  </r>
  <r>
    <n v="42419"/>
    <s v="Aleksandria"/>
    <x v="4"/>
    <s v="W"/>
    <n v="43"/>
    <n v="32"/>
    <n v="0"/>
    <n v="1"/>
    <n v="0"/>
    <n v="43"/>
  </r>
  <r>
    <n v="42419"/>
    <s v="Aleksandria"/>
    <x v="2"/>
    <s v="W"/>
    <n v="38"/>
    <n v="13"/>
    <n v="0"/>
    <n v="1"/>
    <n v="0"/>
    <n v="38"/>
  </r>
  <r>
    <n v="42419"/>
    <s v="Aleksandria"/>
    <x v="0"/>
    <s v="Z"/>
    <n v="9"/>
    <n v="59"/>
    <n v="1"/>
    <n v="0"/>
    <n v="9"/>
    <n v="0"/>
  </r>
  <r>
    <n v="42419"/>
    <s v="Aleksandria"/>
    <x v="1"/>
    <s v="Z"/>
    <n v="8"/>
    <n v="37"/>
    <n v="1"/>
    <n v="0"/>
    <n v="8"/>
    <n v="0"/>
  </r>
  <r>
    <n v="42440"/>
    <s v="Bejrut"/>
    <x v="1"/>
    <s v="W"/>
    <n v="50"/>
    <n v="61"/>
    <n v="0"/>
    <n v="1"/>
    <n v="0"/>
    <n v="50"/>
  </r>
  <r>
    <n v="42440"/>
    <s v="Bejrut"/>
    <x v="4"/>
    <s v="Z"/>
    <n v="32"/>
    <n v="20"/>
    <n v="1"/>
    <n v="0"/>
    <n v="32"/>
    <n v="0"/>
  </r>
  <r>
    <n v="42440"/>
    <s v="Bejrut"/>
    <x v="2"/>
    <s v="Z"/>
    <n v="7"/>
    <n v="8"/>
    <n v="1"/>
    <n v="0"/>
    <n v="7"/>
    <n v="0"/>
  </r>
  <r>
    <n v="42440"/>
    <s v="Bejrut"/>
    <x v="3"/>
    <s v="Z"/>
    <n v="10"/>
    <n v="24"/>
    <n v="1"/>
    <n v="0"/>
    <n v="10"/>
    <n v="0"/>
  </r>
  <r>
    <n v="42464"/>
    <s v="Palermo"/>
    <x v="2"/>
    <s v="W"/>
    <n v="7"/>
    <n v="12"/>
    <n v="0"/>
    <n v="1"/>
    <n v="0"/>
    <n v="7"/>
  </r>
  <r>
    <n v="42464"/>
    <s v="Palermo"/>
    <x v="4"/>
    <s v="Z"/>
    <n v="25"/>
    <n v="19"/>
    <n v="1"/>
    <n v="0"/>
    <n v="25"/>
    <n v="0"/>
  </r>
  <r>
    <n v="42464"/>
    <s v="Palermo"/>
    <x v="1"/>
    <s v="Z"/>
    <n v="33"/>
    <n v="38"/>
    <n v="1"/>
    <n v="0"/>
    <n v="33"/>
    <n v="0"/>
  </r>
  <r>
    <n v="42482"/>
    <s v="Neapol"/>
    <x v="3"/>
    <s v="W"/>
    <n v="36"/>
    <n v="35"/>
    <n v="0"/>
    <n v="1"/>
    <n v="0"/>
    <n v="36"/>
  </r>
  <r>
    <n v="42482"/>
    <s v="Neapol"/>
    <x v="0"/>
    <s v="Z"/>
    <n v="5"/>
    <n v="66"/>
    <n v="1"/>
    <n v="0"/>
    <n v="5"/>
    <n v="0"/>
  </r>
  <r>
    <n v="42482"/>
    <s v="Neapol"/>
    <x v="1"/>
    <s v="Z"/>
    <n v="35"/>
    <n v="41"/>
    <n v="1"/>
    <n v="0"/>
    <n v="35"/>
    <n v="0"/>
  </r>
  <r>
    <n v="42504"/>
    <s v="Monako"/>
    <x v="0"/>
    <s v="W"/>
    <n v="38"/>
    <n v="98"/>
    <n v="0"/>
    <n v="1"/>
    <n v="0"/>
    <n v="38"/>
  </r>
  <r>
    <n v="42504"/>
    <s v="Monako"/>
    <x v="3"/>
    <s v="Z"/>
    <n v="10"/>
    <n v="23"/>
    <n v="1"/>
    <n v="0"/>
    <n v="10"/>
    <n v="0"/>
  </r>
  <r>
    <n v="42529"/>
    <s v="Barcelona"/>
    <x v="3"/>
    <s v="W"/>
    <n v="4"/>
    <n v="38"/>
    <n v="0"/>
    <n v="1"/>
    <n v="0"/>
    <n v="4"/>
  </r>
  <r>
    <n v="42529"/>
    <s v="Barcelona"/>
    <x v="0"/>
    <s v="Z"/>
    <n v="42"/>
    <n v="60"/>
    <n v="1"/>
    <n v="0"/>
    <n v="42"/>
    <n v="0"/>
  </r>
  <r>
    <n v="42529"/>
    <s v="Barcelona"/>
    <x v="2"/>
    <s v="Z"/>
    <n v="28"/>
    <n v="8"/>
    <n v="1"/>
    <n v="0"/>
    <n v="28"/>
    <n v="0"/>
  </r>
  <r>
    <n v="42529"/>
    <s v="Barcelona"/>
    <x v="4"/>
    <s v="Z"/>
    <n v="19"/>
    <n v="19"/>
    <n v="1"/>
    <n v="0"/>
    <n v="19"/>
    <n v="0"/>
  </r>
  <r>
    <n v="42542"/>
    <s v="Walencja"/>
    <x v="4"/>
    <s v="W"/>
    <n v="72"/>
    <n v="28"/>
    <n v="0"/>
    <n v="1"/>
    <n v="0"/>
    <n v="72"/>
  </r>
  <r>
    <n v="42542"/>
    <s v="Walencja"/>
    <x v="0"/>
    <s v="W"/>
    <n v="42"/>
    <n v="90"/>
    <n v="0"/>
    <n v="1"/>
    <n v="0"/>
    <n v="42"/>
  </r>
  <r>
    <n v="42542"/>
    <s v="Walencja"/>
    <x v="1"/>
    <s v="Z"/>
    <n v="42"/>
    <n v="44"/>
    <n v="1"/>
    <n v="0"/>
    <n v="42"/>
    <n v="0"/>
  </r>
  <r>
    <n v="42542"/>
    <s v="Walencja"/>
    <x v="3"/>
    <s v="Z"/>
    <n v="33"/>
    <n v="26"/>
    <n v="1"/>
    <n v="0"/>
    <n v="33"/>
    <n v="0"/>
  </r>
  <r>
    <n v="42542"/>
    <s v="Walencja"/>
    <x v="2"/>
    <s v="Z"/>
    <n v="9"/>
    <n v="9"/>
    <n v="1"/>
    <n v="0"/>
    <n v="9"/>
    <n v="0"/>
  </r>
  <r>
    <n v="42559"/>
    <s v="Algier"/>
    <x v="4"/>
    <s v="W"/>
    <n v="4"/>
    <n v="29"/>
    <n v="0"/>
    <n v="1"/>
    <n v="0"/>
    <n v="4"/>
  </r>
  <r>
    <n v="42559"/>
    <s v="Algier"/>
    <x v="2"/>
    <s v="W"/>
    <n v="37"/>
    <n v="12"/>
    <n v="0"/>
    <n v="1"/>
    <n v="0"/>
    <n v="37"/>
  </r>
  <r>
    <n v="42559"/>
    <s v="Algier"/>
    <x v="1"/>
    <s v="Z"/>
    <n v="35"/>
    <n v="42"/>
    <n v="1"/>
    <n v="0"/>
    <n v="35"/>
    <n v="0"/>
  </r>
  <r>
    <n v="42559"/>
    <s v="Algier"/>
    <x v="0"/>
    <s v="Z"/>
    <n v="32"/>
    <n v="66"/>
    <n v="1"/>
    <n v="0"/>
    <n v="32"/>
    <n v="0"/>
  </r>
  <r>
    <n v="42574"/>
    <s v="Tunis"/>
    <x v="0"/>
    <s v="W"/>
    <n v="32"/>
    <n v="92"/>
    <n v="0"/>
    <n v="1"/>
    <n v="0"/>
    <n v="32"/>
  </r>
  <r>
    <n v="42574"/>
    <s v="Tunis"/>
    <x v="1"/>
    <s v="Z"/>
    <n v="48"/>
    <n v="43"/>
    <n v="1"/>
    <n v="0"/>
    <n v="48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x v="0"/>
    <s v="Algier"/>
    <x v="0"/>
    <s v="Z"/>
    <n v="3"/>
    <n v="80"/>
    <n v="1"/>
    <n v="0"/>
    <n v="3"/>
    <n v="0"/>
    <x v="0"/>
  </r>
  <r>
    <x v="0"/>
    <s v="Algier"/>
    <x v="1"/>
    <s v="Z"/>
    <n v="32"/>
    <n v="50"/>
    <n v="1"/>
    <n v="0"/>
    <n v="32"/>
    <n v="0"/>
    <x v="0"/>
  </r>
  <r>
    <x v="0"/>
    <s v="Algier"/>
    <x v="2"/>
    <s v="Z"/>
    <n v="38"/>
    <n v="10"/>
    <n v="1"/>
    <n v="0"/>
    <n v="38"/>
    <n v="0"/>
    <x v="0"/>
  </r>
  <r>
    <x v="0"/>
    <s v="Algier"/>
    <x v="3"/>
    <s v="Z"/>
    <n v="33"/>
    <n v="30"/>
    <n v="1"/>
    <n v="0"/>
    <n v="33"/>
    <n v="0"/>
    <x v="0"/>
  </r>
  <r>
    <x v="0"/>
    <s v="Algier"/>
    <x v="4"/>
    <s v="Z"/>
    <n v="43"/>
    <n v="25"/>
    <n v="1"/>
    <n v="0"/>
    <n v="43"/>
    <n v="0"/>
    <x v="0"/>
  </r>
  <r>
    <x v="1"/>
    <s v="Tunis"/>
    <x v="1"/>
    <s v="W"/>
    <n v="32"/>
    <n v="58"/>
    <n v="0"/>
    <n v="1"/>
    <n v="0"/>
    <n v="32"/>
    <x v="0"/>
  </r>
  <r>
    <x v="1"/>
    <s v="Tunis"/>
    <x v="3"/>
    <s v="Z"/>
    <n v="14"/>
    <n v="26"/>
    <n v="1"/>
    <n v="0"/>
    <n v="14"/>
    <n v="0"/>
    <x v="0"/>
  </r>
  <r>
    <x v="2"/>
    <s v="Benghazi"/>
    <x v="1"/>
    <s v="Z"/>
    <n v="44"/>
    <n v="46"/>
    <n v="1"/>
    <n v="0"/>
    <n v="44"/>
    <n v="0"/>
    <x v="0"/>
  </r>
  <r>
    <x v="2"/>
    <s v="Benghazi"/>
    <x v="3"/>
    <s v="Z"/>
    <n v="1"/>
    <n v="28"/>
    <n v="1"/>
    <n v="0"/>
    <n v="1"/>
    <n v="0"/>
    <x v="0"/>
  </r>
  <r>
    <x v="2"/>
    <s v="Benghazi"/>
    <x v="0"/>
    <s v="Z"/>
    <n v="21"/>
    <n v="74"/>
    <n v="1"/>
    <n v="0"/>
    <n v="21"/>
    <n v="0"/>
    <x v="0"/>
  </r>
  <r>
    <x v="3"/>
    <s v="Aleksandria"/>
    <x v="4"/>
    <s v="W"/>
    <n v="43"/>
    <n v="32"/>
    <n v="0"/>
    <n v="1"/>
    <n v="0"/>
    <n v="43"/>
    <x v="1"/>
  </r>
  <r>
    <x v="3"/>
    <s v="Aleksandria"/>
    <x v="2"/>
    <s v="W"/>
    <n v="38"/>
    <n v="13"/>
    <n v="0"/>
    <n v="1"/>
    <n v="0"/>
    <n v="38"/>
    <x v="1"/>
  </r>
  <r>
    <x v="3"/>
    <s v="Aleksandria"/>
    <x v="0"/>
    <s v="Z"/>
    <n v="9"/>
    <n v="59"/>
    <n v="1"/>
    <n v="0"/>
    <n v="9"/>
    <n v="0"/>
    <x v="1"/>
  </r>
  <r>
    <x v="3"/>
    <s v="Aleksandria"/>
    <x v="1"/>
    <s v="Z"/>
    <n v="8"/>
    <n v="37"/>
    <n v="1"/>
    <n v="0"/>
    <n v="8"/>
    <n v="0"/>
    <x v="1"/>
  </r>
  <r>
    <x v="4"/>
    <s v="Bejrut"/>
    <x v="1"/>
    <s v="W"/>
    <n v="50"/>
    <n v="61"/>
    <n v="0"/>
    <n v="1"/>
    <n v="0"/>
    <n v="50"/>
    <x v="2"/>
  </r>
  <r>
    <x v="4"/>
    <s v="Bejrut"/>
    <x v="4"/>
    <s v="Z"/>
    <n v="32"/>
    <n v="20"/>
    <n v="1"/>
    <n v="0"/>
    <n v="32"/>
    <n v="0"/>
    <x v="2"/>
  </r>
  <r>
    <x v="4"/>
    <s v="Bejrut"/>
    <x v="2"/>
    <s v="Z"/>
    <n v="7"/>
    <n v="8"/>
    <n v="1"/>
    <n v="0"/>
    <n v="7"/>
    <n v="0"/>
    <x v="2"/>
  </r>
  <r>
    <x v="4"/>
    <s v="Bejrut"/>
    <x v="3"/>
    <s v="Z"/>
    <n v="10"/>
    <n v="24"/>
    <n v="1"/>
    <n v="0"/>
    <n v="10"/>
    <n v="0"/>
    <x v="2"/>
  </r>
  <r>
    <x v="5"/>
    <s v="Palermo"/>
    <x v="2"/>
    <s v="W"/>
    <n v="7"/>
    <n v="12"/>
    <n v="0"/>
    <n v="1"/>
    <n v="0"/>
    <n v="7"/>
    <x v="3"/>
  </r>
  <r>
    <x v="5"/>
    <s v="Palermo"/>
    <x v="4"/>
    <s v="Z"/>
    <n v="25"/>
    <n v="19"/>
    <n v="1"/>
    <n v="0"/>
    <n v="25"/>
    <n v="0"/>
    <x v="3"/>
  </r>
  <r>
    <x v="5"/>
    <s v="Palermo"/>
    <x v="1"/>
    <s v="Z"/>
    <n v="33"/>
    <n v="38"/>
    <n v="1"/>
    <n v="0"/>
    <n v="33"/>
    <n v="0"/>
    <x v="3"/>
  </r>
  <r>
    <x v="6"/>
    <s v="Neapol"/>
    <x v="3"/>
    <s v="W"/>
    <n v="36"/>
    <n v="35"/>
    <n v="0"/>
    <n v="1"/>
    <n v="0"/>
    <n v="36"/>
    <x v="3"/>
  </r>
  <r>
    <x v="6"/>
    <s v="Neapol"/>
    <x v="0"/>
    <s v="Z"/>
    <n v="5"/>
    <n v="66"/>
    <n v="1"/>
    <n v="0"/>
    <n v="5"/>
    <n v="0"/>
    <x v="3"/>
  </r>
  <r>
    <x v="6"/>
    <s v="Neapol"/>
    <x v="1"/>
    <s v="Z"/>
    <n v="35"/>
    <n v="41"/>
    <n v="1"/>
    <n v="0"/>
    <n v="35"/>
    <n v="0"/>
    <x v="3"/>
  </r>
  <r>
    <x v="7"/>
    <s v="Monako"/>
    <x v="0"/>
    <s v="W"/>
    <n v="38"/>
    <n v="98"/>
    <n v="0"/>
    <n v="1"/>
    <n v="0"/>
    <n v="38"/>
    <x v="4"/>
  </r>
  <r>
    <x v="7"/>
    <s v="Monako"/>
    <x v="3"/>
    <s v="Z"/>
    <n v="10"/>
    <n v="23"/>
    <n v="1"/>
    <n v="0"/>
    <n v="10"/>
    <n v="0"/>
    <x v="4"/>
  </r>
  <r>
    <x v="8"/>
    <s v="Barcelona"/>
    <x v="3"/>
    <s v="W"/>
    <n v="4"/>
    <n v="38"/>
    <n v="0"/>
    <n v="1"/>
    <n v="0"/>
    <n v="4"/>
    <x v="5"/>
  </r>
  <r>
    <x v="8"/>
    <s v="Barcelona"/>
    <x v="0"/>
    <s v="Z"/>
    <n v="42"/>
    <n v="60"/>
    <n v="1"/>
    <n v="0"/>
    <n v="42"/>
    <n v="0"/>
    <x v="5"/>
  </r>
  <r>
    <x v="8"/>
    <s v="Barcelona"/>
    <x v="2"/>
    <s v="Z"/>
    <n v="28"/>
    <n v="8"/>
    <n v="1"/>
    <n v="0"/>
    <n v="28"/>
    <n v="0"/>
    <x v="5"/>
  </r>
  <r>
    <x v="8"/>
    <s v="Barcelona"/>
    <x v="4"/>
    <s v="Z"/>
    <n v="19"/>
    <n v="19"/>
    <n v="1"/>
    <n v="0"/>
    <n v="19"/>
    <n v="0"/>
    <x v="5"/>
  </r>
  <r>
    <x v="9"/>
    <s v="Walencja"/>
    <x v="4"/>
    <s v="W"/>
    <n v="72"/>
    <n v="28"/>
    <n v="0"/>
    <n v="1"/>
    <n v="0"/>
    <n v="72"/>
    <x v="5"/>
  </r>
  <r>
    <x v="9"/>
    <s v="Walencja"/>
    <x v="0"/>
    <s v="W"/>
    <n v="42"/>
    <n v="90"/>
    <n v="0"/>
    <n v="1"/>
    <n v="0"/>
    <n v="42"/>
    <x v="5"/>
  </r>
  <r>
    <x v="9"/>
    <s v="Walencja"/>
    <x v="1"/>
    <s v="Z"/>
    <n v="42"/>
    <n v="44"/>
    <n v="1"/>
    <n v="0"/>
    <n v="42"/>
    <n v="0"/>
    <x v="5"/>
  </r>
  <r>
    <x v="9"/>
    <s v="Walencja"/>
    <x v="3"/>
    <s v="Z"/>
    <n v="33"/>
    <n v="26"/>
    <n v="1"/>
    <n v="0"/>
    <n v="33"/>
    <n v="0"/>
    <x v="5"/>
  </r>
  <r>
    <x v="9"/>
    <s v="Walencja"/>
    <x v="2"/>
    <s v="Z"/>
    <n v="9"/>
    <n v="9"/>
    <n v="1"/>
    <n v="0"/>
    <n v="9"/>
    <n v="0"/>
    <x v="5"/>
  </r>
  <r>
    <x v="10"/>
    <s v="Algier"/>
    <x v="4"/>
    <s v="W"/>
    <n v="4"/>
    <n v="29"/>
    <n v="0"/>
    <n v="1"/>
    <n v="0"/>
    <n v="4"/>
    <x v="6"/>
  </r>
  <r>
    <x v="10"/>
    <s v="Algier"/>
    <x v="2"/>
    <s v="W"/>
    <n v="37"/>
    <n v="12"/>
    <n v="0"/>
    <n v="1"/>
    <n v="0"/>
    <n v="37"/>
    <x v="6"/>
  </r>
  <r>
    <x v="10"/>
    <s v="Algier"/>
    <x v="1"/>
    <s v="Z"/>
    <n v="35"/>
    <n v="42"/>
    <n v="1"/>
    <n v="0"/>
    <n v="35"/>
    <n v="0"/>
    <x v="6"/>
  </r>
  <r>
    <x v="10"/>
    <s v="Algier"/>
    <x v="0"/>
    <s v="Z"/>
    <n v="32"/>
    <n v="66"/>
    <n v="1"/>
    <n v="0"/>
    <n v="32"/>
    <n v="0"/>
    <x v="6"/>
  </r>
  <r>
    <x v="11"/>
    <s v="Tunis"/>
    <x v="0"/>
    <s v="W"/>
    <n v="32"/>
    <n v="92"/>
    <n v="0"/>
    <n v="1"/>
    <n v="0"/>
    <n v="32"/>
    <x v="6"/>
  </r>
  <r>
    <x v="11"/>
    <s v="Tunis"/>
    <x v="1"/>
    <s v="Z"/>
    <n v="48"/>
    <n v="43"/>
    <n v="1"/>
    <n v="0"/>
    <n v="48"/>
    <n v="0"/>
    <x v="6"/>
  </r>
  <r>
    <x v="12"/>
    <s v="Benghazi"/>
    <x v="1"/>
    <s v="W"/>
    <n v="191"/>
    <n v="60"/>
    <n v="0"/>
    <n v="1"/>
    <n v="0"/>
    <n v="191"/>
    <x v="7"/>
  </r>
  <r>
    <x v="12"/>
    <s v="Benghazi"/>
    <x v="3"/>
    <s v="Z"/>
    <n v="9"/>
    <n v="24"/>
    <n v="1"/>
    <n v="0"/>
    <n v="9"/>
    <n v="0"/>
    <x v="7"/>
  </r>
  <r>
    <x v="12"/>
    <s v="Benghazi"/>
    <x v="0"/>
    <s v="Z"/>
    <n v="36"/>
    <n v="65"/>
    <n v="1"/>
    <n v="0"/>
    <n v="36"/>
    <n v="0"/>
    <x v="7"/>
  </r>
  <r>
    <x v="13"/>
    <s v="Aleksandria"/>
    <x v="2"/>
    <s v="Z"/>
    <n v="47"/>
    <n v="7"/>
    <n v="1"/>
    <n v="0"/>
    <n v="47"/>
    <n v="0"/>
    <x v="8"/>
  </r>
  <r>
    <x v="13"/>
    <s v="Aleksandria"/>
    <x v="1"/>
    <s v="W"/>
    <n v="4"/>
    <n v="63"/>
    <n v="0"/>
    <n v="1"/>
    <n v="0"/>
    <n v="4"/>
    <x v="8"/>
  </r>
  <r>
    <x v="13"/>
    <s v="Aleksandria"/>
    <x v="4"/>
    <s v="Z"/>
    <n v="8"/>
    <n v="19"/>
    <n v="1"/>
    <n v="0"/>
    <n v="8"/>
    <n v="0"/>
    <x v="8"/>
  </r>
  <r>
    <x v="13"/>
    <s v="Aleksandria"/>
    <x v="3"/>
    <s v="Z"/>
    <n v="3"/>
    <n v="22"/>
    <n v="1"/>
    <n v="0"/>
    <n v="3"/>
    <n v="0"/>
    <x v="8"/>
  </r>
  <r>
    <x v="13"/>
    <s v="Aleksandria"/>
    <x v="0"/>
    <s v="Z"/>
    <n v="41"/>
    <n v="59"/>
    <n v="1"/>
    <n v="0"/>
    <n v="41"/>
    <n v="0"/>
    <x v="8"/>
  </r>
  <r>
    <x v="14"/>
    <s v="Bejrut"/>
    <x v="1"/>
    <s v="Z"/>
    <n v="44"/>
    <n v="40"/>
    <n v="1"/>
    <n v="0"/>
    <n v="44"/>
    <n v="0"/>
    <x v="8"/>
  </r>
  <r>
    <x v="14"/>
    <s v="Bejrut"/>
    <x v="2"/>
    <s v="W"/>
    <n v="45"/>
    <n v="12"/>
    <n v="0"/>
    <n v="1"/>
    <n v="0"/>
    <n v="45"/>
    <x v="8"/>
  </r>
  <r>
    <x v="14"/>
    <s v="Bejrut"/>
    <x v="4"/>
    <s v="Z"/>
    <n v="40"/>
    <n v="20"/>
    <n v="1"/>
    <n v="0"/>
    <n v="40"/>
    <n v="0"/>
    <x v="8"/>
  </r>
  <r>
    <x v="14"/>
    <s v="Bejrut"/>
    <x v="0"/>
    <s v="Z"/>
    <n v="3"/>
    <n v="63"/>
    <n v="1"/>
    <n v="0"/>
    <n v="3"/>
    <n v="0"/>
    <x v="8"/>
  </r>
  <r>
    <x v="14"/>
    <s v="Bejrut"/>
    <x v="3"/>
    <s v="Z"/>
    <n v="17"/>
    <n v="24"/>
    <n v="1"/>
    <n v="0"/>
    <n v="17"/>
    <n v="0"/>
    <x v="8"/>
  </r>
  <r>
    <x v="15"/>
    <s v="Palermo"/>
    <x v="2"/>
    <s v="W"/>
    <n v="2"/>
    <n v="12"/>
    <n v="0"/>
    <n v="1"/>
    <n v="0"/>
    <n v="2"/>
    <x v="9"/>
  </r>
  <r>
    <x v="15"/>
    <s v="Palermo"/>
    <x v="4"/>
    <s v="Z"/>
    <n v="14"/>
    <n v="19"/>
    <n v="1"/>
    <n v="0"/>
    <n v="14"/>
    <n v="0"/>
    <x v="9"/>
  </r>
  <r>
    <x v="15"/>
    <s v="Palermo"/>
    <x v="3"/>
    <s v="Z"/>
    <n v="23"/>
    <n v="23"/>
    <n v="1"/>
    <n v="0"/>
    <n v="23"/>
    <n v="0"/>
    <x v="9"/>
  </r>
  <r>
    <x v="16"/>
    <s v="Neapol"/>
    <x v="2"/>
    <s v="Z"/>
    <n v="11"/>
    <n v="8"/>
    <n v="1"/>
    <n v="0"/>
    <n v="11"/>
    <n v="0"/>
    <x v="10"/>
  </r>
  <r>
    <x v="16"/>
    <s v="Neapol"/>
    <x v="0"/>
    <s v="Z"/>
    <n v="17"/>
    <n v="66"/>
    <n v="1"/>
    <n v="0"/>
    <n v="17"/>
    <n v="0"/>
    <x v="10"/>
  </r>
  <r>
    <x v="16"/>
    <s v="Neapol"/>
    <x v="1"/>
    <s v="Z"/>
    <n v="30"/>
    <n v="41"/>
    <n v="1"/>
    <n v="0"/>
    <n v="30"/>
    <n v="0"/>
    <x v="10"/>
  </r>
  <r>
    <x v="17"/>
    <s v="Monako"/>
    <x v="0"/>
    <s v="W"/>
    <n v="97"/>
    <n v="98"/>
    <n v="0"/>
    <n v="1"/>
    <n v="0"/>
    <n v="97"/>
    <x v="10"/>
  </r>
  <r>
    <x v="17"/>
    <s v="Monako"/>
    <x v="2"/>
    <s v="W"/>
    <n v="11"/>
    <n v="12"/>
    <n v="0"/>
    <n v="1"/>
    <n v="0"/>
    <n v="11"/>
    <x v="10"/>
  </r>
  <r>
    <x v="17"/>
    <s v="Monako"/>
    <x v="4"/>
    <s v="Z"/>
    <n v="17"/>
    <n v="20"/>
    <n v="1"/>
    <n v="0"/>
    <n v="17"/>
    <n v="0"/>
    <x v="10"/>
  </r>
  <r>
    <x v="17"/>
    <s v="Monako"/>
    <x v="3"/>
    <s v="Z"/>
    <n v="4"/>
    <n v="23"/>
    <n v="1"/>
    <n v="0"/>
    <n v="4"/>
    <n v="0"/>
    <x v="10"/>
  </r>
  <r>
    <x v="18"/>
    <s v="Barcelona"/>
    <x v="4"/>
    <s v="W"/>
    <n v="79"/>
    <n v="31"/>
    <n v="0"/>
    <n v="1"/>
    <n v="0"/>
    <n v="79"/>
    <x v="11"/>
  </r>
  <r>
    <x v="18"/>
    <s v="Barcelona"/>
    <x v="0"/>
    <s v="Z"/>
    <n v="33"/>
    <n v="60"/>
    <n v="1"/>
    <n v="0"/>
    <n v="33"/>
    <n v="0"/>
    <x v="11"/>
  </r>
  <r>
    <x v="18"/>
    <s v="Barcelona"/>
    <x v="3"/>
    <s v="Z"/>
    <n v="26"/>
    <n v="23"/>
    <n v="1"/>
    <n v="0"/>
    <n v="26"/>
    <n v="0"/>
    <x v="11"/>
  </r>
  <r>
    <x v="19"/>
    <s v="Walencja"/>
    <x v="4"/>
    <s v="Z"/>
    <n v="40"/>
    <n v="22"/>
    <n v="1"/>
    <n v="0"/>
    <n v="40"/>
    <n v="0"/>
    <x v="0"/>
  </r>
  <r>
    <x v="19"/>
    <s v="Walencja"/>
    <x v="2"/>
    <s v="Z"/>
    <n v="42"/>
    <n v="9"/>
    <n v="1"/>
    <n v="0"/>
    <n v="42"/>
    <n v="0"/>
    <x v="0"/>
  </r>
  <r>
    <x v="19"/>
    <s v="Walencja"/>
    <x v="3"/>
    <s v="Z"/>
    <n v="42"/>
    <n v="26"/>
    <n v="1"/>
    <n v="0"/>
    <n v="42"/>
    <n v="0"/>
    <x v="0"/>
  </r>
  <r>
    <x v="19"/>
    <s v="Walencja"/>
    <x v="0"/>
    <s v="Z"/>
    <n v="9"/>
    <n v="70"/>
    <n v="1"/>
    <n v="0"/>
    <n v="9"/>
    <n v="0"/>
    <x v="0"/>
  </r>
  <r>
    <x v="19"/>
    <s v="Walencja"/>
    <x v="1"/>
    <s v="Z"/>
    <n v="39"/>
    <n v="44"/>
    <n v="1"/>
    <n v="0"/>
    <n v="39"/>
    <n v="0"/>
    <x v="0"/>
  </r>
  <r>
    <x v="20"/>
    <s v="Algier"/>
    <x v="1"/>
    <s v="W"/>
    <n v="112"/>
    <n v="59"/>
    <n v="0"/>
    <n v="1"/>
    <n v="0"/>
    <n v="112"/>
    <x v="0"/>
  </r>
  <r>
    <x v="20"/>
    <s v="Algier"/>
    <x v="0"/>
    <s v="Z"/>
    <n v="34"/>
    <n v="66"/>
    <n v="1"/>
    <n v="0"/>
    <n v="34"/>
    <n v="0"/>
    <x v="0"/>
  </r>
  <r>
    <x v="20"/>
    <s v="Algier"/>
    <x v="4"/>
    <s v="Z"/>
    <n v="5"/>
    <n v="21"/>
    <n v="1"/>
    <n v="0"/>
    <n v="5"/>
    <n v="0"/>
    <x v="0"/>
  </r>
  <r>
    <x v="21"/>
    <s v="Tunis"/>
    <x v="0"/>
    <s v="W"/>
    <n v="74"/>
    <n v="92"/>
    <n v="0"/>
    <n v="1"/>
    <n v="0"/>
    <n v="74"/>
    <x v="1"/>
  </r>
  <r>
    <x v="21"/>
    <s v="Tunis"/>
    <x v="3"/>
    <s v="Z"/>
    <n v="14"/>
    <n v="26"/>
    <n v="1"/>
    <n v="0"/>
    <n v="14"/>
    <n v="0"/>
    <x v="1"/>
  </r>
  <r>
    <x v="22"/>
    <s v="Benghazi"/>
    <x v="1"/>
    <s v="W"/>
    <n v="1"/>
    <n v="60"/>
    <n v="0"/>
    <n v="1"/>
    <n v="0"/>
    <n v="1"/>
    <x v="1"/>
  </r>
  <r>
    <x v="22"/>
    <s v="Benghazi"/>
    <x v="3"/>
    <s v="W"/>
    <n v="43"/>
    <n v="36"/>
    <n v="0"/>
    <n v="1"/>
    <n v="0"/>
    <n v="43"/>
    <x v="1"/>
  </r>
  <r>
    <x v="22"/>
    <s v="Benghazi"/>
    <x v="2"/>
    <s v="Z"/>
    <n v="30"/>
    <n v="8"/>
    <n v="1"/>
    <n v="0"/>
    <n v="30"/>
    <n v="0"/>
    <x v="1"/>
  </r>
  <r>
    <x v="22"/>
    <s v="Benghazi"/>
    <x v="4"/>
    <s v="Z"/>
    <n v="14"/>
    <n v="20"/>
    <n v="1"/>
    <n v="0"/>
    <n v="14"/>
    <n v="0"/>
    <x v="1"/>
  </r>
  <r>
    <x v="23"/>
    <s v="Aleksandria"/>
    <x v="3"/>
    <s v="W"/>
    <n v="33"/>
    <n v="38"/>
    <n v="0"/>
    <n v="1"/>
    <n v="0"/>
    <n v="33"/>
    <x v="2"/>
  </r>
  <r>
    <x v="23"/>
    <s v="Aleksandria"/>
    <x v="1"/>
    <s v="Z"/>
    <n v="35"/>
    <n v="37"/>
    <n v="1"/>
    <n v="0"/>
    <n v="35"/>
    <n v="0"/>
    <x v="2"/>
  </r>
  <r>
    <x v="23"/>
    <s v="Aleksandria"/>
    <x v="4"/>
    <s v="Z"/>
    <n v="40"/>
    <n v="19"/>
    <n v="1"/>
    <n v="0"/>
    <n v="40"/>
    <n v="0"/>
    <x v="2"/>
  </r>
  <r>
    <x v="24"/>
    <s v="Bejrut"/>
    <x v="3"/>
    <s v="W"/>
    <n v="21"/>
    <n v="36"/>
    <n v="0"/>
    <n v="1"/>
    <n v="0"/>
    <n v="21"/>
    <x v="3"/>
  </r>
  <r>
    <x v="24"/>
    <s v="Bejrut"/>
    <x v="0"/>
    <s v="W"/>
    <n v="2"/>
    <n v="97"/>
    <n v="0"/>
    <n v="1"/>
    <n v="0"/>
    <n v="2"/>
    <x v="3"/>
  </r>
  <r>
    <x v="24"/>
    <s v="Bejrut"/>
    <x v="4"/>
    <s v="Z"/>
    <n v="12"/>
    <n v="20"/>
    <n v="1"/>
    <n v="0"/>
    <n v="12"/>
    <n v="0"/>
    <x v="3"/>
  </r>
  <r>
    <x v="24"/>
    <s v="Bejrut"/>
    <x v="2"/>
    <s v="Z"/>
    <n v="15"/>
    <n v="8"/>
    <n v="1"/>
    <n v="0"/>
    <n v="15"/>
    <n v="0"/>
    <x v="3"/>
  </r>
  <r>
    <x v="24"/>
    <s v="Bejrut"/>
    <x v="1"/>
    <s v="Z"/>
    <n v="1"/>
    <n v="40"/>
    <n v="1"/>
    <n v="0"/>
    <n v="1"/>
    <n v="0"/>
    <x v="3"/>
  </r>
  <r>
    <x v="25"/>
    <s v="Palermo"/>
    <x v="2"/>
    <s v="W"/>
    <n v="86"/>
    <n v="12"/>
    <n v="0"/>
    <n v="1"/>
    <n v="0"/>
    <n v="86"/>
    <x v="4"/>
  </r>
  <r>
    <x v="25"/>
    <s v="Palermo"/>
    <x v="4"/>
    <s v="W"/>
    <n v="110"/>
    <n v="31"/>
    <n v="0"/>
    <n v="1"/>
    <n v="0"/>
    <n v="110"/>
    <x v="4"/>
  </r>
  <r>
    <x v="25"/>
    <s v="Palermo"/>
    <x v="1"/>
    <s v="Z"/>
    <n v="33"/>
    <n v="38"/>
    <n v="1"/>
    <n v="0"/>
    <n v="33"/>
    <n v="0"/>
    <x v="4"/>
  </r>
  <r>
    <x v="25"/>
    <s v="Palermo"/>
    <x v="3"/>
    <s v="Z"/>
    <n v="13"/>
    <n v="23"/>
    <n v="1"/>
    <n v="0"/>
    <n v="13"/>
    <n v="0"/>
    <x v="4"/>
  </r>
  <r>
    <x v="25"/>
    <s v="Palermo"/>
    <x v="0"/>
    <s v="Z"/>
    <n v="37"/>
    <n v="61"/>
    <n v="1"/>
    <n v="0"/>
    <n v="37"/>
    <n v="0"/>
    <x v="4"/>
  </r>
  <r>
    <x v="26"/>
    <s v="Neapol"/>
    <x v="2"/>
    <s v="W"/>
    <n v="1"/>
    <n v="12"/>
    <n v="0"/>
    <n v="1"/>
    <n v="0"/>
    <n v="1"/>
    <x v="4"/>
  </r>
  <r>
    <x v="26"/>
    <s v="Neapol"/>
    <x v="1"/>
    <s v="W"/>
    <n v="68"/>
    <n v="59"/>
    <n v="0"/>
    <n v="1"/>
    <n v="0"/>
    <n v="68"/>
    <x v="4"/>
  </r>
  <r>
    <x v="26"/>
    <s v="Neapol"/>
    <x v="0"/>
    <s v="Z"/>
    <n v="35"/>
    <n v="66"/>
    <n v="1"/>
    <n v="0"/>
    <n v="35"/>
    <n v="0"/>
    <x v="4"/>
  </r>
  <r>
    <x v="26"/>
    <s v="Neapol"/>
    <x v="4"/>
    <s v="Z"/>
    <n v="25"/>
    <n v="21"/>
    <n v="1"/>
    <n v="0"/>
    <n v="25"/>
    <n v="0"/>
    <x v="4"/>
  </r>
  <r>
    <x v="26"/>
    <s v="Neapol"/>
    <x v="3"/>
    <s v="Z"/>
    <n v="10"/>
    <n v="25"/>
    <n v="1"/>
    <n v="0"/>
    <n v="10"/>
    <n v="0"/>
    <x v="4"/>
  </r>
  <r>
    <x v="27"/>
    <s v="Monako"/>
    <x v="3"/>
    <s v="W"/>
    <n v="38"/>
    <n v="37"/>
    <n v="0"/>
    <n v="1"/>
    <n v="0"/>
    <n v="38"/>
    <x v="5"/>
  </r>
  <r>
    <x v="27"/>
    <s v="Monako"/>
    <x v="2"/>
    <s v="Z"/>
    <n v="22"/>
    <n v="8"/>
    <n v="1"/>
    <n v="0"/>
    <n v="22"/>
    <n v="0"/>
    <x v="5"/>
  </r>
  <r>
    <x v="27"/>
    <s v="Monako"/>
    <x v="4"/>
    <s v="Z"/>
    <n v="25"/>
    <n v="20"/>
    <n v="1"/>
    <n v="0"/>
    <n v="25"/>
    <n v="0"/>
    <x v="5"/>
  </r>
  <r>
    <x v="27"/>
    <s v="Monako"/>
    <x v="1"/>
    <s v="Z"/>
    <n v="8"/>
    <n v="39"/>
    <n v="1"/>
    <n v="0"/>
    <n v="8"/>
    <n v="0"/>
    <x v="5"/>
  </r>
  <r>
    <x v="27"/>
    <s v="Monako"/>
    <x v="0"/>
    <s v="Z"/>
    <n v="45"/>
    <n v="62"/>
    <n v="1"/>
    <n v="0"/>
    <n v="45"/>
    <n v="0"/>
    <x v="5"/>
  </r>
  <r>
    <x v="28"/>
    <s v="Barcelona"/>
    <x v="0"/>
    <s v="W"/>
    <n v="116"/>
    <n v="100"/>
    <n v="0"/>
    <n v="1"/>
    <n v="0"/>
    <n v="116"/>
    <x v="6"/>
  </r>
  <r>
    <x v="28"/>
    <s v="Barcelona"/>
    <x v="4"/>
    <s v="Z"/>
    <n v="29"/>
    <n v="19"/>
    <n v="1"/>
    <n v="0"/>
    <n v="29"/>
    <n v="0"/>
    <x v="6"/>
  </r>
  <r>
    <x v="29"/>
    <s v="Walencja"/>
    <x v="3"/>
    <s v="W"/>
    <n v="5"/>
    <n v="34"/>
    <n v="0"/>
    <n v="1"/>
    <n v="0"/>
    <n v="5"/>
    <x v="6"/>
  </r>
  <r>
    <x v="29"/>
    <s v="Walencja"/>
    <x v="2"/>
    <s v="W"/>
    <n v="22"/>
    <n v="11"/>
    <n v="0"/>
    <n v="1"/>
    <n v="0"/>
    <n v="22"/>
    <x v="6"/>
  </r>
  <r>
    <x v="29"/>
    <s v="Walencja"/>
    <x v="4"/>
    <s v="Z"/>
    <n v="37"/>
    <n v="22"/>
    <n v="1"/>
    <n v="0"/>
    <n v="37"/>
    <n v="0"/>
    <x v="6"/>
  </r>
  <r>
    <x v="29"/>
    <s v="Walencja"/>
    <x v="0"/>
    <s v="Z"/>
    <n v="10"/>
    <n v="70"/>
    <n v="1"/>
    <n v="0"/>
    <n v="10"/>
    <n v="0"/>
    <x v="6"/>
  </r>
  <r>
    <x v="29"/>
    <s v="Walencja"/>
    <x v="1"/>
    <s v="Z"/>
    <n v="42"/>
    <n v="44"/>
    <n v="1"/>
    <n v="0"/>
    <n v="42"/>
    <n v="0"/>
    <x v="6"/>
  </r>
  <r>
    <x v="30"/>
    <s v="Algier"/>
    <x v="0"/>
    <s v="W"/>
    <n v="11"/>
    <n v="94"/>
    <n v="0"/>
    <n v="1"/>
    <n v="0"/>
    <n v="11"/>
    <x v="7"/>
  </r>
  <r>
    <x v="30"/>
    <s v="Algier"/>
    <x v="1"/>
    <s v="W"/>
    <n v="48"/>
    <n v="59"/>
    <n v="0"/>
    <n v="1"/>
    <n v="0"/>
    <n v="48"/>
    <x v="7"/>
  </r>
  <r>
    <x v="30"/>
    <s v="Algier"/>
    <x v="4"/>
    <s v="Z"/>
    <n v="20"/>
    <n v="21"/>
    <n v="1"/>
    <n v="0"/>
    <n v="20"/>
    <n v="0"/>
    <x v="7"/>
  </r>
  <r>
    <x v="30"/>
    <s v="Algier"/>
    <x v="3"/>
    <s v="Z"/>
    <n v="26"/>
    <n v="25"/>
    <n v="1"/>
    <n v="0"/>
    <n v="26"/>
    <n v="0"/>
    <x v="7"/>
  </r>
  <r>
    <x v="31"/>
    <s v="Tunis"/>
    <x v="2"/>
    <s v="Z"/>
    <n v="24"/>
    <n v="9"/>
    <n v="1"/>
    <n v="0"/>
    <n v="24"/>
    <n v="0"/>
    <x v="7"/>
  </r>
  <r>
    <x v="31"/>
    <s v="Tunis"/>
    <x v="0"/>
    <s v="Z"/>
    <n v="38"/>
    <n v="68"/>
    <n v="1"/>
    <n v="0"/>
    <n v="38"/>
    <n v="0"/>
    <x v="7"/>
  </r>
  <r>
    <x v="31"/>
    <s v="Tunis"/>
    <x v="4"/>
    <s v="Z"/>
    <n v="14"/>
    <n v="21"/>
    <n v="1"/>
    <n v="0"/>
    <n v="14"/>
    <n v="0"/>
    <x v="7"/>
  </r>
  <r>
    <x v="31"/>
    <s v="Tunis"/>
    <x v="1"/>
    <s v="Z"/>
    <n v="4"/>
    <n v="43"/>
    <n v="1"/>
    <n v="0"/>
    <n v="4"/>
    <n v="0"/>
    <x v="7"/>
  </r>
  <r>
    <x v="32"/>
    <s v="Benghazi"/>
    <x v="3"/>
    <s v="W"/>
    <n v="19"/>
    <n v="36"/>
    <n v="0"/>
    <n v="1"/>
    <n v="0"/>
    <n v="19"/>
    <x v="8"/>
  </r>
  <r>
    <x v="32"/>
    <s v="Benghazi"/>
    <x v="0"/>
    <s v="Z"/>
    <n v="30"/>
    <n v="65"/>
    <n v="1"/>
    <n v="0"/>
    <n v="30"/>
    <n v="0"/>
    <x v="8"/>
  </r>
  <r>
    <x v="33"/>
    <s v="Aleksandria"/>
    <x v="1"/>
    <s v="W"/>
    <n v="6"/>
    <n v="63"/>
    <n v="0"/>
    <n v="1"/>
    <n v="0"/>
    <n v="6"/>
    <x v="9"/>
  </r>
  <r>
    <x v="33"/>
    <s v="Aleksandria"/>
    <x v="0"/>
    <s v="Z"/>
    <n v="43"/>
    <n v="59"/>
    <n v="1"/>
    <n v="0"/>
    <n v="43"/>
    <n v="0"/>
    <x v="9"/>
  </r>
  <r>
    <x v="34"/>
    <s v="Bejrut"/>
    <x v="1"/>
    <s v="W"/>
    <n v="1"/>
    <n v="61"/>
    <n v="0"/>
    <n v="1"/>
    <n v="0"/>
    <n v="1"/>
    <x v="10"/>
  </r>
  <r>
    <x v="34"/>
    <s v="Bejrut"/>
    <x v="4"/>
    <s v="W"/>
    <n v="147"/>
    <n v="30"/>
    <n v="0"/>
    <n v="1"/>
    <n v="0"/>
    <n v="147"/>
    <x v="10"/>
  </r>
  <r>
    <x v="34"/>
    <s v="Bejrut"/>
    <x v="2"/>
    <s v="Z"/>
    <n v="15"/>
    <n v="8"/>
    <n v="1"/>
    <n v="0"/>
    <n v="15"/>
    <n v="0"/>
    <x v="10"/>
  </r>
  <r>
    <x v="34"/>
    <s v="Bejrut"/>
    <x v="0"/>
    <s v="Z"/>
    <n v="24"/>
    <n v="63"/>
    <n v="1"/>
    <n v="0"/>
    <n v="24"/>
    <n v="0"/>
    <x v="10"/>
  </r>
  <r>
    <x v="34"/>
    <s v="Bejrut"/>
    <x v="3"/>
    <s v="Z"/>
    <n v="19"/>
    <n v="24"/>
    <n v="1"/>
    <n v="0"/>
    <n v="19"/>
    <n v="0"/>
    <x v="10"/>
  </r>
  <r>
    <x v="35"/>
    <s v="Palermo"/>
    <x v="0"/>
    <s v="W"/>
    <n v="134"/>
    <n v="99"/>
    <n v="0"/>
    <n v="1"/>
    <n v="0"/>
    <n v="134"/>
    <x v="10"/>
  </r>
  <r>
    <x v="35"/>
    <s v="Palermo"/>
    <x v="1"/>
    <s v="Z"/>
    <n v="12"/>
    <n v="38"/>
    <n v="1"/>
    <n v="0"/>
    <n v="12"/>
    <n v="0"/>
    <x v="10"/>
  </r>
  <r>
    <x v="36"/>
    <s v="Neapol"/>
    <x v="4"/>
    <s v="W"/>
    <n v="4"/>
    <n v="30"/>
    <n v="0"/>
    <n v="1"/>
    <n v="0"/>
    <n v="4"/>
    <x v="11"/>
  </r>
  <r>
    <x v="36"/>
    <s v="Neapol"/>
    <x v="2"/>
    <s v="Z"/>
    <n v="26"/>
    <n v="8"/>
    <n v="1"/>
    <n v="0"/>
    <n v="26"/>
    <n v="0"/>
    <x v="11"/>
  </r>
  <r>
    <x v="36"/>
    <s v="Neapol"/>
    <x v="0"/>
    <s v="Z"/>
    <n v="38"/>
    <n v="66"/>
    <n v="1"/>
    <n v="0"/>
    <n v="38"/>
    <n v="0"/>
    <x v="11"/>
  </r>
  <r>
    <x v="37"/>
    <s v="Monako"/>
    <x v="0"/>
    <s v="W"/>
    <n v="38"/>
    <n v="98"/>
    <n v="0"/>
    <n v="1"/>
    <n v="0"/>
    <n v="38"/>
    <x v="0"/>
  </r>
  <r>
    <x v="37"/>
    <s v="Monako"/>
    <x v="3"/>
    <s v="W"/>
    <n v="44"/>
    <n v="37"/>
    <n v="0"/>
    <n v="1"/>
    <n v="0"/>
    <n v="44"/>
    <x v="0"/>
  </r>
  <r>
    <x v="37"/>
    <s v="Monako"/>
    <x v="2"/>
    <s v="Z"/>
    <n v="21"/>
    <n v="8"/>
    <n v="1"/>
    <n v="0"/>
    <n v="21"/>
    <n v="0"/>
    <x v="0"/>
  </r>
  <r>
    <x v="37"/>
    <s v="Monako"/>
    <x v="1"/>
    <s v="Z"/>
    <n v="10"/>
    <n v="39"/>
    <n v="1"/>
    <n v="0"/>
    <n v="10"/>
    <n v="0"/>
    <x v="0"/>
  </r>
  <r>
    <x v="38"/>
    <s v="Barcelona"/>
    <x v="3"/>
    <s v="W"/>
    <n v="15"/>
    <n v="38"/>
    <n v="0"/>
    <n v="1"/>
    <n v="0"/>
    <n v="15"/>
    <x v="0"/>
  </r>
  <r>
    <x v="38"/>
    <s v="Barcelona"/>
    <x v="1"/>
    <s v="W"/>
    <n v="22"/>
    <n v="63"/>
    <n v="0"/>
    <n v="1"/>
    <n v="0"/>
    <n v="22"/>
    <x v="0"/>
  </r>
  <r>
    <x v="38"/>
    <s v="Barcelona"/>
    <x v="0"/>
    <s v="Z"/>
    <n v="9"/>
    <n v="60"/>
    <n v="1"/>
    <n v="0"/>
    <n v="9"/>
    <n v="0"/>
    <x v="0"/>
  </r>
  <r>
    <x v="38"/>
    <s v="Barcelona"/>
    <x v="4"/>
    <s v="Z"/>
    <n v="6"/>
    <n v="19"/>
    <n v="1"/>
    <n v="0"/>
    <n v="6"/>
    <n v="0"/>
    <x v="0"/>
  </r>
  <r>
    <x v="38"/>
    <s v="Barcelona"/>
    <x v="2"/>
    <s v="Z"/>
    <n v="4"/>
    <n v="8"/>
    <n v="1"/>
    <n v="0"/>
    <n v="4"/>
    <n v="0"/>
    <x v="0"/>
  </r>
  <r>
    <x v="39"/>
    <s v="Walencja"/>
    <x v="4"/>
    <s v="W"/>
    <n v="6"/>
    <n v="25"/>
    <n v="0"/>
    <n v="1"/>
    <n v="0"/>
    <n v="6"/>
    <x v="0"/>
  </r>
  <r>
    <x v="39"/>
    <s v="Walencja"/>
    <x v="0"/>
    <s v="Z"/>
    <n v="48"/>
    <n v="79"/>
    <n v="1"/>
    <n v="0"/>
    <n v="48"/>
    <n v="0"/>
    <x v="0"/>
  </r>
  <r>
    <x v="40"/>
    <s v="Algier"/>
    <x v="1"/>
    <s v="Z"/>
    <n v="34"/>
    <n v="42"/>
    <n v="1"/>
    <n v="0"/>
    <n v="34"/>
    <n v="0"/>
    <x v="1"/>
  </r>
  <r>
    <x v="40"/>
    <s v="Algier"/>
    <x v="3"/>
    <s v="W"/>
    <n v="49"/>
    <n v="35"/>
    <n v="0"/>
    <n v="1"/>
    <n v="0"/>
    <n v="49"/>
    <x v="1"/>
  </r>
  <r>
    <x v="40"/>
    <s v="Algier"/>
    <x v="2"/>
    <s v="Z"/>
    <n v="10"/>
    <n v="8"/>
    <n v="1"/>
    <n v="0"/>
    <n v="10"/>
    <n v="0"/>
    <x v="1"/>
  </r>
  <r>
    <x v="40"/>
    <s v="Algier"/>
    <x v="4"/>
    <s v="Z"/>
    <n v="47"/>
    <n v="21"/>
    <n v="1"/>
    <n v="0"/>
    <n v="47"/>
    <n v="0"/>
    <x v="1"/>
  </r>
  <r>
    <x v="40"/>
    <s v="Algier"/>
    <x v="0"/>
    <s v="Z"/>
    <n v="48"/>
    <n v="66"/>
    <n v="1"/>
    <n v="0"/>
    <n v="48"/>
    <n v="0"/>
    <x v="1"/>
  </r>
  <r>
    <x v="41"/>
    <s v="Tunis"/>
    <x v="1"/>
    <s v="W"/>
    <n v="34"/>
    <n v="58"/>
    <n v="0"/>
    <n v="1"/>
    <n v="0"/>
    <n v="34"/>
    <x v="2"/>
  </r>
  <r>
    <x v="41"/>
    <s v="Tunis"/>
    <x v="2"/>
    <s v="Z"/>
    <n v="5"/>
    <n v="9"/>
    <n v="1"/>
    <n v="0"/>
    <n v="5"/>
    <n v="0"/>
    <x v="2"/>
  </r>
  <r>
    <x v="42"/>
    <s v="Benghazi"/>
    <x v="4"/>
    <s v="W"/>
    <n v="46"/>
    <n v="30"/>
    <n v="0"/>
    <n v="1"/>
    <n v="0"/>
    <n v="46"/>
    <x v="2"/>
  </r>
  <r>
    <x v="42"/>
    <s v="Benghazi"/>
    <x v="0"/>
    <s v="Z"/>
    <n v="49"/>
    <n v="65"/>
    <n v="1"/>
    <n v="0"/>
    <n v="49"/>
    <n v="0"/>
    <x v="2"/>
  </r>
  <r>
    <x v="42"/>
    <s v="Benghazi"/>
    <x v="2"/>
    <s v="Z"/>
    <n v="16"/>
    <n v="8"/>
    <n v="1"/>
    <n v="0"/>
    <n v="16"/>
    <n v="0"/>
    <x v="2"/>
  </r>
  <r>
    <x v="43"/>
    <s v="Aleksandria"/>
    <x v="1"/>
    <s v="Z"/>
    <n v="5"/>
    <n v="37"/>
    <n v="1"/>
    <n v="0"/>
    <n v="5"/>
    <n v="0"/>
    <x v="3"/>
  </r>
  <r>
    <x v="43"/>
    <s v="Aleksandria"/>
    <x v="4"/>
    <s v="W"/>
    <n v="1"/>
    <n v="32"/>
    <n v="0"/>
    <n v="1"/>
    <n v="0"/>
    <n v="1"/>
    <x v="3"/>
  </r>
  <r>
    <x v="43"/>
    <s v="Aleksandria"/>
    <x v="2"/>
    <s v="Z"/>
    <n v="34"/>
    <n v="7"/>
    <n v="1"/>
    <n v="0"/>
    <n v="34"/>
    <n v="0"/>
    <x v="3"/>
  </r>
  <r>
    <x v="43"/>
    <s v="Aleksandria"/>
    <x v="0"/>
    <s v="Z"/>
    <n v="29"/>
    <n v="59"/>
    <n v="1"/>
    <n v="0"/>
    <n v="29"/>
    <n v="0"/>
    <x v="3"/>
  </r>
  <r>
    <x v="44"/>
    <s v="Bejrut"/>
    <x v="3"/>
    <s v="Z"/>
    <n v="34"/>
    <n v="24"/>
    <n v="1"/>
    <n v="0"/>
    <n v="34"/>
    <n v="0"/>
    <x v="4"/>
  </r>
  <r>
    <x v="44"/>
    <s v="Bejrut"/>
    <x v="4"/>
    <s v="Z"/>
    <n v="27"/>
    <n v="20"/>
    <n v="1"/>
    <n v="0"/>
    <n v="27"/>
    <n v="0"/>
    <x v="4"/>
  </r>
  <r>
    <x v="44"/>
    <s v="Bejrut"/>
    <x v="2"/>
    <s v="Z"/>
    <n v="40"/>
    <n v="8"/>
    <n v="1"/>
    <n v="0"/>
    <n v="40"/>
    <n v="0"/>
    <x v="4"/>
  </r>
  <r>
    <x v="45"/>
    <s v="Palermo"/>
    <x v="0"/>
    <s v="W"/>
    <n v="184"/>
    <n v="99"/>
    <n v="0"/>
    <n v="1"/>
    <n v="0"/>
    <n v="184"/>
    <x v="5"/>
  </r>
  <r>
    <x v="45"/>
    <s v="Palermo"/>
    <x v="1"/>
    <s v="Z"/>
    <n v="48"/>
    <n v="38"/>
    <n v="1"/>
    <n v="0"/>
    <n v="48"/>
    <n v="0"/>
    <x v="5"/>
  </r>
  <r>
    <x v="45"/>
    <s v="Palermo"/>
    <x v="3"/>
    <s v="Z"/>
    <n v="21"/>
    <n v="23"/>
    <n v="1"/>
    <n v="0"/>
    <n v="21"/>
    <n v="0"/>
    <x v="5"/>
  </r>
  <r>
    <x v="46"/>
    <s v="Neapol"/>
    <x v="0"/>
    <s v="Z"/>
    <n v="47"/>
    <n v="66"/>
    <n v="1"/>
    <n v="0"/>
    <n v="47"/>
    <n v="0"/>
    <x v="5"/>
  </r>
  <r>
    <x v="46"/>
    <s v="Neapol"/>
    <x v="3"/>
    <s v="Z"/>
    <n v="6"/>
    <n v="25"/>
    <n v="1"/>
    <n v="0"/>
    <n v="6"/>
    <n v="0"/>
    <x v="5"/>
  </r>
  <r>
    <x v="46"/>
    <s v="Neapol"/>
    <x v="1"/>
    <s v="Z"/>
    <n v="47"/>
    <n v="41"/>
    <n v="1"/>
    <n v="0"/>
    <n v="47"/>
    <n v="0"/>
    <x v="5"/>
  </r>
  <r>
    <x v="47"/>
    <s v="Monako"/>
    <x v="2"/>
    <s v="W"/>
    <n v="192"/>
    <n v="12"/>
    <n v="0"/>
    <n v="1"/>
    <n v="0"/>
    <n v="192"/>
    <x v="6"/>
  </r>
  <r>
    <x v="47"/>
    <s v="Monako"/>
    <x v="3"/>
    <s v="W"/>
    <n v="48"/>
    <n v="37"/>
    <n v="0"/>
    <n v="1"/>
    <n v="0"/>
    <n v="48"/>
    <x v="6"/>
  </r>
  <r>
    <x v="47"/>
    <s v="Monako"/>
    <x v="0"/>
    <s v="Z"/>
    <n v="18"/>
    <n v="62"/>
    <n v="1"/>
    <n v="0"/>
    <n v="18"/>
    <n v="0"/>
    <x v="6"/>
  </r>
  <r>
    <x v="47"/>
    <s v="Monako"/>
    <x v="1"/>
    <s v="Z"/>
    <n v="25"/>
    <n v="39"/>
    <n v="1"/>
    <n v="0"/>
    <n v="25"/>
    <n v="0"/>
    <x v="6"/>
  </r>
  <r>
    <x v="47"/>
    <s v="Monako"/>
    <x v="4"/>
    <s v="Z"/>
    <n v="2"/>
    <n v="20"/>
    <n v="1"/>
    <n v="0"/>
    <n v="2"/>
    <n v="0"/>
    <x v="6"/>
  </r>
  <r>
    <x v="48"/>
    <s v="Barcelona"/>
    <x v="3"/>
    <s v="W"/>
    <n v="13"/>
    <n v="38"/>
    <n v="0"/>
    <n v="1"/>
    <n v="0"/>
    <n v="13"/>
    <x v="7"/>
  </r>
  <r>
    <x v="48"/>
    <s v="Barcelona"/>
    <x v="1"/>
    <s v="W"/>
    <n v="121"/>
    <n v="63"/>
    <n v="0"/>
    <n v="1"/>
    <n v="0"/>
    <n v="121"/>
    <x v="7"/>
  </r>
  <r>
    <x v="48"/>
    <s v="Barcelona"/>
    <x v="4"/>
    <s v="Z"/>
    <n v="30"/>
    <n v="19"/>
    <n v="1"/>
    <n v="0"/>
    <n v="30"/>
    <n v="0"/>
    <x v="7"/>
  </r>
  <r>
    <x v="48"/>
    <s v="Barcelona"/>
    <x v="2"/>
    <s v="Z"/>
    <n v="46"/>
    <n v="8"/>
    <n v="1"/>
    <n v="0"/>
    <n v="46"/>
    <n v="0"/>
    <x v="7"/>
  </r>
  <r>
    <x v="49"/>
    <s v="Walencja"/>
    <x v="2"/>
    <s v="W"/>
    <n v="49"/>
    <n v="11"/>
    <n v="0"/>
    <n v="1"/>
    <n v="0"/>
    <n v="49"/>
    <x v="7"/>
  </r>
  <r>
    <x v="49"/>
    <s v="Walencja"/>
    <x v="0"/>
    <s v="W"/>
    <n v="61"/>
    <n v="90"/>
    <n v="0"/>
    <n v="1"/>
    <n v="0"/>
    <n v="61"/>
    <x v="7"/>
  </r>
  <r>
    <x v="49"/>
    <s v="Walencja"/>
    <x v="4"/>
    <s v="Z"/>
    <n v="19"/>
    <n v="22"/>
    <n v="1"/>
    <n v="0"/>
    <n v="19"/>
    <n v="0"/>
    <x v="7"/>
  </r>
  <r>
    <x v="49"/>
    <s v="Walencja"/>
    <x v="1"/>
    <s v="Z"/>
    <n v="22"/>
    <n v="44"/>
    <n v="1"/>
    <n v="0"/>
    <n v="22"/>
    <n v="0"/>
    <x v="7"/>
  </r>
  <r>
    <x v="50"/>
    <s v="Algier"/>
    <x v="3"/>
    <s v="Z"/>
    <n v="9"/>
    <n v="25"/>
    <n v="1"/>
    <n v="0"/>
    <n v="9"/>
    <n v="0"/>
    <x v="8"/>
  </r>
  <r>
    <x v="50"/>
    <s v="Algier"/>
    <x v="0"/>
    <s v="W"/>
    <n v="4"/>
    <n v="94"/>
    <n v="0"/>
    <n v="1"/>
    <n v="0"/>
    <n v="4"/>
    <x v="8"/>
  </r>
  <r>
    <x v="50"/>
    <s v="Algier"/>
    <x v="4"/>
    <s v="Z"/>
    <n v="8"/>
    <n v="21"/>
    <n v="1"/>
    <n v="0"/>
    <n v="8"/>
    <n v="0"/>
    <x v="8"/>
  </r>
  <r>
    <x v="50"/>
    <s v="Algier"/>
    <x v="2"/>
    <s v="Z"/>
    <n v="47"/>
    <n v="8"/>
    <n v="1"/>
    <n v="0"/>
    <n v="47"/>
    <n v="0"/>
    <x v="8"/>
  </r>
  <r>
    <x v="51"/>
    <s v="Tunis"/>
    <x v="4"/>
    <s v="W"/>
    <n v="82"/>
    <n v="29"/>
    <n v="0"/>
    <n v="1"/>
    <n v="0"/>
    <n v="82"/>
    <x v="8"/>
  </r>
  <r>
    <x v="51"/>
    <s v="Tunis"/>
    <x v="1"/>
    <s v="W"/>
    <n v="26"/>
    <n v="58"/>
    <n v="0"/>
    <n v="1"/>
    <n v="0"/>
    <n v="26"/>
    <x v="8"/>
  </r>
  <r>
    <x v="51"/>
    <s v="Tunis"/>
    <x v="2"/>
    <s v="Z"/>
    <n v="24"/>
    <n v="9"/>
    <n v="1"/>
    <n v="0"/>
    <n v="24"/>
    <n v="0"/>
    <x v="8"/>
  </r>
  <r>
    <x v="51"/>
    <s v="Tunis"/>
    <x v="3"/>
    <s v="Z"/>
    <n v="36"/>
    <n v="26"/>
    <n v="1"/>
    <n v="0"/>
    <n v="36"/>
    <n v="0"/>
    <x v="8"/>
  </r>
  <r>
    <x v="51"/>
    <s v="Tunis"/>
    <x v="0"/>
    <s v="Z"/>
    <n v="6"/>
    <n v="68"/>
    <n v="1"/>
    <n v="0"/>
    <n v="6"/>
    <n v="0"/>
    <x v="8"/>
  </r>
  <r>
    <x v="52"/>
    <s v="Benghazi"/>
    <x v="3"/>
    <s v="W"/>
    <n v="45"/>
    <n v="36"/>
    <n v="0"/>
    <n v="1"/>
    <n v="0"/>
    <n v="45"/>
    <x v="9"/>
  </r>
  <r>
    <x v="52"/>
    <s v="Benghazi"/>
    <x v="2"/>
    <s v="Z"/>
    <n v="18"/>
    <n v="8"/>
    <n v="1"/>
    <n v="0"/>
    <n v="18"/>
    <n v="0"/>
    <x v="9"/>
  </r>
  <r>
    <x v="52"/>
    <s v="Benghazi"/>
    <x v="1"/>
    <s v="Z"/>
    <n v="20"/>
    <n v="41"/>
    <n v="1"/>
    <n v="0"/>
    <n v="20"/>
    <n v="0"/>
    <x v="9"/>
  </r>
  <r>
    <x v="53"/>
    <s v="Aleksandria"/>
    <x v="4"/>
    <s v="W"/>
    <n v="4"/>
    <n v="32"/>
    <n v="0"/>
    <n v="1"/>
    <n v="0"/>
    <n v="4"/>
    <x v="10"/>
  </r>
  <r>
    <x v="53"/>
    <s v="Aleksandria"/>
    <x v="1"/>
    <s v="Z"/>
    <n v="48"/>
    <n v="37"/>
    <n v="1"/>
    <n v="0"/>
    <n v="48"/>
    <n v="0"/>
    <x v="10"/>
  </r>
  <r>
    <x v="54"/>
    <s v="Bejrut"/>
    <x v="1"/>
    <s v="W"/>
    <n v="64"/>
    <n v="61"/>
    <n v="0"/>
    <n v="1"/>
    <n v="0"/>
    <n v="64"/>
    <x v="10"/>
  </r>
  <r>
    <x v="54"/>
    <s v="Bejrut"/>
    <x v="0"/>
    <s v="Z"/>
    <n v="43"/>
    <n v="63"/>
    <n v="1"/>
    <n v="0"/>
    <n v="43"/>
    <n v="0"/>
    <x v="10"/>
  </r>
  <r>
    <x v="54"/>
    <s v="Bejrut"/>
    <x v="3"/>
    <s v="Z"/>
    <n v="24"/>
    <n v="24"/>
    <n v="1"/>
    <n v="0"/>
    <n v="24"/>
    <n v="0"/>
    <x v="10"/>
  </r>
  <r>
    <x v="55"/>
    <s v="Palermo"/>
    <x v="1"/>
    <s v="W"/>
    <n v="4"/>
    <n v="62"/>
    <n v="0"/>
    <n v="1"/>
    <n v="0"/>
    <n v="4"/>
    <x v="11"/>
  </r>
  <r>
    <x v="55"/>
    <s v="Palermo"/>
    <x v="4"/>
    <s v="Z"/>
    <n v="35"/>
    <n v="19"/>
    <n v="1"/>
    <n v="0"/>
    <n v="35"/>
    <n v="0"/>
    <x v="11"/>
  </r>
  <r>
    <x v="55"/>
    <s v="Palermo"/>
    <x v="2"/>
    <s v="Z"/>
    <n v="41"/>
    <n v="8"/>
    <n v="1"/>
    <n v="0"/>
    <n v="41"/>
    <n v="0"/>
    <x v="11"/>
  </r>
  <r>
    <x v="55"/>
    <s v="Palermo"/>
    <x v="0"/>
    <s v="Z"/>
    <n v="23"/>
    <n v="61"/>
    <n v="1"/>
    <n v="0"/>
    <n v="23"/>
    <n v="0"/>
    <x v="11"/>
  </r>
  <r>
    <x v="55"/>
    <s v="Palermo"/>
    <x v="3"/>
    <s v="Z"/>
    <n v="46"/>
    <n v="23"/>
    <n v="1"/>
    <n v="0"/>
    <n v="46"/>
    <n v="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14268D-E276-46C1-8362-50CE3378224B}" name="Tabela przestawna23" cacheId="61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3">
  <location ref="A3:C17" firstHeaderRow="0" firstDataRow="1" firstDataCol="1"/>
  <pivotFields count="11">
    <pivotField numFmtId="14" showAll="0"/>
    <pivotField showAll="0"/>
    <pivotField axis="axisRow" showAll="0">
      <items count="6">
        <item h="1" x="2"/>
        <item h="1" x="3"/>
        <item h="1" x="4"/>
        <item h="1"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2">
    <field x="2"/>
    <field x="10"/>
  </rowFields>
  <rowItems count="14"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aładunków" fld="8" baseField="2" baseItem="4"/>
    <dataField name="suma wyładunków" fld="9" baseField="2" baseItem="4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C74C10-F384-4EDF-84A9-B984D9803D50}" name="Tabela przestawna9" cacheId="24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C9" firstHeaderRow="0" firstDataRow="1" firstDataCol="1"/>
  <pivotFields count="10">
    <pivotField numFmtId="14" showAll="0"/>
    <pivotField showAll="0"/>
    <pivotField axis="axisRow" showAll="0">
      <items count="6">
        <item x="2"/>
        <item x="3"/>
        <item x="4"/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ladunek" fld="6" baseField="0" baseItem="0"/>
    <dataField name="Suma z masa Z" fld="8" baseField="0" baseItem="0"/>
  </dataFields>
  <formats count="2">
    <format dxfId="4">
      <pivotArea collapsedLevelsAreSubtotals="1" fieldPosition="0">
        <references count="1">
          <reference field="2" count="1">
            <x v="3"/>
          </reference>
        </references>
      </pivotArea>
    </format>
    <format dxfId="3">
      <pivotArea dataOnly="0" labelOnly="1" fieldPosition="0">
        <references count="1">
          <reference field="2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2769B0-E523-4025-9882-9C46C9A7CDBA}" name="Tabela przestawna13" cacheId="34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C9" firstHeaderRow="0" firstDataRow="1" firstDataCol="1"/>
  <pivotFields count="10">
    <pivotField showAll="0"/>
    <pivotField showAll="0"/>
    <pivotField axis="axisRow" showAll="0">
      <items count="6">
        <item x="2"/>
        <item x="3"/>
        <item x="4"/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masa Z" fld="8" baseField="0" baseItem="0"/>
    <dataField name="Suma z masa W" fld="9" baseField="0" baseItem="0"/>
  </dataFields>
  <formats count="2">
    <format dxfId="2">
      <pivotArea dataOnly="0" fieldPosition="0">
        <references count="1">
          <reference field="2" count="1">
            <x v="1"/>
          </reference>
        </references>
      </pivotArea>
    </format>
    <format dxfId="1">
      <pivotArea dataOnly="0" fieldPosition="0">
        <references count="1">
          <reference field="2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8A8880-592B-4A00-8A8B-37262C680F0D}" name="Tabela przestawna17" cacheId="43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C9" firstHeaderRow="0" firstDataRow="1" firstDataCol="1"/>
  <pivotFields count="10">
    <pivotField showAll="0"/>
    <pivotField showAll="0"/>
    <pivotField axis="axisRow" showAll="0">
      <items count="6">
        <item x="2"/>
        <item x="3"/>
        <item x="4"/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masa Z" fld="8" baseField="0" baseItem="0"/>
    <dataField name="Suma z masa W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51DA6148-4CF0-41EB-A044-512C42681333}" autoFormatId="16" applyNumberFormats="0" applyBorderFormats="0" applyFontFormats="0" applyPatternFormats="0" applyAlignmentFormats="0" applyWidthHeightFormats="0">
  <queryTableRefresh nextId="12" unboundColumnsRight="5">
    <queryTableFields count="11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803B59-0476-49E0-B0C7-BE560EFD4247}" name="statek" displayName="statek" ref="A1:K203" tableType="queryTable" totalsRowShown="0">
  <autoFilter ref="A1:K203" xr:uid="{60803B59-0476-49E0-B0C7-BE560EFD4247}"/>
  <tableColumns count="11">
    <tableColumn id="1" xr3:uid="{658FD147-DC8F-4B61-B863-264A3C1A2342}" uniqueName="1" name="data" queryTableFieldId="1" dataDxfId="12"/>
    <tableColumn id="2" xr3:uid="{B5FA4849-3CE7-4D32-868E-F1D5B3BA70CD}" uniqueName="2" name="port" queryTableFieldId="2" dataDxfId="11"/>
    <tableColumn id="3" xr3:uid="{D45C39B7-1F8B-4EEB-82A3-19AAABFD0933}" uniqueName="3" name="towar" queryTableFieldId="3" dataDxfId="10"/>
    <tableColumn id="4" xr3:uid="{465BCE2C-CE03-4106-AEB7-7022C3033F9D}" uniqueName="4" name="Z/W" queryTableFieldId="4" dataDxfId="9"/>
    <tableColumn id="5" xr3:uid="{89BDA2A1-2A90-481F-A4A0-3D6E067AF5EA}" uniqueName="5" name="ile ton" queryTableFieldId="5"/>
    <tableColumn id="6" xr3:uid="{6DF90C83-DAA6-4D85-99B4-9F2EFA64E05B}" uniqueName="6" name="cena za tone w talarach" queryTableFieldId="6"/>
    <tableColumn id="7" xr3:uid="{19A1703B-D9CF-4221-8AE5-60675128015E}" uniqueName="7" name="zaladunek" queryTableFieldId="7" dataDxfId="6">
      <calculatedColumnFormula>IF(statek[[#This Row],[Z/W]]="Z",1,0)</calculatedColumnFormula>
    </tableColumn>
    <tableColumn id="8" xr3:uid="{D66A7EB7-BE4E-4D98-B0D2-F4841975ABDC}" uniqueName="8" name="wyladunek" queryTableFieldId="8" dataDxfId="5">
      <calculatedColumnFormula>IF(statek[[#This Row],[Z/W]]="W",1,0)</calculatedColumnFormula>
    </tableColumn>
    <tableColumn id="9" xr3:uid="{0A23A69E-C3E5-4B13-BA2F-0EE6DF1B0D5B}" uniqueName="9" name="masa Z" queryTableFieldId="9" dataDxfId="8">
      <calculatedColumnFormula>IF(statek[[#This Row],[zaladunek]]=1,statek[[#This Row],[ile ton]],0)</calculatedColumnFormula>
    </tableColumn>
    <tableColumn id="10" xr3:uid="{45623485-91CA-4C35-BEC5-319726C350AD}" uniqueName="10" name="masa W" queryTableFieldId="10" dataDxfId="7">
      <calculatedColumnFormula>IF(statek[[#This Row],[wyladunek]]=1,statek[[#This Row],[ile ton]],0)</calculatedColumnFormula>
    </tableColumn>
    <tableColumn id="11" xr3:uid="{1A35B3E4-36D6-4AF9-BF70-3D63D82EA974}" uniqueName="11" name="miesiac" queryTableFieldId="11" dataDxfId="0">
      <calculatedColumnFormula>MONTH(statek[[#This Row],[data]])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EF9E7-1B1B-4C92-A8AC-BB1620569C7B}">
  <dimension ref="A3:I17"/>
  <sheetViews>
    <sheetView tabSelected="1" workbookViewId="0">
      <selection activeCell="Q21" sqref="Q21"/>
    </sheetView>
  </sheetViews>
  <sheetFormatPr defaultRowHeight="15" x14ac:dyDescent="0.25"/>
  <cols>
    <col min="1" max="1" width="17.7109375" bestFit="1" customWidth="1"/>
    <col min="2" max="2" width="16.85546875" bestFit="1" customWidth="1"/>
    <col min="3" max="3" width="17.7109375" bestFit="1" customWidth="1"/>
    <col min="7" max="7" width="11.28515625" style="2" bestFit="1" customWidth="1"/>
  </cols>
  <sheetData>
    <row r="3" spans="1:9" x14ac:dyDescent="0.25">
      <c r="A3" s="4" t="s">
        <v>25</v>
      </c>
      <c r="B3" t="s">
        <v>36</v>
      </c>
      <c r="C3" t="s">
        <v>37</v>
      </c>
    </row>
    <row r="4" spans="1:9" x14ac:dyDescent="0.25">
      <c r="A4" s="5" t="s">
        <v>9</v>
      </c>
      <c r="B4" s="2">
        <v>784</v>
      </c>
      <c r="C4" s="2">
        <v>784</v>
      </c>
      <c r="G4" s="2" t="s">
        <v>50</v>
      </c>
      <c r="H4" t="s">
        <v>36</v>
      </c>
      <c r="I4" t="s">
        <v>37</v>
      </c>
    </row>
    <row r="5" spans="1:9" x14ac:dyDescent="0.25">
      <c r="A5" s="10">
        <v>1</v>
      </c>
      <c r="B5" s="2">
        <v>125</v>
      </c>
      <c r="C5" s="2">
        <v>166</v>
      </c>
      <c r="G5" s="2" t="s">
        <v>38</v>
      </c>
      <c r="H5" s="2">
        <v>125</v>
      </c>
      <c r="I5" s="2">
        <v>166</v>
      </c>
    </row>
    <row r="6" spans="1:9" x14ac:dyDescent="0.25">
      <c r="A6" s="10">
        <v>2</v>
      </c>
      <c r="B6" s="2">
        <v>42</v>
      </c>
      <c r="C6" s="2">
        <v>1</v>
      </c>
      <c r="G6" s="2" t="s">
        <v>39</v>
      </c>
      <c r="H6" s="2">
        <v>42</v>
      </c>
      <c r="I6" s="2">
        <v>1</v>
      </c>
    </row>
    <row r="7" spans="1:9" x14ac:dyDescent="0.25">
      <c r="A7" s="10">
        <v>3</v>
      </c>
      <c r="B7" s="2">
        <v>35</v>
      </c>
      <c r="C7" s="2">
        <v>84</v>
      </c>
      <c r="G7" s="2" t="s">
        <v>40</v>
      </c>
      <c r="H7" s="2">
        <v>35</v>
      </c>
      <c r="I7" s="2">
        <v>84</v>
      </c>
    </row>
    <row r="8" spans="1:9" x14ac:dyDescent="0.25">
      <c r="A8" s="10">
        <v>4</v>
      </c>
      <c r="B8" s="2">
        <v>74</v>
      </c>
      <c r="C8" s="2">
        <v>0</v>
      </c>
      <c r="G8" s="2" t="s">
        <v>41</v>
      </c>
      <c r="H8" s="2">
        <v>74</v>
      </c>
      <c r="I8" s="2">
        <v>0</v>
      </c>
    </row>
    <row r="9" spans="1:9" x14ac:dyDescent="0.25">
      <c r="A9" s="10">
        <v>5</v>
      </c>
      <c r="B9" s="2">
        <v>33</v>
      </c>
      <c r="C9" s="2">
        <v>68</v>
      </c>
      <c r="G9" s="2" t="s">
        <v>42</v>
      </c>
      <c r="H9" s="2">
        <v>33</v>
      </c>
      <c r="I9" s="2">
        <v>68</v>
      </c>
    </row>
    <row r="10" spans="1:9" x14ac:dyDescent="0.25">
      <c r="A10" s="10">
        <v>6</v>
      </c>
      <c r="B10" s="2">
        <v>145</v>
      </c>
      <c r="C10" s="2">
        <v>0</v>
      </c>
      <c r="G10" s="2" t="s">
        <v>43</v>
      </c>
      <c r="H10" s="2">
        <v>145</v>
      </c>
      <c r="I10" s="2">
        <v>0</v>
      </c>
    </row>
    <row r="11" spans="1:9" x14ac:dyDescent="0.25">
      <c r="A11" s="10">
        <v>7</v>
      </c>
      <c r="B11" s="2">
        <v>150</v>
      </c>
      <c r="C11" s="2">
        <v>0</v>
      </c>
      <c r="G11" s="2" t="s">
        <v>44</v>
      </c>
      <c r="H11" s="2">
        <v>150</v>
      </c>
      <c r="I11" s="2">
        <v>0</v>
      </c>
    </row>
    <row r="12" spans="1:9" x14ac:dyDescent="0.25">
      <c r="A12" s="10">
        <v>8</v>
      </c>
      <c r="B12" s="2">
        <v>26</v>
      </c>
      <c r="C12" s="2">
        <v>360</v>
      </c>
      <c r="G12" s="2" t="s">
        <v>45</v>
      </c>
      <c r="H12" s="2">
        <v>26</v>
      </c>
      <c r="I12" s="2">
        <v>360</v>
      </c>
    </row>
    <row r="13" spans="1:9" x14ac:dyDescent="0.25">
      <c r="A13" s="10">
        <v>9</v>
      </c>
      <c r="B13" s="2">
        <v>44</v>
      </c>
      <c r="C13" s="2">
        <v>30</v>
      </c>
      <c r="G13" s="2" t="s">
        <v>46</v>
      </c>
      <c r="H13" s="2">
        <v>44</v>
      </c>
      <c r="I13" s="2">
        <v>30</v>
      </c>
    </row>
    <row r="14" spans="1:9" x14ac:dyDescent="0.25">
      <c r="A14" s="10">
        <v>10</v>
      </c>
      <c r="B14" s="2">
        <v>20</v>
      </c>
      <c r="C14" s="2">
        <v>6</v>
      </c>
      <c r="G14" s="2" t="s">
        <v>47</v>
      </c>
      <c r="H14" s="2">
        <v>20</v>
      </c>
      <c r="I14" s="2">
        <v>6</v>
      </c>
    </row>
    <row r="15" spans="1:9" x14ac:dyDescent="0.25">
      <c r="A15" s="10">
        <v>11</v>
      </c>
      <c r="B15" s="2">
        <v>90</v>
      </c>
      <c r="C15" s="2">
        <v>65</v>
      </c>
      <c r="G15" s="2" t="s">
        <v>48</v>
      </c>
      <c r="H15" s="2">
        <v>90</v>
      </c>
      <c r="I15" s="2">
        <v>65</v>
      </c>
    </row>
    <row r="16" spans="1:9" x14ac:dyDescent="0.25">
      <c r="A16" s="10">
        <v>12</v>
      </c>
      <c r="B16" s="2">
        <v>0</v>
      </c>
      <c r="C16" s="2">
        <v>4</v>
      </c>
      <c r="G16" s="2" t="s">
        <v>49</v>
      </c>
      <c r="H16" s="2">
        <v>0</v>
      </c>
      <c r="I16" s="2">
        <v>4</v>
      </c>
    </row>
    <row r="17" spans="1:3" x14ac:dyDescent="0.25">
      <c r="A17" s="5" t="s">
        <v>26</v>
      </c>
      <c r="B17" s="2">
        <v>784</v>
      </c>
      <c r="C17" s="2">
        <v>784</v>
      </c>
    </row>
  </sheetData>
  <phoneticPr fontId="4" type="noConversion"/>
  <pageMargins left="0.7" right="0.7" top="0.75" bottom="0.75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CC54F-A42D-46FF-91C3-6D5862113D68}">
  <dimension ref="A1:K203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11.42578125" bestFit="1" customWidth="1"/>
    <col min="3" max="3" width="14.28515625" customWidth="1"/>
    <col min="4" max="4" width="14.28515625" style="3" customWidth="1"/>
    <col min="5" max="5" width="9" bestFit="1" customWidth="1"/>
    <col min="6" max="6" width="24.140625" bestFit="1" customWidth="1"/>
    <col min="7" max="7" width="15.5703125" customWidth="1"/>
    <col min="8" max="8" width="11.7109375" customWidth="1"/>
    <col min="9" max="9" width="9.85546875" bestFit="1" customWidth="1"/>
    <col min="11" max="11" width="9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23</v>
      </c>
      <c r="H1" t="s">
        <v>24</v>
      </c>
      <c r="I1" t="s">
        <v>28</v>
      </c>
      <c r="J1" t="s">
        <v>29</v>
      </c>
      <c r="K1" t="s">
        <v>35</v>
      </c>
    </row>
    <row r="2" spans="1:11" x14ac:dyDescent="0.25">
      <c r="A2" s="1">
        <v>42370</v>
      </c>
      <c r="B2" s="2" t="s">
        <v>6</v>
      </c>
      <c r="C2" s="2" t="s">
        <v>7</v>
      </c>
      <c r="D2" s="3" t="s">
        <v>8</v>
      </c>
      <c r="E2">
        <v>3</v>
      </c>
      <c r="F2">
        <v>80</v>
      </c>
      <c r="G2" s="2">
        <f>IF(statek[[#This Row],[Z/W]]="Z",1,0)</f>
        <v>1</v>
      </c>
      <c r="H2">
        <f>IF(statek[[#This Row],[Z/W]]="W",1,0)</f>
        <v>0</v>
      </c>
      <c r="I2">
        <f>IF(statek[[#This Row],[zaladunek]]=1,statek[[#This Row],[ile ton]],0)</f>
        <v>3</v>
      </c>
      <c r="J2">
        <f>IF(statek[[#This Row],[wyladunek]]=1,statek[[#This Row],[ile ton]],0)</f>
        <v>0</v>
      </c>
      <c r="K2" s="2">
        <f>MONTH(statek[[#This Row],[data]])</f>
        <v>1</v>
      </c>
    </row>
    <row r="3" spans="1:11" x14ac:dyDescent="0.25">
      <c r="A3" s="1">
        <v>42370</v>
      </c>
      <c r="B3" s="2" t="s">
        <v>6</v>
      </c>
      <c r="C3" s="2" t="s">
        <v>9</v>
      </c>
      <c r="D3" s="3" t="s">
        <v>8</v>
      </c>
      <c r="E3">
        <v>32</v>
      </c>
      <c r="F3">
        <v>50</v>
      </c>
      <c r="G3" s="2">
        <f>IF(statek[[#This Row],[Z/W]]="Z",1,0)</f>
        <v>1</v>
      </c>
      <c r="H3">
        <f>IF(statek[[#This Row],[Z/W]]="W",1,0)</f>
        <v>0</v>
      </c>
      <c r="I3">
        <f>IF(statek[[#This Row],[zaladunek]]=1,statek[[#This Row],[ile ton]],0)</f>
        <v>32</v>
      </c>
      <c r="J3">
        <f>IF(statek[[#This Row],[wyladunek]]=1,statek[[#This Row],[ile ton]],0)</f>
        <v>0</v>
      </c>
      <c r="K3" s="2">
        <f>MONTH(statek[[#This Row],[data]])</f>
        <v>1</v>
      </c>
    </row>
    <row r="4" spans="1:11" x14ac:dyDescent="0.25">
      <c r="A4" s="1">
        <v>42370</v>
      </c>
      <c r="B4" s="2" t="s">
        <v>6</v>
      </c>
      <c r="C4" s="2" t="s">
        <v>10</v>
      </c>
      <c r="D4" s="3" t="s">
        <v>8</v>
      </c>
      <c r="E4">
        <v>38</v>
      </c>
      <c r="F4">
        <v>10</v>
      </c>
      <c r="G4" s="2">
        <f>IF(statek[[#This Row],[Z/W]]="Z",1,0)</f>
        <v>1</v>
      </c>
      <c r="H4">
        <f>IF(statek[[#This Row],[Z/W]]="W",1,0)</f>
        <v>0</v>
      </c>
      <c r="I4">
        <f>IF(statek[[#This Row],[zaladunek]]=1,statek[[#This Row],[ile ton]],0)</f>
        <v>38</v>
      </c>
      <c r="J4">
        <f>IF(statek[[#This Row],[wyladunek]]=1,statek[[#This Row],[ile ton]],0)</f>
        <v>0</v>
      </c>
      <c r="K4" s="2">
        <f>MONTH(statek[[#This Row],[data]])</f>
        <v>1</v>
      </c>
    </row>
    <row r="5" spans="1:11" x14ac:dyDescent="0.25">
      <c r="A5" s="1">
        <v>42370</v>
      </c>
      <c r="B5" s="2" t="s">
        <v>6</v>
      </c>
      <c r="C5" s="2" t="s">
        <v>11</v>
      </c>
      <c r="D5" s="3" t="s">
        <v>8</v>
      </c>
      <c r="E5">
        <v>33</v>
      </c>
      <c r="F5">
        <v>30</v>
      </c>
      <c r="G5" s="2">
        <f>IF(statek[[#This Row],[Z/W]]="Z",1,0)</f>
        <v>1</v>
      </c>
      <c r="H5">
        <f>IF(statek[[#This Row],[Z/W]]="W",1,0)</f>
        <v>0</v>
      </c>
      <c r="I5">
        <f>IF(statek[[#This Row],[zaladunek]]=1,statek[[#This Row],[ile ton]],0)</f>
        <v>33</v>
      </c>
      <c r="J5">
        <f>IF(statek[[#This Row],[wyladunek]]=1,statek[[#This Row],[ile ton]],0)</f>
        <v>0</v>
      </c>
      <c r="K5" s="2">
        <f>MONTH(statek[[#This Row],[data]])</f>
        <v>1</v>
      </c>
    </row>
    <row r="6" spans="1:11" ht="16.5" x14ac:dyDescent="0.25">
      <c r="A6" s="1">
        <v>42370</v>
      </c>
      <c r="B6" s="2" t="s">
        <v>6</v>
      </c>
      <c r="C6" s="2" t="s">
        <v>12</v>
      </c>
      <c r="D6" s="3" t="s">
        <v>8</v>
      </c>
      <c r="E6">
        <v>43</v>
      </c>
      <c r="F6">
        <v>25</v>
      </c>
      <c r="G6" s="2">
        <f>IF(statek[[#This Row],[Z/W]]="Z",1,0)</f>
        <v>1</v>
      </c>
      <c r="H6">
        <f>IF(statek[[#This Row],[Z/W]]="W",1,0)</f>
        <v>0</v>
      </c>
      <c r="I6">
        <f>IF(statek[[#This Row],[zaladunek]]=1,statek[[#This Row],[ile ton]],0)</f>
        <v>43</v>
      </c>
      <c r="J6">
        <f>IF(statek[[#This Row],[wyladunek]]=1,statek[[#This Row],[ile ton]],0)</f>
        <v>0</v>
      </c>
      <c r="K6" s="17">
        <f>MONTH(statek[[#This Row],[data]])</f>
        <v>1</v>
      </c>
    </row>
    <row r="7" spans="1:11" x14ac:dyDescent="0.25">
      <c r="A7" s="1">
        <v>42385</v>
      </c>
      <c r="B7" s="2" t="s">
        <v>13</v>
      </c>
      <c r="C7" s="2" t="s">
        <v>9</v>
      </c>
      <c r="D7" s="3" t="s">
        <v>14</v>
      </c>
      <c r="E7">
        <v>32</v>
      </c>
      <c r="F7">
        <v>58</v>
      </c>
      <c r="G7" s="2">
        <f>IF(statek[[#This Row],[Z/W]]="Z",1,0)</f>
        <v>0</v>
      </c>
      <c r="H7">
        <f>IF(statek[[#This Row],[Z/W]]="W",1,0)</f>
        <v>1</v>
      </c>
      <c r="I7">
        <f>IF(statek[[#This Row],[zaladunek]]=1,statek[[#This Row],[ile ton]],0)</f>
        <v>0</v>
      </c>
      <c r="J7">
        <f>IF(statek[[#This Row],[wyladunek]]=1,statek[[#This Row],[ile ton]],0)</f>
        <v>32</v>
      </c>
      <c r="K7" s="2">
        <f>MONTH(statek[[#This Row],[data]])</f>
        <v>1</v>
      </c>
    </row>
    <row r="8" spans="1:11" x14ac:dyDescent="0.25">
      <c r="A8" s="1">
        <v>42385</v>
      </c>
      <c r="B8" s="2" t="s">
        <v>13</v>
      </c>
      <c r="C8" s="2" t="s">
        <v>11</v>
      </c>
      <c r="D8" s="3" t="s">
        <v>8</v>
      </c>
      <c r="E8">
        <v>14</v>
      </c>
      <c r="F8">
        <v>26</v>
      </c>
      <c r="G8" s="2">
        <f>IF(statek[[#This Row],[Z/W]]="Z",1,0)</f>
        <v>1</v>
      </c>
      <c r="H8">
        <f>IF(statek[[#This Row],[Z/W]]="W",1,0)</f>
        <v>0</v>
      </c>
      <c r="I8">
        <f>IF(statek[[#This Row],[zaladunek]]=1,statek[[#This Row],[ile ton]],0)</f>
        <v>14</v>
      </c>
      <c r="J8">
        <f>IF(statek[[#This Row],[wyladunek]]=1,statek[[#This Row],[ile ton]],0)</f>
        <v>0</v>
      </c>
      <c r="K8" s="2">
        <f>MONTH(statek[[#This Row],[data]])</f>
        <v>1</v>
      </c>
    </row>
    <row r="9" spans="1:11" x14ac:dyDescent="0.25">
      <c r="A9" s="1">
        <v>42393</v>
      </c>
      <c r="B9" s="2" t="s">
        <v>15</v>
      </c>
      <c r="C9" s="2" t="s">
        <v>9</v>
      </c>
      <c r="D9" s="3" t="s">
        <v>8</v>
      </c>
      <c r="E9">
        <v>44</v>
      </c>
      <c r="F9">
        <v>46</v>
      </c>
      <c r="G9" s="2">
        <f>IF(statek[[#This Row],[Z/W]]="Z",1,0)</f>
        <v>1</v>
      </c>
      <c r="H9">
        <f>IF(statek[[#This Row],[Z/W]]="W",1,0)</f>
        <v>0</v>
      </c>
      <c r="I9">
        <f>IF(statek[[#This Row],[zaladunek]]=1,statek[[#This Row],[ile ton]],0)</f>
        <v>44</v>
      </c>
      <c r="J9">
        <f>IF(statek[[#This Row],[wyladunek]]=1,statek[[#This Row],[ile ton]],0)</f>
        <v>0</v>
      </c>
      <c r="K9" s="2">
        <f>MONTH(statek[[#This Row],[data]])</f>
        <v>1</v>
      </c>
    </row>
    <row r="10" spans="1:11" x14ac:dyDescent="0.25">
      <c r="A10" s="1">
        <v>42393</v>
      </c>
      <c r="B10" s="2" t="s">
        <v>15</v>
      </c>
      <c r="C10" s="2" t="s">
        <v>11</v>
      </c>
      <c r="D10" s="3" t="s">
        <v>8</v>
      </c>
      <c r="E10">
        <v>1</v>
      </c>
      <c r="F10">
        <v>28</v>
      </c>
      <c r="G10" s="2">
        <f>IF(statek[[#This Row],[Z/W]]="Z",1,0)</f>
        <v>1</v>
      </c>
      <c r="H10">
        <f>IF(statek[[#This Row],[Z/W]]="W",1,0)</f>
        <v>0</v>
      </c>
      <c r="I10">
        <f>IF(statek[[#This Row],[zaladunek]]=1,statek[[#This Row],[ile ton]],0)</f>
        <v>1</v>
      </c>
      <c r="J10">
        <f>IF(statek[[#This Row],[wyladunek]]=1,statek[[#This Row],[ile ton]],0)</f>
        <v>0</v>
      </c>
      <c r="K10" s="2">
        <f>MONTH(statek[[#This Row],[data]])</f>
        <v>1</v>
      </c>
    </row>
    <row r="11" spans="1:11" x14ac:dyDescent="0.25">
      <c r="A11" s="1">
        <v>42393</v>
      </c>
      <c r="B11" s="2" t="s">
        <v>15</v>
      </c>
      <c r="C11" s="2" t="s">
        <v>7</v>
      </c>
      <c r="D11" s="3" t="s">
        <v>8</v>
      </c>
      <c r="E11">
        <v>21</v>
      </c>
      <c r="F11">
        <v>74</v>
      </c>
      <c r="G11" s="2">
        <f>IF(statek[[#This Row],[Z/W]]="Z",1,0)</f>
        <v>1</v>
      </c>
      <c r="H11">
        <f>IF(statek[[#This Row],[Z/W]]="W",1,0)</f>
        <v>0</v>
      </c>
      <c r="I11">
        <f>IF(statek[[#This Row],[zaladunek]]=1,statek[[#This Row],[ile ton]],0)</f>
        <v>21</v>
      </c>
      <c r="J11">
        <f>IF(statek[[#This Row],[wyladunek]]=1,statek[[#This Row],[ile ton]],0)</f>
        <v>0</v>
      </c>
      <c r="K11" s="2">
        <f>MONTH(statek[[#This Row],[data]])</f>
        <v>1</v>
      </c>
    </row>
    <row r="12" spans="1:11" x14ac:dyDescent="0.25">
      <c r="A12" s="1">
        <v>42419</v>
      </c>
      <c r="B12" s="2" t="s">
        <v>16</v>
      </c>
      <c r="C12" s="2" t="s">
        <v>12</v>
      </c>
      <c r="D12" s="3" t="s">
        <v>14</v>
      </c>
      <c r="E12">
        <v>43</v>
      </c>
      <c r="F12">
        <v>32</v>
      </c>
      <c r="G12" s="2">
        <f>IF(statek[[#This Row],[Z/W]]="Z",1,0)</f>
        <v>0</v>
      </c>
      <c r="H12">
        <f>IF(statek[[#This Row],[Z/W]]="W",1,0)</f>
        <v>1</v>
      </c>
      <c r="I12">
        <f>IF(statek[[#This Row],[zaladunek]]=1,statek[[#This Row],[ile ton]],0)</f>
        <v>0</v>
      </c>
      <c r="J12">
        <f>IF(statek[[#This Row],[wyladunek]]=1,statek[[#This Row],[ile ton]],0)</f>
        <v>43</v>
      </c>
      <c r="K12" s="2">
        <f>MONTH(statek[[#This Row],[data]])</f>
        <v>2</v>
      </c>
    </row>
    <row r="13" spans="1:11" x14ac:dyDescent="0.25">
      <c r="A13" s="1">
        <v>42419</v>
      </c>
      <c r="B13" s="2" t="s">
        <v>16</v>
      </c>
      <c r="C13" s="2" t="s">
        <v>10</v>
      </c>
      <c r="D13" s="3" t="s">
        <v>14</v>
      </c>
      <c r="E13">
        <v>38</v>
      </c>
      <c r="F13">
        <v>13</v>
      </c>
      <c r="G13" s="2">
        <f>IF(statek[[#This Row],[Z/W]]="Z",1,0)</f>
        <v>0</v>
      </c>
      <c r="H13">
        <f>IF(statek[[#This Row],[Z/W]]="W",1,0)</f>
        <v>1</v>
      </c>
      <c r="I13">
        <f>IF(statek[[#This Row],[zaladunek]]=1,statek[[#This Row],[ile ton]],0)</f>
        <v>0</v>
      </c>
      <c r="J13">
        <f>IF(statek[[#This Row],[wyladunek]]=1,statek[[#This Row],[ile ton]],0)</f>
        <v>38</v>
      </c>
      <c r="K13" s="2">
        <f>MONTH(statek[[#This Row],[data]])</f>
        <v>2</v>
      </c>
    </row>
    <row r="14" spans="1:11" x14ac:dyDescent="0.25">
      <c r="A14" s="1">
        <v>42419</v>
      </c>
      <c r="B14" s="2" t="s">
        <v>16</v>
      </c>
      <c r="C14" s="2" t="s">
        <v>7</v>
      </c>
      <c r="D14" s="3" t="s">
        <v>8</v>
      </c>
      <c r="E14">
        <v>9</v>
      </c>
      <c r="F14">
        <v>59</v>
      </c>
      <c r="G14" s="2">
        <f>IF(statek[[#This Row],[Z/W]]="Z",1,0)</f>
        <v>1</v>
      </c>
      <c r="H14">
        <f>IF(statek[[#This Row],[Z/W]]="W",1,0)</f>
        <v>0</v>
      </c>
      <c r="I14">
        <f>IF(statek[[#This Row],[zaladunek]]=1,statek[[#This Row],[ile ton]],0)</f>
        <v>9</v>
      </c>
      <c r="J14">
        <f>IF(statek[[#This Row],[wyladunek]]=1,statek[[#This Row],[ile ton]],0)</f>
        <v>0</v>
      </c>
      <c r="K14" s="2">
        <f>MONTH(statek[[#This Row],[data]])</f>
        <v>2</v>
      </c>
    </row>
    <row r="15" spans="1:11" x14ac:dyDescent="0.25">
      <c r="A15" s="1">
        <v>42419</v>
      </c>
      <c r="B15" s="2" t="s">
        <v>16</v>
      </c>
      <c r="C15" s="2" t="s">
        <v>9</v>
      </c>
      <c r="D15" s="3" t="s">
        <v>8</v>
      </c>
      <c r="E15">
        <v>8</v>
      </c>
      <c r="F15">
        <v>37</v>
      </c>
      <c r="G15" s="2">
        <f>IF(statek[[#This Row],[Z/W]]="Z",1,0)</f>
        <v>1</v>
      </c>
      <c r="H15">
        <f>IF(statek[[#This Row],[Z/W]]="W",1,0)</f>
        <v>0</v>
      </c>
      <c r="I15">
        <f>IF(statek[[#This Row],[zaladunek]]=1,statek[[#This Row],[ile ton]],0)</f>
        <v>8</v>
      </c>
      <c r="J15">
        <f>IF(statek[[#This Row],[wyladunek]]=1,statek[[#This Row],[ile ton]],0)</f>
        <v>0</v>
      </c>
      <c r="K15" s="2">
        <f>MONTH(statek[[#This Row],[data]])</f>
        <v>2</v>
      </c>
    </row>
    <row r="16" spans="1:11" x14ac:dyDescent="0.25">
      <c r="A16" s="1">
        <v>42440</v>
      </c>
      <c r="B16" s="2" t="s">
        <v>17</v>
      </c>
      <c r="C16" s="2" t="s">
        <v>9</v>
      </c>
      <c r="D16" s="3" t="s">
        <v>14</v>
      </c>
      <c r="E16">
        <v>50</v>
      </c>
      <c r="F16">
        <v>61</v>
      </c>
      <c r="G16" s="2">
        <f>IF(statek[[#This Row],[Z/W]]="Z",1,0)</f>
        <v>0</v>
      </c>
      <c r="H16">
        <f>IF(statek[[#This Row],[Z/W]]="W",1,0)</f>
        <v>1</v>
      </c>
      <c r="I16">
        <f>IF(statek[[#This Row],[zaladunek]]=1,statek[[#This Row],[ile ton]],0)</f>
        <v>0</v>
      </c>
      <c r="J16">
        <f>IF(statek[[#This Row],[wyladunek]]=1,statek[[#This Row],[ile ton]],0)</f>
        <v>50</v>
      </c>
      <c r="K16" s="2">
        <f>MONTH(statek[[#This Row],[data]])</f>
        <v>3</v>
      </c>
    </row>
    <row r="17" spans="1:11" x14ac:dyDescent="0.25">
      <c r="A17" s="1">
        <v>42440</v>
      </c>
      <c r="B17" s="2" t="s">
        <v>17</v>
      </c>
      <c r="C17" s="2" t="s">
        <v>12</v>
      </c>
      <c r="D17" s="3" t="s">
        <v>8</v>
      </c>
      <c r="E17">
        <v>32</v>
      </c>
      <c r="F17">
        <v>20</v>
      </c>
      <c r="G17" s="2">
        <f>IF(statek[[#This Row],[Z/W]]="Z",1,0)</f>
        <v>1</v>
      </c>
      <c r="H17">
        <f>IF(statek[[#This Row],[Z/W]]="W",1,0)</f>
        <v>0</v>
      </c>
      <c r="I17">
        <f>IF(statek[[#This Row],[zaladunek]]=1,statek[[#This Row],[ile ton]],0)</f>
        <v>32</v>
      </c>
      <c r="J17">
        <f>IF(statek[[#This Row],[wyladunek]]=1,statek[[#This Row],[ile ton]],0)</f>
        <v>0</v>
      </c>
      <c r="K17" s="2">
        <f>MONTH(statek[[#This Row],[data]])</f>
        <v>3</v>
      </c>
    </row>
    <row r="18" spans="1:11" x14ac:dyDescent="0.25">
      <c r="A18" s="1">
        <v>42440</v>
      </c>
      <c r="B18" s="2" t="s">
        <v>17</v>
      </c>
      <c r="C18" s="2" t="s">
        <v>10</v>
      </c>
      <c r="D18" s="3" t="s">
        <v>8</v>
      </c>
      <c r="E18">
        <v>7</v>
      </c>
      <c r="F18">
        <v>8</v>
      </c>
      <c r="G18" s="2">
        <f>IF(statek[[#This Row],[Z/W]]="Z",1,0)</f>
        <v>1</v>
      </c>
      <c r="H18">
        <f>IF(statek[[#This Row],[Z/W]]="W",1,0)</f>
        <v>0</v>
      </c>
      <c r="I18">
        <f>IF(statek[[#This Row],[zaladunek]]=1,statek[[#This Row],[ile ton]],0)</f>
        <v>7</v>
      </c>
      <c r="J18">
        <f>IF(statek[[#This Row],[wyladunek]]=1,statek[[#This Row],[ile ton]],0)</f>
        <v>0</v>
      </c>
      <c r="K18" s="2">
        <f>MONTH(statek[[#This Row],[data]])</f>
        <v>3</v>
      </c>
    </row>
    <row r="19" spans="1:11" x14ac:dyDescent="0.25">
      <c r="A19" s="1">
        <v>42440</v>
      </c>
      <c r="B19" s="2" t="s">
        <v>17</v>
      </c>
      <c r="C19" s="2" t="s">
        <v>11</v>
      </c>
      <c r="D19" s="3" t="s">
        <v>8</v>
      </c>
      <c r="E19">
        <v>10</v>
      </c>
      <c r="F19">
        <v>24</v>
      </c>
      <c r="G19" s="2">
        <f>IF(statek[[#This Row],[Z/W]]="Z",1,0)</f>
        <v>1</v>
      </c>
      <c r="H19">
        <f>IF(statek[[#This Row],[Z/W]]="W",1,0)</f>
        <v>0</v>
      </c>
      <c r="I19">
        <f>IF(statek[[#This Row],[zaladunek]]=1,statek[[#This Row],[ile ton]],0)</f>
        <v>10</v>
      </c>
      <c r="J19">
        <f>IF(statek[[#This Row],[wyladunek]]=1,statek[[#This Row],[ile ton]],0)</f>
        <v>0</v>
      </c>
      <c r="K19" s="2">
        <f>MONTH(statek[[#This Row],[data]])</f>
        <v>3</v>
      </c>
    </row>
    <row r="20" spans="1:11" x14ac:dyDescent="0.25">
      <c r="A20" s="1">
        <v>42464</v>
      </c>
      <c r="B20" s="2" t="s">
        <v>18</v>
      </c>
      <c r="C20" s="2" t="s">
        <v>10</v>
      </c>
      <c r="D20" s="3" t="s">
        <v>14</v>
      </c>
      <c r="E20">
        <v>7</v>
      </c>
      <c r="F20">
        <v>12</v>
      </c>
      <c r="G20" s="2">
        <f>IF(statek[[#This Row],[Z/W]]="Z",1,0)</f>
        <v>0</v>
      </c>
      <c r="H20">
        <f>IF(statek[[#This Row],[Z/W]]="W",1,0)</f>
        <v>1</v>
      </c>
      <c r="I20">
        <f>IF(statek[[#This Row],[zaladunek]]=1,statek[[#This Row],[ile ton]],0)</f>
        <v>0</v>
      </c>
      <c r="J20">
        <f>IF(statek[[#This Row],[wyladunek]]=1,statek[[#This Row],[ile ton]],0)</f>
        <v>7</v>
      </c>
      <c r="K20" s="2">
        <f>MONTH(statek[[#This Row],[data]])</f>
        <v>4</v>
      </c>
    </row>
    <row r="21" spans="1:11" x14ac:dyDescent="0.25">
      <c r="A21" s="1">
        <v>42464</v>
      </c>
      <c r="B21" s="2" t="s">
        <v>18</v>
      </c>
      <c r="C21" s="2" t="s">
        <v>12</v>
      </c>
      <c r="D21" s="3" t="s">
        <v>8</v>
      </c>
      <c r="E21">
        <v>25</v>
      </c>
      <c r="F21">
        <v>19</v>
      </c>
      <c r="G21" s="2">
        <f>IF(statek[[#This Row],[Z/W]]="Z",1,0)</f>
        <v>1</v>
      </c>
      <c r="H21">
        <f>IF(statek[[#This Row],[Z/W]]="W",1,0)</f>
        <v>0</v>
      </c>
      <c r="I21">
        <f>IF(statek[[#This Row],[zaladunek]]=1,statek[[#This Row],[ile ton]],0)</f>
        <v>25</v>
      </c>
      <c r="J21">
        <f>IF(statek[[#This Row],[wyladunek]]=1,statek[[#This Row],[ile ton]],0)</f>
        <v>0</v>
      </c>
      <c r="K21" s="2">
        <f>MONTH(statek[[#This Row],[data]])</f>
        <v>4</v>
      </c>
    </row>
    <row r="22" spans="1:11" x14ac:dyDescent="0.25">
      <c r="A22" s="1">
        <v>42464</v>
      </c>
      <c r="B22" s="2" t="s">
        <v>18</v>
      </c>
      <c r="C22" s="2" t="s">
        <v>9</v>
      </c>
      <c r="D22" s="3" t="s">
        <v>8</v>
      </c>
      <c r="E22">
        <v>33</v>
      </c>
      <c r="F22">
        <v>38</v>
      </c>
      <c r="G22" s="2">
        <f>IF(statek[[#This Row],[Z/W]]="Z",1,0)</f>
        <v>1</v>
      </c>
      <c r="H22">
        <f>IF(statek[[#This Row],[Z/W]]="W",1,0)</f>
        <v>0</v>
      </c>
      <c r="I22">
        <f>IF(statek[[#This Row],[zaladunek]]=1,statek[[#This Row],[ile ton]],0)</f>
        <v>33</v>
      </c>
      <c r="J22">
        <f>IF(statek[[#This Row],[wyladunek]]=1,statek[[#This Row],[ile ton]],0)</f>
        <v>0</v>
      </c>
      <c r="K22" s="2">
        <f>MONTH(statek[[#This Row],[data]])</f>
        <v>4</v>
      </c>
    </row>
    <row r="23" spans="1:11" x14ac:dyDescent="0.25">
      <c r="A23" s="1">
        <v>42482</v>
      </c>
      <c r="B23" s="2" t="s">
        <v>19</v>
      </c>
      <c r="C23" s="2" t="s">
        <v>11</v>
      </c>
      <c r="D23" s="3" t="s">
        <v>14</v>
      </c>
      <c r="E23">
        <v>36</v>
      </c>
      <c r="F23">
        <v>35</v>
      </c>
      <c r="G23" s="2">
        <f>IF(statek[[#This Row],[Z/W]]="Z",1,0)</f>
        <v>0</v>
      </c>
      <c r="H23">
        <f>IF(statek[[#This Row],[Z/W]]="W",1,0)</f>
        <v>1</v>
      </c>
      <c r="I23">
        <f>IF(statek[[#This Row],[zaladunek]]=1,statek[[#This Row],[ile ton]],0)</f>
        <v>0</v>
      </c>
      <c r="J23">
        <f>IF(statek[[#This Row],[wyladunek]]=1,statek[[#This Row],[ile ton]],0)</f>
        <v>36</v>
      </c>
      <c r="K23" s="2">
        <f>MONTH(statek[[#This Row],[data]])</f>
        <v>4</v>
      </c>
    </row>
    <row r="24" spans="1:11" x14ac:dyDescent="0.25">
      <c r="A24" s="1">
        <v>42482</v>
      </c>
      <c r="B24" s="2" t="s">
        <v>19</v>
      </c>
      <c r="C24" s="2" t="s">
        <v>7</v>
      </c>
      <c r="D24" s="3" t="s">
        <v>8</v>
      </c>
      <c r="E24">
        <v>5</v>
      </c>
      <c r="F24">
        <v>66</v>
      </c>
      <c r="G24" s="2">
        <f>IF(statek[[#This Row],[Z/W]]="Z",1,0)</f>
        <v>1</v>
      </c>
      <c r="H24">
        <f>IF(statek[[#This Row],[Z/W]]="W",1,0)</f>
        <v>0</v>
      </c>
      <c r="I24">
        <f>IF(statek[[#This Row],[zaladunek]]=1,statek[[#This Row],[ile ton]],0)</f>
        <v>5</v>
      </c>
      <c r="J24">
        <f>IF(statek[[#This Row],[wyladunek]]=1,statek[[#This Row],[ile ton]],0)</f>
        <v>0</v>
      </c>
      <c r="K24" s="2">
        <f>MONTH(statek[[#This Row],[data]])</f>
        <v>4</v>
      </c>
    </row>
    <row r="25" spans="1:11" x14ac:dyDescent="0.25">
      <c r="A25" s="1">
        <v>42482</v>
      </c>
      <c r="B25" s="2" t="s">
        <v>19</v>
      </c>
      <c r="C25" s="2" t="s">
        <v>9</v>
      </c>
      <c r="D25" s="3" t="s">
        <v>8</v>
      </c>
      <c r="E25">
        <v>35</v>
      </c>
      <c r="F25">
        <v>41</v>
      </c>
      <c r="G25" s="2">
        <f>IF(statek[[#This Row],[Z/W]]="Z",1,0)</f>
        <v>1</v>
      </c>
      <c r="H25">
        <f>IF(statek[[#This Row],[Z/W]]="W",1,0)</f>
        <v>0</v>
      </c>
      <c r="I25">
        <f>IF(statek[[#This Row],[zaladunek]]=1,statek[[#This Row],[ile ton]],0)</f>
        <v>35</v>
      </c>
      <c r="J25">
        <f>IF(statek[[#This Row],[wyladunek]]=1,statek[[#This Row],[ile ton]],0)</f>
        <v>0</v>
      </c>
      <c r="K25" s="2">
        <f>MONTH(statek[[#This Row],[data]])</f>
        <v>4</v>
      </c>
    </row>
    <row r="26" spans="1:11" x14ac:dyDescent="0.25">
      <c r="A26" s="1">
        <v>42504</v>
      </c>
      <c r="B26" s="2" t="s">
        <v>20</v>
      </c>
      <c r="C26" s="2" t="s">
        <v>7</v>
      </c>
      <c r="D26" s="3" t="s">
        <v>14</v>
      </c>
      <c r="E26">
        <v>38</v>
      </c>
      <c r="F26">
        <v>98</v>
      </c>
      <c r="G26" s="2">
        <f>IF(statek[[#This Row],[Z/W]]="Z",1,0)</f>
        <v>0</v>
      </c>
      <c r="H26">
        <f>IF(statek[[#This Row],[Z/W]]="W",1,0)</f>
        <v>1</v>
      </c>
      <c r="I26">
        <f>IF(statek[[#This Row],[zaladunek]]=1,statek[[#This Row],[ile ton]],0)</f>
        <v>0</v>
      </c>
      <c r="J26">
        <f>IF(statek[[#This Row],[wyladunek]]=1,statek[[#This Row],[ile ton]],0)</f>
        <v>38</v>
      </c>
      <c r="K26" s="2">
        <f>MONTH(statek[[#This Row],[data]])</f>
        <v>5</v>
      </c>
    </row>
    <row r="27" spans="1:11" x14ac:dyDescent="0.25">
      <c r="A27" s="1">
        <v>42504</v>
      </c>
      <c r="B27" s="2" t="s">
        <v>20</v>
      </c>
      <c r="C27" s="2" t="s">
        <v>11</v>
      </c>
      <c r="D27" s="3" t="s">
        <v>8</v>
      </c>
      <c r="E27">
        <v>10</v>
      </c>
      <c r="F27">
        <v>23</v>
      </c>
      <c r="G27" s="2">
        <f>IF(statek[[#This Row],[Z/W]]="Z",1,0)</f>
        <v>1</v>
      </c>
      <c r="H27">
        <f>IF(statek[[#This Row],[Z/W]]="W",1,0)</f>
        <v>0</v>
      </c>
      <c r="I27">
        <f>IF(statek[[#This Row],[zaladunek]]=1,statek[[#This Row],[ile ton]],0)</f>
        <v>10</v>
      </c>
      <c r="J27">
        <f>IF(statek[[#This Row],[wyladunek]]=1,statek[[#This Row],[ile ton]],0)</f>
        <v>0</v>
      </c>
      <c r="K27" s="2">
        <f>MONTH(statek[[#This Row],[data]])</f>
        <v>5</v>
      </c>
    </row>
    <row r="28" spans="1:11" x14ac:dyDescent="0.25">
      <c r="A28" s="1">
        <v>42529</v>
      </c>
      <c r="B28" s="2" t="s">
        <v>21</v>
      </c>
      <c r="C28" s="2" t="s">
        <v>11</v>
      </c>
      <c r="D28" s="3" t="s">
        <v>14</v>
      </c>
      <c r="E28">
        <v>4</v>
      </c>
      <c r="F28">
        <v>38</v>
      </c>
      <c r="G28" s="2">
        <f>IF(statek[[#This Row],[Z/W]]="Z",1,0)</f>
        <v>0</v>
      </c>
      <c r="H28">
        <f>IF(statek[[#This Row],[Z/W]]="W",1,0)</f>
        <v>1</v>
      </c>
      <c r="I28">
        <f>IF(statek[[#This Row],[zaladunek]]=1,statek[[#This Row],[ile ton]],0)</f>
        <v>0</v>
      </c>
      <c r="J28">
        <f>IF(statek[[#This Row],[wyladunek]]=1,statek[[#This Row],[ile ton]],0)</f>
        <v>4</v>
      </c>
      <c r="K28" s="2">
        <f>MONTH(statek[[#This Row],[data]])</f>
        <v>6</v>
      </c>
    </row>
    <row r="29" spans="1:11" x14ac:dyDescent="0.25">
      <c r="A29" s="1">
        <v>42529</v>
      </c>
      <c r="B29" s="2" t="s">
        <v>21</v>
      </c>
      <c r="C29" s="2" t="s">
        <v>7</v>
      </c>
      <c r="D29" s="3" t="s">
        <v>8</v>
      </c>
      <c r="E29">
        <v>42</v>
      </c>
      <c r="F29">
        <v>60</v>
      </c>
      <c r="G29" s="2">
        <f>IF(statek[[#This Row],[Z/W]]="Z",1,0)</f>
        <v>1</v>
      </c>
      <c r="H29">
        <f>IF(statek[[#This Row],[Z/W]]="W",1,0)</f>
        <v>0</v>
      </c>
      <c r="I29">
        <f>IF(statek[[#This Row],[zaladunek]]=1,statek[[#This Row],[ile ton]],0)</f>
        <v>42</v>
      </c>
      <c r="J29">
        <f>IF(statek[[#This Row],[wyladunek]]=1,statek[[#This Row],[ile ton]],0)</f>
        <v>0</v>
      </c>
      <c r="K29" s="2">
        <f>MONTH(statek[[#This Row],[data]])</f>
        <v>6</v>
      </c>
    </row>
    <row r="30" spans="1:11" x14ac:dyDescent="0.25">
      <c r="A30" s="1">
        <v>42529</v>
      </c>
      <c r="B30" s="2" t="s">
        <v>21</v>
      </c>
      <c r="C30" s="2" t="s">
        <v>10</v>
      </c>
      <c r="D30" s="3" t="s">
        <v>8</v>
      </c>
      <c r="E30">
        <v>28</v>
      </c>
      <c r="F30">
        <v>8</v>
      </c>
      <c r="G30" s="2">
        <f>IF(statek[[#This Row],[Z/W]]="Z",1,0)</f>
        <v>1</v>
      </c>
      <c r="H30">
        <f>IF(statek[[#This Row],[Z/W]]="W",1,0)</f>
        <v>0</v>
      </c>
      <c r="I30">
        <f>IF(statek[[#This Row],[zaladunek]]=1,statek[[#This Row],[ile ton]],0)</f>
        <v>28</v>
      </c>
      <c r="J30">
        <f>IF(statek[[#This Row],[wyladunek]]=1,statek[[#This Row],[ile ton]],0)</f>
        <v>0</v>
      </c>
      <c r="K30" s="2">
        <f>MONTH(statek[[#This Row],[data]])</f>
        <v>6</v>
      </c>
    </row>
    <row r="31" spans="1:11" x14ac:dyDescent="0.25">
      <c r="A31" s="1">
        <v>42529</v>
      </c>
      <c r="B31" s="2" t="s">
        <v>21</v>
      </c>
      <c r="C31" s="2" t="s">
        <v>12</v>
      </c>
      <c r="D31" s="3" t="s">
        <v>8</v>
      </c>
      <c r="E31">
        <v>19</v>
      </c>
      <c r="F31">
        <v>19</v>
      </c>
      <c r="G31" s="2">
        <f>IF(statek[[#This Row],[Z/W]]="Z",1,0)</f>
        <v>1</v>
      </c>
      <c r="H31">
        <f>IF(statek[[#This Row],[Z/W]]="W",1,0)</f>
        <v>0</v>
      </c>
      <c r="I31">
        <f>IF(statek[[#This Row],[zaladunek]]=1,statek[[#This Row],[ile ton]],0)</f>
        <v>19</v>
      </c>
      <c r="J31">
        <f>IF(statek[[#This Row],[wyladunek]]=1,statek[[#This Row],[ile ton]],0)</f>
        <v>0</v>
      </c>
      <c r="K31" s="2">
        <f>MONTH(statek[[#This Row],[data]])</f>
        <v>6</v>
      </c>
    </row>
    <row r="32" spans="1:11" x14ac:dyDescent="0.25">
      <c r="A32" s="1">
        <v>42542</v>
      </c>
      <c r="B32" s="2" t="s">
        <v>22</v>
      </c>
      <c r="C32" s="2" t="s">
        <v>12</v>
      </c>
      <c r="D32" s="3" t="s">
        <v>14</v>
      </c>
      <c r="E32">
        <v>72</v>
      </c>
      <c r="F32">
        <v>28</v>
      </c>
      <c r="G32" s="2">
        <f>IF(statek[[#This Row],[Z/W]]="Z",1,0)</f>
        <v>0</v>
      </c>
      <c r="H32">
        <f>IF(statek[[#This Row],[Z/W]]="W",1,0)</f>
        <v>1</v>
      </c>
      <c r="I32">
        <f>IF(statek[[#This Row],[zaladunek]]=1,statek[[#This Row],[ile ton]],0)</f>
        <v>0</v>
      </c>
      <c r="J32">
        <f>IF(statek[[#This Row],[wyladunek]]=1,statek[[#This Row],[ile ton]],0)</f>
        <v>72</v>
      </c>
      <c r="K32" s="2">
        <f>MONTH(statek[[#This Row],[data]])</f>
        <v>6</v>
      </c>
    </row>
    <row r="33" spans="1:11" x14ac:dyDescent="0.25">
      <c r="A33" s="1">
        <v>42542</v>
      </c>
      <c r="B33" s="2" t="s">
        <v>22</v>
      </c>
      <c r="C33" s="2" t="s">
        <v>7</v>
      </c>
      <c r="D33" s="3" t="s">
        <v>14</v>
      </c>
      <c r="E33">
        <v>42</v>
      </c>
      <c r="F33">
        <v>90</v>
      </c>
      <c r="G33" s="2">
        <f>IF(statek[[#This Row],[Z/W]]="Z",1,0)</f>
        <v>0</v>
      </c>
      <c r="H33">
        <f>IF(statek[[#This Row],[Z/W]]="W",1,0)</f>
        <v>1</v>
      </c>
      <c r="I33">
        <f>IF(statek[[#This Row],[zaladunek]]=1,statek[[#This Row],[ile ton]],0)</f>
        <v>0</v>
      </c>
      <c r="J33">
        <f>IF(statek[[#This Row],[wyladunek]]=1,statek[[#This Row],[ile ton]],0)</f>
        <v>42</v>
      </c>
      <c r="K33" s="2">
        <f>MONTH(statek[[#This Row],[data]])</f>
        <v>6</v>
      </c>
    </row>
    <row r="34" spans="1:11" x14ac:dyDescent="0.25">
      <c r="A34" s="1">
        <v>42542</v>
      </c>
      <c r="B34" s="2" t="s">
        <v>22</v>
      </c>
      <c r="C34" s="2" t="s">
        <v>9</v>
      </c>
      <c r="D34" s="3" t="s">
        <v>8</v>
      </c>
      <c r="E34">
        <v>42</v>
      </c>
      <c r="F34">
        <v>44</v>
      </c>
      <c r="G34" s="2">
        <f>IF(statek[[#This Row],[Z/W]]="Z",1,0)</f>
        <v>1</v>
      </c>
      <c r="H34">
        <f>IF(statek[[#This Row],[Z/W]]="W",1,0)</f>
        <v>0</v>
      </c>
      <c r="I34">
        <f>IF(statek[[#This Row],[zaladunek]]=1,statek[[#This Row],[ile ton]],0)</f>
        <v>42</v>
      </c>
      <c r="J34">
        <f>IF(statek[[#This Row],[wyladunek]]=1,statek[[#This Row],[ile ton]],0)</f>
        <v>0</v>
      </c>
      <c r="K34" s="2">
        <f>MONTH(statek[[#This Row],[data]])</f>
        <v>6</v>
      </c>
    </row>
    <row r="35" spans="1:11" x14ac:dyDescent="0.25">
      <c r="A35" s="1">
        <v>42542</v>
      </c>
      <c r="B35" s="2" t="s">
        <v>22</v>
      </c>
      <c r="C35" s="2" t="s">
        <v>11</v>
      </c>
      <c r="D35" s="3" t="s">
        <v>8</v>
      </c>
      <c r="E35">
        <v>33</v>
      </c>
      <c r="F35">
        <v>26</v>
      </c>
      <c r="G35" s="2">
        <f>IF(statek[[#This Row],[Z/W]]="Z",1,0)</f>
        <v>1</v>
      </c>
      <c r="H35">
        <f>IF(statek[[#This Row],[Z/W]]="W",1,0)</f>
        <v>0</v>
      </c>
      <c r="I35">
        <f>IF(statek[[#This Row],[zaladunek]]=1,statek[[#This Row],[ile ton]],0)</f>
        <v>33</v>
      </c>
      <c r="J35">
        <f>IF(statek[[#This Row],[wyladunek]]=1,statek[[#This Row],[ile ton]],0)</f>
        <v>0</v>
      </c>
      <c r="K35" s="2">
        <f>MONTH(statek[[#This Row],[data]])</f>
        <v>6</v>
      </c>
    </row>
    <row r="36" spans="1:11" x14ac:dyDescent="0.25">
      <c r="A36" s="1">
        <v>42542</v>
      </c>
      <c r="B36" s="2" t="s">
        <v>22</v>
      </c>
      <c r="C36" s="2" t="s">
        <v>10</v>
      </c>
      <c r="D36" s="3" t="s">
        <v>8</v>
      </c>
      <c r="E36">
        <v>9</v>
      </c>
      <c r="F36">
        <v>9</v>
      </c>
      <c r="G36" s="2">
        <f>IF(statek[[#This Row],[Z/W]]="Z",1,0)</f>
        <v>1</v>
      </c>
      <c r="H36">
        <f>IF(statek[[#This Row],[Z/W]]="W",1,0)</f>
        <v>0</v>
      </c>
      <c r="I36">
        <f>IF(statek[[#This Row],[zaladunek]]=1,statek[[#This Row],[ile ton]],0)</f>
        <v>9</v>
      </c>
      <c r="J36">
        <f>IF(statek[[#This Row],[wyladunek]]=1,statek[[#This Row],[ile ton]],0)</f>
        <v>0</v>
      </c>
      <c r="K36" s="2">
        <f>MONTH(statek[[#This Row],[data]])</f>
        <v>6</v>
      </c>
    </row>
    <row r="37" spans="1:11" x14ac:dyDescent="0.25">
      <c r="A37" s="1">
        <v>42559</v>
      </c>
      <c r="B37" s="2" t="s">
        <v>6</v>
      </c>
      <c r="C37" s="2" t="s">
        <v>12</v>
      </c>
      <c r="D37" s="3" t="s">
        <v>14</v>
      </c>
      <c r="E37">
        <v>4</v>
      </c>
      <c r="F37">
        <v>29</v>
      </c>
      <c r="G37" s="2">
        <f>IF(statek[[#This Row],[Z/W]]="Z",1,0)</f>
        <v>0</v>
      </c>
      <c r="H37">
        <f>IF(statek[[#This Row],[Z/W]]="W",1,0)</f>
        <v>1</v>
      </c>
      <c r="I37">
        <f>IF(statek[[#This Row],[zaladunek]]=1,statek[[#This Row],[ile ton]],0)</f>
        <v>0</v>
      </c>
      <c r="J37">
        <f>IF(statek[[#This Row],[wyladunek]]=1,statek[[#This Row],[ile ton]],0)</f>
        <v>4</v>
      </c>
      <c r="K37" s="2">
        <f>MONTH(statek[[#This Row],[data]])</f>
        <v>7</v>
      </c>
    </row>
    <row r="38" spans="1:11" x14ac:dyDescent="0.25">
      <c r="A38" s="1">
        <v>42559</v>
      </c>
      <c r="B38" s="2" t="s">
        <v>6</v>
      </c>
      <c r="C38" s="2" t="s">
        <v>10</v>
      </c>
      <c r="D38" s="3" t="s">
        <v>14</v>
      </c>
      <c r="E38">
        <v>37</v>
      </c>
      <c r="F38">
        <v>12</v>
      </c>
      <c r="G38" s="2">
        <f>IF(statek[[#This Row],[Z/W]]="Z",1,0)</f>
        <v>0</v>
      </c>
      <c r="H38">
        <f>IF(statek[[#This Row],[Z/W]]="W",1,0)</f>
        <v>1</v>
      </c>
      <c r="I38">
        <f>IF(statek[[#This Row],[zaladunek]]=1,statek[[#This Row],[ile ton]],0)</f>
        <v>0</v>
      </c>
      <c r="J38">
        <f>IF(statek[[#This Row],[wyladunek]]=1,statek[[#This Row],[ile ton]],0)</f>
        <v>37</v>
      </c>
      <c r="K38" s="2">
        <f>MONTH(statek[[#This Row],[data]])</f>
        <v>7</v>
      </c>
    </row>
    <row r="39" spans="1:11" x14ac:dyDescent="0.25">
      <c r="A39" s="1">
        <v>42559</v>
      </c>
      <c r="B39" s="2" t="s">
        <v>6</v>
      </c>
      <c r="C39" s="2" t="s">
        <v>9</v>
      </c>
      <c r="D39" s="3" t="s">
        <v>8</v>
      </c>
      <c r="E39">
        <v>35</v>
      </c>
      <c r="F39">
        <v>42</v>
      </c>
      <c r="G39" s="2">
        <f>IF(statek[[#This Row],[Z/W]]="Z",1,0)</f>
        <v>1</v>
      </c>
      <c r="H39">
        <f>IF(statek[[#This Row],[Z/W]]="W",1,0)</f>
        <v>0</v>
      </c>
      <c r="I39">
        <f>IF(statek[[#This Row],[zaladunek]]=1,statek[[#This Row],[ile ton]],0)</f>
        <v>35</v>
      </c>
      <c r="J39">
        <f>IF(statek[[#This Row],[wyladunek]]=1,statek[[#This Row],[ile ton]],0)</f>
        <v>0</v>
      </c>
      <c r="K39" s="2">
        <f>MONTH(statek[[#This Row],[data]])</f>
        <v>7</v>
      </c>
    </row>
    <row r="40" spans="1:11" x14ac:dyDescent="0.25">
      <c r="A40" s="1">
        <v>42559</v>
      </c>
      <c r="B40" s="2" t="s">
        <v>6</v>
      </c>
      <c r="C40" s="2" t="s">
        <v>7</v>
      </c>
      <c r="D40" s="3" t="s">
        <v>8</v>
      </c>
      <c r="E40">
        <v>32</v>
      </c>
      <c r="F40">
        <v>66</v>
      </c>
      <c r="G40" s="2">
        <f>IF(statek[[#This Row],[Z/W]]="Z",1,0)</f>
        <v>1</v>
      </c>
      <c r="H40">
        <f>IF(statek[[#This Row],[Z/W]]="W",1,0)</f>
        <v>0</v>
      </c>
      <c r="I40">
        <f>IF(statek[[#This Row],[zaladunek]]=1,statek[[#This Row],[ile ton]],0)</f>
        <v>32</v>
      </c>
      <c r="J40">
        <f>IF(statek[[#This Row],[wyladunek]]=1,statek[[#This Row],[ile ton]],0)</f>
        <v>0</v>
      </c>
      <c r="K40" s="2">
        <f>MONTH(statek[[#This Row],[data]])</f>
        <v>7</v>
      </c>
    </row>
    <row r="41" spans="1:11" x14ac:dyDescent="0.25">
      <c r="A41" s="1">
        <v>42574</v>
      </c>
      <c r="B41" s="2" t="s">
        <v>13</v>
      </c>
      <c r="C41" s="2" t="s">
        <v>7</v>
      </c>
      <c r="D41" s="3" t="s">
        <v>14</v>
      </c>
      <c r="E41">
        <v>32</v>
      </c>
      <c r="F41">
        <v>92</v>
      </c>
      <c r="G41" s="2">
        <f>IF(statek[[#This Row],[Z/W]]="Z",1,0)</f>
        <v>0</v>
      </c>
      <c r="H41">
        <f>IF(statek[[#This Row],[Z/W]]="W",1,0)</f>
        <v>1</v>
      </c>
      <c r="I41">
        <f>IF(statek[[#This Row],[zaladunek]]=1,statek[[#This Row],[ile ton]],0)</f>
        <v>0</v>
      </c>
      <c r="J41">
        <f>IF(statek[[#This Row],[wyladunek]]=1,statek[[#This Row],[ile ton]],0)</f>
        <v>32</v>
      </c>
      <c r="K41" s="2">
        <f>MONTH(statek[[#This Row],[data]])</f>
        <v>7</v>
      </c>
    </row>
    <row r="42" spans="1:11" x14ac:dyDescent="0.25">
      <c r="A42" s="1">
        <v>42574</v>
      </c>
      <c r="B42" s="2" t="s">
        <v>13</v>
      </c>
      <c r="C42" s="2" t="s">
        <v>9</v>
      </c>
      <c r="D42" s="3" t="s">
        <v>8</v>
      </c>
      <c r="E42">
        <v>48</v>
      </c>
      <c r="F42">
        <v>43</v>
      </c>
      <c r="G42" s="2">
        <f>IF(statek[[#This Row],[Z/W]]="Z",1,0)</f>
        <v>1</v>
      </c>
      <c r="H42">
        <f>IF(statek[[#This Row],[Z/W]]="W",1,0)</f>
        <v>0</v>
      </c>
      <c r="I42">
        <f>IF(statek[[#This Row],[zaladunek]]=1,statek[[#This Row],[ile ton]],0)</f>
        <v>48</v>
      </c>
      <c r="J42">
        <f>IF(statek[[#This Row],[wyladunek]]=1,statek[[#This Row],[ile ton]],0)</f>
        <v>0</v>
      </c>
      <c r="K42" s="2">
        <f>MONTH(statek[[#This Row],[data]])</f>
        <v>7</v>
      </c>
    </row>
    <row r="43" spans="1:11" x14ac:dyDescent="0.25">
      <c r="A43" s="1">
        <v>42593</v>
      </c>
      <c r="B43" s="2" t="s">
        <v>15</v>
      </c>
      <c r="C43" s="2" t="s">
        <v>9</v>
      </c>
      <c r="D43" s="3" t="s">
        <v>14</v>
      </c>
      <c r="E43">
        <v>191</v>
      </c>
      <c r="F43">
        <v>60</v>
      </c>
      <c r="G43" s="2">
        <f>IF(statek[[#This Row],[Z/W]]="Z",1,0)</f>
        <v>0</v>
      </c>
      <c r="H43">
        <f>IF(statek[[#This Row],[Z/W]]="W",1,0)</f>
        <v>1</v>
      </c>
      <c r="I43">
        <f>IF(statek[[#This Row],[zaladunek]]=1,statek[[#This Row],[ile ton]],0)</f>
        <v>0</v>
      </c>
      <c r="J43">
        <f>IF(statek[[#This Row],[wyladunek]]=1,statek[[#This Row],[ile ton]],0)</f>
        <v>191</v>
      </c>
      <c r="K43" s="2">
        <f>MONTH(statek[[#This Row],[data]])</f>
        <v>8</v>
      </c>
    </row>
    <row r="44" spans="1:11" x14ac:dyDescent="0.25">
      <c r="A44" s="1">
        <v>42593</v>
      </c>
      <c r="B44" s="2" t="s">
        <v>15</v>
      </c>
      <c r="C44" s="2" t="s">
        <v>11</v>
      </c>
      <c r="D44" s="3" t="s">
        <v>8</v>
      </c>
      <c r="E44">
        <v>9</v>
      </c>
      <c r="F44">
        <v>24</v>
      </c>
      <c r="G44" s="2">
        <f>IF(statek[[#This Row],[Z/W]]="Z",1,0)</f>
        <v>1</v>
      </c>
      <c r="H44">
        <f>IF(statek[[#This Row],[Z/W]]="W",1,0)</f>
        <v>0</v>
      </c>
      <c r="I44">
        <f>IF(statek[[#This Row],[zaladunek]]=1,statek[[#This Row],[ile ton]],0)</f>
        <v>9</v>
      </c>
      <c r="J44">
        <f>IF(statek[[#This Row],[wyladunek]]=1,statek[[#This Row],[ile ton]],0)</f>
        <v>0</v>
      </c>
      <c r="K44" s="2">
        <f>MONTH(statek[[#This Row],[data]])</f>
        <v>8</v>
      </c>
    </row>
    <row r="45" spans="1:11" x14ac:dyDescent="0.25">
      <c r="A45" s="1">
        <v>42593</v>
      </c>
      <c r="B45" s="2" t="s">
        <v>15</v>
      </c>
      <c r="C45" s="2" t="s">
        <v>7</v>
      </c>
      <c r="D45" s="3" t="s">
        <v>8</v>
      </c>
      <c r="E45">
        <v>36</v>
      </c>
      <c r="F45">
        <v>65</v>
      </c>
      <c r="G45" s="2">
        <f>IF(statek[[#This Row],[Z/W]]="Z",1,0)</f>
        <v>1</v>
      </c>
      <c r="H45">
        <f>IF(statek[[#This Row],[Z/W]]="W",1,0)</f>
        <v>0</v>
      </c>
      <c r="I45">
        <f>IF(statek[[#This Row],[zaladunek]]=1,statek[[#This Row],[ile ton]],0)</f>
        <v>36</v>
      </c>
      <c r="J45">
        <f>IF(statek[[#This Row],[wyladunek]]=1,statek[[#This Row],[ile ton]],0)</f>
        <v>0</v>
      </c>
      <c r="K45" s="2">
        <f>MONTH(statek[[#This Row],[data]])</f>
        <v>8</v>
      </c>
    </row>
    <row r="46" spans="1:11" x14ac:dyDescent="0.25">
      <c r="A46" s="1">
        <v>42619</v>
      </c>
      <c r="B46" s="2" t="s">
        <v>16</v>
      </c>
      <c r="C46" s="2" t="s">
        <v>10</v>
      </c>
      <c r="D46" s="3" t="s">
        <v>8</v>
      </c>
      <c r="E46">
        <v>47</v>
      </c>
      <c r="F46">
        <v>7</v>
      </c>
      <c r="G46" s="2">
        <f>IF(statek[[#This Row],[Z/W]]="Z",1,0)</f>
        <v>1</v>
      </c>
      <c r="H46">
        <f>IF(statek[[#This Row],[Z/W]]="W",1,0)</f>
        <v>0</v>
      </c>
      <c r="I46">
        <f>IF(statek[[#This Row],[zaladunek]]=1,statek[[#This Row],[ile ton]],0)</f>
        <v>47</v>
      </c>
      <c r="J46">
        <f>IF(statek[[#This Row],[wyladunek]]=1,statek[[#This Row],[ile ton]],0)</f>
        <v>0</v>
      </c>
      <c r="K46" s="2">
        <f>MONTH(statek[[#This Row],[data]])</f>
        <v>9</v>
      </c>
    </row>
    <row r="47" spans="1:11" x14ac:dyDescent="0.25">
      <c r="A47" s="1">
        <v>42619</v>
      </c>
      <c r="B47" s="2" t="s">
        <v>16</v>
      </c>
      <c r="C47" s="2" t="s">
        <v>9</v>
      </c>
      <c r="D47" s="3" t="s">
        <v>14</v>
      </c>
      <c r="E47">
        <v>4</v>
      </c>
      <c r="F47">
        <v>63</v>
      </c>
      <c r="G47" s="2">
        <f>IF(statek[[#This Row],[Z/W]]="Z",1,0)</f>
        <v>0</v>
      </c>
      <c r="H47">
        <f>IF(statek[[#This Row],[Z/W]]="W",1,0)</f>
        <v>1</v>
      </c>
      <c r="I47">
        <f>IF(statek[[#This Row],[zaladunek]]=1,statek[[#This Row],[ile ton]],0)</f>
        <v>0</v>
      </c>
      <c r="J47">
        <f>IF(statek[[#This Row],[wyladunek]]=1,statek[[#This Row],[ile ton]],0)</f>
        <v>4</v>
      </c>
      <c r="K47" s="2">
        <f>MONTH(statek[[#This Row],[data]])</f>
        <v>9</v>
      </c>
    </row>
    <row r="48" spans="1:11" x14ac:dyDescent="0.25">
      <c r="A48" s="1">
        <v>42619</v>
      </c>
      <c r="B48" s="2" t="s">
        <v>16</v>
      </c>
      <c r="C48" s="2" t="s">
        <v>12</v>
      </c>
      <c r="D48" s="3" t="s">
        <v>8</v>
      </c>
      <c r="E48">
        <v>8</v>
      </c>
      <c r="F48">
        <v>19</v>
      </c>
      <c r="G48" s="2">
        <f>IF(statek[[#This Row],[Z/W]]="Z",1,0)</f>
        <v>1</v>
      </c>
      <c r="H48">
        <f>IF(statek[[#This Row],[Z/W]]="W",1,0)</f>
        <v>0</v>
      </c>
      <c r="I48">
        <f>IF(statek[[#This Row],[zaladunek]]=1,statek[[#This Row],[ile ton]],0)</f>
        <v>8</v>
      </c>
      <c r="J48">
        <f>IF(statek[[#This Row],[wyladunek]]=1,statek[[#This Row],[ile ton]],0)</f>
        <v>0</v>
      </c>
      <c r="K48" s="2">
        <f>MONTH(statek[[#This Row],[data]])</f>
        <v>9</v>
      </c>
    </row>
    <row r="49" spans="1:11" x14ac:dyDescent="0.25">
      <c r="A49" s="1">
        <v>42619</v>
      </c>
      <c r="B49" s="2" t="s">
        <v>16</v>
      </c>
      <c r="C49" s="2" t="s">
        <v>11</v>
      </c>
      <c r="D49" s="3" t="s">
        <v>8</v>
      </c>
      <c r="E49">
        <v>3</v>
      </c>
      <c r="F49">
        <v>22</v>
      </c>
      <c r="G49" s="2">
        <f>IF(statek[[#This Row],[Z/W]]="Z",1,0)</f>
        <v>1</v>
      </c>
      <c r="H49">
        <f>IF(statek[[#This Row],[Z/W]]="W",1,0)</f>
        <v>0</v>
      </c>
      <c r="I49">
        <f>IF(statek[[#This Row],[zaladunek]]=1,statek[[#This Row],[ile ton]],0)</f>
        <v>3</v>
      </c>
      <c r="J49">
        <f>IF(statek[[#This Row],[wyladunek]]=1,statek[[#This Row],[ile ton]],0)</f>
        <v>0</v>
      </c>
      <c r="K49" s="2">
        <f>MONTH(statek[[#This Row],[data]])</f>
        <v>9</v>
      </c>
    </row>
    <row r="50" spans="1:11" x14ac:dyDescent="0.25">
      <c r="A50" s="1">
        <v>42619</v>
      </c>
      <c r="B50" s="2" t="s">
        <v>16</v>
      </c>
      <c r="C50" s="2" t="s">
        <v>7</v>
      </c>
      <c r="D50" s="3" t="s">
        <v>8</v>
      </c>
      <c r="E50">
        <v>41</v>
      </c>
      <c r="F50">
        <v>59</v>
      </c>
      <c r="G50" s="2">
        <f>IF(statek[[#This Row],[Z/W]]="Z",1,0)</f>
        <v>1</v>
      </c>
      <c r="H50">
        <f>IF(statek[[#This Row],[Z/W]]="W",1,0)</f>
        <v>0</v>
      </c>
      <c r="I50">
        <f>IF(statek[[#This Row],[zaladunek]]=1,statek[[#This Row],[ile ton]],0)</f>
        <v>41</v>
      </c>
      <c r="J50">
        <f>IF(statek[[#This Row],[wyladunek]]=1,statek[[#This Row],[ile ton]],0)</f>
        <v>0</v>
      </c>
      <c r="K50" s="2">
        <f>MONTH(statek[[#This Row],[data]])</f>
        <v>9</v>
      </c>
    </row>
    <row r="51" spans="1:11" x14ac:dyDescent="0.25">
      <c r="A51" s="1">
        <v>42640</v>
      </c>
      <c r="B51" s="2" t="s">
        <v>17</v>
      </c>
      <c r="C51" s="2" t="s">
        <v>9</v>
      </c>
      <c r="D51" s="3" t="s">
        <v>8</v>
      </c>
      <c r="E51">
        <v>44</v>
      </c>
      <c r="F51">
        <v>40</v>
      </c>
      <c r="G51" s="2">
        <f>IF(statek[[#This Row],[Z/W]]="Z",1,0)</f>
        <v>1</v>
      </c>
      <c r="H51">
        <f>IF(statek[[#This Row],[Z/W]]="W",1,0)</f>
        <v>0</v>
      </c>
      <c r="I51">
        <f>IF(statek[[#This Row],[zaladunek]]=1,statek[[#This Row],[ile ton]],0)</f>
        <v>44</v>
      </c>
      <c r="J51">
        <f>IF(statek[[#This Row],[wyladunek]]=1,statek[[#This Row],[ile ton]],0)</f>
        <v>0</v>
      </c>
      <c r="K51" s="2">
        <f>MONTH(statek[[#This Row],[data]])</f>
        <v>9</v>
      </c>
    </row>
    <row r="52" spans="1:11" x14ac:dyDescent="0.25">
      <c r="A52" s="1">
        <v>42640</v>
      </c>
      <c r="B52" s="2" t="s">
        <v>17</v>
      </c>
      <c r="C52" s="2" t="s">
        <v>10</v>
      </c>
      <c r="D52" s="3" t="s">
        <v>14</v>
      </c>
      <c r="E52">
        <v>45</v>
      </c>
      <c r="F52">
        <v>12</v>
      </c>
      <c r="G52" s="2">
        <f>IF(statek[[#This Row],[Z/W]]="Z",1,0)</f>
        <v>0</v>
      </c>
      <c r="H52">
        <f>IF(statek[[#This Row],[Z/W]]="W",1,0)</f>
        <v>1</v>
      </c>
      <c r="I52">
        <f>IF(statek[[#This Row],[zaladunek]]=1,statek[[#This Row],[ile ton]],0)</f>
        <v>0</v>
      </c>
      <c r="J52">
        <f>IF(statek[[#This Row],[wyladunek]]=1,statek[[#This Row],[ile ton]],0)</f>
        <v>45</v>
      </c>
      <c r="K52" s="2">
        <f>MONTH(statek[[#This Row],[data]])</f>
        <v>9</v>
      </c>
    </row>
    <row r="53" spans="1:11" x14ac:dyDescent="0.25">
      <c r="A53" s="1">
        <v>42640</v>
      </c>
      <c r="B53" s="2" t="s">
        <v>17</v>
      </c>
      <c r="C53" s="2" t="s">
        <v>12</v>
      </c>
      <c r="D53" s="3" t="s">
        <v>8</v>
      </c>
      <c r="E53">
        <v>40</v>
      </c>
      <c r="F53">
        <v>20</v>
      </c>
      <c r="G53" s="2">
        <f>IF(statek[[#This Row],[Z/W]]="Z",1,0)</f>
        <v>1</v>
      </c>
      <c r="H53">
        <f>IF(statek[[#This Row],[Z/W]]="W",1,0)</f>
        <v>0</v>
      </c>
      <c r="I53">
        <f>IF(statek[[#This Row],[zaladunek]]=1,statek[[#This Row],[ile ton]],0)</f>
        <v>40</v>
      </c>
      <c r="J53">
        <f>IF(statek[[#This Row],[wyladunek]]=1,statek[[#This Row],[ile ton]],0)</f>
        <v>0</v>
      </c>
      <c r="K53" s="2">
        <f>MONTH(statek[[#This Row],[data]])</f>
        <v>9</v>
      </c>
    </row>
    <row r="54" spans="1:11" x14ac:dyDescent="0.25">
      <c r="A54" s="1">
        <v>42640</v>
      </c>
      <c r="B54" s="2" t="s">
        <v>17</v>
      </c>
      <c r="C54" s="2" t="s">
        <v>7</v>
      </c>
      <c r="D54" s="3" t="s">
        <v>8</v>
      </c>
      <c r="E54">
        <v>3</v>
      </c>
      <c r="F54">
        <v>63</v>
      </c>
      <c r="G54" s="2">
        <f>IF(statek[[#This Row],[Z/W]]="Z",1,0)</f>
        <v>1</v>
      </c>
      <c r="H54">
        <f>IF(statek[[#This Row],[Z/W]]="W",1,0)</f>
        <v>0</v>
      </c>
      <c r="I54">
        <f>IF(statek[[#This Row],[zaladunek]]=1,statek[[#This Row],[ile ton]],0)</f>
        <v>3</v>
      </c>
      <c r="J54">
        <f>IF(statek[[#This Row],[wyladunek]]=1,statek[[#This Row],[ile ton]],0)</f>
        <v>0</v>
      </c>
      <c r="K54" s="2">
        <f>MONTH(statek[[#This Row],[data]])</f>
        <v>9</v>
      </c>
    </row>
    <row r="55" spans="1:11" x14ac:dyDescent="0.25">
      <c r="A55" s="1">
        <v>42640</v>
      </c>
      <c r="B55" s="2" t="s">
        <v>17</v>
      </c>
      <c r="C55" s="2" t="s">
        <v>11</v>
      </c>
      <c r="D55" s="3" t="s">
        <v>8</v>
      </c>
      <c r="E55">
        <v>17</v>
      </c>
      <c r="F55">
        <v>24</v>
      </c>
      <c r="G55" s="2">
        <f>IF(statek[[#This Row],[Z/W]]="Z",1,0)</f>
        <v>1</v>
      </c>
      <c r="H55">
        <f>IF(statek[[#This Row],[Z/W]]="W",1,0)</f>
        <v>0</v>
      </c>
      <c r="I55">
        <f>IF(statek[[#This Row],[zaladunek]]=1,statek[[#This Row],[ile ton]],0)</f>
        <v>17</v>
      </c>
      <c r="J55">
        <f>IF(statek[[#This Row],[wyladunek]]=1,statek[[#This Row],[ile ton]],0)</f>
        <v>0</v>
      </c>
      <c r="K55" s="2">
        <f>MONTH(statek[[#This Row],[data]])</f>
        <v>9</v>
      </c>
    </row>
    <row r="56" spans="1:11" x14ac:dyDescent="0.25">
      <c r="A56" s="1">
        <v>42664</v>
      </c>
      <c r="B56" s="2" t="s">
        <v>18</v>
      </c>
      <c r="C56" s="2" t="s">
        <v>10</v>
      </c>
      <c r="D56" s="3" t="s">
        <v>14</v>
      </c>
      <c r="E56">
        <v>2</v>
      </c>
      <c r="F56">
        <v>12</v>
      </c>
      <c r="G56" s="2">
        <f>IF(statek[[#This Row],[Z/W]]="Z",1,0)</f>
        <v>0</v>
      </c>
      <c r="H56">
        <f>IF(statek[[#This Row],[Z/W]]="W",1,0)</f>
        <v>1</v>
      </c>
      <c r="I56">
        <f>IF(statek[[#This Row],[zaladunek]]=1,statek[[#This Row],[ile ton]],0)</f>
        <v>0</v>
      </c>
      <c r="J56">
        <f>IF(statek[[#This Row],[wyladunek]]=1,statek[[#This Row],[ile ton]],0)</f>
        <v>2</v>
      </c>
      <c r="K56" s="2">
        <f>MONTH(statek[[#This Row],[data]])</f>
        <v>10</v>
      </c>
    </row>
    <row r="57" spans="1:11" x14ac:dyDescent="0.25">
      <c r="A57" s="1">
        <v>42664</v>
      </c>
      <c r="B57" s="2" t="s">
        <v>18</v>
      </c>
      <c r="C57" s="2" t="s">
        <v>12</v>
      </c>
      <c r="D57" s="3" t="s">
        <v>8</v>
      </c>
      <c r="E57">
        <v>14</v>
      </c>
      <c r="F57">
        <v>19</v>
      </c>
      <c r="G57" s="2">
        <f>IF(statek[[#This Row],[Z/W]]="Z",1,0)</f>
        <v>1</v>
      </c>
      <c r="H57">
        <f>IF(statek[[#This Row],[Z/W]]="W",1,0)</f>
        <v>0</v>
      </c>
      <c r="I57">
        <f>IF(statek[[#This Row],[zaladunek]]=1,statek[[#This Row],[ile ton]],0)</f>
        <v>14</v>
      </c>
      <c r="J57">
        <f>IF(statek[[#This Row],[wyladunek]]=1,statek[[#This Row],[ile ton]],0)</f>
        <v>0</v>
      </c>
      <c r="K57" s="2">
        <f>MONTH(statek[[#This Row],[data]])</f>
        <v>10</v>
      </c>
    </row>
    <row r="58" spans="1:11" x14ac:dyDescent="0.25">
      <c r="A58" s="1">
        <v>42664</v>
      </c>
      <c r="B58" s="2" t="s">
        <v>18</v>
      </c>
      <c r="C58" s="2" t="s">
        <v>11</v>
      </c>
      <c r="D58" s="3" t="s">
        <v>8</v>
      </c>
      <c r="E58">
        <v>23</v>
      </c>
      <c r="F58">
        <v>23</v>
      </c>
      <c r="G58" s="2">
        <f>IF(statek[[#This Row],[Z/W]]="Z",1,0)</f>
        <v>1</v>
      </c>
      <c r="H58">
        <f>IF(statek[[#This Row],[Z/W]]="W",1,0)</f>
        <v>0</v>
      </c>
      <c r="I58">
        <f>IF(statek[[#This Row],[zaladunek]]=1,statek[[#This Row],[ile ton]],0)</f>
        <v>23</v>
      </c>
      <c r="J58">
        <f>IF(statek[[#This Row],[wyladunek]]=1,statek[[#This Row],[ile ton]],0)</f>
        <v>0</v>
      </c>
      <c r="K58" s="2">
        <f>MONTH(statek[[#This Row],[data]])</f>
        <v>10</v>
      </c>
    </row>
    <row r="59" spans="1:11" x14ac:dyDescent="0.25">
      <c r="A59" s="1">
        <v>42682</v>
      </c>
      <c r="B59" s="2" t="s">
        <v>19</v>
      </c>
      <c r="C59" s="2" t="s">
        <v>10</v>
      </c>
      <c r="D59" s="3" t="s">
        <v>8</v>
      </c>
      <c r="E59">
        <v>11</v>
      </c>
      <c r="F59">
        <v>8</v>
      </c>
      <c r="G59" s="2">
        <f>IF(statek[[#This Row],[Z/W]]="Z",1,0)</f>
        <v>1</v>
      </c>
      <c r="H59">
        <f>IF(statek[[#This Row],[Z/W]]="W",1,0)</f>
        <v>0</v>
      </c>
      <c r="I59">
        <f>IF(statek[[#This Row],[zaladunek]]=1,statek[[#This Row],[ile ton]],0)</f>
        <v>11</v>
      </c>
      <c r="J59">
        <f>IF(statek[[#This Row],[wyladunek]]=1,statek[[#This Row],[ile ton]],0)</f>
        <v>0</v>
      </c>
      <c r="K59" s="2">
        <f>MONTH(statek[[#This Row],[data]])</f>
        <v>11</v>
      </c>
    </row>
    <row r="60" spans="1:11" x14ac:dyDescent="0.25">
      <c r="A60" s="1">
        <v>42682</v>
      </c>
      <c r="B60" s="2" t="s">
        <v>19</v>
      </c>
      <c r="C60" s="2" t="s">
        <v>7</v>
      </c>
      <c r="D60" s="3" t="s">
        <v>8</v>
      </c>
      <c r="E60">
        <v>17</v>
      </c>
      <c r="F60">
        <v>66</v>
      </c>
      <c r="G60" s="2">
        <f>IF(statek[[#This Row],[Z/W]]="Z",1,0)</f>
        <v>1</v>
      </c>
      <c r="H60">
        <f>IF(statek[[#This Row],[Z/W]]="W",1,0)</f>
        <v>0</v>
      </c>
      <c r="I60">
        <f>IF(statek[[#This Row],[zaladunek]]=1,statek[[#This Row],[ile ton]],0)</f>
        <v>17</v>
      </c>
      <c r="J60">
        <f>IF(statek[[#This Row],[wyladunek]]=1,statek[[#This Row],[ile ton]],0)</f>
        <v>0</v>
      </c>
      <c r="K60" s="2">
        <f>MONTH(statek[[#This Row],[data]])</f>
        <v>11</v>
      </c>
    </row>
    <row r="61" spans="1:11" x14ac:dyDescent="0.25">
      <c r="A61" s="1">
        <v>42682</v>
      </c>
      <c r="B61" s="2" t="s">
        <v>19</v>
      </c>
      <c r="C61" s="2" t="s">
        <v>9</v>
      </c>
      <c r="D61" s="3" t="s">
        <v>8</v>
      </c>
      <c r="E61">
        <v>30</v>
      </c>
      <c r="F61">
        <v>41</v>
      </c>
      <c r="G61" s="2">
        <f>IF(statek[[#This Row],[Z/W]]="Z",1,0)</f>
        <v>1</v>
      </c>
      <c r="H61">
        <f>IF(statek[[#This Row],[Z/W]]="W",1,0)</f>
        <v>0</v>
      </c>
      <c r="I61">
        <f>IF(statek[[#This Row],[zaladunek]]=1,statek[[#This Row],[ile ton]],0)</f>
        <v>30</v>
      </c>
      <c r="J61">
        <f>IF(statek[[#This Row],[wyladunek]]=1,statek[[#This Row],[ile ton]],0)</f>
        <v>0</v>
      </c>
      <c r="K61" s="2">
        <f>MONTH(statek[[#This Row],[data]])</f>
        <v>11</v>
      </c>
    </row>
    <row r="62" spans="1:11" x14ac:dyDescent="0.25">
      <c r="A62" s="1">
        <v>42704</v>
      </c>
      <c r="B62" s="2" t="s">
        <v>20</v>
      </c>
      <c r="C62" s="2" t="s">
        <v>7</v>
      </c>
      <c r="D62" s="3" t="s">
        <v>14</v>
      </c>
      <c r="E62">
        <v>97</v>
      </c>
      <c r="F62">
        <v>98</v>
      </c>
      <c r="G62" s="2">
        <f>IF(statek[[#This Row],[Z/W]]="Z",1,0)</f>
        <v>0</v>
      </c>
      <c r="H62">
        <f>IF(statek[[#This Row],[Z/W]]="W",1,0)</f>
        <v>1</v>
      </c>
      <c r="I62">
        <f>IF(statek[[#This Row],[zaladunek]]=1,statek[[#This Row],[ile ton]],0)</f>
        <v>0</v>
      </c>
      <c r="J62">
        <f>IF(statek[[#This Row],[wyladunek]]=1,statek[[#This Row],[ile ton]],0)</f>
        <v>97</v>
      </c>
      <c r="K62" s="2">
        <f>MONTH(statek[[#This Row],[data]])</f>
        <v>11</v>
      </c>
    </row>
    <row r="63" spans="1:11" x14ac:dyDescent="0.25">
      <c r="A63" s="1">
        <v>42704</v>
      </c>
      <c r="B63" s="2" t="s">
        <v>20</v>
      </c>
      <c r="C63" s="2" t="s">
        <v>10</v>
      </c>
      <c r="D63" s="3" t="s">
        <v>14</v>
      </c>
      <c r="E63">
        <v>11</v>
      </c>
      <c r="F63">
        <v>12</v>
      </c>
      <c r="G63" s="2">
        <f>IF(statek[[#This Row],[Z/W]]="Z",1,0)</f>
        <v>0</v>
      </c>
      <c r="H63">
        <f>IF(statek[[#This Row],[Z/W]]="W",1,0)</f>
        <v>1</v>
      </c>
      <c r="I63">
        <f>IF(statek[[#This Row],[zaladunek]]=1,statek[[#This Row],[ile ton]],0)</f>
        <v>0</v>
      </c>
      <c r="J63">
        <f>IF(statek[[#This Row],[wyladunek]]=1,statek[[#This Row],[ile ton]],0)</f>
        <v>11</v>
      </c>
      <c r="K63" s="2">
        <f>MONTH(statek[[#This Row],[data]])</f>
        <v>11</v>
      </c>
    </row>
    <row r="64" spans="1:11" x14ac:dyDescent="0.25">
      <c r="A64" s="1">
        <v>42704</v>
      </c>
      <c r="B64" s="2" t="s">
        <v>20</v>
      </c>
      <c r="C64" s="2" t="s">
        <v>12</v>
      </c>
      <c r="D64" s="3" t="s">
        <v>8</v>
      </c>
      <c r="E64">
        <v>17</v>
      </c>
      <c r="F64">
        <v>20</v>
      </c>
      <c r="G64" s="2">
        <f>IF(statek[[#This Row],[Z/W]]="Z",1,0)</f>
        <v>1</v>
      </c>
      <c r="H64">
        <f>IF(statek[[#This Row],[Z/W]]="W",1,0)</f>
        <v>0</v>
      </c>
      <c r="I64">
        <f>IF(statek[[#This Row],[zaladunek]]=1,statek[[#This Row],[ile ton]],0)</f>
        <v>17</v>
      </c>
      <c r="J64">
        <f>IF(statek[[#This Row],[wyladunek]]=1,statek[[#This Row],[ile ton]],0)</f>
        <v>0</v>
      </c>
      <c r="K64" s="2">
        <f>MONTH(statek[[#This Row],[data]])</f>
        <v>11</v>
      </c>
    </row>
    <row r="65" spans="1:11" x14ac:dyDescent="0.25">
      <c r="A65" s="1">
        <v>42704</v>
      </c>
      <c r="B65" s="2" t="s">
        <v>20</v>
      </c>
      <c r="C65" s="2" t="s">
        <v>11</v>
      </c>
      <c r="D65" s="3" t="s">
        <v>8</v>
      </c>
      <c r="E65">
        <v>4</v>
      </c>
      <c r="F65">
        <v>23</v>
      </c>
      <c r="G65" s="2">
        <f>IF(statek[[#This Row],[Z/W]]="Z",1,0)</f>
        <v>1</v>
      </c>
      <c r="H65">
        <f>IF(statek[[#This Row],[Z/W]]="W",1,0)</f>
        <v>0</v>
      </c>
      <c r="I65">
        <f>IF(statek[[#This Row],[zaladunek]]=1,statek[[#This Row],[ile ton]],0)</f>
        <v>4</v>
      </c>
      <c r="J65">
        <f>IF(statek[[#This Row],[wyladunek]]=1,statek[[#This Row],[ile ton]],0)</f>
        <v>0</v>
      </c>
      <c r="K65" s="2">
        <f>MONTH(statek[[#This Row],[data]])</f>
        <v>11</v>
      </c>
    </row>
    <row r="66" spans="1:11" x14ac:dyDescent="0.25">
      <c r="A66" s="1">
        <v>42729</v>
      </c>
      <c r="B66" s="2" t="s">
        <v>21</v>
      </c>
      <c r="C66" s="2" t="s">
        <v>12</v>
      </c>
      <c r="D66" s="3" t="s">
        <v>14</v>
      </c>
      <c r="E66">
        <v>79</v>
      </c>
      <c r="F66">
        <v>31</v>
      </c>
      <c r="G66" s="2">
        <f>IF(statek[[#This Row],[Z/W]]="Z",1,0)</f>
        <v>0</v>
      </c>
      <c r="H66">
        <f>IF(statek[[#This Row],[Z/W]]="W",1,0)</f>
        <v>1</v>
      </c>
      <c r="I66">
        <f>IF(statek[[#This Row],[zaladunek]]=1,statek[[#This Row],[ile ton]],0)</f>
        <v>0</v>
      </c>
      <c r="J66">
        <f>IF(statek[[#This Row],[wyladunek]]=1,statek[[#This Row],[ile ton]],0)</f>
        <v>79</v>
      </c>
      <c r="K66" s="2">
        <f>MONTH(statek[[#This Row],[data]])</f>
        <v>12</v>
      </c>
    </row>
    <row r="67" spans="1:11" x14ac:dyDescent="0.25">
      <c r="A67" s="1">
        <v>42729</v>
      </c>
      <c r="B67" s="2" t="s">
        <v>21</v>
      </c>
      <c r="C67" s="2" t="s">
        <v>7</v>
      </c>
      <c r="D67" s="3" t="s">
        <v>8</v>
      </c>
      <c r="E67">
        <v>33</v>
      </c>
      <c r="F67">
        <v>60</v>
      </c>
      <c r="G67" s="2">
        <f>IF(statek[[#This Row],[Z/W]]="Z",1,0)</f>
        <v>1</v>
      </c>
      <c r="H67">
        <f>IF(statek[[#This Row],[Z/W]]="W",1,0)</f>
        <v>0</v>
      </c>
      <c r="I67">
        <f>IF(statek[[#This Row],[zaladunek]]=1,statek[[#This Row],[ile ton]],0)</f>
        <v>33</v>
      </c>
      <c r="J67">
        <f>IF(statek[[#This Row],[wyladunek]]=1,statek[[#This Row],[ile ton]],0)</f>
        <v>0</v>
      </c>
      <c r="K67" s="2">
        <f>MONTH(statek[[#This Row],[data]])</f>
        <v>12</v>
      </c>
    </row>
    <row r="68" spans="1:11" x14ac:dyDescent="0.25">
      <c r="A68" s="1">
        <v>42729</v>
      </c>
      <c r="B68" s="2" t="s">
        <v>21</v>
      </c>
      <c r="C68" s="2" t="s">
        <v>11</v>
      </c>
      <c r="D68" s="3" t="s">
        <v>8</v>
      </c>
      <c r="E68">
        <v>26</v>
      </c>
      <c r="F68">
        <v>23</v>
      </c>
      <c r="G68" s="2">
        <f>IF(statek[[#This Row],[Z/W]]="Z",1,0)</f>
        <v>1</v>
      </c>
      <c r="H68">
        <f>IF(statek[[#This Row],[Z/W]]="W",1,0)</f>
        <v>0</v>
      </c>
      <c r="I68">
        <f>IF(statek[[#This Row],[zaladunek]]=1,statek[[#This Row],[ile ton]],0)</f>
        <v>26</v>
      </c>
      <c r="J68">
        <f>IF(statek[[#This Row],[wyladunek]]=1,statek[[#This Row],[ile ton]],0)</f>
        <v>0</v>
      </c>
      <c r="K68" s="2">
        <f>MONTH(statek[[#This Row],[data]])</f>
        <v>12</v>
      </c>
    </row>
    <row r="69" spans="1:11" x14ac:dyDescent="0.25">
      <c r="A69" s="1">
        <v>42742</v>
      </c>
      <c r="B69" s="2" t="s">
        <v>22</v>
      </c>
      <c r="C69" s="2" t="s">
        <v>12</v>
      </c>
      <c r="D69" s="3" t="s">
        <v>8</v>
      </c>
      <c r="E69">
        <v>40</v>
      </c>
      <c r="F69">
        <v>22</v>
      </c>
      <c r="G69" s="2">
        <f>IF(statek[[#This Row],[Z/W]]="Z",1,0)</f>
        <v>1</v>
      </c>
      <c r="H69">
        <f>IF(statek[[#This Row],[Z/W]]="W",1,0)</f>
        <v>0</v>
      </c>
      <c r="I69">
        <f>IF(statek[[#This Row],[zaladunek]]=1,statek[[#This Row],[ile ton]],0)</f>
        <v>40</v>
      </c>
      <c r="J69">
        <f>IF(statek[[#This Row],[wyladunek]]=1,statek[[#This Row],[ile ton]],0)</f>
        <v>0</v>
      </c>
      <c r="K69" s="2">
        <f>MONTH(statek[[#This Row],[data]])</f>
        <v>1</v>
      </c>
    </row>
    <row r="70" spans="1:11" x14ac:dyDescent="0.25">
      <c r="A70" s="1">
        <v>42742</v>
      </c>
      <c r="B70" s="2" t="s">
        <v>22</v>
      </c>
      <c r="C70" s="2" t="s">
        <v>10</v>
      </c>
      <c r="D70" s="3" t="s">
        <v>8</v>
      </c>
      <c r="E70">
        <v>42</v>
      </c>
      <c r="F70">
        <v>9</v>
      </c>
      <c r="G70" s="2">
        <f>IF(statek[[#This Row],[Z/W]]="Z",1,0)</f>
        <v>1</v>
      </c>
      <c r="H70">
        <f>IF(statek[[#This Row],[Z/W]]="W",1,0)</f>
        <v>0</v>
      </c>
      <c r="I70">
        <f>IF(statek[[#This Row],[zaladunek]]=1,statek[[#This Row],[ile ton]],0)</f>
        <v>42</v>
      </c>
      <c r="J70">
        <f>IF(statek[[#This Row],[wyladunek]]=1,statek[[#This Row],[ile ton]],0)</f>
        <v>0</v>
      </c>
      <c r="K70" s="2">
        <f>MONTH(statek[[#This Row],[data]])</f>
        <v>1</v>
      </c>
    </row>
    <row r="71" spans="1:11" x14ac:dyDescent="0.25">
      <c r="A71" s="1">
        <v>42742</v>
      </c>
      <c r="B71" s="2" t="s">
        <v>22</v>
      </c>
      <c r="C71" s="2" t="s">
        <v>11</v>
      </c>
      <c r="D71" s="3" t="s">
        <v>8</v>
      </c>
      <c r="E71">
        <v>42</v>
      </c>
      <c r="F71">
        <v>26</v>
      </c>
      <c r="G71" s="2">
        <f>IF(statek[[#This Row],[Z/W]]="Z",1,0)</f>
        <v>1</v>
      </c>
      <c r="H71">
        <f>IF(statek[[#This Row],[Z/W]]="W",1,0)</f>
        <v>0</v>
      </c>
      <c r="I71">
        <f>IF(statek[[#This Row],[zaladunek]]=1,statek[[#This Row],[ile ton]],0)</f>
        <v>42</v>
      </c>
      <c r="J71">
        <f>IF(statek[[#This Row],[wyladunek]]=1,statek[[#This Row],[ile ton]],0)</f>
        <v>0</v>
      </c>
      <c r="K71" s="2">
        <f>MONTH(statek[[#This Row],[data]])</f>
        <v>1</v>
      </c>
    </row>
    <row r="72" spans="1:11" x14ac:dyDescent="0.25">
      <c r="A72" s="1">
        <v>42742</v>
      </c>
      <c r="B72" s="2" t="s">
        <v>22</v>
      </c>
      <c r="C72" s="2" t="s">
        <v>7</v>
      </c>
      <c r="D72" s="3" t="s">
        <v>8</v>
      </c>
      <c r="E72">
        <v>9</v>
      </c>
      <c r="F72">
        <v>70</v>
      </c>
      <c r="G72" s="2">
        <f>IF(statek[[#This Row],[Z/W]]="Z",1,0)</f>
        <v>1</v>
      </c>
      <c r="H72">
        <f>IF(statek[[#This Row],[Z/W]]="W",1,0)</f>
        <v>0</v>
      </c>
      <c r="I72">
        <f>IF(statek[[#This Row],[zaladunek]]=1,statek[[#This Row],[ile ton]],0)</f>
        <v>9</v>
      </c>
      <c r="J72">
        <f>IF(statek[[#This Row],[wyladunek]]=1,statek[[#This Row],[ile ton]],0)</f>
        <v>0</v>
      </c>
      <c r="K72" s="2">
        <f>MONTH(statek[[#This Row],[data]])</f>
        <v>1</v>
      </c>
    </row>
    <row r="73" spans="1:11" x14ac:dyDescent="0.25">
      <c r="A73" s="1">
        <v>42742</v>
      </c>
      <c r="B73" s="2" t="s">
        <v>22</v>
      </c>
      <c r="C73" s="2" t="s">
        <v>9</v>
      </c>
      <c r="D73" s="3" t="s">
        <v>8</v>
      </c>
      <c r="E73">
        <v>39</v>
      </c>
      <c r="F73">
        <v>44</v>
      </c>
      <c r="G73" s="2">
        <f>IF(statek[[#This Row],[Z/W]]="Z",1,0)</f>
        <v>1</v>
      </c>
      <c r="H73">
        <f>IF(statek[[#This Row],[Z/W]]="W",1,0)</f>
        <v>0</v>
      </c>
      <c r="I73">
        <f>IF(statek[[#This Row],[zaladunek]]=1,statek[[#This Row],[ile ton]],0)</f>
        <v>39</v>
      </c>
      <c r="J73">
        <f>IF(statek[[#This Row],[wyladunek]]=1,statek[[#This Row],[ile ton]],0)</f>
        <v>0</v>
      </c>
      <c r="K73" s="2">
        <f>MONTH(statek[[#This Row],[data]])</f>
        <v>1</v>
      </c>
    </row>
    <row r="74" spans="1:11" x14ac:dyDescent="0.25">
      <c r="A74" s="1">
        <v>42759</v>
      </c>
      <c r="B74" s="2" t="s">
        <v>6</v>
      </c>
      <c r="C74" s="2" t="s">
        <v>9</v>
      </c>
      <c r="D74" s="3" t="s">
        <v>14</v>
      </c>
      <c r="E74">
        <v>112</v>
      </c>
      <c r="F74">
        <v>59</v>
      </c>
      <c r="G74" s="2">
        <f>IF(statek[[#This Row],[Z/W]]="Z",1,0)</f>
        <v>0</v>
      </c>
      <c r="H74">
        <f>IF(statek[[#This Row],[Z/W]]="W",1,0)</f>
        <v>1</v>
      </c>
      <c r="I74">
        <f>IF(statek[[#This Row],[zaladunek]]=1,statek[[#This Row],[ile ton]],0)</f>
        <v>0</v>
      </c>
      <c r="J74">
        <f>IF(statek[[#This Row],[wyladunek]]=1,statek[[#This Row],[ile ton]],0)</f>
        <v>112</v>
      </c>
      <c r="K74" s="2">
        <f>MONTH(statek[[#This Row],[data]])</f>
        <v>1</v>
      </c>
    </row>
    <row r="75" spans="1:11" x14ac:dyDescent="0.25">
      <c r="A75" s="1">
        <v>42759</v>
      </c>
      <c r="B75" s="2" t="s">
        <v>6</v>
      </c>
      <c r="C75" s="2" t="s">
        <v>7</v>
      </c>
      <c r="D75" s="3" t="s">
        <v>8</v>
      </c>
      <c r="E75">
        <v>34</v>
      </c>
      <c r="F75">
        <v>66</v>
      </c>
      <c r="G75" s="2">
        <f>IF(statek[[#This Row],[Z/W]]="Z",1,0)</f>
        <v>1</v>
      </c>
      <c r="H75">
        <f>IF(statek[[#This Row],[Z/W]]="W",1,0)</f>
        <v>0</v>
      </c>
      <c r="I75">
        <f>IF(statek[[#This Row],[zaladunek]]=1,statek[[#This Row],[ile ton]],0)</f>
        <v>34</v>
      </c>
      <c r="J75">
        <f>IF(statek[[#This Row],[wyladunek]]=1,statek[[#This Row],[ile ton]],0)</f>
        <v>0</v>
      </c>
      <c r="K75" s="2">
        <f>MONTH(statek[[#This Row],[data]])</f>
        <v>1</v>
      </c>
    </row>
    <row r="76" spans="1:11" x14ac:dyDescent="0.25">
      <c r="A76" s="1">
        <v>42759</v>
      </c>
      <c r="B76" s="2" t="s">
        <v>6</v>
      </c>
      <c r="C76" s="2" t="s">
        <v>12</v>
      </c>
      <c r="D76" s="3" t="s">
        <v>8</v>
      </c>
      <c r="E76">
        <v>5</v>
      </c>
      <c r="F76">
        <v>21</v>
      </c>
      <c r="G76" s="2">
        <f>IF(statek[[#This Row],[Z/W]]="Z",1,0)</f>
        <v>1</v>
      </c>
      <c r="H76">
        <f>IF(statek[[#This Row],[Z/W]]="W",1,0)</f>
        <v>0</v>
      </c>
      <c r="I76">
        <f>IF(statek[[#This Row],[zaladunek]]=1,statek[[#This Row],[ile ton]],0)</f>
        <v>5</v>
      </c>
      <c r="J76">
        <f>IF(statek[[#This Row],[wyladunek]]=1,statek[[#This Row],[ile ton]],0)</f>
        <v>0</v>
      </c>
      <c r="K76" s="2">
        <f>MONTH(statek[[#This Row],[data]])</f>
        <v>1</v>
      </c>
    </row>
    <row r="77" spans="1:11" x14ac:dyDescent="0.25">
      <c r="A77" s="1">
        <v>42774</v>
      </c>
      <c r="B77" s="2" t="s">
        <v>13</v>
      </c>
      <c r="C77" s="2" t="s">
        <v>7</v>
      </c>
      <c r="D77" s="3" t="s">
        <v>14</v>
      </c>
      <c r="E77">
        <v>74</v>
      </c>
      <c r="F77">
        <v>92</v>
      </c>
      <c r="G77" s="2">
        <f>IF(statek[[#This Row],[Z/W]]="Z",1,0)</f>
        <v>0</v>
      </c>
      <c r="H77">
        <f>IF(statek[[#This Row],[Z/W]]="W",1,0)</f>
        <v>1</v>
      </c>
      <c r="I77">
        <f>IF(statek[[#This Row],[zaladunek]]=1,statek[[#This Row],[ile ton]],0)</f>
        <v>0</v>
      </c>
      <c r="J77">
        <f>IF(statek[[#This Row],[wyladunek]]=1,statek[[#This Row],[ile ton]],0)</f>
        <v>74</v>
      </c>
      <c r="K77" s="2">
        <f>MONTH(statek[[#This Row],[data]])</f>
        <v>2</v>
      </c>
    </row>
    <row r="78" spans="1:11" x14ac:dyDescent="0.25">
      <c r="A78" s="1">
        <v>42774</v>
      </c>
      <c r="B78" s="2" t="s">
        <v>13</v>
      </c>
      <c r="C78" s="2" t="s">
        <v>11</v>
      </c>
      <c r="D78" s="3" t="s">
        <v>8</v>
      </c>
      <c r="E78">
        <v>14</v>
      </c>
      <c r="F78">
        <v>26</v>
      </c>
      <c r="G78" s="2">
        <f>IF(statek[[#This Row],[Z/W]]="Z",1,0)</f>
        <v>1</v>
      </c>
      <c r="H78">
        <f>IF(statek[[#This Row],[Z/W]]="W",1,0)</f>
        <v>0</v>
      </c>
      <c r="I78">
        <f>IF(statek[[#This Row],[zaladunek]]=1,statek[[#This Row],[ile ton]],0)</f>
        <v>14</v>
      </c>
      <c r="J78">
        <f>IF(statek[[#This Row],[wyladunek]]=1,statek[[#This Row],[ile ton]],0)</f>
        <v>0</v>
      </c>
      <c r="K78" s="2">
        <f>MONTH(statek[[#This Row],[data]])</f>
        <v>2</v>
      </c>
    </row>
    <row r="79" spans="1:11" x14ac:dyDescent="0.25">
      <c r="A79" s="1">
        <v>42793</v>
      </c>
      <c r="B79" s="2" t="s">
        <v>15</v>
      </c>
      <c r="C79" s="2" t="s">
        <v>9</v>
      </c>
      <c r="D79" s="3" t="s">
        <v>14</v>
      </c>
      <c r="E79">
        <v>1</v>
      </c>
      <c r="F79">
        <v>60</v>
      </c>
      <c r="G79" s="2">
        <f>IF(statek[[#This Row],[Z/W]]="Z",1,0)</f>
        <v>0</v>
      </c>
      <c r="H79">
        <f>IF(statek[[#This Row],[Z/W]]="W",1,0)</f>
        <v>1</v>
      </c>
      <c r="I79">
        <f>IF(statek[[#This Row],[zaladunek]]=1,statek[[#This Row],[ile ton]],0)</f>
        <v>0</v>
      </c>
      <c r="J79">
        <f>IF(statek[[#This Row],[wyladunek]]=1,statek[[#This Row],[ile ton]],0)</f>
        <v>1</v>
      </c>
      <c r="K79" s="2">
        <f>MONTH(statek[[#This Row],[data]])</f>
        <v>2</v>
      </c>
    </row>
    <row r="80" spans="1:11" x14ac:dyDescent="0.25">
      <c r="A80" s="1">
        <v>42793</v>
      </c>
      <c r="B80" s="2" t="s">
        <v>15</v>
      </c>
      <c r="C80" s="2" t="s">
        <v>11</v>
      </c>
      <c r="D80" s="3" t="s">
        <v>14</v>
      </c>
      <c r="E80">
        <v>43</v>
      </c>
      <c r="F80">
        <v>36</v>
      </c>
      <c r="G80" s="2">
        <f>IF(statek[[#This Row],[Z/W]]="Z",1,0)</f>
        <v>0</v>
      </c>
      <c r="H80">
        <f>IF(statek[[#This Row],[Z/W]]="W",1,0)</f>
        <v>1</v>
      </c>
      <c r="I80">
        <f>IF(statek[[#This Row],[zaladunek]]=1,statek[[#This Row],[ile ton]],0)</f>
        <v>0</v>
      </c>
      <c r="J80">
        <f>IF(statek[[#This Row],[wyladunek]]=1,statek[[#This Row],[ile ton]],0)</f>
        <v>43</v>
      </c>
      <c r="K80" s="2">
        <f>MONTH(statek[[#This Row],[data]])</f>
        <v>2</v>
      </c>
    </row>
    <row r="81" spans="1:11" x14ac:dyDescent="0.25">
      <c r="A81" s="1">
        <v>42793</v>
      </c>
      <c r="B81" s="2" t="s">
        <v>15</v>
      </c>
      <c r="C81" s="2" t="s">
        <v>10</v>
      </c>
      <c r="D81" s="3" t="s">
        <v>8</v>
      </c>
      <c r="E81">
        <v>30</v>
      </c>
      <c r="F81">
        <v>8</v>
      </c>
      <c r="G81" s="2">
        <f>IF(statek[[#This Row],[Z/W]]="Z",1,0)</f>
        <v>1</v>
      </c>
      <c r="H81">
        <f>IF(statek[[#This Row],[Z/W]]="W",1,0)</f>
        <v>0</v>
      </c>
      <c r="I81">
        <f>IF(statek[[#This Row],[zaladunek]]=1,statek[[#This Row],[ile ton]],0)</f>
        <v>30</v>
      </c>
      <c r="J81">
        <f>IF(statek[[#This Row],[wyladunek]]=1,statek[[#This Row],[ile ton]],0)</f>
        <v>0</v>
      </c>
      <c r="K81" s="2">
        <f>MONTH(statek[[#This Row],[data]])</f>
        <v>2</v>
      </c>
    </row>
    <row r="82" spans="1:11" x14ac:dyDescent="0.25">
      <c r="A82" s="1">
        <v>42793</v>
      </c>
      <c r="B82" s="2" t="s">
        <v>15</v>
      </c>
      <c r="C82" s="2" t="s">
        <v>12</v>
      </c>
      <c r="D82" s="3" t="s">
        <v>8</v>
      </c>
      <c r="E82">
        <v>14</v>
      </c>
      <c r="F82">
        <v>20</v>
      </c>
      <c r="G82" s="2">
        <f>IF(statek[[#This Row],[Z/W]]="Z",1,0)</f>
        <v>1</v>
      </c>
      <c r="H82">
        <f>IF(statek[[#This Row],[Z/W]]="W",1,0)</f>
        <v>0</v>
      </c>
      <c r="I82">
        <f>IF(statek[[#This Row],[zaladunek]]=1,statek[[#This Row],[ile ton]],0)</f>
        <v>14</v>
      </c>
      <c r="J82">
        <f>IF(statek[[#This Row],[wyladunek]]=1,statek[[#This Row],[ile ton]],0)</f>
        <v>0</v>
      </c>
      <c r="K82" s="2">
        <f>MONTH(statek[[#This Row],[data]])</f>
        <v>2</v>
      </c>
    </row>
    <row r="83" spans="1:11" x14ac:dyDescent="0.25">
      <c r="A83" s="1">
        <v>42819</v>
      </c>
      <c r="B83" s="2" t="s">
        <v>16</v>
      </c>
      <c r="C83" s="2" t="s">
        <v>11</v>
      </c>
      <c r="D83" s="3" t="s">
        <v>14</v>
      </c>
      <c r="E83">
        <v>33</v>
      </c>
      <c r="F83">
        <v>38</v>
      </c>
      <c r="G83" s="2">
        <f>IF(statek[[#This Row],[Z/W]]="Z",1,0)</f>
        <v>0</v>
      </c>
      <c r="H83">
        <f>IF(statek[[#This Row],[Z/W]]="W",1,0)</f>
        <v>1</v>
      </c>
      <c r="I83">
        <f>IF(statek[[#This Row],[zaladunek]]=1,statek[[#This Row],[ile ton]],0)</f>
        <v>0</v>
      </c>
      <c r="J83">
        <f>IF(statek[[#This Row],[wyladunek]]=1,statek[[#This Row],[ile ton]],0)</f>
        <v>33</v>
      </c>
      <c r="K83" s="2">
        <f>MONTH(statek[[#This Row],[data]])</f>
        <v>3</v>
      </c>
    </row>
    <row r="84" spans="1:11" x14ac:dyDescent="0.25">
      <c r="A84" s="1">
        <v>42819</v>
      </c>
      <c r="B84" s="2" t="s">
        <v>16</v>
      </c>
      <c r="C84" s="2" t="s">
        <v>9</v>
      </c>
      <c r="D84" s="3" t="s">
        <v>8</v>
      </c>
      <c r="E84">
        <v>35</v>
      </c>
      <c r="F84">
        <v>37</v>
      </c>
      <c r="G84" s="2">
        <f>IF(statek[[#This Row],[Z/W]]="Z",1,0)</f>
        <v>1</v>
      </c>
      <c r="H84">
        <f>IF(statek[[#This Row],[Z/W]]="W",1,0)</f>
        <v>0</v>
      </c>
      <c r="I84">
        <f>IF(statek[[#This Row],[zaladunek]]=1,statek[[#This Row],[ile ton]],0)</f>
        <v>35</v>
      </c>
      <c r="J84">
        <f>IF(statek[[#This Row],[wyladunek]]=1,statek[[#This Row],[ile ton]],0)</f>
        <v>0</v>
      </c>
      <c r="K84" s="2">
        <f>MONTH(statek[[#This Row],[data]])</f>
        <v>3</v>
      </c>
    </row>
    <row r="85" spans="1:11" x14ac:dyDescent="0.25">
      <c r="A85" s="1">
        <v>42819</v>
      </c>
      <c r="B85" s="2" t="s">
        <v>16</v>
      </c>
      <c r="C85" s="2" t="s">
        <v>12</v>
      </c>
      <c r="D85" s="3" t="s">
        <v>8</v>
      </c>
      <c r="E85">
        <v>40</v>
      </c>
      <c r="F85">
        <v>19</v>
      </c>
      <c r="G85" s="2">
        <f>IF(statek[[#This Row],[Z/W]]="Z",1,0)</f>
        <v>1</v>
      </c>
      <c r="H85">
        <f>IF(statek[[#This Row],[Z/W]]="W",1,0)</f>
        <v>0</v>
      </c>
      <c r="I85">
        <f>IF(statek[[#This Row],[zaladunek]]=1,statek[[#This Row],[ile ton]],0)</f>
        <v>40</v>
      </c>
      <c r="J85">
        <f>IF(statek[[#This Row],[wyladunek]]=1,statek[[#This Row],[ile ton]],0)</f>
        <v>0</v>
      </c>
      <c r="K85" s="2">
        <f>MONTH(statek[[#This Row],[data]])</f>
        <v>3</v>
      </c>
    </row>
    <row r="86" spans="1:11" x14ac:dyDescent="0.25">
      <c r="A86" s="1">
        <v>42840</v>
      </c>
      <c r="B86" s="2" t="s">
        <v>17</v>
      </c>
      <c r="C86" s="2" t="s">
        <v>11</v>
      </c>
      <c r="D86" s="3" t="s">
        <v>14</v>
      </c>
      <c r="E86">
        <v>21</v>
      </c>
      <c r="F86">
        <v>36</v>
      </c>
      <c r="G86" s="2">
        <f>IF(statek[[#This Row],[Z/W]]="Z",1,0)</f>
        <v>0</v>
      </c>
      <c r="H86">
        <f>IF(statek[[#This Row],[Z/W]]="W",1,0)</f>
        <v>1</v>
      </c>
      <c r="I86">
        <f>IF(statek[[#This Row],[zaladunek]]=1,statek[[#This Row],[ile ton]],0)</f>
        <v>0</v>
      </c>
      <c r="J86">
        <f>IF(statek[[#This Row],[wyladunek]]=1,statek[[#This Row],[ile ton]],0)</f>
        <v>21</v>
      </c>
      <c r="K86" s="2">
        <f>MONTH(statek[[#This Row],[data]])</f>
        <v>4</v>
      </c>
    </row>
    <row r="87" spans="1:11" x14ac:dyDescent="0.25">
      <c r="A87" s="1">
        <v>42840</v>
      </c>
      <c r="B87" s="2" t="s">
        <v>17</v>
      </c>
      <c r="C87" s="2" t="s">
        <v>7</v>
      </c>
      <c r="D87" s="3" t="s">
        <v>14</v>
      </c>
      <c r="E87">
        <v>2</v>
      </c>
      <c r="F87">
        <v>97</v>
      </c>
      <c r="G87" s="2">
        <f>IF(statek[[#This Row],[Z/W]]="Z",1,0)</f>
        <v>0</v>
      </c>
      <c r="H87">
        <f>IF(statek[[#This Row],[Z/W]]="W",1,0)</f>
        <v>1</v>
      </c>
      <c r="I87">
        <f>IF(statek[[#This Row],[zaladunek]]=1,statek[[#This Row],[ile ton]],0)</f>
        <v>0</v>
      </c>
      <c r="J87">
        <f>IF(statek[[#This Row],[wyladunek]]=1,statek[[#This Row],[ile ton]],0)</f>
        <v>2</v>
      </c>
      <c r="K87" s="2">
        <f>MONTH(statek[[#This Row],[data]])</f>
        <v>4</v>
      </c>
    </row>
    <row r="88" spans="1:11" x14ac:dyDescent="0.25">
      <c r="A88" s="1">
        <v>42840</v>
      </c>
      <c r="B88" s="2" t="s">
        <v>17</v>
      </c>
      <c r="C88" s="2" t="s">
        <v>12</v>
      </c>
      <c r="D88" s="3" t="s">
        <v>8</v>
      </c>
      <c r="E88">
        <v>12</v>
      </c>
      <c r="F88">
        <v>20</v>
      </c>
      <c r="G88" s="2">
        <f>IF(statek[[#This Row],[Z/W]]="Z",1,0)</f>
        <v>1</v>
      </c>
      <c r="H88">
        <f>IF(statek[[#This Row],[Z/W]]="W",1,0)</f>
        <v>0</v>
      </c>
      <c r="I88">
        <f>IF(statek[[#This Row],[zaladunek]]=1,statek[[#This Row],[ile ton]],0)</f>
        <v>12</v>
      </c>
      <c r="J88">
        <f>IF(statek[[#This Row],[wyladunek]]=1,statek[[#This Row],[ile ton]],0)</f>
        <v>0</v>
      </c>
      <c r="K88" s="2">
        <f>MONTH(statek[[#This Row],[data]])</f>
        <v>4</v>
      </c>
    </row>
    <row r="89" spans="1:11" x14ac:dyDescent="0.25">
      <c r="A89" s="1">
        <v>42840</v>
      </c>
      <c r="B89" s="2" t="s">
        <v>17</v>
      </c>
      <c r="C89" s="2" t="s">
        <v>10</v>
      </c>
      <c r="D89" s="3" t="s">
        <v>8</v>
      </c>
      <c r="E89">
        <v>15</v>
      </c>
      <c r="F89">
        <v>8</v>
      </c>
      <c r="G89" s="2">
        <f>IF(statek[[#This Row],[Z/W]]="Z",1,0)</f>
        <v>1</v>
      </c>
      <c r="H89">
        <f>IF(statek[[#This Row],[Z/W]]="W",1,0)</f>
        <v>0</v>
      </c>
      <c r="I89">
        <f>IF(statek[[#This Row],[zaladunek]]=1,statek[[#This Row],[ile ton]],0)</f>
        <v>15</v>
      </c>
      <c r="J89">
        <f>IF(statek[[#This Row],[wyladunek]]=1,statek[[#This Row],[ile ton]],0)</f>
        <v>0</v>
      </c>
      <c r="K89" s="2">
        <f>MONTH(statek[[#This Row],[data]])</f>
        <v>4</v>
      </c>
    </row>
    <row r="90" spans="1:11" x14ac:dyDescent="0.25">
      <c r="A90" s="1">
        <v>42840</v>
      </c>
      <c r="B90" s="2" t="s">
        <v>17</v>
      </c>
      <c r="C90" s="2" t="s">
        <v>9</v>
      </c>
      <c r="D90" s="3" t="s">
        <v>8</v>
      </c>
      <c r="E90">
        <v>1</v>
      </c>
      <c r="F90">
        <v>40</v>
      </c>
      <c r="G90" s="2">
        <f>IF(statek[[#This Row],[Z/W]]="Z",1,0)</f>
        <v>1</v>
      </c>
      <c r="H90">
        <f>IF(statek[[#This Row],[Z/W]]="W",1,0)</f>
        <v>0</v>
      </c>
      <c r="I90">
        <f>IF(statek[[#This Row],[zaladunek]]=1,statek[[#This Row],[ile ton]],0)</f>
        <v>1</v>
      </c>
      <c r="J90">
        <f>IF(statek[[#This Row],[wyladunek]]=1,statek[[#This Row],[ile ton]],0)</f>
        <v>0</v>
      </c>
      <c r="K90" s="2">
        <f>MONTH(statek[[#This Row],[data]])</f>
        <v>4</v>
      </c>
    </row>
    <row r="91" spans="1:11" x14ac:dyDescent="0.25">
      <c r="A91" s="1">
        <v>42864</v>
      </c>
      <c r="B91" s="2" t="s">
        <v>18</v>
      </c>
      <c r="C91" s="2" t="s">
        <v>10</v>
      </c>
      <c r="D91" s="3" t="s">
        <v>14</v>
      </c>
      <c r="E91">
        <v>86</v>
      </c>
      <c r="F91">
        <v>12</v>
      </c>
      <c r="G91" s="2">
        <f>IF(statek[[#This Row],[Z/W]]="Z",1,0)</f>
        <v>0</v>
      </c>
      <c r="H91">
        <f>IF(statek[[#This Row],[Z/W]]="W",1,0)</f>
        <v>1</v>
      </c>
      <c r="I91">
        <f>IF(statek[[#This Row],[zaladunek]]=1,statek[[#This Row],[ile ton]],0)</f>
        <v>0</v>
      </c>
      <c r="J91">
        <f>IF(statek[[#This Row],[wyladunek]]=1,statek[[#This Row],[ile ton]],0)</f>
        <v>86</v>
      </c>
      <c r="K91" s="2">
        <f>MONTH(statek[[#This Row],[data]])</f>
        <v>5</v>
      </c>
    </row>
    <row r="92" spans="1:11" x14ac:dyDescent="0.25">
      <c r="A92" s="1">
        <v>42864</v>
      </c>
      <c r="B92" s="2" t="s">
        <v>18</v>
      </c>
      <c r="C92" s="2" t="s">
        <v>12</v>
      </c>
      <c r="D92" s="3" t="s">
        <v>14</v>
      </c>
      <c r="E92">
        <v>110</v>
      </c>
      <c r="F92">
        <v>31</v>
      </c>
      <c r="G92" s="2">
        <f>IF(statek[[#This Row],[Z/W]]="Z",1,0)</f>
        <v>0</v>
      </c>
      <c r="H92">
        <f>IF(statek[[#This Row],[Z/W]]="W",1,0)</f>
        <v>1</v>
      </c>
      <c r="I92">
        <f>IF(statek[[#This Row],[zaladunek]]=1,statek[[#This Row],[ile ton]],0)</f>
        <v>0</v>
      </c>
      <c r="J92">
        <f>IF(statek[[#This Row],[wyladunek]]=1,statek[[#This Row],[ile ton]],0)</f>
        <v>110</v>
      </c>
      <c r="K92" s="2">
        <f>MONTH(statek[[#This Row],[data]])</f>
        <v>5</v>
      </c>
    </row>
    <row r="93" spans="1:11" x14ac:dyDescent="0.25">
      <c r="A93" s="1">
        <v>42864</v>
      </c>
      <c r="B93" s="2" t="s">
        <v>18</v>
      </c>
      <c r="C93" s="2" t="s">
        <v>9</v>
      </c>
      <c r="D93" s="3" t="s">
        <v>8</v>
      </c>
      <c r="E93">
        <v>33</v>
      </c>
      <c r="F93">
        <v>38</v>
      </c>
      <c r="G93" s="2">
        <f>IF(statek[[#This Row],[Z/W]]="Z",1,0)</f>
        <v>1</v>
      </c>
      <c r="H93">
        <f>IF(statek[[#This Row],[Z/W]]="W",1,0)</f>
        <v>0</v>
      </c>
      <c r="I93">
        <f>IF(statek[[#This Row],[zaladunek]]=1,statek[[#This Row],[ile ton]],0)</f>
        <v>33</v>
      </c>
      <c r="J93">
        <f>IF(statek[[#This Row],[wyladunek]]=1,statek[[#This Row],[ile ton]],0)</f>
        <v>0</v>
      </c>
      <c r="K93" s="2">
        <f>MONTH(statek[[#This Row],[data]])</f>
        <v>5</v>
      </c>
    </row>
    <row r="94" spans="1:11" x14ac:dyDescent="0.25">
      <c r="A94" s="1">
        <v>42864</v>
      </c>
      <c r="B94" s="2" t="s">
        <v>18</v>
      </c>
      <c r="C94" s="2" t="s">
        <v>11</v>
      </c>
      <c r="D94" s="3" t="s">
        <v>8</v>
      </c>
      <c r="E94">
        <v>13</v>
      </c>
      <c r="F94">
        <v>23</v>
      </c>
      <c r="G94" s="2">
        <f>IF(statek[[#This Row],[Z/W]]="Z",1,0)</f>
        <v>1</v>
      </c>
      <c r="H94">
        <f>IF(statek[[#This Row],[Z/W]]="W",1,0)</f>
        <v>0</v>
      </c>
      <c r="I94">
        <f>IF(statek[[#This Row],[zaladunek]]=1,statek[[#This Row],[ile ton]],0)</f>
        <v>13</v>
      </c>
      <c r="J94">
        <f>IF(statek[[#This Row],[wyladunek]]=1,statek[[#This Row],[ile ton]],0)</f>
        <v>0</v>
      </c>
      <c r="K94" s="2">
        <f>MONTH(statek[[#This Row],[data]])</f>
        <v>5</v>
      </c>
    </row>
    <row r="95" spans="1:11" x14ac:dyDescent="0.25">
      <c r="A95" s="1">
        <v>42864</v>
      </c>
      <c r="B95" s="2" t="s">
        <v>18</v>
      </c>
      <c r="C95" s="2" t="s">
        <v>7</v>
      </c>
      <c r="D95" s="3" t="s">
        <v>8</v>
      </c>
      <c r="E95">
        <v>37</v>
      </c>
      <c r="F95">
        <v>61</v>
      </c>
      <c r="G95" s="2">
        <f>IF(statek[[#This Row],[Z/W]]="Z",1,0)</f>
        <v>1</v>
      </c>
      <c r="H95">
        <f>IF(statek[[#This Row],[Z/W]]="W",1,0)</f>
        <v>0</v>
      </c>
      <c r="I95">
        <f>IF(statek[[#This Row],[zaladunek]]=1,statek[[#This Row],[ile ton]],0)</f>
        <v>37</v>
      </c>
      <c r="J95">
        <f>IF(statek[[#This Row],[wyladunek]]=1,statek[[#This Row],[ile ton]],0)</f>
        <v>0</v>
      </c>
      <c r="K95" s="2">
        <f>MONTH(statek[[#This Row],[data]])</f>
        <v>5</v>
      </c>
    </row>
    <row r="96" spans="1:11" x14ac:dyDescent="0.25">
      <c r="A96" s="1">
        <v>42882</v>
      </c>
      <c r="B96" s="2" t="s">
        <v>19</v>
      </c>
      <c r="C96" s="2" t="s">
        <v>10</v>
      </c>
      <c r="D96" s="3" t="s">
        <v>14</v>
      </c>
      <c r="E96">
        <v>1</v>
      </c>
      <c r="F96">
        <v>12</v>
      </c>
      <c r="G96" s="2">
        <f>IF(statek[[#This Row],[Z/W]]="Z",1,0)</f>
        <v>0</v>
      </c>
      <c r="H96">
        <f>IF(statek[[#This Row],[Z/W]]="W",1,0)</f>
        <v>1</v>
      </c>
      <c r="I96">
        <f>IF(statek[[#This Row],[zaladunek]]=1,statek[[#This Row],[ile ton]],0)</f>
        <v>0</v>
      </c>
      <c r="J96">
        <f>IF(statek[[#This Row],[wyladunek]]=1,statek[[#This Row],[ile ton]],0)</f>
        <v>1</v>
      </c>
      <c r="K96" s="2">
        <f>MONTH(statek[[#This Row],[data]])</f>
        <v>5</v>
      </c>
    </row>
    <row r="97" spans="1:11" x14ac:dyDescent="0.25">
      <c r="A97" s="1">
        <v>42882</v>
      </c>
      <c r="B97" s="2" t="s">
        <v>19</v>
      </c>
      <c r="C97" s="2" t="s">
        <v>9</v>
      </c>
      <c r="D97" s="3" t="s">
        <v>14</v>
      </c>
      <c r="E97">
        <v>68</v>
      </c>
      <c r="F97">
        <v>59</v>
      </c>
      <c r="G97" s="2">
        <f>IF(statek[[#This Row],[Z/W]]="Z",1,0)</f>
        <v>0</v>
      </c>
      <c r="H97">
        <f>IF(statek[[#This Row],[Z/W]]="W",1,0)</f>
        <v>1</v>
      </c>
      <c r="I97">
        <f>IF(statek[[#This Row],[zaladunek]]=1,statek[[#This Row],[ile ton]],0)</f>
        <v>0</v>
      </c>
      <c r="J97">
        <f>IF(statek[[#This Row],[wyladunek]]=1,statek[[#This Row],[ile ton]],0)</f>
        <v>68</v>
      </c>
      <c r="K97" s="2">
        <f>MONTH(statek[[#This Row],[data]])</f>
        <v>5</v>
      </c>
    </row>
    <row r="98" spans="1:11" x14ac:dyDescent="0.25">
      <c r="A98" s="1">
        <v>42882</v>
      </c>
      <c r="B98" s="2" t="s">
        <v>19</v>
      </c>
      <c r="C98" s="2" t="s">
        <v>7</v>
      </c>
      <c r="D98" s="3" t="s">
        <v>8</v>
      </c>
      <c r="E98">
        <v>35</v>
      </c>
      <c r="F98">
        <v>66</v>
      </c>
      <c r="G98" s="2">
        <f>IF(statek[[#This Row],[Z/W]]="Z",1,0)</f>
        <v>1</v>
      </c>
      <c r="H98">
        <f>IF(statek[[#This Row],[Z/W]]="W",1,0)</f>
        <v>0</v>
      </c>
      <c r="I98">
        <f>IF(statek[[#This Row],[zaladunek]]=1,statek[[#This Row],[ile ton]],0)</f>
        <v>35</v>
      </c>
      <c r="J98">
        <f>IF(statek[[#This Row],[wyladunek]]=1,statek[[#This Row],[ile ton]],0)</f>
        <v>0</v>
      </c>
      <c r="K98" s="2">
        <f>MONTH(statek[[#This Row],[data]])</f>
        <v>5</v>
      </c>
    </row>
    <row r="99" spans="1:11" x14ac:dyDescent="0.25">
      <c r="A99" s="1">
        <v>42882</v>
      </c>
      <c r="B99" s="2" t="s">
        <v>19</v>
      </c>
      <c r="C99" s="2" t="s">
        <v>12</v>
      </c>
      <c r="D99" s="3" t="s">
        <v>8</v>
      </c>
      <c r="E99">
        <v>25</v>
      </c>
      <c r="F99">
        <v>21</v>
      </c>
      <c r="G99" s="2">
        <f>IF(statek[[#This Row],[Z/W]]="Z",1,0)</f>
        <v>1</v>
      </c>
      <c r="H99">
        <f>IF(statek[[#This Row],[Z/W]]="W",1,0)</f>
        <v>0</v>
      </c>
      <c r="I99">
        <f>IF(statek[[#This Row],[zaladunek]]=1,statek[[#This Row],[ile ton]],0)</f>
        <v>25</v>
      </c>
      <c r="J99">
        <f>IF(statek[[#This Row],[wyladunek]]=1,statek[[#This Row],[ile ton]],0)</f>
        <v>0</v>
      </c>
      <c r="K99" s="2">
        <f>MONTH(statek[[#This Row],[data]])</f>
        <v>5</v>
      </c>
    </row>
    <row r="100" spans="1:11" x14ac:dyDescent="0.25">
      <c r="A100" s="1">
        <v>42882</v>
      </c>
      <c r="B100" s="2" t="s">
        <v>19</v>
      </c>
      <c r="C100" s="2" t="s">
        <v>11</v>
      </c>
      <c r="D100" s="3" t="s">
        <v>8</v>
      </c>
      <c r="E100">
        <v>10</v>
      </c>
      <c r="F100">
        <v>25</v>
      </c>
      <c r="G100" s="2">
        <f>IF(statek[[#This Row],[Z/W]]="Z",1,0)</f>
        <v>1</v>
      </c>
      <c r="H100">
        <f>IF(statek[[#This Row],[Z/W]]="W",1,0)</f>
        <v>0</v>
      </c>
      <c r="I100">
        <f>IF(statek[[#This Row],[zaladunek]]=1,statek[[#This Row],[ile ton]],0)</f>
        <v>10</v>
      </c>
      <c r="J100">
        <f>IF(statek[[#This Row],[wyladunek]]=1,statek[[#This Row],[ile ton]],0)</f>
        <v>0</v>
      </c>
      <c r="K100" s="2">
        <f>MONTH(statek[[#This Row],[data]])</f>
        <v>5</v>
      </c>
    </row>
    <row r="101" spans="1:11" x14ac:dyDescent="0.25">
      <c r="A101" s="1">
        <v>42904</v>
      </c>
      <c r="B101" s="2" t="s">
        <v>20</v>
      </c>
      <c r="C101" s="2" t="s">
        <v>11</v>
      </c>
      <c r="D101" s="3" t="s">
        <v>14</v>
      </c>
      <c r="E101">
        <v>38</v>
      </c>
      <c r="F101">
        <v>37</v>
      </c>
      <c r="G101" s="2">
        <f>IF(statek[[#This Row],[Z/W]]="Z",1,0)</f>
        <v>0</v>
      </c>
      <c r="H101">
        <f>IF(statek[[#This Row],[Z/W]]="W",1,0)</f>
        <v>1</v>
      </c>
      <c r="I101">
        <f>IF(statek[[#This Row],[zaladunek]]=1,statek[[#This Row],[ile ton]],0)</f>
        <v>0</v>
      </c>
      <c r="J101">
        <f>IF(statek[[#This Row],[wyladunek]]=1,statek[[#This Row],[ile ton]],0)</f>
        <v>38</v>
      </c>
      <c r="K101" s="2">
        <f>MONTH(statek[[#This Row],[data]])</f>
        <v>6</v>
      </c>
    </row>
    <row r="102" spans="1:11" x14ac:dyDescent="0.25">
      <c r="A102" s="1">
        <v>42904</v>
      </c>
      <c r="B102" s="2" t="s">
        <v>20</v>
      </c>
      <c r="C102" s="2" t="s">
        <v>10</v>
      </c>
      <c r="D102" s="3" t="s">
        <v>8</v>
      </c>
      <c r="E102">
        <v>22</v>
      </c>
      <c r="F102">
        <v>8</v>
      </c>
      <c r="G102" s="2">
        <f>IF(statek[[#This Row],[Z/W]]="Z",1,0)</f>
        <v>1</v>
      </c>
      <c r="H102">
        <f>IF(statek[[#This Row],[Z/W]]="W",1,0)</f>
        <v>0</v>
      </c>
      <c r="I102">
        <f>IF(statek[[#This Row],[zaladunek]]=1,statek[[#This Row],[ile ton]],0)</f>
        <v>22</v>
      </c>
      <c r="J102">
        <f>IF(statek[[#This Row],[wyladunek]]=1,statek[[#This Row],[ile ton]],0)</f>
        <v>0</v>
      </c>
      <c r="K102" s="2">
        <f>MONTH(statek[[#This Row],[data]])</f>
        <v>6</v>
      </c>
    </row>
    <row r="103" spans="1:11" x14ac:dyDescent="0.25">
      <c r="A103" s="1">
        <v>42904</v>
      </c>
      <c r="B103" s="2" t="s">
        <v>20</v>
      </c>
      <c r="C103" s="2" t="s">
        <v>12</v>
      </c>
      <c r="D103" s="3" t="s">
        <v>8</v>
      </c>
      <c r="E103">
        <v>25</v>
      </c>
      <c r="F103">
        <v>20</v>
      </c>
      <c r="G103" s="2">
        <f>IF(statek[[#This Row],[Z/W]]="Z",1,0)</f>
        <v>1</v>
      </c>
      <c r="H103">
        <f>IF(statek[[#This Row],[Z/W]]="W",1,0)</f>
        <v>0</v>
      </c>
      <c r="I103">
        <f>IF(statek[[#This Row],[zaladunek]]=1,statek[[#This Row],[ile ton]],0)</f>
        <v>25</v>
      </c>
      <c r="J103">
        <f>IF(statek[[#This Row],[wyladunek]]=1,statek[[#This Row],[ile ton]],0)</f>
        <v>0</v>
      </c>
      <c r="K103" s="2">
        <f>MONTH(statek[[#This Row],[data]])</f>
        <v>6</v>
      </c>
    </row>
    <row r="104" spans="1:11" x14ac:dyDescent="0.25">
      <c r="A104" s="1">
        <v>42904</v>
      </c>
      <c r="B104" s="2" t="s">
        <v>20</v>
      </c>
      <c r="C104" s="2" t="s">
        <v>9</v>
      </c>
      <c r="D104" s="3" t="s">
        <v>8</v>
      </c>
      <c r="E104">
        <v>8</v>
      </c>
      <c r="F104">
        <v>39</v>
      </c>
      <c r="G104" s="2">
        <f>IF(statek[[#This Row],[Z/W]]="Z",1,0)</f>
        <v>1</v>
      </c>
      <c r="H104">
        <f>IF(statek[[#This Row],[Z/W]]="W",1,0)</f>
        <v>0</v>
      </c>
      <c r="I104">
        <f>IF(statek[[#This Row],[zaladunek]]=1,statek[[#This Row],[ile ton]],0)</f>
        <v>8</v>
      </c>
      <c r="J104">
        <f>IF(statek[[#This Row],[wyladunek]]=1,statek[[#This Row],[ile ton]],0)</f>
        <v>0</v>
      </c>
      <c r="K104" s="2">
        <f>MONTH(statek[[#This Row],[data]])</f>
        <v>6</v>
      </c>
    </row>
    <row r="105" spans="1:11" x14ac:dyDescent="0.25">
      <c r="A105" s="1">
        <v>42904</v>
      </c>
      <c r="B105" s="2" t="s">
        <v>20</v>
      </c>
      <c r="C105" s="2" t="s">
        <v>7</v>
      </c>
      <c r="D105" s="3" t="s">
        <v>8</v>
      </c>
      <c r="E105">
        <v>45</v>
      </c>
      <c r="F105">
        <v>62</v>
      </c>
      <c r="G105" s="2">
        <f>IF(statek[[#This Row],[Z/W]]="Z",1,0)</f>
        <v>1</v>
      </c>
      <c r="H105">
        <f>IF(statek[[#This Row],[Z/W]]="W",1,0)</f>
        <v>0</v>
      </c>
      <c r="I105">
        <f>IF(statek[[#This Row],[zaladunek]]=1,statek[[#This Row],[ile ton]],0)</f>
        <v>45</v>
      </c>
      <c r="J105">
        <f>IF(statek[[#This Row],[wyladunek]]=1,statek[[#This Row],[ile ton]],0)</f>
        <v>0</v>
      </c>
      <c r="K105" s="2">
        <f>MONTH(statek[[#This Row],[data]])</f>
        <v>6</v>
      </c>
    </row>
    <row r="106" spans="1:11" x14ac:dyDescent="0.25">
      <c r="A106" s="1">
        <v>42929</v>
      </c>
      <c r="B106" s="2" t="s">
        <v>21</v>
      </c>
      <c r="C106" s="2" t="s">
        <v>7</v>
      </c>
      <c r="D106" s="3" t="s">
        <v>14</v>
      </c>
      <c r="E106">
        <v>116</v>
      </c>
      <c r="F106">
        <v>100</v>
      </c>
      <c r="G106" s="2">
        <f>IF(statek[[#This Row],[Z/W]]="Z",1,0)</f>
        <v>0</v>
      </c>
      <c r="H106">
        <f>IF(statek[[#This Row],[Z/W]]="W",1,0)</f>
        <v>1</v>
      </c>
      <c r="I106">
        <f>IF(statek[[#This Row],[zaladunek]]=1,statek[[#This Row],[ile ton]],0)</f>
        <v>0</v>
      </c>
      <c r="J106">
        <f>IF(statek[[#This Row],[wyladunek]]=1,statek[[#This Row],[ile ton]],0)</f>
        <v>116</v>
      </c>
      <c r="K106" s="2">
        <f>MONTH(statek[[#This Row],[data]])</f>
        <v>7</v>
      </c>
    </row>
    <row r="107" spans="1:11" x14ac:dyDescent="0.25">
      <c r="A107" s="1">
        <v>42929</v>
      </c>
      <c r="B107" s="2" t="s">
        <v>21</v>
      </c>
      <c r="C107" s="2" t="s">
        <v>12</v>
      </c>
      <c r="D107" s="3" t="s">
        <v>8</v>
      </c>
      <c r="E107">
        <v>29</v>
      </c>
      <c r="F107">
        <v>19</v>
      </c>
      <c r="G107" s="2">
        <f>IF(statek[[#This Row],[Z/W]]="Z",1,0)</f>
        <v>1</v>
      </c>
      <c r="H107">
        <f>IF(statek[[#This Row],[Z/W]]="W",1,0)</f>
        <v>0</v>
      </c>
      <c r="I107">
        <f>IF(statek[[#This Row],[zaladunek]]=1,statek[[#This Row],[ile ton]],0)</f>
        <v>29</v>
      </c>
      <c r="J107">
        <f>IF(statek[[#This Row],[wyladunek]]=1,statek[[#This Row],[ile ton]],0)</f>
        <v>0</v>
      </c>
      <c r="K107" s="2">
        <f>MONTH(statek[[#This Row],[data]])</f>
        <v>7</v>
      </c>
    </row>
    <row r="108" spans="1:11" x14ac:dyDescent="0.25">
      <c r="A108" s="1">
        <v>42942</v>
      </c>
      <c r="B108" s="2" t="s">
        <v>22</v>
      </c>
      <c r="C108" s="2" t="s">
        <v>11</v>
      </c>
      <c r="D108" s="3" t="s">
        <v>14</v>
      </c>
      <c r="E108">
        <v>5</v>
      </c>
      <c r="F108">
        <v>34</v>
      </c>
      <c r="G108" s="2">
        <f>IF(statek[[#This Row],[Z/W]]="Z",1,0)</f>
        <v>0</v>
      </c>
      <c r="H108">
        <f>IF(statek[[#This Row],[Z/W]]="W",1,0)</f>
        <v>1</v>
      </c>
      <c r="I108">
        <f>IF(statek[[#This Row],[zaladunek]]=1,statek[[#This Row],[ile ton]],0)</f>
        <v>0</v>
      </c>
      <c r="J108">
        <f>IF(statek[[#This Row],[wyladunek]]=1,statek[[#This Row],[ile ton]],0)</f>
        <v>5</v>
      </c>
      <c r="K108" s="2">
        <f>MONTH(statek[[#This Row],[data]])</f>
        <v>7</v>
      </c>
    </row>
    <row r="109" spans="1:11" x14ac:dyDescent="0.25">
      <c r="A109" s="1">
        <v>42942</v>
      </c>
      <c r="B109" s="2" t="s">
        <v>22</v>
      </c>
      <c r="C109" s="2" t="s">
        <v>10</v>
      </c>
      <c r="D109" s="3" t="s">
        <v>14</v>
      </c>
      <c r="E109">
        <v>22</v>
      </c>
      <c r="F109">
        <v>11</v>
      </c>
      <c r="G109" s="2">
        <f>IF(statek[[#This Row],[Z/W]]="Z",1,0)</f>
        <v>0</v>
      </c>
      <c r="H109">
        <f>IF(statek[[#This Row],[Z/W]]="W",1,0)</f>
        <v>1</v>
      </c>
      <c r="I109">
        <f>IF(statek[[#This Row],[zaladunek]]=1,statek[[#This Row],[ile ton]],0)</f>
        <v>0</v>
      </c>
      <c r="J109">
        <f>IF(statek[[#This Row],[wyladunek]]=1,statek[[#This Row],[ile ton]],0)</f>
        <v>22</v>
      </c>
      <c r="K109" s="2">
        <f>MONTH(statek[[#This Row],[data]])</f>
        <v>7</v>
      </c>
    </row>
    <row r="110" spans="1:11" x14ac:dyDescent="0.25">
      <c r="A110" s="1">
        <v>42942</v>
      </c>
      <c r="B110" s="2" t="s">
        <v>22</v>
      </c>
      <c r="C110" s="2" t="s">
        <v>12</v>
      </c>
      <c r="D110" s="3" t="s">
        <v>8</v>
      </c>
      <c r="E110">
        <v>37</v>
      </c>
      <c r="F110">
        <v>22</v>
      </c>
      <c r="G110" s="2">
        <f>IF(statek[[#This Row],[Z/W]]="Z",1,0)</f>
        <v>1</v>
      </c>
      <c r="H110">
        <f>IF(statek[[#This Row],[Z/W]]="W",1,0)</f>
        <v>0</v>
      </c>
      <c r="I110">
        <f>IF(statek[[#This Row],[zaladunek]]=1,statek[[#This Row],[ile ton]],0)</f>
        <v>37</v>
      </c>
      <c r="J110">
        <f>IF(statek[[#This Row],[wyladunek]]=1,statek[[#This Row],[ile ton]],0)</f>
        <v>0</v>
      </c>
      <c r="K110" s="2">
        <f>MONTH(statek[[#This Row],[data]])</f>
        <v>7</v>
      </c>
    </row>
    <row r="111" spans="1:11" x14ac:dyDescent="0.25">
      <c r="A111" s="1">
        <v>42942</v>
      </c>
      <c r="B111" s="2" t="s">
        <v>22</v>
      </c>
      <c r="C111" s="2" t="s">
        <v>7</v>
      </c>
      <c r="D111" s="3" t="s">
        <v>8</v>
      </c>
      <c r="E111">
        <v>10</v>
      </c>
      <c r="F111">
        <v>70</v>
      </c>
      <c r="G111" s="2">
        <f>IF(statek[[#This Row],[Z/W]]="Z",1,0)</f>
        <v>1</v>
      </c>
      <c r="H111">
        <f>IF(statek[[#This Row],[Z/W]]="W",1,0)</f>
        <v>0</v>
      </c>
      <c r="I111">
        <f>IF(statek[[#This Row],[zaladunek]]=1,statek[[#This Row],[ile ton]],0)</f>
        <v>10</v>
      </c>
      <c r="J111">
        <f>IF(statek[[#This Row],[wyladunek]]=1,statek[[#This Row],[ile ton]],0)</f>
        <v>0</v>
      </c>
      <c r="K111" s="2">
        <f>MONTH(statek[[#This Row],[data]])</f>
        <v>7</v>
      </c>
    </row>
    <row r="112" spans="1:11" x14ac:dyDescent="0.25">
      <c r="A112" s="1">
        <v>42942</v>
      </c>
      <c r="B112" s="2" t="s">
        <v>22</v>
      </c>
      <c r="C112" s="2" t="s">
        <v>9</v>
      </c>
      <c r="D112" s="3" t="s">
        <v>8</v>
      </c>
      <c r="E112">
        <v>42</v>
      </c>
      <c r="F112">
        <v>44</v>
      </c>
      <c r="G112" s="2">
        <f>IF(statek[[#This Row],[Z/W]]="Z",1,0)</f>
        <v>1</v>
      </c>
      <c r="H112">
        <f>IF(statek[[#This Row],[Z/W]]="W",1,0)</f>
        <v>0</v>
      </c>
      <c r="I112">
        <f>IF(statek[[#This Row],[zaladunek]]=1,statek[[#This Row],[ile ton]],0)</f>
        <v>42</v>
      </c>
      <c r="J112">
        <f>IF(statek[[#This Row],[wyladunek]]=1,statek[[#This Row],[ile ton]],0)</f>
        <v>0</v>
      </c>
      <c r="K112" s="2">
        <f>MONTH(statek[[#This Row],[data]])</f>
        <v>7</v>
      </c>
    </row>
    <row r="113" spans="1:11" x14ac:dyDescent="0.25">
      <c r="A113" s="1">
        <v>42959</v>
      </c>
      <c r="B113" s="2" t="s">
        <v>6</v>
      </c>
      <c r="C113" s="2" t="s">
        <v>7</v>
      </c>
      <c r="D113" s="3" t="s">
        <v>14</v>
      </c>
      <c r="E113">
        <v>11</v>
      </c>
      <c r="F113">
        <v>94</v>
      </c>
      <c r="G113" s="2">
        <f>IF(statek[[#This Row],[Z/W]]="Z",1,0)</f>
        <v>0</v>
      </c>
      <c r="H113">
        <f>IF(statek[[#This Row],[Z/W]]="W",1,0)</f>
        <v>1</v>
      </c>
      <c r="I113">
        <f>IF(statek[[#This Row],[zaladunek]]=1,statek[[#This Row],[ile ton]],0)</f>
        <v>0</v>
      </c>
      <c r="J113">
        <f>IF(statek[[#This Row],[wyladunek]]=1,statek[[#This Row],[ile ton]],0)</f>
        <v>11</v>
      </c>
      <c r="K113" s="2">
        <f>MONTH(statek[[#This Row],[data]])</f>
        <v>8</v>
      </c>
    </row>
    <row r="114" spans="1:11" x14ac:dyDescent="0.25">
      <c r="A114" s="1">
        <v>42959</v>
      </c>
      <c r="B114" s="2" t="s">
        <v>6</v>
      </c>
      <c r="C114" s="2" t="s">
        <v>9</v>
      </c>
      <c r="D114" s="3" t="s">
        <v>14</v>
      </c>
      <c r="E114">
        <v>48</v>
      </c>
      <c r="F114">
        <v>59</v>
      </c>
      <c r="G114" s="2">
        <f>IF(statek[[#This Row],[Z/W]]="Z",1,0)</f>
        <v>0</v>
      </c>
      <c r="H114">
        <f>IF(statek[[#This Row],[Z/W]]="W",1,0)</f>
        <v>1</v>
      </c>
      <c r="I114">
        <f>IF(statek[[#This Row],[zaladunek]]=1,statek[[#This Row],[ile ton]],0)</f>
        <v>0</v>
      </c>
      <c r="J114">
        <f>IF(statek[[#This Row],[wyladunek]]=1,statek[[#This Row],[ile ton]],0)</f>
        <v>48</v>
      </c>
      <c r="K114" s="2">
        <f>MONTH(statek[[#This Row],[data]])</f>
        <v>8</v>
      </c>
    </row>
    <row r="115" spans="1:11" x14ac:dyDescent="0.25">
      <c r="A115" s="1">
        <v>42959</v>
      </c>
      <c r="B115" s="2" t="s">
        <v>6</v>
      </c>
      <c r="C115" s="2" t="s">
        <v>12</v>
      </c>
      <c r="D115" s="3" t="s">
        <v>8</v>
      </c>
      <c r="E115">
        <v>20</v>
      </c>
      <c r="F115">
        <v>21</v>
      </c>
      <c r="G115" s="2">
        <f>IF(statek[[#This Row],[Z/W]]="Z",1,0)</f>
        <v>1</v>
      </c>
      <c r="H115">
        <f>IF(statek[[#This Row],[Z/W]]="W",1,0)</f>
        <v>0</v>
      </c>
      <c r="I115">
        <f>IF(statek[[#This Row],[zaladunek]]=1,statek[[#This Row],[ile ton]],0)</f>
        <v>20</v>
      </c>
      <c r="J115">
        <f>IF(statek[[#This Row],[wyladunek]]=1,statek[[#This Row],[ile ton]],0)</f>
        <v>0</v>
      </c>
      <c r="K115" s="2">
        <f>MONTH(statek[[#This Row],[data]])</f>
        <v>8</v>
      </c>
    </row>
    <row r="116" spans="1:11" x14ac:dyDescent="0.25">
      <c r="A116" s="1">
        <v>42959</v>
      </c>
      <c r="B116" s="2" t="s">
        <v>6</v>
      </c>
      <c r="C116" s="2" t="s">
        <v>11</v>
      </c>
      <c r="D116" s="3" t="s">
        <v>8</v>
      </c>
      <c r="E116">
        <v>26</v>
      </c>
      <c r="F116">
        <v>25</v>
      </c>
      <c r="G116" s="2">
        <f>IF(statek[[#This Row],[Z/W]]="Z",1,0)</f>
        <v>1</v>
      </c>
      <c r="H116">
        <f>IF(statek[[#This Row],[Z/W]]="W",1,0)</f>
        <v>0</v>
      </c>
      <c r="I116">
        <f>IF(statek[[#This Row],[zaladunek]]=1,statek[[#This Row],[ile ton]],0)</f>
        <v>26</v>
      </c>
      <c r="J116">
        <f>IF(statek[[#This Row],[wyladunek]]=1,statek[[#This Row],[ile ton]],0)</f>
        <v>0</v>
      </c>
      <c r="K116" s="2">
        <f>MONTH(statek[[#This Row],[data]])</f>
        <v>8</v>
      </c>
    </row>
    <row r="117" spans="1:11" x14ac:dyDescent="0.25">
      <c r="A117" s="1">
        <v>42974</v>
      </c>
      <c r="B117" s="2" t="s">
        <v>13</v>
      </c>
      <c r="C117" s="2" t="s">
        <v>10</v>
      </c>
      <c r="D117" s="3" t="s">
        <v>8</v>
      </c>
      <c r="E117">
        <v>24</v>
      </c>
      <c r="F117">
        <v>9</v>
      </c>
      <c r="G117" s="2">
        <f>IF(statek[[#This Row],[Z/W]]="Z",1,0)</f>
        <v>1</v>
      </c>
      <c r="H117">
        <f>IF(statek[[#This Row],[Z/W]]="W",1,0)</f>
        <v>0</v>
      </c>
      <c r="I117">
        <f>IF(statek[[#This Row],[zaladunek]]=1,statek[[#This Row],[ile ton]],0)</f>
        <v>24</v>
      </c>
      <c r="J117">
        <f>IF(statek[[#This Row],[wyladunek]]=1,statek[[#This Row],[ile ton]],0)</f>
        <v>0</v>
      </c>
      <c r="K117" s="2">
        <f>MONTH(statek[[#This Row],[data]])</f>
        <v>8</v>
      </c>
    </row>
    <row r="118" spans="1:11" x14ac:dyDescent="0.25">
      <c r="A118" s="1">
        <v>42974</v>
      </c>
      <c r="B118" s="2" t="s">
        <v>13</v>
      </c>
      <c r="C118" s="2" t="s">
        <v>7</v>
      </c>
      <c r="D118" s="3" t="s">
        <v>8</v>
      </c>
      <c r="E118">
        <v>38</v>
      </c>
      <c r="F118">
        <v>68</v>
      </c>
      <c r="G118" s="2">
        <f>IF(statek[[#This Row],[Z/W]]="Z",1,0)</f>
        <v>1</v>
      </c>
      <c r="H118">
        <f>IF(statek[[#This Row],[Z/W]]="W",1,0)</f>
        <v>0</v>
      </c>
      <c r="I118">
        <f>IF(statek[[#This Row],[zaladunek]]=1,statek[[#This Row],[ile ton]],0)</f>
        <v>38</v>
      </c>
      <c r="J118">
        <f>IF(statek[[#This Row],[wyladunek]]=1,statek[[#This Row],[ile ton]],0)</f>
        <v>0</v>
      </c>
      <c r="K118" s="2">
        <f>MONTH(statek[[#This Row],[data]])</f>
        <v>8</v>
      </c>
    </row>
    <row r="119" spans="1:11" x14ac:dyDescent="0.25">
      <c r="A119" s="1">
        <v>42974</v>
      </c>
      <c r="B119" s="2" t="s">
        <v>13</v>
      </c>
      <c r="C119" s="2" t="s">
        <v>12</v>
      </c>
      <c r="D119" s="3" t="s">
        <v>8</v>
      </c>
      <c r="E119">
        <v>14</v>
      </c>
      <c r="F119">
        <v>21</v>
      </c>
      <c r="G119" s="2">
        <f>IF(statek[[#This Row],[Z/W]]="Z",1,0)</f>
        <v>1</v>
      </c>
      <c r="H119">
        <f>IF(statek[[#This Row],[Z/W]]="W",1,0)</f>
        <v>0</v>
      </c>
      <c r="I119">
        <f>IF(statek[[#This Row],[zaladunek]]=1,statek[[#This Row],[ile ton]],0)</f>
        <v>14</v>
      </c>
      <c r="J119">
        <f>IF(statek[[#This Row],[wyladunek]]=1,statek[[#This Row],[ile ton]],0)</f>
        <v>0</v>
      </c>
      <c r="K119" s="2">
        <f>MONTH(statek[[#This Row],[data]])</f>
        <v>8</v>
      </c>
    </row>
    <row r="120" spans="1:11" x14ac:dyDescent="0.25">
      <c r="A120" s="1">
        <v>42974</v>
      </c>
      <c r="B120" s="2" t="s">
        <v>13</v>
      </c>
      <c r="C120" s="2" t="s">
        <v>9</v>
      </c>
      <c r="D120" s="3" t="s">
        <v>8</v>
      </c>
      <c r="E120">
        <v>4</v>
      </c>
      <c r="F120">
        <v>43</v>
      </c>
      <c r="G120" s="2">
        <f>IF(statek[[#This Row],[Z/W]]="Z",1,0)</f>
        <v>1</v>
      </c>
      <c r="H120">
        <f>IF(statek[[#This Row],[Z/W]]="W",1,0)</f>
        <v>0</v>
      </c>
      <c r="I120">
        <f>IF(statek[[#This Row],[zaladunek]]=1,statek[[#This Row],[ile ton]],0)</f>
        <v>4</v>
      </c>
      <c r="J120">
        <f>IF(statek[[#This Row],[wyladunek]]=1,statek[[#This Row],[ile ton]],0)</f>
        <v>0</v>
      </c>
      <c r="K120" s="2">
        <f>MONTH(statek[[#This Row],[data]])</f>
        <v>8</v>
      </c>
    </row>
    <row r="121" spans="1:11" x14ac:dyDescent="0.25">
      <c r="A121" s="1">
        <v>42993</v>
      </c>
      <c r="B121" s="2" t="s">
        <v>15</v>
      </c>
      <c r="C121" s="2" t="s">
        <v>11</v>
      </c>
      <c r="D121" s="3" t="s">
        <v>14</v>
      </c>
      <c r="E121">
        <v>19</v>
      </c>
      <c r="F121">
        <v>36</v>
      </c>
      <c r="G121" s="2">
        <f>IF(statek[[#This Row],[Z/W]]="Z",1,0)</f>
        <v>0</v>
      </c>
      <c r="H121">
        <f>IF(statek[[#This Row],[Z/W]]="W",1,0)</f>
        <v>1</v>
      </c>
      <c r="I121">
        <f>IF(statek[[#This Row],[zaladunek]]=1,statek[[#This Row],[ile ton]],0)</f>
        <v>0</v>
      </c>
      <c r="J121">
        <f>IF(statek[[#This Row],[wyladunek]]=1,statek[[#This Row],[ile ton]],0)</f>
        <v>19</v>
      </c>
      <c r="K121" s="2">
        <f>MONTH(statek[[#This Row],[data]])</f>
        <v>9</v>
      </c>
    </row>
    <row r="122" spans="1:11" x14ac:dyDescent="0.25">
      <c r="A122" s="1">
        <v>42993</v>
      </c>
      <c r="B122" s="2" t="s">
        <v>15</v>
      </c>
      <c r="C122" s="2" t="s">
        <v>7</v>
      </c>
      <c r="D122" s="3" t="s">
        <v>8</v>
      </c>
      <c r="E122">
        <v>30</v>
      </c>
      <c r="F122">
        <v>65</v>
      </c>
      <c r="G122" s="2">
        <f>IF(statek[[#This Row],[Z/W]]="Z",1,0)</f>
        <v>1</v>
      </c>
      <c r="H122">
        <f>IF(statek[[#This Row],[Z/W]]="W",1,0)</f>
        <v>0</v>
      </c>
      <c r="I122">
        <f>IF(statek[[#This Row],[zaladunek]]=1,statek[[#This Row],[ile ton]],0)</f>
        <v>30</v>
      </c>
      <c r="J122">
        <f>IF(statek[[#This Row],[wyladunek]]=1,statek[[#This Row],[ile ton]],0)</f>
        <v>0</v>
      </c>
      <c r="K122" s="2">
        <f>MONTH(statek[[#This Row],[data]])</f>
        <v>9</v>
      </c>
    </row>
    <row r="123" spans="1:11" x14ac:dyDescent="0.25">
      <c r="A123" s="1">
        <v>43019</v>
      </c>
      <c r="B123" s="2" t="s">
        <v>16</v>
      </c>
      <c r="C123" s="2" t="s">
        <v>9</v>
      </c>
      <c r="D123" s="3" t="s">
        <v>14</v>
      </c>
      <c r="E123">
        <v>6</v>
      </c>
      <c r="F123">
        <v>63</v>
      </c>
      <c r="G123" s="2">
        <f>IF(statek[[#This Row],[Z/W]]="Z",1,0)</f>
        <v>0</v>
      </c>
      <c r="H123">
        <f>IF(statek[[#This Row],[Z/W]]="W",1,0)</f>
        <v>1</v>
      </c>
      <c r="I123">
        <f>IF(statek[[#This Row],[zaladunek]]=1,statek[[#This Row],[ile ton]],0)</f>
        <v>0</v>
      </c>
      <c r="J123">
        <f>IF(statek[[#This Row],[wyladunek]]=1,statek[[#This Row],[ile ton]],0)</f>
        <v>6</v>
      </c>
      <c r="K123" s="2">
        <f>MONTH(statek[[#This Row],[data]])</f>
        <v>10</v>
      </c>
    </row>
    <row r="124" spans="1:11" x14ac:dyDescent="0.25">
      <c r="A124" s="1">
        <v>43019</v>
      </c>
      <c r="B124" s="2" t="s">
        <v>16</v>
      </c>
      <c r="C124" s="2" t="s">
        <v>7</v>
      </c>
      <c r="D124" s="3" t="s">
        <v>8</v>
      </c>
      <c r="E124">
        <v>43</v>
      </c>
      <c r="F124">
        <v>59</v>
      </c>
      <c r="G124" s="2">
        <f>IF(statek[[#This Row],[Z/W]]="Z",1,0)</f>
        <v>1</v>
      </c>
      <c r="H124">
        <f>IF(statek[[#This Row],[Z/W]]="W",1,0)</f>
        <v>0</v>
      </c>
      <c r="I124">
        <f>IF(statek[[#This Row],[zaladunek]]=1,statek[[#This Row],[ile ton]],0)</f>
        <v>43</v>
      </c>
      <c r="J124">
        <f>IF(statek[[#This Row],[wyladunek]]=1,statek[[#This Row],[ile ton]],0)</f>
        <v>0</v>
      </c>
      <c r="K124" s="2">
        <f>MONTH(statek[[#This Row],[data]])</f>
        <v>10</v>
      </c>
    </row>
    <row r="125" spans="1:11" x14ac:dyDescent="0.25">
      <c r="A125" s="1">
        <v>43040</v>
      </c>
      <c r="B125" s="2" t="s">
        <v>17</v>
      </c>
      <c r="C125" s="2" t="s">
        <v>9</v>
      </c>
      <c r="D125" s="3" t="s">
        <v>14</v>
      </c>
      <c r="E125">
        <v>1</v>
      </c>
      <c r="F125">
        <v>61</v>
      </c>
      <c r="G125" s="2">
        <f>IF(statek[[#This Row],[Z/W]]="Z",1,0)</f>
        <v>0</v>
      </c>
      <c r="H125">
        <f>IF(statek[[#This Row],[Z/W]]="W",1,0)</f>
        <v>1</v>
      </c>
      <c r="I125">
        <f>IF(statek[[#This Row],[zaladunek]]=1,statek[[#This Row],[ile ton]],0)</f>
        <v>0</v>
      </c>
      <c r="J125">
        <f>IF(statek[[#This Row],[wyladunek]]=1,statek[[#This Row],[ile ton]],0)</f>
        <v>1</v>
      </c>
      <c r="K125" s="2">
        <f>MONTH(statek[[#This Row],[data]])</f>
        <v>11</v>
      </c>
    </row>
    <row r="126" spans="1:11" x14ac:dyDescent="0.25">
      <c r="A126" s="1">
        <v>43040</v>
      </c>
      <c r="B126" s="2" t="s">
        <v>17</v>
      </c>
      <c r="C126" s="2" t="s">
        <v>12</v>
      </c>
      <c r="D126" s="3" t="s">
        <v>14</v>
      </c>
      <c r="E126">
        <v>147</v>
      </c>
      <c r="F126">
        <v>30</v>
      </c>
      <c r="G126" s="2">
        <f>IF(statek[[#This Row],[Z/W]]="Z",1,0)</f>
        <v>0</v>
      </c>
      <c r="H126">
        <f>IF(statek[[#This Row],[Z/W]]="W",1,0)</f>
        <v>1</v>
      </c>
      <c r="I126">
        <f>IF(statek[[#This Row],[zaladunek]]=1,statek[[#This Row],[ile ton]],0)</f>
        <v>0</v>
      </c>
      <c r="J126">
        <f>IF(statek[[#This Row],[wyladunek]]=1,statek[[#This Row],[ile ton]],0)</f>
        <v>147</v>
      </c>
      <c r="K126" s="2">
        <f>MONTH(statek[[#This Row],[data]])</f>
        <v>11</v>
      </c>
    </row>
    <row r="127" spans="1:11" x14ac:dyDescent="0.25">
      <c r="A127" s="1">
        <v>43040</v>
      </c>
      <c r="B127" s="2" t="s">
        <v>17</v>
      </c>
      <c r="C127" s="2" t="s">
        <v>10</v>
      </c>
      <c r="D127" s="3" t="s">
        <v>8</v>
      </c>
      <c r="E127">
        <v>15</v>
      </c>
      <c r="F127">
        <v>8</v>
      </c>
      <c r="G127" s="2">
        <f>IF(statek[[#This Row],[Z/W]]="Z",1,0)</f>
        <v>1</v>
      </c>
      <c r="H127">
        <f>IF(statek[[#This Row],[Z/W]]="W",1,0)</f>
        <v>0</v>
      </c>
      <c r="I127">
        <f>IF(statek[[#This Row],[zaladunek]]=1,statek[[#This Row],[ile ton]],0)</f>
        <v>15</v>
      </c>
      <c r="J127">
        <f>IF(statek[[#This Row],[wyladunek]]=1,statek[[#This Row],[ile ton]],0)</f>
        <v>0</v>
      </c>
      <c r="K127" s="2">
        <f>MONTH(statek[[#This Row],[data]])</f>
        <v>11</v>
      </c>
    </row>
    <row r="128" spans="1:11" x14ac:dyDescent="0.25">
      <c r="A128" s="1">
        <v>43040</v>
      </c>
      <c r="B128" s="2" t="s">
        <v>17</v>
      </c>
      <c r="C128" s="2" t="s">
        <v>7</v>
      </c>
      <c r="D128" s="3" t="s">
        <v>8</v>
      </c>
      <c r="E128">
        <v>24</v>
      </c>
      <c r="F128">
        <v>63</v>
      </c>
      <c r="G128" s="2">
        <f>IF(statek[[#This Row],[Z/W]]="Z",1,0)</f>
        <v>1</v>
      </c>
      <c r="H128">
        <f>IF(statek[[#This Row],[Z/W]]="W",1,0)</f>
        <v>0</v>
      </c>
      <c r="I128">
        <f>IF(statek[[#This Row],[zaladunek]]=1,statek[[#This Row],[ile ton]],0)</f>
        <v>24</v>
      </c>
      <c r="J128">
        <f>IF(statek[[#This Row],[wyladunek]]=1,statek[[#This Row],[ile ton]],0)</f>
        <v>0</v>
      </c>
      <c r="K128" s="2">
        <f>MONTH(statek[[#This Row],[data]])</f>
        <v>11</v>
      </c>
    </row>
    <row r="129" spans="1:11" x14ac:dyDescent="0.25">
      <c r="A129" s="1">
        <v>43040</v>
      </c>
      <c r="B129" s="2" t="s">
        <v>17</v>
      </c>
      <c r="C129" s="2" t="s">
        <v>11</v>
      </c>
      <c r="D129" s="3" t="s">
        <v>8</v>
      </c>
      <c r="E129">
        <v>19</v>
      </c>
      <c r="F129">
        <v>24</v>
      </c>
      <c r="G129" s="2">
        <f>IF(statek[[#This Row],[Z/W]]="Z",1,0)</f>
        <v>1</v>
      </c>
      <c r="H129">
        <f>IF(statek[[#This Row],[Z/W]]="W",1,0)</f>
        <v>0</v>
      </c>
      <c r="I129">
        <f>IF(statek[[#This Row],[zaladunek]]=1,statek[[#This Row],[ile ton]],0)</f>
        <v>19</v>
      </c>
      <c r="J129">
        <f>IF(statek[[#This Row],[wyladunek]]=1,statek[[#This Row],[ile ton]],0)</f>
        <v>0</v>
      </c>
      <c r="K129" s="2">
        <f>MONTH(statek[[#This Row],[data]])</f>
        <v>11</v>
      </c>
    </row>
    <row r="130" spans="1:11" x14ac:dyDescent="0.25">
      <c r="A130" s="1">
        <v>43064</v>
      </c>
      <c r="B130" s="2" t="s">
        <v>18</v>
      </c>
      <c r="C130" s="2" t="s">
        <v>7</v>
      </c>
      <c r="D130" s="3" t="s">
        <v>14</v>
      </c>
      <c r="E130">
        <v>134</v>
      </c>
      <c r="F130">
        <v>99</v>
      </c>
      <c r="G130" s="2">
        <f>IF(statek[[#This Row],[Z/W]]="Z",1,0)</f>
        <v>0</v>
      </c>
      <c r="H130">
        <f>IF(statek[[#This Row],[Z/W]]="W",1,0)</f>
        <v>1</v>
      </c>
      <c r="I130">
        <f>IF(statek[[#This Row],[zaladunek]]=1,statek[[#This Row],[ile ton]],0)</f>
        <v>0</v>
      </c>
      <c r="J130">
        <f>IF(statek[[#This Row],[wyladunek]]=1,statek[[#This Row],[ile ton]],0)</f>
        <v>134</v>
      </c>
      <c r="K130" s="2">
        <f>MONTH(statek[[#This Row],[data]])</f>
        <v>11</v>
      </c>
    </row>
    <row r="131" spans="1:11" x14ac:dyDescent="0.25">
      <c r="A131" s="1">
        <v>43064</v>
      </c>
      <c r="B131" s="2" t="s">
        <v>18</v>
      </c>
      <c r="C131" s="2" t="s">
        <v>9</v>
      </c>
      <c r="D131" s="3" t="s">
        <v>8</v>
      </c>
      <c r="E131">
        <v>12</v>
      </c>
      <c r="F131">
        <v>38</v>
      </c>
      <c r="G131" s="2">
        <f>IF(statek[[#This Row],[Z/W]]="Z",1,0)</f>
        <v>1</v>
      </c>
      <c r="H131">
        <f>IF(statek[[#This Row],[Z/W]]="W",1,0)</f>
        <v>0</v>
      </c>
      <c r="I131">
        <f>IF(statek[[#This Row],[zaladunek]]=1,statek[[#This Row],[ile ton]],0)</f>
        <v>12</v>
      </c>
      <c r="J131">
        <f>IF(statek[[#This Row],[wyladunek]]=1,statek[[#This Row],[ile ton]],0)</f>
        <v>0</v>
      </c>
      <c r="K131" s="2">
        <f>MONTH(statek[[#This Row],[data]])</f>
        <v>11</v>
      </c>
    </row>
    <row r="132" spans="1:11" x14ac:dyDescent="0.25">
      <c r="A132" s="1">
        <v>43082</v>
      </c>
      <c r="B132" s="2" t="s">
        <v>19</v>
      </c>
      <c r="C132" s="2" t="s">
        <v>12</v>
      </c>
      <c r="D132" s="3" t="s">
        <v>14</v>
      </c>
      <c r="E132">
        <v>4</v>
      </c>
      <c r="F132">
        <v>30</v>
      </c>
      <c r="G132" s="2">
        <f>IF(statek[[#This Row],[Z/W]]="Z",1,0)</f>
        <v>0</v>
      </c>
      <c r="H132">
        <f>IF(statek[[#This Row],[Z/W]]="W",1,0)</f>
        <v>1</v>
      </c>
      <c r="I132">
        <f>IF(statek[[#This Row],[zaladunek]]=1,statek[[#This Row],[ile ton]],0)</f>
        <v>0</v>
      </c>
      <c r="J132">
        <f>IF(statek[[#This Row],[wyladunek]]=1,statek[[#This Row],[ile ton]],0)</f>
        <v>4</v>
      </c>
      <c r="K132" s="2">
        <f>MONTH(statek[[#This Row],[data]])</f>
        <v>12</v>
      </c>
    </row>
    <row r="133" spans="1:11" x14ac:dyDescent="0.25">
      <c r="A133" s="1">
        <v>43082</v>
      </c>
      <c r="B133" s="2" t="s">
        <v>19</v>
      </c>
      <c r="C133" s="2" t="s">
        <v>10</v>
      </c>
      <c r="D133" s="3" t="s">
        <v>8</v>
      </c>
      <c r="E133">
        <v>26</v>
      </c>
      <c r="F133">
        <v>8</v>
      </c>
      <c r="G133" s="2">
        <f>IF(statek[[#This Row],[Z/W]]="Z",1,0)</f>
        <v>1</v>
      </c>
      <c r="H133">
        <f>IF(statek[[#This Row],[Z/W]]="W",1,0)</f>
        <v>0</v>
      </c>
      <c r="I133">
        <f>IF(statek[[#This Row],[zaladunek]]=1,statek[[#This Row],[ile ton]],0)</f>
        <v>26</v>
      </c>
      <c r="J133">
        <f>IF(statek[[#This Row],[wyladunek]]=1,statek[[#This Row],[ile ton]],0)</f>
        <v>0</v>
      </c>
      <c r="K133" s="2">
        <f>MONTH(statek[[#This Row],[data]])</f>
        <v>12</v>
      </c>
    </row>
    <row r="134" spans="1:11" x14ac:dyDescent="0.25">
      <c r="A134" s="1">
        <v>43082</v>
      </c>
      <c r="B134" s="2" t="s">
        <v>19</v>
      </c>
      <c r="C134" s="2" t="s">
        <v>7</v>
      </c>
      <c r="D134" s="3" t="s">
        <v>8</v>
      </c>
      <c r="E134">
        <v>38</v>
      </c>
      <c r="F134">
        <v>66</v>
      </c>
      <c r="G134" s="2">
        <f>IF(statek[[#This Row],[Z/W]]="Z",1,0)</f>
        <v>1</v>
      </c>
      <c r="H134">
        <f>IF(statek[[#This Row],[Z/W]]="W",1,0)</f>
        <v>0</v>
      </c>
      <c r="I134">
        <f>IF(statek[[#This Row],[zaladunek]]=1,statek[[#This Row],[ile ton]],0)</f>
        <v>38</v>
      </c>
      <c r="J134">
        <f>IF(statek[[#This Row],[wyladunek]]=1,statek[[#This Row],[ile ton]],0)</f>
        <v>0</v>
      </c>
      <c r="K134" s="2">
        <f>MONTH(statek[[#This Row],[data]])</f>
        <v>12</v>
      </c>
    </row>
    <row r="135" spans="1:11" x14ac:dyDescent="0.25">
      <c r="A135" s="1">
        <v>43104</v>
      </c>
      <c r="B135" s="2" t="s">
        <v>20</v>
      </c>
      <c r="C135" s="2" t="s">
        <v>7</v>
      </c>
      <c r="D135" s="3" t="s">
        <v>14</v>
      </c>
      <c r="E135">
        <v>38</v>
      </c>
      <c r="F135">
        <v>98</v>
      </c>
      <c r="G135" s="2">
        <f>IF(statek[[#This Row],[Z/W]]="Z",1,0)</f>
        <v>0</v>
      </c>
      <c r="H135">
        <f>IF(statek[[#This Row],[Z/W]]="W",1,0)</f>
        <v>1</v>
      </c>
      <c r="I135">
        <f>IF(statek[[#This Row],[zaladunek]]=1,statek[[#This Row],[ile ton]],0)</f>
        <v>0</v>
      </c>
      <c r="J135">
        <f>IF(statek[[#This Row],[wyladunek]]=1,statek[[#This Row],[ile ton]],0)</f>
        <v>38</v>
      </c>
      <c r="K135" s="2">
        <f>MONTH(statek[[#This Row],[data]])</f>
        <v>1</v>
      </c>
    </row>
    <row r="136" spans="1:11" x14ac:dyDescent="0.25">
      <c r="A136" s="1">
        <v>43104</v>
      </c>
      <c r="B136" s="2" t="s">
        <v>20</v>
      </c>
      <c r="C136" s="2" t="s">
        <v>11</v>
      </c>
      <c r="D136" s="3" t="s">
        <v>14</v>
      </c>
      <c r="E136">
        <v>44</v>
      </c>
      <c r="F136">
        <v>37</v>
      </c>
      <c r="G136" s="2">
        <f>IF(statek[[#This Row],[Z/W]]="Z",1,0)</f>
        <v>0</v>
      </c>
      <c r="H136">
        <f>IF(statek[[#This Row],[Z/W]]="W",1,0)</f>
        <v>1</v>
      </c>
      <c r="I136">
        <f>IF(statek[[#This Row],[zaladunek]]=1,statek[[#This Row],[ile ton]],0)</f>
        <v>0</v>
      </c>
      <c r="J136">
        <f>IF(statek[[#This Row],[wyladunek]]=1,statek[[#This Row],[ile ton]],0)</f>
        <v>44</v>
      </c>
      <c r="K136" s="2">
        <f>MONTH(statek[[#This Row],[data]])</f>
        <v>1</v>
      </c>
    </row>
    <row r="137" spans="1:11" x14ac:dyDescent="0.25">
      <c r="A137" s="1">
        <v>43104</v>
      </c>
      <c r="B137" s="2" t="s">
        <v>20</v>
      </c>
      <c r="C137" s="2" t="s">
        <v>10</v>
      </c>
      <c r="D137" s="3" t="s">
        <v>8</v>
      </c>
      <c r="E137">
        <v>21</v>
      </c>
      <c r="F137">
        <v>8</v>
      </c>
      <c r="G137" s="2">
        <f>IF(statek[[#This Row],[Z/W]]="Z",1,0)</f>
        <v>1</v>
      </c>
      <c r="H137">
        <f>IF(statek[[#This Row],[Z/W]]="W",1,0)</f>
        <v>0</v>
      </c>
      <c r="I137">
        <f>IF(statek[[#This Row],[zaladunek]]=1,statek[[#This Row],[ile ton]],0)</f>
        <v>21</v>
      </c>
      <c r="J137">
        <f>IF(statek[[#This Row],[wyladunek]]=1,statek[[#This Row],[ile ton]],0)</f>
        <v>0</v>
      </c>
      <c r="K137" s="2">
        <f>MONTH(statek[[#This Row],[data]])</f>
        <v>1</v>
      </c>
    </row>
    <row r="138" spans="1:11" x14ac:dyDescent="0.25">
      <c r="A138" s="1">
        <v>43104</v>
      </c>
      <c r="B138" s="2" t="s">
        <v>20</v>
      </c>
      <c r="C138" s="2" t="s">
        <v>9</v>
      </c>
      <c r="D138" s="3" t="s">
        <v>8</v>
      </c>
      <c r="E138">
        <v>10</v>
      </c>
      <c r="F138">
        <v>39</v>
      </c>
      <c r="G138" s="2">
        <f>IF(statek[[#This Row],[Z/W]]="Z",1,0)</f>
        <v>1</v>
      </c>
      <c r="H138">
        <f>IF(statek[[#This Row],[Z/W]]="W",1,0)</f>
        <v>0</v>
      </c>
      <c r="I138">
        <f>IF(statek[[#This Row],[zaladunek]]=1,statek[[#This Row],[ile ton]],0)</f>
        <v>10</v>
      </c>
      <c r="J138">
        <f>IF(statek[[#This Row],[wyladunek]]=1,statek[[#This Row],[ile ton]],0)</f>
        <v>0</v>
      </c>
      <c r="K138" s="2">
        <f>MONTH(statek[[#This Row],[data]])</f>
        <v>1</v>
      </c>
    </row>
    <row r="139" spans="1:11" x14ac:dyDescent="0.25">
      <c r="A139" s="1">
        <v>43129</v>
      </c>
      <c r="B139" s="2" t="s">
        <v>21</v>
      </c>
      <c r="C139" s="2" t="s">
        <v>11</v>
      </c>
      <c r="D139" s="3" t="s">
        <v>14</v>
      </c>
      <c r="E139">
        <v>15</v>
      </c>
      <c r="F139">
        <v>38</v>
      </c>
      <c r="G139" s="2">
        <f>IF(statek[[#This Row],[Z/W]]="Z",1,0)</f>
        <v>0</v>
      </c>
      <c r="H139">
        <f>IF(statek[[#This Row],[Z/W]]="W",1,0)</f>
        <v>1</v>
      </c>
      <c r="I139">
        <f>IF(statek[[#This Row],[zaladunek]]=1,statek[[#This Row],[ile ton]],0)</f>
        <v>0</v>
      </c>
      <c r="J139">
        <f>IF(statek[[#This Row],[wyladunek]]=1,statek[[#This Row],[ile ton]],0)</f>
        <v>15</v>
      </c>
      <c r="K139" s="2">
        <f>MONTH(statek[[#This Row],[data]])</f>
        <v>1</v>
      </c>
    </row>
    <row r="140" spans="1:11" x14ac:dyDescent="0.25">
      <c r="A140" s="1">
        <v>43129</v>
      </c>
      <c r="B140" s="2" t="s">
        <v>21</v>
      </c>
      <c r="C140" s="2" t="s">
        <v>9</v>
      </c>
      <c r="D140" s="3" t="s">
        <v>14</v>
      </c>
      <c r="E140">
        <v>22</v>
      </c>
      <c r="F140">
        <v>63</v>
      </c>
      <c r="G140" s="2">
        <f>IF(statek[[#This Row],[Z/W]]="Z",1,0)</f>
        <v>0</v>
      </c>
      <c r="H140">
        <f>IF(statek[[#This Row],[Z/W]]="W",1,0)</f>
        <v>1</v>
      </c>
      <c r="I140">
        <f>IF(statek[[#This Row],[zaladunek]]=1,statek[[#This Row],[ile ton]],0)</f>
        <v>0</v>
      </c>
      <c r="J140">
        <f>IF(statek[[#This Row],[wyladunek]]=1,statek[[#This Row],[ile ton]],0)</f>
        <v>22</v>
      </c>
      <c r="K140" s="2">
        <f>MONTH(statek[[#This Row],[data]])</f>
        <v>1</v>
      </c>
    </row>
    <row r="141" spans="1:11" x14ac:dyDescent="0.25">
      <c r="A141" s="1">
        <v>43129</v>
      </c>
      <c r="B141" s="2" t="s">
        <v>21</v>
      </c>
      <c r="C141" s="2" t="s">
        <v>7</v>
      </c>
      <c r="D141" s="3" t="s">
        <v>8</v>
      </c>
      <c r="E141">
        <v>9</v>
      </c>
      <c r="F141">
        <v>60</v>
      </c>
      <c r="G141" s="2">
        <f>IF(statek[[#This Row],[Z/W]]="Z",1,0)</f>
        <v>1</v>
      </c>
      <c r="H141">
        <f>IF(statek[[#This Row],[Z/W]]="W",1,0)</f>
        <v>0</v>
      </c>
      <c r="I141">
        <f>IF(statek[[#This Row],[zaladunek]]=1,statek[[#This Row],[ile ton]],0)</f>
        <v>9</v>
      </c>
      <c r="J141">
        <f>IF(statek[[#This Row],[wyladunek]]=1,statek[[#This Row],[ile ton]],0)</f>
        <v>0</v>
      </c>
      <c r="K141" s="2">
        <f>MONTH(statek[[#This Row],[data]])</f>
        <v>1</v>
      </c>
    </row>
    <row r="142" spans="1:11" x14ac:dyDescent="0.25">
      <c r="A142" s="1">
        <v>43129</v>
      </c>
      <c r="B142" s="2" t="s">
        <v>21</v>
      </c>
      <c r="C142" s="2" t="s">
        <v>12</v>
      </c>
      <c r="D142" s="3" t="s">
        <v>8</v>
      </c>
      <c r="E142">
        <v>6</v>
      </c>
      <c r="F142">
        <v>19</v>
      </c>
      <c r="G142" s="2">
        <f>IF(statek[[#This Row],[Z/W]]="Z",1,0)</f>
        <v>1</v>
      </c>
      <c r="H142">
        <f>IF(statek[[#This Row],[Z/W]]="W",1,0)</f>
        <v>0</v>
      </c>
      <c r="I142">
        <f>IF(statek[[#This Row],[zaladunek]]=1,statek[[#This Row],[ile ton]],0)</f>
        <v>6</v>
      </c>
      <c r="J142">
        <f>IF(statek[[#This Row],[wyladunek]]=1,statek[[#This Row],[ile ton]],0)</f>
        <v>0</v>
      </c>
      <c r="K142" s="2">
        <f>MONTH(statek[[#This Row],[data]])</f>
        <v>1</v>
      </c>
    </row>
    <row r="143" spans="1:11" x14ac:dyDescent="0.25">
      <c r="A143" s="1">
        <v>43129</v>
      </c>
      <c r="B143" s="2" t="s">
        <v>21</v>
      </c>
      <c r="C143" s="2" t="s">
        <v>10</v>
      </c>
      <c r="D143" s="3" t="s">
        <v>8</v>
      </c>
      <c r="E143">
        <v>4</v>
      </c>
      <c r="F143">
        <v>8</v>
      </c>
      <c r="G143" s="2">
        <f>IF(statek[[#This Row],[Z/W]]="Z",1,0)</f>
        <v>1</v>
      </c>
      <c r="H143">
        <f>IF(statek[[#This Row],[Z/W]]="W",1,0)</f>
        <v>0</v>
      </c>
      <c r="I143">
        <f>IF(statek[[#This Row],[zaladunek]]=1,statek[[#This Row],[ile ton]],0)</f>
        <v>4</v>
      </c>
      <c r="J143">
        <f>IF(statek[[#This Row],[wyladunek]]=1,statek[[#This Row],[ile ton]],0)</f>
        <v>0</v>
      </c>
      <c r="K143" s="2">
        <f>MONTH(statek[[#This Row],[data]])</f>
        <v>1</v>
      </c>
    </row>
    <row r="144" spans="1:11" x14ac:dyDescent="0.25">
      <c r="A144" s="1">
        <v>43130</v>
      </c>
      <c r="B144" s="2" t="s">
        <v>22</v>
      </c>
      <c r="C144" s="2" t="s">
        <v>12</v>
      </c>
      <c r="D144" s="3" t="s">
        <v>14</v>
      </c>
      <c r="E144">
        <v>6</v>
      </c>
      <c r="F144">
        <v>25</v>
      </c>
      <c r="G144" s="2">
        <f>IF(statek[[#This Row],[Z/W]]="Z",1,0)</f>
        <v>0</v>
      </c>
      <c r="H144">
        <f>IF(statek[[#This Row],[Z/W]]="W",1,0)</f>
        <v>1</v>
      </c>
      <c r="I144">
        <f>IF(statek[[#This Row],[zaladunek]]=1,statek[[#This Row],[ile ton]],0)</f>
        <v>0</v>
      </c>
      <c r="J144">
        <f>IF(statek[[#This Row],[wyladunek]]=1,statek[[#This Row],[ile ton]],0)</f>
        <v>6</v>
      </c>
      <c r="K144" s="2">
        <f>MONTH(statek[[#This Row],[data]])</f>
        <v>1</v>
      </c>
    </row>
    <row r="145" spans="1:11" x14ac:dyDescent="0.25">
      <c r="A145" s="1">
        <v>43130</v>
      </c>
      <c r="B145" s="2" t="s">
        <v>22</v>
      </c>
      <c r="C145" s="2" t="s">
        <v>7</v>
      </c>
      <c r="D145" s="3" t="s">
        <v>8</v>
      </c>
      <c r="E145">
        <v>48</v>
      </c>
      <c r="F145">
        <v>79</v>
      </c>
      <c r="G145" s="2">
        <f>IF(statek[[#This Row],[Z/W]]="Z",1,0)</f>
        <v>1</v>
      </c>
      <c r="H145">
        <f>IF(statek[[#This Row],[Z/W]]="W",1,0)</f>
        <v>0</v>
      </c>
      <c r="I145">
        <f>IF(statek[[#This Row],[zaladunek]]=1,statek[[#This Row],[ile ton]],0)</f>
        <v>48</v>
      </c>
      <c r="J145">
        <f>IF(statek[[#This Row],[wyladunek]]=1,statek[[#This Row],[ile ton]],0)</f>
        <v>0</v>
      </c>
      <c r="K145" s="2">
        <f>MONTH(statek[[#This Row],[data]])</f>
        <v>1</v>
      </c>
    </row>
    <row r="146" spans="1:11" x14ac:dyDescent="0.25">
      <c r="A146" s="1">
        <v>43147</v>
      </c>
      <c r="B146" s="2" t="s">
        <v>6</v>
      </c>
      <c r="C146" s="2" t="s">
        <v>9</v>
      </c>
      <c r="D146" s="3" t="s">
        <v>8</v>
      </c>
      <c r="E146">
        <v>34</v>
      </c>
      <c r="F146">
        <v>42</v>
      </c>
      <c r="G146" s="2">
        <f>IF(statek[[#This Row],[Z/W]]="Z",1,0)</f>
        <v>1</v>
      </c>
      <c r="H146">
        <f>IF(statek[[#This Row],[Z/W]]="W",1,0)</f>
        <v>0</v>
      </c>
      <c r="I146">
        <f>IF(statek[[#This Row],[zaladunek]]=1,statek[[#This Row],[ile ton]],0)</f>
        <v>34</v>
      </c>
      <c r="J146">
        <f>IF(statek[[#This Row],[wyladunek]]=1,statek[[#This Row],[ile ton]],0)</f>
        <v>0</v>
      </c>
      <c r="K146" s="2">
        <f>MONTH(statek[[#This Row],[data]])</f>
        <v>2</v>
      </c>
    </row>
    <row r="147" spans="1:11" x14ac:dyDescent="0.25">
      <c r="A147" s="1">
        <v>43147</v>
      </c>
      <c r="B147" s="2" t="s">
        <v>6</v>
      </c>
      <c r="C147" s="2" t="s">
        <v>11</v>
      </c>
      <c r="D147" s="3" t="s">
        <v>14</v>
      </c>
      <c r="E147">
        <v>49</v>
      </c>
      <c r="F147">
        <v>35</v>
      </c>
      <c r="G147" s="2">
        <f>IF(statek[[#This Row],[Z/W]]="Z",1,0)</f>
        <v>0</v>
      </c>
      <c r="H147">
        <f>IF(statek[[#This Row],[Z/W]]="W",1,0)</f>
        <v>1</v>
      </c>
      <c r="I147">
        <f>IF(statek[[#This Row],[zaladunek]]=1,statek[[#This Row],[ile ton]],0)</f>
        <v>0</v>
      </c>
      <c r="J147">
        <f>IF(statek[[#This Row],[wyladunek]]=1,statek[[#This Row],[ile ton]],0)</f>
        <v>49</v>
      </c>
      <c r="K147" s="2">
        <f>MONTH(statek[[#This Row],[data]])</f>
        <v>2</v>
      </c>
    </row>
    <row r="148" spans="1:11" x14ac:dyDescent="0.25">
      <c r="A148" s="1">
        <v>43147</v>
      </c>
      <c r="B148" s="2" t="s">
        <v>6</v>
      </c>
      <c r="C148" s="2" t="s">
        <v>10</v>
      </c>
      <c r="D148" s="3" t="s">
        <v>8</v>
      </c>
      <c r="E148">
        <v>10</v>
      </c>
      <c r="F148">
        <v>8</v>
      </c>
      <c r="G148" s="2">
        <f>IF(statek[[#This Row],[Z/W]]="Z",1,0)</f>
        <v>1</v>
      </c>
      <c r="H148">
        <f>IF(statek[[#This Row],[Z/W]]="W",1,0)</f>
        <v>0</v>
      </c>
      <c r="I148">
        <f>IF(statek[[#This Row],[zaladunek]]=1,statek[[#This Row],[ile ton]],0)</f>
        <v>10</v>
      </c>
      <c r="J148">
        <f>IF(statek[[#This Row],[wyladunek]]=1,statek[[#This Row],[ile ton]],0)</f>
        <v>0</v>
      </c>
      <c r="K148" s="2">
        <f>MONTH(statek[[#This Row],[data]])</f>
        <v>2</v>
      </c>
    </row>
    <row r="149" spans="1:11" x14ac:dyDescent="0.25">
      <c r="A149" s="1">
        <v>43147</v>
      </c>
      <c r="B149" s="2" t="s">
        <v>6</v>
      </c>
      <c r="C149" s="2" t="s">
        <v>12</v>
      </c>
      <c r="D149" s="3" t="s">
        <v>8</v>
      </c>
      <c r="E149">
        <v>47</v>
      </c>
      <c r="F149">
        <v>21</v>
      </c>
      <c r="G149" s="2">
        <f>IF(statek[[#This Row],[Z/W]]="Z",1,0)</f>
        <v>1</v>
      </c>
      <c r="H149">
        <f>IF(statek[[#This Row],[Z/W]]="W",1,0)</f>
        <v>0</v>
      </c>
      <c r="I149">
        <f>IF(statek[[#This Row],[zaladunek]]=1,statek[[#This Row],[ile ton]],0)</f>
        <v>47</v>
      </c>
      <c r="J149">
        <f>IF(statek[[#This Row],[wyladunek]]=1,statek[[#This Row],[ile ton]],0)</f>
        <v>0</v>
      </c>
      <c r="K149" s="2">
        <f>MONTH(statek[[#This Row],[data]])</f>
        <v>2</v>
      </c>
    </row>
    <row r="150" spans="1:11" x14ac:dyDescent="0.25">
      <c r="A150" s="1">
        <v>43147</v>
      </c>
      <c r="B150" s="2" t="s">
        <v>6</v>
      </c>
      <c r="C150" s="2" t="s">
        <v>7</v>
      </c>
      <c r="D150" s="3" t="s">
        <v>8</v>
      </c>
      <c r="E150">
        <v>48</v>
      </c>
      <c r="F150">
        <v>66</v>
      </c>
      <c r="G150" s="2">
        <f>IF(statek[[#This Row],[Z/W]]="Z",1,0)</f>
        <v>1</v>
      </c>
      <c r="H150">
        <f>IF(statek[[#This Row],[Z/W]]="W",1,0)</f>
        <v>0</v>
      </c>
      <c r="I150">
        <f>IF(statek[[#This Row],[zaladunek]]=1,statek[[#This Row],[ile ton]],0)</f>
        <v>48</v>
      </c>
      <c r="J150">
        <f>IF(statek[[#This Row],[wyladunek]]=1,statek[[#This Row],[ile ton]],0)</f>
        <v>0</v>
      </c>
      <c r="K150" s="2">
        <f>MONTH(statek[[#This Row],[data]])</f>
        <v>2</v>
      </c>
    </row>
    <row r="151" spans="1:11" x14ac:dyDescent="0.25">
      <c r="A151" s="1">
        <v>43162</v>
      </c>
      <c r="B151" s="2" t="s">
        <v>13</v>
      </c>
      <c r="C151" s="2" t="s">
        <v>9</v>
      </c>
      <c r="D151" s="3" t="s">
        <v>14</v>
      </c>
      <c r="E151">
        <v>34</v>
      </c>
      <c r="F151">
        <v>58</v>
      </c>
      <c r="G151" s="2">
        <f>IF(statek[[#This Row],[Z/W]]="Z",1,0)</f>
        <v>0</v>
      </c>
      <c r="H151">
        <f>IF(statek[[#This Row],[Z/W]]="W",1,0)</f>
        <v>1</v>
      </c>
      <c r="I151">
        <f>IF(statek[[#This Row],[zaladunek]]=1,statek[[#This Row],[ile ton]],0)</f>
        <v>0</v>
      </c>
      <c r="J151">
        <f>IF(statek[[#This Row],[wyladunek]]=1,statek[[#This Row],[ile ton]],0)</f>
        <v>34</v>
      </c>
      <c r="K151" s="2">
        <f>MONTH(statek[[#This Row],[data]])</f>
        <v>3</v>
      </c>
    </row>
    <row r="152" spans="1:11" x14ac:dyDescent="0.25">
      <c r="A152" s="1">
        <v>43162</v>
      </c>
      <c r="B152" s="2" t="s">
        <v>13</v>
      </c>
      <c r="C152" s="2" t="s">
        <v>10</v>
      </c>
      <c r="D152" s="3" t="s">
        <v>8</v>
      </c>
      <c r="E152">
        <v>5</v>
      </c>
      <c r="F152">
        <v>9</v>
      </c>
      <c r="G152" s="2">
        <f>IF(statek[[#This Row],[Z/W]]="Z",1,0)</f>
        <v>1</v>
      </c>
      <c r="H152">
        <f>IF(statek[[#This Row],[Z/W]]="W",1,0)</f>
        <v>0</v>
      </c>
      <c r="I152">
        <f>IF(statek[[#This Row],[zaladunek]]=1,statek[[#This Row],[ile ton]],0)</f>
        <v>5</v>
      </c>
      <c r="J152">
        <f>IF(statek[[#This Row],[wyladunek]]=1,statek[[#This Row],[ile ton]],0)</f>
        <v>0</v>
      </c>
      <c r="K152" s="2">
        <f>MONTH(statek[[#This Row],[data]])</f>
        <v>3</v>
      </c>
    </row>
    <row r="153" spans="1:11" x14ac:dyDescent="0.25">
      <c r="A153" s="1">
        <v>43181</v>
      </c>
      <c r="B153" s="2" t="s">
        <v>15</v>
      </c>
      <c r="C153" s="2" t="s">
        <v>12</v>
      </c>
      <c r="D153" s="3" t="s">
        <v>14</v>
      </c>
      <c r="E153">
        <v>46</v>
      </c>
      <c r="F153">
        <v>30</v>
      </c>
      <c r="G153" s="2">
        <f>IF(statek[[#This Row],[Z/W]]="Z",1,0)</f>
        <v>0</v>
      </c>
      <c r="H153">
        <f>IF(statek[[#This Row],[Z/W]]="W",1,0)</f>
        <v>1</v>
      </c>
      <c r="I153">
        <f>IF(statek[[#This Row],[zaladunek]]=1,statek[[#This Row],[ile ton]],0)</f>
        <v>0</v>
      </c>
      <c r="J153">
        <f>IF(statek[[#This Row],[wyladunek]]=1,statek[[#This Row],[ile ton]],0)</f>
        <v>46</v>
      </c>
      <c r="K153" s="2">
        <f>MONTH(statek[[#This Row],[data]])</f>
        <v>3</v>
      </c>
    </row>
    <row r="154" spans="1:11" x14ac:dyDescent="0.25">
      <c r="A154" s="1">
        <v>43181</v>
      </c>
      <c r="B154" s="2" t="s">
        <v>15</v>
      </c>
      <c r="C154" s="2" t="s">
        <v>7</v>
      </c>
      <c r="D154" s="3" t="s">
        <v>8</v>
      </c>
      <c r="E154">
        <v>49</v>
      </c>
      <c r="F154">
        <v>65</v>
      </c>
      <c r="G154" s="2">
        <f>IF(statek[[#This Row],[Z/W]]="Z",1,0)</f>
        <v>1</v>
      </c>
      <c r="H154">
        <f>IF(statek[[#This Row],[Z/W]]="W",1,0)</f>
        <v>0</v>
      </c>
      <c r="I154">
        <f>IF(statek[[#This Row],[zaladunek]]=1,statek[[#This Row],[ile ton]],0)</f>
        <v>49</v>
      </c>
      <c r="J154">
        <f>IF(statek[[#This Row],[wyladunek]]=1,statek[[#This Row],[ile ton]],0)</f>
        <v>0</v>
      </c>
      <c r="K154" s="2">
        <f>MONTH(statek[[#This Row],[data]])</f>
        <v>3</v>
      </c>
    </row>
    <row r="155" spans="1:11" x14ac:dyDescent="0.25">
      <c r="A155" s="1">
        <v>43181</v>
      </c>
      <c r="B155" s="2" t="s">
        <v>15</v>
      </c>
      <c r="C155" s="2" t="s">
        <v>10</v>
      </c>
      <c r="D155" s="3" t="s">
        <v>8</v>
      </c>
      <c r="E155">
        <v>16</v>
      </c>
      <c r="F155">
        <v>8</v>
      </c>
      <c r="G155" s="2">
        <f>IF(statek[[#This Row],[Z/W]]="Z",1,0)</f>
        <v>1</v>
      </c>
      <c r="H155">
        <f>IF(statek[[#This Row],[Z/W]]="W",1,0)</f>
        <v>0</v>
      </c>
      <c r="I155">
        <f>IF(statek[[#This Row],[zaladunek]]=1,statek[[#This Row],[ile ton]],0)</f>
        <v>16</v>
      </c>
      <c r="J155">
        <f>IF(statek[[#This Row],[wyladunek]]=1,statek[[#This Row],[ile ton]],0)</f>
        <v>0</v>
      </c>
      <c r="K155" s="2">
        <f>MONTH(statek[[#This Row],[data]])</f>
        <v>3</v>
      </c>
    </row>
    <row r="156" spans="1:11" x14ac:dyDescent="0.25">
      <c r="A156" s="1">
        <v>43207</v>
      </c>
      <c r="B156" s="2" t="s">
        <v>16</v>
      </c>
      <c r="C156" s="2" t="s">
        <v>9</v>
      </c>
      <c r="D156" s="3" t="s">
        <v>8</v>
      </c>
      <c r="E156">
        <v>5</v>
      </c>
      <c r="F156">
        <v>37</v>
      </c>
      <c r="G156" s="2">
        <f>IF(statek[[#This Row],[Z/W]]="Z",1,0)</f>
        <v>1</v>
      </c>
      <c r="H156">
        <f>IF(statek[[#This Row],[Z/W]]="W",1,0)</f>
        <v>0</v>
      </c>
      <c r="I156">
        <f>IF(statek[[#This Row],[zaladunek]]=1,statek[[#This Row],[ile ton]],0)</f>
        <v>5</v>
      </c>
      <c r="J156">
        <f>IF(statek[[#This Row],[wyladunek]]=1,statek[[#This Row],[ile ton]],0)</f>
        <v>0</v>
      </c>
      <c r="K156" s="2">
        <f>MONTH(statek[[#This Row],[data]])</f>
        <v>4</v>
      </c>
    </row>
    <row r="157" spans="1:11" x14ac:dyDescent="0.25">
      <c r="A157" s="1">
        <v>43207</v>
      </c>
      <c r="B157" s="2" t="s">
        <v>16</v>
      </c>
      <c r="C157" s="2" t="s">
        <v>12</v>
      </c>
      <c r="D157" s="3" t="s">
        <v>14</v>
      </c>
      <c r="E157">
        <v>1</v>
      </c>
      <c r="F157">
        <v>32</v>
      </c>
      <c r="G157" s="2">
        <f>IF(statek[[#This Row],[Z/W]]="Z",1,0)</f>
        <v>0</v>
      </c>
      <c r="H157">
        <f>IF(statek[[#This Row],[Z/W]]="W",1,0)</f>
        <v>1</v>
      </c>
      <c r="I157">
        <f>IF(statek[[#This Row],[zaladunek]]=1,statek[[#This Row],[ile ton]],0)</f>
        <v>0</v>
      </c>
      <c r="J157">
        <f>IF(statek[[#This Row],[wyladunek]]=1,statek[[#This Row],[ile ton]],0)</f>
        <v>1</v>
      </c>
      <c r="K157" s="2">
        <f>MONTH(statek[[#This Row],[data]])</f>
        <v>4</v>
      </c>
    </row>
    <row r="158" spans="1:11" x14ac:dyDescent="0.25">
      <c r="A158" s="1">
        <v>43207</v>
      </c>
      <c r="B158" s="2" t="s">
        <v>16</v>
      </c>
      <c r="C158" s="2" t="s">
        <v>10</v>
      </c>
      <c r="D158" s="3" t="s">
        <v>8</v>
      </c>
      <c r="E158">
        <v>34</v>
      </c>
      <c r="F158">
        <v>7</v>
      </c>
      <c r="G158" s="2">
        <f>IF(statek[[#This Row],[Z/W]]="Z",1,0)</f>
        <v>1</v>
      </c>
      <c r="H158">
        <f>IF(statek[[#This Row],[Z/W]]="W",1,0)</f>
        <v>0</v>
      </c>
      <c r="I158">
        <f>IF(statek[[#This Row],[zaladunek]]=1,statek[[#This Row],[ile ton]],0)</f>
        <v>34</v>
      </c>
      <c r="J158">
        <f>IF(statek[[#This Row],[wyladunek]]=1,statek[[#This Row],[ile ton]],0)</f>
        <v>0</v>
      </c>
      <c r="K158" s="2">
        <f>MONTH(statek[[#This Row],[data]])</f>
        <v>4</v>
      </c>
    </row>
    <row r="159" spans="1:11" x14ac:dyDescent="0.25">
      <c r="A159" s="1">
        <v>43207</v>
      </c>
      <c r="B159" s="2" t="s">
        <v>16</v>
      </c>
      <c r="C159" s="2" t="s">
        <v>7</v>
      </c>
      <c r="D159" s="3" t="s">
        <v>8</v>
      </c>
      <c r="E159">
        <v>29</v>
      </c>
      <c r="F159">
        <v>59</v>
      </c>
      <c r="G159" s="2">
        <f>IF(statek[[#This Row],[Z/W]]="Z",1,0)</f>
        <v>1</v>
      </c>
      <c r="H159">
        <f>IF(statek[[#This Row],[Z/W]]="W",1,0)</f>
        <v>0</v>
      </c>
      <c r="I159">
        <f>IF(statek[[#This Row],[zaladunek]]=1,statek[[#This Row],[ile ton]],0)</f>
        <v>29</v>
      </c>
      <c r="J159">
        <f>IF(statek[[#This Row],[wyladunek]]=1,statek[[#This Row],[ile ton]],0)</f>
        <v>0</v>
      </c>
      <c r="K159" s="2">
        <f>MONTH(statek[[#This Row],[data]])</f>
        <v>4</v>
      </c>
    </row>
    <row r="160" spans="1:11" x14ac:dyDescent="0.25">
      <c r="A160" s="1">
        <v>43228</v>
      </c>
      <c r="B160" s="2" t="s">
        <v>17</v>
      </c>
      <c r="C160" s="2" t="s">
        <v>11</v>
      </c>
      <c r="D160" s="3" t="s">
        <v>8</v>
      </c>
      <c r="E160">
        <v>34</v>
      </c>
      <c r="F160">
        <v>24</v>
      </c>
      <c r="G160" s="2">
        <f>IF(statek[[#This Row],[Z/W]]="Z",1,0)</f>
        <v>1</v>
      </c>
      <c r="H160">
        <f>IF(statek[[#This Row],[Z/W]]="W",1,0)</f>
        <v>0</v>
      </c>
      <c r="I160">
        <f>IF(statek[[#This Row],[zaladunek]]=1,statek[[#This Row],[ile ton]],0)</f>
        <v>34</v>
      </c>
      <c r="J160">
        <f>IF(statek[[#This Row],[wyladunek]]=1,statek[[#This Row],[ile ton]],0)</f>
        <v>0</v>
      </c>
      <c r="K160" s="2">
        <f>MONTH(statek[[#This Row],[data]])</f>
        <v>5</v>
      </c>
    </row>
    <row r="161" spans="1:11" x14ac:dyDescent="0.25">
      <c r="A161" s="1">
        <v>43228</v>
      </c>
      <c r="B161" s="2" t="s">
        <v>17</v>
      </c>
      <c r="C161" s="2" t="s">
        <v>12</v>
      </c>
      <c r="D161" s="3" t="s">
        <v>8</v>
      </c>
      <c r="E161">
        <v>27</v>
      </c>
      <c r="F161">
        <v>20</v>
      </c>
      <c r="G161" s="2">
        <f>IF(statek[[#This Row],[Z/W]]="Z",1,0)</f>
        <v>1</v>
      </c>
      <c r="H161">
        <f>IF(statek[[#This Row],[Z/W]]="W",1,0)</f>
        <v>0</v>
      </c>
      <c r="I161">
        <f>IF(statek[[#This Row],[zaladunek]]=1,statek[[#This Row],[ile ton]],0)</f>
        <v>27</v>
      </c>
      <c r="J161">
        <f>IF(statek[[#This Row],[wyladunek]]=1,statek[[#This Row],[ile ton]],0)</f>
        <v>0</v>
      </c>
      <c r="K161" s="2">
        <f>MONTH(statek[[#This Row],[data]])</f>
        <v>5</v>
      </c>
    </row>
    <row r="162" spans="1:11" x14ac:dyDescent="0.25">
      <c r="A162" s="1">
        <v>43228</v>
      </c>
      <c r="B162" s="2" t="s">
        <v>17</v>
      </c>
      <c r="C162" s="2" t="s">
        <v>10</v>
      </c>
      <c r="D162" s="3" t="s">
        <v>8</v>
      </c>
      <c r="E162">
        <v>40</v>
      </c>
      <c r="F162">
        <v>8</v>
      </c>
      <c r="G162" s="2">
        <f>IF(statek[[#This Row],[Z/W]]="Z",1,0)</f>
        <v>1</v>
      </c>
      <c r="H162">
        <f>IF(statek[[#This Row],[Z/W]]="W",1,0)</f>
        <v>0</v>
      </c>
      <c r="I162">
        <f>IF(statek[[#This Row],[zaladunek]]=1,statek[[#This Row],[ile ton]],0)</f>
        <v>40</v>
      </c>
      <c r="J162">
        <f>IF(statek[[#This Row],[wyladunek]]=1,statek[[#This Row],[ile ton]],0)</f>
        <v>0</v>
      </c>
      <c r="K162" s="2">
        <f>MONTH(statek[[#This Row],[data]])</f>
        <v>5</v>
      </c>
    </row>
    <row r="163" spans="1:11" x14ac:dyDescent="0.25">
      <c r="A163" s="1">
        <v>43252</v>
      </c>
      <c r="B163" s="2" t="s">
        <v>18</v>
      </c>
      <c r="C163" s="2" t="s">
        <v>7</v>
      </c>
      <c r="D163" s="3" t="s">
        <v>14</v>
      </c>
      <c r="E163">
        <v>184</v>
      </c>
      <c r="F163">
        <v>99</v>
      </c>
      <c r="G163" s="2">
        <f>IF(statek[[#This Row],[Z/W]]="Z",1,0)</f>
        <v>0</v>
      </c>
      <c r="H163">
        <f>IF(statek[[#This Row],[Z/W]]="W",1,0)</f>
        <v>1</v>
      </c>
      <c r="I163">
        <f>IF(statek[[#This Row],[zaladunek]]=1,statek[[#This Row],[ile ton]],0)</f>
        <v>0</v>
      </c>
      <c r="J163">
        <f>IF(statek[[#This Row],[wyladunek]]=1,statek[[#This Row],[ile ton]],0)</f>
        <v>184</v>
      </c>
      <c r="K163" s="2">
        <f>MONTH(statek[[#This Row],[data]])</f>
        <v>6</v>
      </c>
    </row>
    <row r="164" spans="1:11" x14ac:dyDescent="0.25">
      <c r="A164" s="1">
        <v>43252</v>
      </c>
      <c r="B164" s="2" t="s">
        <v>18</v>
      </c>
      <c r="C164" s="2" t="s">
        <v>9</v>
      </c>
      <c r="D164" s="3" t="s">
        <v>8</v>
      </c>
      <c r="E164">
        <v>48</v>
      </c>
      <c r="F164">
        <v>38</v>
      </c>
      <c r="G164" s="2">
        <f>IF(statek[[#This Row],[Z/W]]="Z",1,0)</f>
        <v>1</v>
      </c>
      <c r="H164">
        <f>IF(statek[[#This Row],[Z/W]]="W",1,0)</f>
        <v>0</v>
      </c>
      <c r="I164">
        <f>IF(statek[[#This Row],[zaladunek]]=1,statek[[#This Row],[ile ton]],0)</f>
        <v>48</v>
      </c>
      <c r="J164">
        <f>IF(statek[[#This Row],[wyladunek]]=1,statek[[#This Row],[ile ton]],0)</f>
        <v>0</v>
      </c>
      <c r="K164" s="2">
        <f>MONTH(statek[[#This Row],[data]])</f>
        <v>6</v>
      </c>
    </row>
    <row r="165" spans="1:11" x14ac:dyDescent="0.25">
      <c r="A165" s="1">
        <v>43252</v>
      </c>
      <c r="B165" s="2" t="s">
        <v>18</v>
      </c>
      <c r="C165" s="2" t="s">
        <v>11</v>
      </c>
      <c r="D165" s="3" t="s">
        <v>8</v>
      </c>
      <c r="E165">
        <v>21</v>
      </c>
      <c r="F165">
        <v>23</v>
      </c>
      <c r="G165" s="2">
        <f>IF(statek[[#This Row],[Z/W]]="Z",1,0)</f>
        <v>1</v>
      </c>
      <c r="H165">
        <f>IF(statek[[#This Row],[Z/W]]="W",1,0)</f>
        <v>0</v>
      </c>
      <c r="I165">
        <f>IF(statek[[#This Row],[zaladunek]]=1,statek[[#This Row],[ile ton]],0)</f>
        <v>21</v>
      </c>
      <c r="J165">
        <f>IF(statek[[#This Row],[wyladunek]]=1,statek[[#This Row],[ile ton]],0)</f>
        <v>0</v>
      </c>
      <c r="K165" s="2">
        <f>MONTH(statek[[#This Row],[data]])</f>
        <v>6</v>
      </c>
    </row>
    <row r="166" spans="1:11" x14ac:dyDescent="0.25">
      <c r="A166" s="1">
        <v>43270</v>
      </c>
      <c r="B166" s="2" t="s">
        <v>19</v>
      </c>
      <c r="C166" s="2" t="s">
        <v>7</v>
      </c>
      <c r="D166" s="3" t="s">
        <v>8</v>
      </c>
      <c r="E166">
        <v>47</v>
      </c>
      <c r="F166">
        <v>66</v>
      </c>
      <c r="G166" s="2">
        <f>IF(statek[[#This Row],[Z/W]]="Z",1,0)</f>
        <v>1</v>
      </c>
      <c r="H166">
        <f>IF(statek[[#This Row],[Z/W]]="W",1,0)</f>
        <v>0</v>
      </c>
      <c r="I166">
        <f>IF(statek[[#This Row],[zaladunek]]=1,statek[[#This Row],[ile ton]],0)</f>
        <v>47</v>
      </c>
      <c r="J166">
        <f>IF(statek[[#This Row],[wyladunek]]=1,statek[[#This Row],[ile ton]],0)</f>
        <v>0</v>
      </c>
      <c r="K166" s="2">
        <f>MONTH(statek[[#This Row],[data]])</f>
        <v>6</v>
      </c>
    </row>
    <row r="167" spans="1:11" x14ac:dyDescent="0.25">
      <c r="A167" s="1">
        <v>43270</v>
      </c>
      <c r="B167" s="2" t="s">
        <v>19</v>
      </c>
      <c r="C167" s="2" t="s">
        <v>11</v>
      </c>
      <c r="D167" s="3" t="s">
        <v>8</v>
      </c>
      <c r="E167">
        <v>6</v>
      </c>
      <c r="F167">
        <v>25</v>
      </c>
      <c r="G167" s="2">
        <f>IF(statek[[#This Row],[Z/W]]="Z",1,0)</f>
        <v>1</v>
      </c>
      <c r="H167">
        <f>IF(statek[[#This Row],[Z/W]]="W",1,0)</f>
        <v>0</v>
      </c>
      <c r="I167">
        <f>IF(statek[[#This Row],[zaladunek]]=1,statek[[#This Row],[ile ton]],0)</f>
        <v>6</v>
      </c>
      <c r="J167">
        <f>IF(statek[[#This Row],[wyladunek]]=1,statek[[#This Row],[ile ton]],0)</f>
        <v>0</v>
      </c>
      <c r="K167" s="2">
        <f>MONTH(statek[[#This Row],[data]])</f>
        <v>6</v>
      </c>
    </row>
    <row r="168" spans="1:11" x14ac:dyDescent="0.25">
      <c r="A168" s="1">
        <v>43270</v>
      </c>
      <c r="B168" s="2" t="s">
        <v>19</v>
      </c>
      <c r="C168" s="2" t="s">
        <v>9</v>
      </c>
      <c r="D168" s="3" t="s">
        <v>8</v>
      </c>
      <c r="E168">
        <v>47</v>
      </c>
      <c r="F168">
        <v>41</v>
      </c>
      <c r="G168" s="2">
        <f>IF(statek[[#This Row],[Z/W]]="Z",1,0)</f>
        <v>1</v>
      </c>
      <c r="H168">
        <f>IF(statek[[#This Row],[Z/W]]="W",1,0)</f>
        <v>0</v>
      </c>
      <c r="I168">
        <f>IF(statek[[#This Row],[zaladunek]]=1,statek[[#This Row],[ile ton]],0)</f>
        <v>47</v>
      </c>
      <c r="J168">
        <f>IF(statek[[#This Row],[wyladunek]]=1,statek[[#This Row],[ile ton]],0)</f>
        <v>0</v>
      </c>
      <c r="K168" s="2">
        <f>MONTH(statek[[#This Row],[data]])</f>
        <v>6</v>
      </c>
    </row>
    <row r="169" spans="1:11" x14ac:dyDescent="0.25">
      <c r="A169" s="1">
        <v>43292</v>
      </c>
      <c r="B169" s="2" t="s">
        <v>20</v>
      </c>
      <c r="C169" s="2" t="s">
        <v>10</v>
      </c>
      <c r="D169" s="3" t="s">
        <v>14</v>
      </c>
      <c r="E169">
        <v>192</v>
      </c>
      <c r="F169">
        <v>12</v>
      </c>
      <c r="G169" s="2">
        <f>IF(statek[[#This Row],[Z/W]]="Z",1,0)</f>
        <v>0</v>
      </c>
      <c r="H169">
        <f>IF(statek[[#This Row],[Z/W]]="W",1,0)</f>
        <v>1</v>
      </c>
      <c r="I169">
        <f>IF(statek[[#This Row],[zaladunek]]=1,statek[[#This Row],[ile ton]],0)</f>
        <v>0</v>
      </c>
      <c r="J169">
        <f>IF(statek[[#This Row],[wyladunek]]=1,statek[[#This Row],[ile ton]],0)</f>
        <v>192</v>
      </c>
      <c r="K169" s="2">
        <f>MONTH(statek[[#This Row],[data]])</f>
        <v>7</v>
      </c>
    </row>
    <row r="170" spans="1:11" x14ac:dyDescent="0.25">
      <c r="A170" s="1">
        <v>43292</v>
      </c>
      <c r="B170" s="2" t="s">
        <v>20</v>
      </c>
      <c r="C170" s="2" t="s">
        <v>11</v>
      </c>
      <c r="D170" s="3" t="s">
        <v>14</v>
      </c>
      <c r="E170">
        <v>48</v>
      </c>
      <c r="F170">
        <v>37</v>
      </c>
      <c r="G170" s="2">
        <f>IF(statek[[#This Row],[Z/W]]="Z",1,0)</f>
        <v>0</v>
      </c>
      <c r="H170">
        <f>IF(statek[[#This Row],[Z/W]]="W",1,0)</f>
        <v>1</v>
      </c>
      <c r="I170">
        <f>IF(statek[[#This Row],[zaladunek]]=1,statek[[#This Row],[ile ton]],0)</f>
        <v>0</v>
      </c>
      <c r="J170">
        <f>IF(statek[[#This Row],[wyladunek]]=1,statek[[#This Row],[ile ton]],0)</f>
        <v>48</v>
      </c>
      <c r="K170" s="2">
        <f>MONTH(statek[[#This Row],[data]])</f>
        <v>7</v>
      </c>
    </row>
    <row r="171" spans="1:11" x14ac:dyDescent="0.25">
      <c r="A171" s="1">
        <v>43292</v>
      </c>
      <c r="B171" s="2" t="s">
        <v>20</v>
      </c>
      <c r="C171" s="2" t="s">
        <v>7</v>
      </c>
      <c r="D171" s="3" t="s">
        <v>8</v>
      </c>
      <c r="E171">
        <v>18</v>
      </c>
      <c r="F171">
        <v>62</v>
      </c>
      <c r="G171" s="2">
        <f>IF(statek[[#This Row],[Z/W]]="Z",1,0)</f>
        <v>1</v>
      </c>
      <c r="H171">
        <f>IF(statek[[#This Row],[Z/W]]="W",1,0)</f>
        <v>0</v>
      </c>
      <c r="I171">
        <f>IF(statek[[#This Row],[zaladunek]]=1,statek[[#This Row],[ile ton]],0)</f>
        <v>18</v>
      </c>
      <c r="J171">
        <f>IF(statek[[#This Row],[wyladunek]]=1,statek[[#This Row],[ile ton]],0)</f>
        <v>0</v>
      </c>
      <c r="K171" s="2">
        <f>MONTH(statek[[#This Row],[data]])</f>
        <v>7</v>
      </c>
    </row>
    <row r="172" spans="1:11" x14ac:dyDescent="0.25">
      <c r="A172" s="1">
        <v>43292</v>
      </c>
      <c r="B172" s="2" t="s">
        <v>20</v>
      </c>
      <c r="C172" s="2" t="s">
        <v>9</v>
      </c>
      <c r="D172" s="3" t="s">
        <v>8</v>
      </c>
      <c r="E172">
        <v>25</v>
      </c>
      <c r="F172">
        <v>39</v>
      </c>
      <c r="G172" s="2">
        <f>IF(statek[[#This Row],[Z/W]]="Z",1,0)</f>
        <v>1</v>
      </c>
      <c r="H172">
        <f>IF(statek[[#This Row],[Z/W]]="W",1,0)</f>
        <v>0</v>
      </c>
      <c r="I172">
        <f>IF(statek[[#This Row],[zaladunek]]=1,statek[[#This Row],[ile ton]],0)</f>
        <v>25</v>
      </c>
      <c r="J172">
        <f>IF(statek[[#This Row],[wyladunek]]=1,statek[[#This Row],[ile ton]],0)</f>
        <v>0</v>
      </c>
      <c r="K172" s="2">
        <f>MONTH(statek[[#This Row],[data]])</f>
        <v>7</v>
      </c>
    </row>
    <row r="173" spans="1:11" x14ac:dyDescent="0.25">
      <c r="A173" s="1">
        <v>43292</v>
      </c>
      <c r="B173" s="2" t="s">
        <v>20</v>
      </c>
      <c r="C173" s="2" t="s">
        <v>12</v>
      </c>
      <c r="D173" s="3" t="s">
        <v>8</v>
      </c>
      <c r="E173">
        <v>2</v>
      </c>
      <c r="F173">
        <v>20</v>
      </c>
      <c r="G173" s="2">
        <f>IF(statek[[#This Row],[Z/W]]="Z",1,0)</f>
        <v>1</v>
      </c>
      <c r="H173">
        <f>IF(statek[[#This Row],[Z/W]]="W",1,0)</f>
        <v>0</v>
      </c>
      <c r="I173">
        <f>IF(statek[[#This Row],[zaladunek]]=1,statek[[#This Row],[ile ton]],0)</f>
        <v>2</v>
      </c>
      <c r="J173">
        <f>IF(statek[[#This Row],[wyladunek]]=1,statek[[#This Row],[ile ton]],0)</f>
        <v>0</v>
      </c>
      <c r="K173" s="2">
        <f>MONTH(statek[[#This Row],[data]])</f>
        <v>7</v>
      </c>
    </row>
    <row r="174" spans="1:11" x14ac:dyDescent="0.25">
      <c r="A174" s="1">
        <v>43317</v>
      </c>
      <c r="B174" s="2" t="s">
        <v>21</v>
      </c>
      <c r="C174" s="2" t="s">
        <v>11</v>
      </c>
      <c r="D174" s="3" t="s">
        <v>14</v>
      </c>
      <c r="E174">
        <v>13</v>
      </c>
      <c r="F174">
        <v>38</v>
      </c>
      <c r="G174" s="2">
        <f>IF(statek[[#This Row],[Z/W]]="Z",1,0)</f>
        <v>0</v>
      </c>
      <c r="H174">
        <f>IF(statek[[#This Row],[Z/W]]="W",1,0)</f>
        <v>1</v>
      </c>
      <c r="I174">
        <f>IF(statek[[#This Row],[zaladunek]]=1,statek[[#This Row],[ile ton]],0)</f>
        <v>0</v>
      </c>
      <c r="J174">
        <f>IF(statek[[#This Row],[wyladunek]]=1,statek[[#This Row],[ile ton]],0)</f>
        <v>13</v>
      </c>
      <c r="K174" s="2">
        <f>MONTH(statek[[#This Row],[data]])</f>
        <v>8</v>
      </c>
    </row>
    <row r="175" spans="1:11" x14ac:dyDescent="0.25">
      <c r="A175" s="1">
        <v>43317</v>
      </c>
      <c r="B175" s="2" t="s">
        <v>21</v>
      </c>
      <c r="C175" s="2" t="s">
        <v>9</v>
      </c>
      <c r="D175" s="3" t="s">
        <v>14</v>
      </c>
      <c r="E175">
        <v>121</v>
      </c>
      <c r="F175">
        <v>63</v>
      </c>
      <c r="G175" s="2">
        <f>IF(statek[[#This Row],[Z/W]]="Z",1,0)</f>
        <v>0</v>
      </c>
      <c r="H175">
        <f>IF(statek[[#This Row],[Z/W]]="W",1,0)</f>
        <v>1</v>
      </c>
      <c r="I175">
        <f>IF(statek[[#This Row],[zaladunek]]=1,statek[[#This Row],[ile ton]],0)</f>
        <v>0</v>
      </c>
      <c r="J175">
        <f>IF(statek[[#This Row],[wyladunek]]=1,statek[[#This Row],[ile ton]],0)</f>
        <v>121</v>
      </c>
      <c r="K175" s="2">
        <f>MONTH(statek[[#This Row],[data]])</f>
        <v>8</v>
      </c>
    </row>
    <row r="176" spans="1:11" x14ac:dyDescent="0.25">
      <c r="A176" s="1">
        <v>43317</v>
      </c>
      <c r="B176" s="2" t="s">
        <v>21</v>
      </c>
      <c r="C176" s="2" t="s">
        <v>12</v>
      </c>
      <c r="D176" s="3" t="s">
        <v>8</v>
      </c>
      <c r="E176">
        <v>30</v>
      </c>
      <c r="F176">
        <v>19</v>
      </c>
      <c r="G176" s="2">
        <f>IF(statek[[#This Row],[Z/W]]="Z",1,0)</f>
        <v>1</v>
      </c>
      <c r="H176">
        <f>IF(statek[[#This Row],[Z/W]]="W",1,0)</f>
        <v>0</v>
      </c>
      <c r="I176">
        <f>IF(statek[[#This Row],[zaladunek]]=1,statek[[#This Row],[ile ton]],0)</f>
        <v>30</v>
      </c>
      <c r="J176">
        <f>IF(statek[[#This Row],[wyladunek]]=1,statek[[#This Row],[ile ton]],0)</f>
        <v>0</v>
      </c>
      <c r="K176" s="2">
        <f>MONTH(statek[[#This Row],[data]])</f>
        <v>8</v>
      </c>
    </row>
    <row r="177" spans="1:11" x14ac:dyDescent="0.25">
      <c r="A177" s="1">
        <v>43317</v>
      </c>
      <c r="B177" s="2" t="s">
        <v>21</v>
      </c>
      <c r="C177" s="2" t="s">
        <v>10</v>
      </c>
      <c r="D177" s="3" t="s">
        <v>8</v>
      </c>
      <c r="E177">
        <v>46</v>
      </c>
      <c r="F177">
        <v>8</v>
      </c>
      <c r="G177" s="2">
        <f>IF(statek[[#This Row],[Z/W]]="Z",1,0)</f>
        <v>1</v>
      </c>
      <c r="H177">
        <f>IF(statek[[#This Row],[Z/W]]="W",1,0)</f>
        <v>0</v>
      </c>
      <c r="I177">
        <f>IF(statek[[#This Row],[zaladunek]]=1,statek[[#This Row],[ile ton]],0)</f>
        <v>46</v>
      </c>
      <c r="J177">
        <f>IF(statek[[#This Row],[wyladunek]]=1,statek[[#This Row],[ile ton]],0)</f>
        <v>0</v>
      </c>
      <c r="K177" s="2">
        <f>MONTH(statek[[#This Row],[data]])</f>
        <v>8</v>
      </c>
    </row>
    <row r="178" spans="1:11" x14ac:dyDescent="0.25">
      <c r="A178" s="1">
        <v>43330</v>
      </c>
      <c r="B178" s="2" t="s">
        <v>22</v>
      </c>
      <c r="C178" s="2" t="s">
        <v>10</v>
      </c>
      <c r="D178" s="3" t="s">
        <v>14</v>
      </c>
      <c r="E178">
        <v>49</v>
      </c>
      <c r="F178">
        <v>11</v>
      </c>
      <c r="G178" s="2">
        <f>IF(statek[[#This Row],[Z/W]]="Z",1,0)</f>
        <v>0</v>
      </c>
      <c r="H178">
        <f>IF(statek[[#This Row],[Z/W]]="W",1,0)</f>
        <v>1</v>
      </c>
      <c r="I178">
        <f>IF(statek[[#This Row],[zaladunek]]=1,statek[[#This Row],[ile ton]],0)</f>
        <v>0</v>
      </c>
      <c r="J178">
        <f>IF(statek[[#This Row],[wyladunek]]=1,statek[[#This Row],[ile ton]],0)</f>
        <v>49</v>
      </c>
      <c r="K178" s="2">
        <f>MONTH(statek[[#This Row],[data]])</f>
        <v>8</v>
      </c>
    </row>
    <row r="179" spans="1:11" x14ac:dyDescent="0.25">
      <c r="A179" s="1">
        <v>43330</v>
      </c>
      <c r="B179" s="2" t="s">
        <v>22</v>
      </c>
      <c r="C179" s="2" t="s">
        <v>7</v>
      </c>
      <c r="D179" s="3" t="s">
        <v>14</v>
      </c>
      <c r="E179">
        <v>61</v>
      </c>
      <c r="F179">
        <v>90</v>
      </c>
      <c r="G179" s="2">
        <f>IF(statek[[#This Row],[Z/W]]="Z",1,0)</f>
        <v>0</v>
      </c>
      <c r="H179">
        <f>IF(statek[[#This Row],[Z/W]]="W",1,0)</f>
        <v>1</v>
      </c>
      <c r="I179">
        <f>IF(statek[[#This Row],[zaladunek]]=1,statek[[#This Row],[ile ton]],0)</f>
        <v>0</v>
      </c>
      <c r="J179">
        <f>IF(statek[[#This Row],[wyladunek]]=1,statek[[#This Row],[ile ton]],0)</f>
        <v>61</v>
      </c>
      <c r="K179" s="2">
        <f>MONTH(statek[[#This Row],[data]])</f>
        <v>8</v>
      </c>
    </row>
    <row r="180" spans="1:11" x14ac:dyDescent="0.25">
      <c r="A180" s="1">
        <v>43330</v>
      </c>
      <c r="B180" s="2" t="s">
        <v>22</v>
      </c>
      <c r="C180" s="2" t="s">
        <v>12</v>
      </c>
      <c r="D180" s="3" t="s">
        <v>8</v>
      </c>
      <c r="E180">
        <v>19</v>
      </c>
      <c r="F180">
        <v>22</v>
      </c>
      <c r="G180" s="2">
        <f>IF(statek[[#This Row],[Z/W]]="Z",1,0)</f>
        <v>1</v>
      </c>
      <c r="H180">
        <f>IF(statek[[#This Row],[Z/W]]="W",1,0)</f>
        <v>0</v>
      </c>
      <c r="I180">
        <f>IF(statek[[#This Row],[zaladunek]]=1,statek[[#This Row],[ile ton]],0)</f>
        <v>19</v>
      </c>
      <c r="J180">
        <f>IF(statek[[#This Row],[wyladunek]]=1,statek[[#This Row],[ile ton]],0)</f>
        <v>0</v>
      </c>
      <c r="K180" s="2">
        <f>MONTH(statek[[#This Row],[data]])</f>
        <v>8</v>
      </c>
    </row>
    <row r="181" spans="1:11" x14ac:dyDescent="0.25">
      <c r="A181" s="1">
        <v>43330</v>
      </c>
      <c r="B181" s="2" t="s">
        <v>22</v>
      </c>
      <c r="C181" s="2" t="s">
        <v>9</v>
      </c>
      <c r="D181" s="3" t="s">
        <v>8</v>
      </c>
      <c r="E181">
        <v>22</v>
      </c>
      <c r="F181">
        <v>44</v>
      </c>
      <c r="G181" s="2">
        <f>IF(statek[[#This Row],[Z/W]]="Z",1,0)</f>
        <v>1</v>
      </c>
      <c r="H181">
        <f>IF(statek[[#This Row],[Z/W]]="W",1,0)</f>
        <v>0</v>
      </c>
      <c r="I181">
        <f>IF(statek[[#This Row],[zaladunek]]=1,statek[[#This Row],[ile ton]],0)</f>
        <v>22</v>
      </c>
      <c r="J181">
        <f>IF(statek[[#This Row],[wyladunek]]=1,statek[[#This Row],[ile ton]],0)</f>
        <v>0</v>
      </c>
      <c r="K181" s="2">
        <f>MONTH(statek[[#This Row],[data]])</f>
        <v>8</v>
      </c>
    </row>
    <row r="182" spans="1:11" x14ac:dyDescent="0.25">
      <c r="A182" s="1">
        <v>43347</v>
      </c>
      <c r="B182" s="2" t="s">
        <v>6</v>
      </c>
      <c r="C182" s="2" t="s">
        <v>11</v>
      </c>
      <c r="D182" s="3" t="s">
        <v>8</v>
      </c>
      <c r="E182">
        <v>9</v>
      </c>
      <c r="F182">
        <v>25</v>
      </c>
      <c r="G182" s="2">
        <f>IF(statek[[#This Row],[Z/W]]="Z",1,0)</f>
        <v>1</v>
      </c>
      <c r="H182">
        <f>IF(statek[[#This Row],[Z/W]]="W",1,0)</f>
        <v>0</v>
      </c>
      <c r="I182">
        <f>IF(statek[[#This Row],[zaladunek]]=1,statek[[#This Row],[ile ton]],0)</f>
        <v>9</v>
      </c>
      <c r="J182">
        <f>IF(statek[[#This Row],[wyladunek]]=1,statek[[#This Row],[ile ton]],0)</f>
        <v>0</v>
      </c>
      <c r="K182" s="2">
        <f>MONTH(statek[[#This Row],[data]])</f>
        <v>9</v>
      </c>
    </row>
    <row r="183" spans="1:11" x14ac:dyDescent="0.25">
      <c r="A183" s="1">
        <v>43347</v>
      </c>
      <c r="B183" s="2" t="s">
        <v>6</v>
      </c>
      <c r="C183" s="2" t="s">
        <v>7</v>
      </c>
      <c r="D183" s="3" t="s">
        <v>14</v>
      </c>
      <c r="E183">
        <v>4</v>
      </c>
      <c r="F183">
        <v>94</v>
      </c>
      <c r="G183" s="2">
        <f>IF(statek[[#This Row],[Z/W]]="Z",1,0)</f>
        <v>0</v>
      </c>
      <c r="H183">
        <f>IF(statek[[#This Row],[Z/W]]="W",1,0)</f>
        <v>1</v>
      </c>
      <c r="I183">
        <f>IF(statek[[#This Row],[zaladunek]]=1,statek[[#This Row],[ile ton]],0)</f>
        <v>0</v>
      </c>
      <c r="J183">
        <f>IF(statek[[#This Row],[wyladunek]]=1,statek[[#This Row],[ile ton]],0)</f>
        <v>4</v>
      </c>
      <c r="K183" s="2">
        <f>MONTH(statek[[#This Row],[data]])</f>
        <v>9</v>
      </c>
    </row>
    <row r="184" spans="1:11" x14ac:dyDescent="0.25">
      <c r="A184" s="1">
        <v>43347</v>
      </c>
      <c r="B184" s="2" t="s">
        <v>6</v>
      </c>
      <c r="C184" s="2" t="s">
        <v>12</v>
      </c>
      <c r="D184" s="3" t="s">
        <v>8</v>
      </c>
      <c r="E184">
        <v>8</v>
      </c>
      <c r="F184">
        <v>21</v>
      </c>
      <c r="G184" s="2">
        <f>IF(statek[[#This Row],[Z/W]]="Z",1,0)</f>
        <v>1</v>
      </c>
      <c r="H184">
        <f>IF(statek[[#This Row],[Z/W]]="W",1,0)</f>
        <v>0</v>
      </c>
      <c r="I184">
        <f>IF(statek[[#This Row],[zaladunek]]=1,statek[[#This Row],[ile ton]],0)</f>
        <v>8</v>
      </c>
      <c r="J184">
        <f>IF(statek[[#This Row],[wyladunek]]=1,statek[[#This Row],[ile ton]],0)</f>
        <v>0</v>
      </c>
      <c r="K184" s="2">
        <f>MONTH(statek[[#This Row],[data]])</f>
        <v>9</v>
      </c>
    </row>
    <row r="185" spans="1:11" x14ac:dyDescent="0.25">
      <c r="A185" s="1">
        <v>43347</v>
      </c>
      <c r="B185" s="2" t="s">
        <v>6</v>
      </c>
      <c r="C185" s="2" t="s">
        <v>10</v>
      </c>
      <c r="D185" s="3" t="s">
        <v>8</v>
      </c>
      <c r="E185">
        <v>47</v>
      </c>
      <c r="F185">
        <v>8</v>
      </c>
      <c r="G185" s="2">
        <f>IF(statek[[#This Row],[Z/W]]="Z",1,0)</f>
        <v>1</v>
      </c>
      <c r="H185">
        <f>IF(statek[[#This Row],[Z/W]]="W",1,0)</f>
        <v>0</v>
      </c>
      <c r="I185">
        <f>IF(statek[[#This Row],[zaladunek]]=1,statek[[#This Row],[ile ton]],0)</f>
        <v>47</v>
      </c>
      <c r="J185">
        <f>IF(statek[[#This Row],[wyladunek]]=1,statek[[#This Row],[ile ton]],0)</f>
        <v>0</v>
      </c>
      <c r="K185" s="2">
        <f>MONTH(statek[[#This Row],[data]])</f>
        <v>9</v>
      </c>
    </row>
    <row r="186" spans="1:11" x14ac:dyDescent="0.25">
      <c r="A186" s="1">
        <v>43362</v>
      </c>
      <c r="B186" s="2" t="s">
        <v>13</v>
      </c>
      <c r="C186" s="2" t="s">
        <v>12</v>
      </c>
      <c r="D186" s="3" t="s">
        <v>14</v>
      </c>
      <c r="E186">
        <v>82</v>
      </c>
      <c r="F186">
        <v>29</v>
      </c>
      <c r="G186" s="2">
        <f>IF(statek[[#This Row],[Z/W]]="Z",1,0)</f>
        <v>0</v>
      </c>
      <c r="H186">
        <f>IF(statek[[#This Row],[Z/W]]="W",1,0)</f>
        <v>1</v>
      </c>
      <c r="I186">
        <f>IF(statek[[#This Row],[zaladunek]]=1,statek[[#This Row],[ile ton]],0)</f>
        <v>0</v>
      </c>
      <c r="J186">
        <f>IF(statek[[#This Row],[wyladunek]]=1,statek[[#This Row],[ile ton]],0)</f>
        <v>82</v>
      </c>
      <c r="K186" s="2">
        <f>MONTH(statek[[#This Row],[data]])</f>
        <v>9</v>
      </c>
    </row>
    <row r="187" spans="1:11" x14ac:dyDescent="0.25">
      <c r="A187" s="1">
        <v>43362</v>
      </c>
      <c r="B187" s="2" t="s">
        <v>13</v>
      </c>
      <c r="C187" s="2" t="s">
        <v>9</v>
      </c>
      <c r="D187" s="3" t="s">
        <v>14</v>
      </c>
      <c r="E187">
        <v>26</v>
      </c>
      <c r="F187">
        <v>58</v>
      </c>
      <c r="G187" s="2">
        <f>IF(statek[[#This Row],[Z/W]]="Z",1,0)</f>
        <v>0</v>
      </c>
      <c r="H187">
        <f>IF(statek[[#This Row],[Z/W]]="W",1,0)</f>
        <v>1</v>
      </c>
      <c r="I187">
        <f>IF(statek[[#This Row],[zaladunek]]=1,statek[[#This Row],[ile ton]],0)</f>
        <v>0</v>
      </c>
      <c r="J187">
        <f>IF(statek[[#This Row],[wyladunek]]=1,statek[[#This Row],[ile ton]],0)</f>
        <v>26</v>
      </c>
      <c r="K187" s="2">
        <f>MONTH(statek[[#This Row],[data]])</f>
        <v>9</v>
      </c>
    </row>
    <row r="188" spans="1:11" x14ac:dyDescent="0.25">
      <c r="A188" s="1">
        <v>43362</v>
      </c>
      <c r="B188" s="2" t="s">
        <v>13</v>
      </c>
      <c r="C188" s="2" t="s">
        <v>10</v>
      </c>
      <c r="D188" s="3" t="s">
        <v>8</v>
      </c>
      <c r="E188">
        <v>24</v>
      </c>
      <c r="F188">
        <v>9</v>
      </c>
      <c r="G188" s="2">
        <f>IF(statek[[#This Row],[Z/W]]="Z",1,0)</f>
        <v>1</v>
      </c>
      <c r="H188">
        <f>IF(statek[[#This Row],[Z/W]]="W",1,0)</f>
        <v>0</v>
      </c>
      <c r="I188">
        <f>IF(statek[[#This Row],[zaladunek]]=1,statek[[#This Row],[ile ton]],0)</f>
        <v>24</v>
      </c>
      <c r="J188">
        <f>IF(statek[[#This Row],[wyladunek]]=1,statek[[#This Row],[ile ton]],0)</f>
        <v>0</v>
      </c>
      <c r="K188" s="2">
        <f>MONTH(statek[[#This Row],[data]])</f>
        <v>9</v>
      </c>
    </row>
    <row r="189" spans="1:11" x14ac:dyDescent="0.25">
      <c r="A189" s="1">
        <v>43362</v>
      </c>
      <c r="B189" s="2" t="s">
        <v>13</v>
      </c>
      <c r="C189" s="2" t="s">
        <v>11</v>
      </c>
      <c r="D189" s="3" t="s">
        <v>8</v>
      </c>
      <c r="E189">
        <v>36</v>
      </c>
      <c r="F189">
        <v>26</v>
      </c>
      <c r="G189" s="2">
        <f>IF(statek[[#This Row],[Z/W]]="Z",1,0)</f>
        <v>1</v>
      </c>
      <c r="H189">
        <f>IF(statek[[#This Row],[Z/W]]="W",1,0)</f>
        <v>0</v>
      </c>
      <c r="I189">
        <f>IF(statek[[#This Row],[zaladunek]]=1,statek[[#This Row],[ile ton]],0)</f>
        <v>36</v>
      </c>
      <c r="J189">
        <f>IF(statek[[#This Row],[wyladunek]]=1,statek[[#This Row],[ile ton]],0)</f>
        <v>0</v>
      </c>
      <c r="K189" s="2">
        <f>MONTH(statek[[#This Row],[data]])</f>
        <v>9</v>
      </c>
    </row>
    <row r="190" spans="1:11" x14ac:dyDescent="0.25">
      <c r="A190" s="1">
        <v>43362</v>
      </c>
      <c r="B190" s="2" t="s">
        <v>13</v>
      </c>
      <c r="C190" s="2" t="s">
        <v>7</v>
      </c>
      <c r="D190" s="3" t="s">
        <v>8</v>
      </c>
      <c r="E190">
        <v>6</v>
      </c>
      <c r="F190">
        <v>68</v>
      </c>
      <c r="G190" s="2">
        <f>IF(statek[[#This Row],[Z/W]]="Z",1,0)</f>
        <v>1</v>
      </c>
      <c r="H190">
        <f>IF(statek[[#This Row],[Z/W]]="W",1,0)</f>
        <v>0</v>
      </c>
      <c r="I190">
        <f>IF(statek[[#This Row],[zaladunek]]=1,statek[[#This Row],[ile ton]],0)</f>
        <v>6</v>
      </c>
      <c r="J190">
        <f>IF(statek[[#This Row],[wyladunek]]=1,statek[[#This Row],[ile ton]],0)</f>
        <v>0</v>
      </c>
      <c r="K190" s="2">
        <f>MONTH(statek[[#This Row],[data]])</f>
        <v>9</v>
      </c>
    </row>
    <row r="191" spans="1:11" x14ac:dyDescent="0.25">
      <c r="A191" s="1">
        <v>43381</v>
      </c>
      <c r="B191" s="2" t="s">
        <v>15</v>
      </c>
      <c r="C191" s="2" t="s">
        <v>11</v>
      </c>
      <c r="D191" s="3" t="s">
        <v>14</v>
      </c>
      <c r="E191">
        <v>45</v>
      </c>
      <c r="F191">
        <v>36</v>
      </c>
      <c r="G191" s="2">
        <f>IF(statek[[#This Row],[Z/W]]="Z",1,0)</f>
        <v>0</v>
      </c>
      <c r="H191">
        <f>IF(statek[[#This Row],[Z/W]]="W",1,0)</f>
        <v>1</v>
      </c>
      <c r="I191">
        <f>IF(statek[[#This Row],[zaladunek]]=1,statek[[#This Row],[ile ton]],0)</f>
        <v>0</v>
      </c>
      <c r="J191">
        <f>IF(statek[[#This Row],[wyladunek]]=1,statek[[#This Row],[ile ton]],0)</f>
        <v>45</v>
      </c>
      <c r="K191" s="2">
        <f>MONTH(statek[[#This Row],[data]])</f>
        <v>10</v>
      </c>
    </row>
    <row r="192" spans="1:11" x14ac:dyDescent="0.25">
      <c r="A192" s="1">
        <v>43381</v>
      </c>
      <c r="B192" s="2" t="s">
        <v>15</v>
      </c>
      <c r="C192" s="2" t="s">
        <v>10</v>
      </c>
      <c r="D192" s="3" t="s">
        <v>8</v>
      </c>
      <c r="E192">
        <v>18</v>
      </c>
      <c r="F192">
        <v>8</v>
      </c>
      <c r="G192" s="2">
        <f>IF(statek[[#This Row],[Z/W]]="Z",1,0)</f>
        <v>1</v>
      </c>
      <c r="H192">
        <f>IF(statek[[#This Row],[Z/W]]="W",1,0)</f>
        <v>0</v>
      </c>
      <c r="I192">
        <f>IF(statek[[#This Row],[zaladunek]]=1,statek[[#This Row],[ile ton]],0)</f>
        <v>18</v>
      </c>
      <c r="J192">
        <f>IF(statek[[#This Row],[wyladunek]]=1,statek[[#This Row],[ile ton]],0)</f>
        <v>0</v>
      </c>
      <c r="K192" s="2">
        <f>MONTH(statek[[#This Row],[data]])</f>
        <v>10</v>
      </c>
    </row>
    <row r="193" spans="1:11" x14ac:dyDescent="0.25">
      <c r="A193" s="1">
        <v>43381</v>
      </c>
      <c r="B193" s="2" t="s">
        <v>15</v>
      </c>
      <c r="C193" s="2" t="s">
        <v>9</v>
      </c>
      <c r="D193" s="3" t="s">
        <v>8</v>
      </c>
      <c r="E193">
        <v>20</v>
      </c>
      <c r="F193">
        <v>41</v>
      </c>
      <c r="G193" s="2">
        <f>IF(statek[[#This Row],[Z/W]]="Z",1,0)</f>
        <v>1</v>
      </c>
      <c r="H193">
        <f>IF(statek[[#This Row],[Z/W]]="W",1,0)</f>
        <v>0</v>
      </c>
      <c r="I193">
        <f>IF(statek[[#This Row],[zaladunek]]=1,statek[[#This Row],[ile ton]],0)</f>
        <v>20</v>
      </c>
      <c r="J193">
        <f>IF(statek[[#This Row],[wyladunek]]=1,statek[[#This Row],[ile ton]],0)</f>
        <v>0</v>
      </c>
      <c r="K193" s="2">
        <f>MONTH(statek[[#This Row],[data]])</f>
        <v>10</v>
      </c>
    </row>
    <row r="194" spans="1:11" x14ac:dyDescent="0.25">
      <c r="A194" s="1">
        <v>43407</v>
      </c>
      <c r="B194" s="2" t="s">
        <v>16</v>
      </c>
      <c r="C194" s="2" t="s">
        <v>12</v>
      </c>
      <c r="D194" s="3" t="s">
        <v>14</v>
      </c>
      <c r="E194">
        <v>4</v>
      </c>
      <c r="F194">
        <v>32</v>
      </c>
      <c r="G194" s="2">
        <f>IF(statek[[#This Row],[Z/W]]="Z",1,0)</f>
        <v>0</v>
      </c>
      <c r="H194">
        <f>IF(statek[[#This Row],[Z/W]]="W",1,0)</f>
        <v>1</v>
      </c>
      <c r="I194">
        <f>IF(statek[[#This Row],[zaladunek]]=1,statek[[#This Row],[ile ton]],0)</f>
        <v>0</v>
      </c>
      <c r="J194">
        <f>IF(statek[[#This Row],[wyladunek]]=1,statek[[#This Row],[ile ton]],0)</f>
        <v>4</v>
      </c>
      <c r="K194" s="2">
        <f>MONTH(statek[[#This Row],[data]])</f>
        <v>11</v>
      </c>
    </row>
    <row r="195" spans="1:11" x14ac:dyDescent="0.25">
      <c r="A195" s="1">
        <v>43407</v>
      </c>
      <c r="B195" s="2" t="s">
        <v>16</v>
      </c>
      <c r="C195" s="2" t="s">
        <v>9</v>
      </c>
      <c r="D195" s="3" t="s">
        <v>8</v>
      </c>
      <c r="E195">
        <v>48</v>
      </c>
      <c r="F195">
        <v>37</v>
      </c>
      <c r="G195" s="2">
        <f>IF(statek[[#This Row],[Z/W]]="Z",1,0)</f>
        <v>1</v>
      </c>
      <c r="H195">
        <f>IF(statek[[#This Row],[Z/W]]="W",1,0)</f>
        <v>0</v>
      </c>
      <c r="I195">
        <f>IF(statek[[#This Row],[zaladunek]]=1,statek[[#This Row],[ile ton]],0)</f>
        <v>48</v>
      </c>
      <c r="J195">
        <f>IF(statek[[#This Row],[wyladunek]]=1,statek[[#This Row],[ile ton]],0)</f>
        <v>0</v>
      </c>
      <c r="K195" s="2">
        <f>MONTH(statek[[#This Row],[data]])</f>
        <v>11</v>
      </c>
    </row>
    <row r="196" spans="1:11" x14ac:dyDescent="0.25">
      <c r="A196" s="1">
        <v>43428</v>
      </c>
      <c r="B196" s="2" t="s">
        <v>17</v>
      </c>
      <c r="C196" s="2" t="s">
        <v>9</v>
      </c>
      <c r="D196" s="3" t="s">
        <v>14</v>
      </c>
      <c r="E196">
        <v>64</v>
      </c>
      <c r="F196">
        <v>61</v>
      </c>
      <c r="G196" s="2">
        <f>IF(statek[[#This Row],[Z/W]]="Z",1,0)</f>
        <v>0</v>
      </c>
      <c r="H196">
        <f>IF(statek[[#This Row],[Z/W]]="W",1,0)</f>
        <v>1</v>
      </c>
      <c r="I196">
        <f>IF(statek[[#This Row],[zaladunek]]=1,statek[[#This Row],[ile ton]],0)</f>
        <v>0</v>
      </c>
      <c r="J196">
        <f>IF(statek[[#This Row],[wyladunek]]=1,statek[[#This Row],[ile ton]],0)</f>
        <v>64</v>
      </c>
      <c r="K196" s="2">
        <f>MONTH(statek[[#This Row],[data]])</f>
        <v>11</v>
      </c>
    </row>
    <row r="197" spans="1:11" x14ac:dyDescent="0.25">
      <c r="A197" s="1">
        <v>43428</v>
      </c>
      <c r="B197" s="2" t="s">
        <v>17</v>
      </c>
      <c r="C197" s="2" t="s">
        <v>7</v>
      </c>
      <c r="D197" s="3" t="s">
        <v>8</v>
      </c>
      <c r="E197">
        <v>43</v>
      </c>
      <c r="F197">
        <v>63</v>
      </c>
      <c r="G197" s="2">
        <f>IF(statek[[#This Row],[Z/W]]="Z",1,0)</f>
        <v>1</v>
      </c>
      <c r="H197">
        <f>IF(statek[[#This Row],[Z/W]]="W",1,0)</f>
        <v>0</v>
      </c>
      <c r="I197">
        <f>IF(statek[[#This Row],[zaladunek]]=1,statek[[#This Row],[ile ton]],0)</f>
        <v>43</v>
      </c>
      <c r="J197">
        <f>IF(statek[[#This Row],[wyladunek]]=1,statek[[#This Row],[ile ton]],0)</f>
        <v>0</v>
      </c>
      <c r="K197" s="2">
        <f>MONTH(statek[[#This Row],[data]])</f>
        <v>11</v>
      </c>
    </row>
    <row r="198" spans="1:11" x14ac:dyDescent="0.25">
      <c r="A198" s="1">
        <v>43428</v>
      </c>
      <c r="B198" s="2" t="s">
        <v>17</v>
      </c>
      <c r="C198" s="2" t="s">
        <v>11</v>
      </c>
      <c r="D198" s="3" t="s">
        <v>8</v>
      </c>
      <c r="E198">
        <v>24</v>
      </c>
      <c r="F198">
        <v>24</v>
      </c>
      <c r="G198" s="2">
        <f>IF(statek[[#This Row],[Z/W]]="Z",1,0)</f>
        <v>1</v>
      </c>
      <c r="H198">
        <f>IF(statek[[#This Row],[Z/W]]="W",1,0)</f>
        <v>0</v>
      </c>
      <c r="I198">
        <f>IF(statek[[#This Row],[zaladunek]]=1,statek[[#This Row],[ile ton]],0)</f>
        <v>24</v>
      </c>
      <c r="J198">
        <f>IF(statek[[#This Row],[wyladunek]]=1,statek[[#This Row],[ile ton]],0)</f>
        <v>0</v>
      </c>
      <c r="K198" s="2">
        <f>MONTH(statek[[#This Row],[data]])</f>
        <v>11</v>
      </c>
    </row>
    <row r="199" spans="1:11" x14ac:dyDescent="0.25">
      <c r="A199" s="1">
        <v>43452</v>
      </c>
      <c r="B199" s="2" t="s">
        <v>18</v>
      </c>
      <c r="C199" s="2" t="s">
        <v>9</v>
      </c>
      <c r="D199" s="3" t="s">
        <v>14</v>
      </c>
      <c r="E199">
        <v>4</v>
      </c>
      <c r="F199">
        <v>62</v>
      </c>
      <c r="G199" s="2">
        <f>IF(statek[[#This Row],[Z/W]]="Z",1,0)</f>
        <v>0</v>
      </c>
      <c r="H199">
        <f>IF(statek[[#This Row],[Z/W]]="W",1,0)</f>
        <v>1</v>
      </c>
      <c r="I199">
        <f>IF(statek[[#This Row],[zaladunek]]=1,statek[[#This Row],[ile ton]],0)</f>
        <v>0</v>
      </c>
      <c r="J199">
        <f>IF(statek[[#This Row],[wyladunek]]=1,statek[[#This Row],[ile ton]],0)</f>
        <v>4</v>
      </c>
      <c r="K199" s="2">
        <f>MONTH(statek[[#This Row],[data]])</f>
        <v>12</v>
      </c>
    </row>
    <row r="200" spans="1:11" x14ac:dyDescent="0.25">
      <c r="A200" s="1">
        <v>43452</v>
      </c>
      <c r="B200" s="2" t="s">
        <v>18</v>
      </c>
      <c r="C200" s="2" t="s">
        <v>12</v>
      </c>
      <c r="D200" s="3" t="s">
        <v>8</v>
      </c>
      <c r="E200">
        <v>35</v>
      </c>
      <c r="F200">
        <v>19</v>
      </c>
      <c r="G200" s="2">
        <f>IF(statek[[#This Row],[Z/W]]="Z",1,0)</f>
        <v>1</v>
      </c>
      <c r="H200">
        <f>IF(statek[[#This Row],[Z/W]]="W",1,0)</f>
        <v>0</v>
      </c>
      <c r="I200">
        <f>IF(statek[[#This Row],[zaladunek]]=1,statek[[#This Row],[ile ton]],0)</f>
        <v>35</v>
      </c>
      <c r="J200">
        <f>IF(statek[[#This Row],[wyladunek]]=1,statek[[#This Row],[ile ton]],0)</f>
        <v>0</v>
      </c>
      <c r="K200" s="2">
        <f>MONTH(statek[[#This Row],[data]])</f>
        <v>12</v>
      </c>
    </row>
    <row r="201" spans="1:11" x14ac:dyDescent="0.25">
      <c r="A201" s="1">
        <v>43452</v>
      </c>
      <c r="B201" s="2" t="s">
        <v>18</v>
      </c>
      <c r="C201" s="2" t="s">
        <v>10</v>
      </c>
      <c r="D201" s="3" t="s">
        <v>8</v>
      </c>
      <c r="E201">
        <v>41</v>
      </c>
      <c r="F201">
        <v>8</v>
      </c>
      <c r="G201" s="2">
        <f>IF(statek[[#This Row],[Z/W]]="Z",1,0)</f>
        <v>1</v>
      </c>
      <c r="H201">
        <f>IF(statek[[#This Row],[Z/W]]="W",1,0)</f>
        <v>0</v>
      </c>
      <c r="I201">
        <f>IF(statek[[#This Row],[zaladunek]]=1,statek[[#This Row],[ile ton]],0)</f>
        <v>41</v>
      </c>
      <c r="J201">
        <f>IF(statek[[#This Row],[wyladunek]]=1,statek[[#This Row],[ile ton]],0)</f>
        <v>0</v>
      </c>
      <c r="K201" s="2">
        <f>MONTH(statek[[#This Row],[data]])</f>
        <v>12</v>
      </c>
    </row>
    <row r="202" spans="1:11" x14ac:dyDescent="0.25">
      <c r="A202" s="1">
        <v>43452</v>
      </c>
      <c r="B202" s="2" t="s">
        <v>18</v>
      </c>
      <c r="C202" s="2" t="s">
        <v>7</v>
      </c>
      <c r="D202" s="3" t="s">
        <v>8</v>
      </c>
      <c r="E202">
        <v>23</v>
      </c>
      <c r="F202">
        <v>61</v>
      </c>
      <c r="G202" s="2">
        <f>IF(statek[[#This Row],[Z/W]]="Z",1,0)</f>
        <v>1</v>
      </c>
      <c r="H202">
        <f>IF(statek[[#This Row],[Z/W]]="W",1,0)</f>
        <v>0</v>
      </c>
      <c r="I202">
        <f>IF(statek[[#This Row],[zaladunek]]=1,statek[[#This Row],[ile ton]],0)</f>
        <v>23</v>
      </c>
      <c r="J202">
        <f>IF(statek[[#This Row],[wyladunek]]=1,statek[[#This Row],[ile ton]],0)</f>
        <v>0</v>
      </c>
      <c r="K202" s="2">
        <f>MONTH(statek[[#This Row],[data]])</f>
        <v>12</v>
      </c>
    </row>
    <row r="203" spans="1:11" x14ac:dyDescent="0.25">
      <c r="A203" s="1">
        <v>43452</v>
      </c>
      <c r="B203" s="2" t="s">
        <v>18</v>
      </c>
      <c r="C203" s="2" t="s">
        <v>11</v>
      </c>
      <c r="D203" s="3" t="s">
        <v>8</v>
      </c>
      <c r="E203">
        <v>46</v>
      </c>
      <c r="F203">
        <v>23</v>
      </c>
      <c r="G203" s="2">
        <f>IF(statek[[#This Row],[Z/W]]="Z",1,0)</f>
        <v>1</v>
      </c>
      <c r="H203">
        <f>IF(statek[[#This Row],[Z/W]]="W",1,0)</f>
        <v>0</v>
      </c>
      <c r="I203">
        <f>IF(statek[[#This Row],[zaladunek]]=1,statek[[#This Row],[ile ton]],0)</f>
        <v>46</v>
      </c>
      <c r="J203">
        <f>IF(statek[[#This Row],[wyladunek]]=1,statek[[#This Row],[ile ton]],0)</f>
        <v>0</v>
      </c>
      <c r="K203" s="2">
        <f>MONTH(statek[[#This Row],[data]])</f>
        <v>12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55D2F-95FF-4C8A-8E03-6AF549E95BC2}">
  <dimension ref="A3:C9"/>
  <sheetViews>
    <sheetView workbookViewId="0">
      <selection activeCell="B33" sqref="B33:B38"/>
    </sheetView>
  </sheetViews>
  <sheetFormatPr defaultRowHeight="15" x14ac:dyDescent="0.25"/>
  <cols>
    <col min="1" max="1" width="17.7109375" bestFit="1" customWidth="1"/>
    <col min="2" max="2" width="16.7109375" bestFit="1" customWidth="1"/>
    <col min="3" max="3" width="13.7109375" bestFit="1" customWidth="1"/>
  </cols>
  <sheetData>
    <row r="3" spans="1:3" x14ac:dyDescent="0.25">
      <c r="A3" s="4" t="s">
        <v>25</v>
      </c>
      <c r="B3" t="s">
        <v>27</v>
      </c>
      <c r="C3" t="s">
        <v>30</v>
      </c>
    </row>
    <row r="4" spans="1:3" x14ac:dyDescent="0.25">
      <c r="A4" s="5" t="s">
        <v>10</v>
      </c>
      <c r="B4" s="2">
        <v>25</v>
      </c>
      <c r="C4" s="2">
        <v>620</v>
      </c>
    </row>
    <row r="5" spans="1:3" x14ac:dyDescent="0.25">
      <c r="A5" s="5" t="s">
        <v>11</v>
      </c>
      <c r="B5" s="2">
        <v>25</v>
      </c>
      <c r="C5" s="2">
        <v>483</v>
      </c>
    </row>
    <row r="6" spans="1:3" x14ac:dyDescent="0.25">
      <c r="A6" s="5" t="s">
        <v>12</v>
      </c>
      <c r="B6" s="2">
        <v>27</v>
      </c>
      <c r="C6" s="2">
        <v>633</v>
      </c>
    </row>
    <row r="7" spans="1:3" x14ac:dyDescent="0.25">
      <c r="A7" s="8" t="s">
        <v>7</v>
      </c>
      <c r="B7" s="9">
        <v>32</v>
      </c>
      <c r="C7" s="9">
        <v>905</v>
      </c>
    </row>
    <row r="8" spans="1:3" x14ac:dyDescent="0.25">
      <c r="A8" s="5" t="s">
        <v>9</v>
      </c>
      <c r="B8" s="2">
        <v>27</v>
      </c>
      <c r="C8" s="2">
        <v>784</v>
      </c>
    </row>
    <row r="9" spans="1:3" x14ac:dyDescent="0.25">
      <c r="A9" s="5" t="s">
        <v>26</v>
      </c>
      <c r="B9" s="2">
        <v>136</v>
      </c>
      <c r="C9" s="2">
        <v>3425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1F6E6-69C2-4636-BF06-42507278426E}">
  <dimension ref="A1:E203"/>
  <sheetViews>
    <sheetView workbookViewId="0">
      <selection activeCell="F6" sqref="F6"/>
    </sheetView>
  </sheetViews>
  <sheetFormatPr defaultRowHeight="15" x14ac:dyDescent="0.25"/>
  <cols>
    <col min="1" max="1" width="10.7109375" style="1" bestFit="1" customWidth="1"/>
    <col min="4" max="5" width="9.85546875" bestFit="1" customWidth="1"/>
  </cols>
  <sheetData>
    <row r="1" spans="1:5" x14ac:dyDescent="0.25">
      <c r="A1" s="1" t="s">
        <v>0</v>
      </c>
    </row>
    <row r="2" spans="1:5" x14ac:dyDescent="0.25">
      <c r="A2" s="1">
        <v>42370</v>
      </c>
    </row>
    <row r="3" spans="1:5" x14ac:dyDescent="0.25">
      <c r="A3" s="1">
        <v>42370</v>
      </c>
      <c r="B3">
        <f>A3-A2-1</f>
        <v>-1</v>
      </c>
      <c r="C3">
        <f>IF(B3&gt;20,1,0)</f>
        <v>0</v>
      </c>
      <c r="E3" s="11">
        <f>SUM(C:C)</f>
        <v>22</v>
      </c>
    </row>
    <row r="4" spans="1:5" x14ac:dyDescent="0.25">
      <c r="A4" s="1">
        <v>42370</v>
      </c>
      <c r="B4">
        <f>A4-A3-1</f>
        <v>-1</v>
      </c>
      <c r="C4">
        <f>IF(B4&gt;20,1,0)</f>
        <v>0</v>
      </c>
    </row>
    <row r="5" spans="1:5" x14ac:dyDescent="0.25">
      <c r="A5" s="1">
        <v>42370</v>
      </c>
      <c r="B5">
        <f t="shared" ref="B5:B68" si="0">A5-A4-1</f>
        <v>-1</v>
      </c>
      <c r="C5">
        <f t="shared" ref="C5:C68" si="1">IF(B5&gt;20,1,0)</f>
        <v>0</v>
      </c>
    </row>
    <row r="6" spans="1:5" x14ac:dyDescent="0.25">
      <c r="A6" s="1">
        <v>42370</v>
      </c>
      <c r="B6">
        <f t="shared" si="0"/>
        <v>-1</v>
      </c>
      <c r="C6">
        <f t="shared" si="1"/>
        <v>0</v>
      </c>
    </row>
    <row r="7" spans="1:5" x14ac:dyDescent="0.25">
      <c r="A7" s="1">
        <v>42385</v>
      </c>
      <c r="B7">
        <f t="shared" si="0"/>
        <v>14</v>
      </c>
      <c r="C7">
        <f t="shared" si="1"/>
        <v>0</v>
      </c>
    </row>
    <row r="8" spans="1:5" x14ac:dyDescent="0.25">
      <c r="A8" s="1">
        <v>42385</v>
      </c>
      <c r="B8">
        <f t="shared" si="0"/>
        <v>-1</v>
      </c>
      <c r="C8">
        <f t="shared" si="1"/>
        <v>0</v>
      </c>
    </row>
    <row r="9" spans="1:5" x14ac:dyDescent="0.25">
      <c r="A9" s="1">
        <v>42393</v>
      </c>
      <c r="B9">
        <f t="shared" si="0"/>
        <v>7</v>
      </c>
      <c r="C9">
        <f t="shared" si="1"/>
        <v>0</v>
      </c>
    </row>
    <row r="10" spans="1:5" x14ac:dyDescent="0.25">
      <c r="A10" s="1">
        <v>42393</v>
      </c>
      <c r="B10">
        <f t="shared" si="0"/>
        <v>-1</v>
      </c>
      <c r="C10">
        <f t="shared" si="1"/>
        <v>0</v>
      </c>
    </row>
    <row r="11" spans="1:5" x14ac:dyDescent="0.25">
      <c r="A11" s="1">
        <v>42393</v>
      </c>
      <c r="B11">
        <f t="shared" si="0"/>
        <v>-1</v>
      </c>
      <c r="C11">
        <f t="shared" si="1"/>
        <v>0</v>
      </c>
    </row>
    <row r="12" spans="1:5" x14ac:dyDescent="0.25">
      <c r="A12" s="1">
        <v>42419</v>
      </c>
      <c r="B12">
        <f t="shared" si="0"/>
        <v>25</v>
      </c>
      <c r="C12">
        <f t="shared" si="1"/>
        <v>1</v>
      </c>
    </row>
    <row r="13" spans="1:5" x14ac:dyDescent="0.25">
      <c r="A13" s="1">
        <v>42419</v>
      </c>
      <c r="B13">
        <f t="shared" si="0"/>
        <v>-1</v>
      </c>
      <c r="C13">
        <f t="shared" si="1"/>
        <v>0</v>
      </c>
    </row>
    <row r="14" spans="1:5" x14ac:dyDescent="0.25">
      <c r="A14" s="1">
        <v>42419</v>
      </c>
      <c r="B14">
        <f t="shared" si="0"/>
        <v>-1</v>
      </c>
      <c r="C14">
        <f t="shared" si="1"/>
        <v>0</v>
      </c>
    </row>
    <row r="15" spans="1:5" x14ac:dyDescent="0.25">
      <c r="A15" s="1">
        <v>42419</v>
      </c>
      <c r="B15">
        <f t="shared" si="0"/>
        <v>-1</v>
      </c>
      <c r="C15">
        <f t="shared" si="1"/>
        <v>0</v>
      </c>
    </row>
    <row r="16" spans="1:5" x14ac:dyDescent="0.25">
      <c r="A16" s="1">
        <v>42440</v>
      </c>
      <c r="B16">
        <f t="shared" si="0"/>
        <v>20</v>
      </c>
      <c r="C16">
        <f t="shared" si="1"/>
        <v>0</v>
      </c>
    </row>
    <row r="17" spans="1:3" x14ac:dyDescent="0.25">
      <c r="A17" s="1">
        <v>42440</v>
      </c>
      <c r="B17">
        <f t="shared" si="0"/>
        <v>-1</v>
      </c>
      <c r="C17">
        <f t="shared" si="1"/>
        <v>0</v>
      </c>
    </row>
    <row r="18" spans="1:3" x14ac:dyDescent="0.25">
      <c r="A18" s="1">
        <v>42440</v>
      </c>
      <c r="B18">
        <f t="shared" si="0"/>
        <v>-1</v>
      </c>
      <c r="C18">
        <f t="shared" si="1"/>
        <v>0</v>
      </c>
    </row>
    <row r="19" spans="1:3" x14ac:dyDescent="0.25">
      <c r="A19" s="1">
        <v>42440</v>
      </c>
      <c r="B19">
        <f t="shared" si="0"/>
        <v>-1</v>
      </c>
      <c r="C19">
        <f t="shared" si="1"/>
        <v>0</v>
      </c>
    </row>
    <row r="20" spans="1:3" x14ac:dyDescent="0.25">
      <c r="A20" s="1">
        <v>42464</v>
      </c>
      <c r="B20">
        <f t="shared" si="0"/>
        <v>23</v>
      </c>
      <c r="C20">
        <f t="shared" si="1"/>
        <v>1</v>
      </c>
    </row>
    <row r="21" spans="1:3" x14ac:dyDescent="0.25">
      <c r="A21" s="1">
        <v>42464</v>
      </c>
      <c r="B21">
        <f t="shared" si="0"/>
        <v>-1</v>
      </c>
      <c r="C21">
        <f t="shared" si="1"/>
        <v>0</v>
      </c>
    </row>
    <row r="22" spans="1:3" x14ac:dyDescent="0.25">
      <c r="A22" s="1">
        <v>42464</v>
      </c>
      <c r="B22">
        <f t="shared" si="0"/>
        <v>-1</v>
      </c>
      <c r="C22">
        <f t="shared" si="1"/>
        <v>0</v>
      </c>
    </row>
    <row r="23" spans="1:3" x14ac:dyDescent="0.25">
      <c r="A23" s="1">
        <v>42482</v>
      </c>
      <c r="B23">
        <f t="shared" si="0"/>
        <v>17</v>
      </c>
      <c r="C23">
        <f t="shared" si="1"/>
        <v>0</v>
      </c>
    </row>
    <row r="24" spans="1:3" x14ac:dyDescent="0.25">
      <c r="A24" s="1">
        <v>42482</v>
      </c>
      <c r="B24">
        <f t="shared" si="0"/>
        <v>-1</v>
      </c>
      <c r="C24">
        <f t="shared" si="1"/>
        <v>0</v>
      </c>
    </row>
    <row r="25" spans="1:3" x14ac:dyDescent="0.25">
      <c r="A25" s="1">
        <v>42482</v>
      </c>
      <c r="B25">
        <f t="shared" si="0"/>
        <v>-1</v>
      </c>
      <c r="C25">
        <f t="shared" si="1"/>
        <v>0</v>
      </c>
    </row>
    <row r="26" spans="1:3" x14ac:dyDescent="0.25">
      <c r="A26" s="1">
        <v>42504</v>
      </c>
      <c r="B26">
        <f t="shared" si="0"/>
        <v>21</v>
      </c>
      <c r="C26">
        <f t="shared" si="1"/>
        <v>1</v>
      </c>
    </row>
    <row r="27" spans="1:3" x14ac:dyDescent="0.25">
      <c r="A27" s="1">
        <v>42504</v>
      </c>
      <c r="B27">
        <f t="shared" si="0"/>
        <v>-1</v>
      </c>
      <c r="C27">
        <f t="shared" si="1"/>
        <v>0</v>
      </c>
    </row>
    <row r="28" spans="1:3" x14ac:dyDescent="0.25">
      <c r="A28" s="1">
        <v>42529</v>
      </c>
      <c r="B28">
        <f t="shared" si="0"/>
        <v>24</v>
      </c>
      <c r="C28">
        <f t="shared" si="1"/>
        <v>1</v>
      </c>
    </row>
    <row r="29" spans="1:3" x14ac:dyDescent="0.25">
      <c r="A29" s="1">
        <v>42529</v>
      </c>
      <c r="B29">
        <f t="shared" si="0"/>
        <v>-1</v>
      </c>
      <c r="C29">
        <f t="shared" si="1"/>
        <v>0</v>
      </c>
    </row>
    <row r="30" spans="1:3" x14ac:dyDescent="0.25">
      <c r="A30" s="1">
        <v>42529</v>
      </c>
      <c r="B30">
        <f t="shared" si="0"/>
        <v>-1</v>
      </c>
      <c r="C30">
        <f t="shared" si="1"/>
        <v>0</v>
      </c>
    </row>
    <row r="31" spans="1:3" x14ac:dyDescent="0.25">
      <c r="A31" s="1">
        <v>42529</v>
      </c>
      <c r="B31">
        <f t="shared" si="0"/>
        <v>-1</v>
      </c>
      <c r="C31">
        <f t="shared" si="1"/>
        <v>0</v>
      </c>
    </row>
    <row r="32" spans="1:3" x14ac:dyDescent="0.25">
      <c r="A32" s="1">
        <v>42542</v>
      </c>
      <c r="B32">
        <f t="shared" si="0"/>
        <v>12</v>
      </c>
      <c r="C32">
        <f t="shared" si="1"/>
        <v>0</v>
      </c>
    </row>
    <row r="33" spans="1:3" x14ac:dyDescent="0.25">
      <c r="A33" s="1">
        <v>42542</v>
      </c>
      <c r="B33">
        <f t="shared" si="0"/>
        <v>-1</v>
      </c>
      <c r="C33">
        <f t="shared" si="1"/>
        <v>0</v>
      </c>
    </row>
    <row r="34" spans="1:3" x14ac:dyDescent="0.25">
      <c r="A34" s="1">
        <v>42542</v>
      </c>
      <c r="B34">
        <f t="shared" si="0"/>
        <v>-1</v>
      </c>
      <c r="C34">
        <f t="shared" si="1"/>
        <v>0</v>
      </c>
    </row>
    <row r="35" spans="1:3" x14ac:dyDescent="0.25">
      <c r="A35" s="1">
        <v>42542</v>
      </c>
      <c r="B35">
        <f t="shared" si="0"/>
        <v>-1</v>
      </c>
      <c r="C35">
        <f t="shared" si="1"/>
        <v>0</v>
      </c>
    </row>
    <row r="36" spans="1:3" x14ac:dyDescent="0.25">
      <c r="A36" s="1">
        <v>42542</v>
      </c>
      <c r="B36">
        <f t="shared" si="0"/>
        <v>-1</v>
      </c>
      <c r="C36">
        <f t="shared" si="1"/>
        <v>0</v>
      </c>
    </row>
    <row r="37" spans="1:3" x14ac:dyDescent="0.25">
      <c r="A37" s="1">
        <v>42559</v>
      </c>
      <c r="B37">
        <f t="shared" si="0"/>
        <v>16</v>
      </c>
      <c r="C37">
        <f t="shared" si="1"/>
        <v>0</v>
      </c>
    </row>
    <row r="38" spans="1:3" x14ac:dyDescent="0.25">
      <c r="A38" s="1">
        <v>42559</v>
      </c>
      <c r="B38">
        <f t="shared" si="0"/>
        <v>-1</v>
      </c>
      <c r="C38">
        <f t="shared" si="1"/>
        <v>0</v>
      </c>
    </row>
    <row r="39" spans="1:3" x14ac:dyDescent="0.25">
      <c r="A39" s="1">
        <v>42559</v>
      </c>
      <c r="B39">
        <f t="shared" si="0"/>
        <v>-1</v>
      </c>
      <c r="C39">
        <f t="shared" si="1"/>
        <v>0</v>
      </c>
    </row>
    <row r="40" spans="1:3" x14ac:dyDescent="0.25">
      <c r="A40" s="1">
        <v>42559</v>
      </c>
      <c r="B40">
        <f t="shared" si="0"/>
        <v>-1</v>
      </c>
      <c r="C40">
        <f t="shared" si="1"/>
        <v>0</v>
      </c>
    </row>
    <row r="41" spans="1:3" x14ac:dyDescent="0.25">
      <c r="A41" s="1">
        <v>42574</v>
      </c>
      <c r="B41">
        <f t="shared" si="0"/>
        <v>14</v>
      </c>
      <c r="C41">
        <f t="shared" si="1"/>
        <v>0</v>
      </c>
    </row>
    <row r="42" spans="1:3" x14ac:dyDescent="0.25">
      <c r="A42" s="1">
        <v>42574</v>
      </c>
      <c r="B42">
        <f t="shared" si="0"/>
        <v>-1</v>
      </c>
      <c r="C42">
        <f t="shared" si="1"/>
        <v>0</v>
      </c>
    </row>
    <row r="43" spans="1:3" x14ac:dyDescent="0.25">
      <c r="A43" s="1">
        <v>42593</v>
      </c>
      <c r="B43">
        <f t="shared" si="0"/>
        <v>18</v>
      </c>
      <c r="C43">
        <f t="shared" si="1"/>
        <v>0</v>
      </c>
    </row>
    <row r="44" spans="1:3" x14ac:dyDescent="0.25">
      <c r="A44" s="1">
        <v>42593</v>
      </c>
      <c r="B44">
        <f t="shared" si="0"/>
        <v>-1</v>
      </c>
      <c r="C44">
        <f t="shared" si="1"/>
        <v>0</v>
      </c>
    </row>
    <row r="45" spans="1:3" x14ac:dyDescent="0.25">
      <c r="A45" s="1">
        <v>42593</v>
      </c>
      <c r="B45">
        <f t="shared" si="0"/>
        <v>-1</v>
      </c>
      <c r="C45">
        <f t="shared" si="1"/>
        <v>0</v>
      </c>
    </row>
    <row r="46" spans="1:3" x14ac:dyDescent="0.25">
      <c r="A46" s="1">
        <v>42619</v>
      </c>
      <c r="B46">
        <f t="shared" si="0"/>
        <v>25</v>
      </c>
      <c r="C46">
        <f t="shared" si="1"/>
        <v>1</v>
      </c>
    </row>
    <row r="47" spans="1:3" x14ac:dyDescent="0.25">
      <c r="A47" s="1">
        <v>42619</v>
      </c>
      <c r="B47">
        <f t="shared" si="0"/>
        <v>-1</v>
      </c>
      <c r="C47">
        <f t="shared" si="1"/>
        <v>0</v>
      </c>
    </row>
    <row r="48" spans="1:3" x14ac:dyDescent="0.25">
      <c r="A48" s="1">
        <v>42619</v>
      </c>
      <c r="B48">
        <f t="shared" si="0"/>
        <v>-1</v>
      </c>
      <c r="C48">
        <f t="shared" si="1"/>
        <v>0</v>
      </c>
    </row>
    <row r="49" spans="1:3" x14ac:dyDescent="0.25">
      <c r="A49" s="1">
        <v>42619</v>
      </c>
      <c r="B49">
        <f t="shared" si="0"/>
        <v>-1</v>
      </c>
      <c r="C49">
        <f t="shared" si="1"/>
        <v>0</v>
      </c>
    </row>
    <row r="50" spans="1:3" x14ac:dyDescent="0.25">
      <c r="A50" s="1">
        <v>42619</v>
      </c>
      <c r="B50">
        <f t="shared" si="0"/>
        <v>-1</v>
      </c>
      <c r="C50">
        <f t="shared" si="1"/>
        <v>0</v>
      </c>
    </row>
    <row r="51" spans="1:3" x14ac:dyDescent="0.25">
      <c r="A51" s="1">
        <v>42640</v>
      </c>
      <c r="B51">
        <f t="shared" si="0"/>
        <v>20</v>
      </c>
      <c r="C51">
        <f t="shared" si="1"/>
        <v>0</v>
      </c>
    </row>
    <row r="52" spans="1:3" x14ac:dyDescent="0.25">
      <c r="A52" s="1">
        <v>42640</v>
      </c>
      <c r="B52">
        <f t="shared" si="0"/>
        <v>-1</v>
      </c>
      <c r="C52">
        <f t="shared" si="1"/>
        <v>0</v>
      </c>
    </row>
    <row r="53" spans="1:3" x14ac:dyDescent="0.25">
      <c r="A53" s="1">
        <v>42640</v>
      </c>
      <c r="B53">
        <f t="shared" si="0"/>
        <v>-1</v>
      </c>
      <c r="C53">
        <f t="shared" si="1"/>
        <v>0</v>
      </c>
    </row>
    <row r="54" spans="1:3" x14ac:dyDescent="0.25">
      <c r="A54" s="1">
        <v>42640</v>
      </c>
      <c r="B54">
        <f t="shared" si="0"/>
        <v>-1</v>
      </c>
      <c r="C54">
        <f t="shared" si="1"/>
        <v>0</v>
      </c>
    </row>
    <row r="55" spans="1:3" x14ac:dyDescent="0.25">
      <c r="A55" s="1">
        <v>42640</v>
      </c>
      <c r="B55">
        <f t="shared" si="0"/>
        <v>-1</v>
      </c>
      <c r="C55">
        <f t="shared" si="1"/>
        <v>0</v>
      </c>
    </row>
    <row r="56" spans="1:3" x14ac:dyDescent="0.25">
      <c r="A56" s="1">
        <v>42664</v>
      </c>
      <c r="B56">
        <f t="shared" si="0"/>
        <v>23</v>
      </c>
      <c r="C56">
        <f t="shared" si="1"/>
        <v>1</v>
      </c>
    </row>
    <row r="57" spans="1:3" x14ac:dyDescent="0.25">
      <c r="A57" s="1">
        <v>42664</v>
      </c>
      <c r="B57">
        <f t="shared" si="0"/>
        <v>-1</v>
      </c>
      <c r="C57">
        <f t="shared" si="1"/>
        <v>0</v>
      </c>
    </row>
    <row r="58" spans="1:3" x14ac:dyDescent="0.25">
      <c r="A58" s="1">
        <v>42664</v>
      </c>
      <c r="B58">
        <f t="shared" si="0"/>
        <v>-1</v>
      </c>
      <c r="C58">
        <f t="shared" si="1"/>
        <v>0</v>
      </c>
    </row>
    <row r="59" spans="1:3" x14ac:dyDescent="0.25">
      <c r="A59" s="1">
        <v>42682</v>
      </c>
      <c r="B59">
        <f t="shared" si="0"/>
        <v>17</v>
      </c>
      <c r="C59">
        <f t="shared" si="1"/>
        <v>0</v>
      </c>
    </row>
    <row r="60" spans="1:3" x14ac:dyDescent="0.25">
      <c r="A60" s="1">
        <v>42682</v>
      </c>
      <c r="B60">
        <f t="shared" si="0"/>
        <v>-1</v>
      </c>
      <c r="C60">
        <f t="shared" si="1"/>
        <v>0</v>
      </c>
    </row>
    <row r="61" spans="1:3" x14ac:dyDescent="0.25">
      <c r="A61" s="1">
        <v>42682</v>
      </c>
      <c r="B61">
        <f t="shared" si="0"/>
        <v>-1</v>
      </c>
      <c r="C61">
        <f t="shared" si="1"/>
        <v>0</v>
      </c>
    </row>
    <row r="62" spans="1:3" x14ac:dyDescent="0.25">
      <c r="A62" s="1">
        <v>42704</v>
      </c>
      <c r="B62">
        <f t="shared" si="0"/>
        <v>21</v>
      </c>
      <c r="C62">
        <f t="shared" si="1"/>
        <v>1</v>
      </c>
    </row>
    <row r="63" spans="1:3" x14ac:dyDescent="0.25">
      <c r="A63" s="1">
        <v>42704</v>
      </c>
      <c r="B63">
        <f t="shared" si="0"/>
        <v>-1</v>
      </c>
      <c r="C63">
        <f t="shared" si="1"/>
        <v>0</v>
      </c>
    </row>
    <row r="64" spans="1:3" x14ac:dyDescent="0.25">
      <c r="A64" s="1">
        <v>42704</v>
      </c>
      <c r="B64">
        <f t="shared" si="0"/>
        <v>-1</v>
      </c>
      <c r="C64">
        <f t="shared" si="1"/>
        <v>0</v>
      </c>
    </row>
    <row r="65" spans="1:3" x14ac:dyDescent="0.25">
      <c r="A65" s="1">
        <v>42704</v>
      </c>
      <c r="B65">
        <f t="shared" si="0"/>
        <v>-1</v>
      </c>
      <c r="C65">
        <f t="shared" si="1"/>
        <v>0</v>
      </c>
    </row>
    <row r="66" spans="1:3" x14ac:dyDescent="0.25">
      <c r="A66" s="1">
        <v>42729</v>
      </c>
      <c r="B66">
        <f t="shared" si="0"/>
        <v>24</v>
      </c>
      <c r="C66">
        <f t="shared" si="1"/>
        <v>1</v>
      </c>
    </row>
    <row r="67" spans="1:3" x14ac:dyDescent="0.25">
      <c r="A67" s="1">
        <v>42729</v>
      </c>
      <c r="B67">
        <f t="shared" si="0"/>
        <v>-1</v>
      </c>
      <c r="C67">
        <f t="shared" si="1"/>
        <v>0</v>
      </c>
    </row>
    <row r="68" spans="1:3" x14ac:dyDescent="0.25">
      <c r="A68" s="1">
        <v>42729</v>
      </c>
      <c r="B68">
        <f t="shared" si="0"/>
        <v>-1</v>
      </c>
      <c r="C68">
        <f t="shared" si="1"/>
        <v>0</v>
      </c>
    </row>
    <row r="69" spans="1:3" x14ac:dyDescent="0.25">
      <c r="A69" s="1">
        <v>42742</v>
      </c>
      <c r="B69">
        <f t="shared" ref="B69:B132" si="2">A69-A68-1</f>
        <v>12</v>
      </c>
      <c r="C69">
        <f t="shared" ref="C69:C132" si="3">IF(B69&gt;20,1,0)</f>
        <v>0</v>
      </c>
    </row>
    <row r="70" spans="1:3" x14ac:dyDescent="0.25">
      <c r="A70" s="1">
        <v>42742</v>
      </c>
      <c r="B70">
        <f t="shared" si="2"/>
        <v>-1</v>
      </c>
      <c r="C70">
        <f t="shared" si="3"/>
        <v>0</v>
      </c>
    </row>
    <row r="71" spans="1:3" x14ac:dyDescent="0.25">
      <c r="A71" s="1">
        <v>42742</v>
      </c>
      <c r="B71">
        <f t="shared" si="2"/>
        <v>-1</v>
      </c>
      <c r="C71">
        <f t="shared" si="3"/>
        <v>0</v>
      </c>
    </row>
    <row r="72" spans="1:3" x14ac:dyDescent="0.25">
      <c r="A72" s="1">
        <v>42742</v>
      </c>
      <c r="B72">
        <f t="shared" si="2"/>
        <v>-1</v>
      </c>
      <c r="C72">
        <f t="shared" si="3"/>
        <v>0</v>
      </c>
    </row>
    <row r="73" spans="1:3" x14ac:dyDescent="0.25">
      <c r="A73" s="1">
        <v>42742</v>
      </c>
      <c r="B73">
        <f t="shared" si="2"/>
        <v>-1</v>
      </c>
      <c r="C73">
        <f t="shared" si="3"/>
        <v>0</v>
      </c>
    </row>
    <row r="74" spans="1:3" x14ac:dyDescent="0.25">
      <c r="A74" s="1">
        <v>42759</v>
      </c>
      <c r="B74">
        <f t="shared" si="2"/>
        <v>16</v>
      </c>
      <c r="C74">
        <f t="shared" si="3"/>
        <v>0</v>
      </c>
    </row>
    <row r="75" spans="1:3" x14ac:dyDescent="0.25">
      <c r="A75" s="1">
        <v>42759</v>
      </c>
      <c r="B75">
        <f t="shared" si="2"/>
        <v>-1</v>
      </c>
      <c r="C75">
        <f t="shared" si="3"/>
        <v>0</v>
      </c>
    </row>
    <row r="76" spans="1:3" x14ac:dyDescent="0.25">
      <c r="A76" s="1">
        <v>42759</v>
      </c>
      <c r="B76">
        <f t="shared" si="2"/>
        <v>-1</v>
      </c>
      <c r="C76">
        <f t="shared" si="3"/>
        <v>0</v>
      </c>
    </row>
    <row r="77" spans="1:3" x14ac:dyDescent="0.25">
      <c r="A77" s="1">
        <v>42774</v>
      </c>
      <c r="B77">
        <f t="shared" si="2"/>
        <v>14</v>
      </c>
      <c r="C77">
        <f t="shared" si="3"/>
        <v>0</v>
      </c>
    </row>
    <row r="78" spans="1:3" x14ac:dyDescent="0.25">
      <c r="A78" s="1">
        <v>42774</v>
      </c>
      <c r="B78">
        <f t="shared" si="2"/>
        <v>-1</v>
      </c>
      <c r="C78">
        <f t="shared" si="3"/>
        <v>0</v>
      </c>
    </row>
    <row r="79" spans="1:3" x14ac:dyDescent="0.25">
      <c r="A79" s="1">
        <v>42793</v>
      </c>
      <c r="B79">
        <f t="shared" si="2"/>
        <v>18</v>
      </c>
      <c r="C79">
        <f t="shared" si="3"/>
        <v>0</v>
      </c>
    </row>
    <row r="80" spans="1:3" x14ac:dyDescent="0.25">
      <c r="A80" s="1">
        <v>42793</v>
      </c>
      <c r="B80">
        <f t="shared" si="2"/>
        <v>-1</v>
      </c>
      <c r="C80">
        <f t="shared" si="3"/>
        <v>0</v>
      </c>
    </row>
    <row r="81" spans="1:3" x14ac:dyDescent="0.25">
      <c r="A81" s="1">
        <v>42793</v>
      </c>
      <c r="B81">
        <f t="shared" si="2"/>
        <v>-1</v>
      </c>
      <c r="C81">
        <f t="shared" si="3"/>
        <v>0</v>
      </c>
    </row>
    <row r="82" spans="1:3" x14ac:dyDescent="0.25">
      <c r="A82" s="1">
        <v>42793</v>
      </c>
      <c r="B82">
        <f t="shared" si="2"/>
        <v>-1</v>
      </c>
      <c r="C82">
        <f t="shared" si="3"/>
        <v>0</v>
      </c>
    </row>
    <row r="83" spans="1:3" x14ac:dyDescent="0.25">
      <c r="A83" s="1">
        <v>42819</v>
      </c>
      <c r="B83">
        <f t="shared" si="2"/>
        <v>25</v>
      </c>
      <c r="C83">
        <f t="shared" si="3"/>
        <v>1</v>
      </c>
    </row>
    <row r="84" spans="1:3" x14ac:dyDescent="0.25">
      <c r="A84" s="1">
        <v>42819</v>
      </c>
      <c r="B84">
        <f t="shared" si="2"/>
        <v>-1</v>
      </c>
      <c r="C84">
        <f t="shared" si="3"/>
        <v>0</v>
      </c>
    </row>
    <row r="85" spans="1:3" x14ac:dyDescent="0.25">
      <c r="A85" s="1">
        <v>42819</v>
      </c>
      <c r="B85">
        <f t="shared" si="2"/>
        <v>-1</v>
      </c>
      <c r="C85">
        <f t="shared" si="3"/>
        <v>0</v>
      </c>
    </row>
    <row r="86" spans="1:3" x14ac:dyDescent="0.25">
      <c r="A86" s="1">
        <v>42840</v>
      </c>
      <c r="B86">
        <f t="shared" si="2"/>
        <v>20</v>
      </c>
      <c r="C86">
        <f t="shared" si="3"/>
        <v>0</v>
      </c>
    </row>
    <row r="87" spans="1:3" x14ac:dyDescent="0.25">
      <c r="A87" s="1">
        <v>42840</v>
      </c>
      <c r="B87">
        <f t="shared" si="2"/>
        <v>-1</v>
      </c>
      <c r="C87">
        <f t="shared" si="3"/>
        <v>0</v>
      </c>
    </row>
    <row r="88" spans="1:3" x14ac:dyDescent="0.25">
      <c r="A88" s="1">
        <v>42840</v>
      </c>
      <c r="B88">
        <f t="shared" si="2"/>
        <v>-1</v>
      </c>
      <c r="C88">
        <f t="shared" si="3"/>
        <v>0</v>
      </c>
    </row>
    <row r="89" spans="1:3" x14ac:dyDescent="0.25">
      <c r="A89" s="1">
        <v>42840</v>
      </c>
      <c r="B89">
        <f t="shared" si="2"/>
        <v>-1</v>
      </c>
      <c r="C89">
        <f t="shared" si="3"/>
        <v>0</v>
      </c>
    </row>
    <row r="90" spans="1:3" x14ac:dyDescent="0.25">
      <c r="A90" s="1">
        <v>42840</v>
      </c>
      <c r="B90">
        <f t="shared" si="2"/>
        <v>-1</v>
      </c>
      <c r="C90">
        <f t="shared" si="3"/>
        <v>0</v>
      </c>
    </row>
    <row r="91" spans="1:3" x14ac:dyDescent="0.25">
      <c r="A91" s="1">
        <v>42864</v>
      </c>
      <c r="B91">
        <f t="shared" si="2"/>
        <v>23</v>
      </c>
      <c r="C91">
        <f t="shared" si="3"/>
        <v>1</v>
      </c>
    </row>
    <row r="92" spans="1:3" x14ac:dyDescent="0.25">
      <c r="A92" s="1">
        <v>42864</v>
      </c>
      <c r="B92">
        <f t="shared" si="2"/>
        <v>-1</v>
      </c>
      <c r="C92">
        <f t="shared" si="3"/>
        <v>0</v>
      </c>
    </row>
    <row r="93" spans="1:3" x14ac:dyDescent="0.25">
      <c r="A93" s="1">
        <v>42864</v>
      </c>
      <c r="B93">
        <f t="shared" si="2"/>
        <v>-1</v>
      </c>
      <c r="C93">
        <f t="shared" si="3"/>
        <v>0</v>
      </c>
    </row>
    <row r="94" spans="1:3" x14ac:dyDescent="0.25">
      <c r="A94" s="1">
        <v>42864</v>
      </c>
      <c r="B94">
        <f t="shared" si="2"/>
        <v>-1</v>
      </c>
      <c r="C94">
        <f t="shared" si="3"/>
        <v>0</v>
      </c>
    </row>
    <row r="95" spans="1:3" x14ac:dyDescent="0.25">
      <c r="A95" s="1">
        <v>42864</v>
      </c>
      <c r="B95">
        <f t="shared" si="2"/>
        <v>-1</v>
      </c>
      <c r="C95">
        <f t="shared" si="3"/>
        <v>0</v>
      </c>
    </row>
    <row r="96" spans="1:3" x14ac:dyDescent="0.25">
      <c r="A96" s="1">
        <v>42882</v>
      </c>
      <c r="B96">
        <f t="shared" si="2"/>
        <v>17</v>
      </c>
      <c r="C96">
        <f t="shared" si="3"/>
        <v>0</v>
      </c>
    </row>
    <row r="97" spans="1:3" x14ac:dyDescent="0.25">
      <c r="A97" s="1">
        <v>42882</v>
      </c>
      <c r="B97">
        <f t="shared" si="2"/>
        <v>-1</v>
      </c>
      <c r="C97">
        <f t="shared" si="3"/>
        <v>0</v>
      </c>
    </row>
    <row r="98" spans="1:3" x14ac:dyDescent="0.25">
      <c r="A98" s="1">
        <v>42882</v>
      </c>
      <c r="B98">
        <f t="shared" si="2"/>
        <v>-1</v>
      </c>
      <c r="C98">
        <f t="shared" si="3"/>
        <v>0</v>
      </c>
    </row>
    <row r="99" spans="1:3" x14ac:dyDescent="0.25">
      <c r="A99" s="1">
        <v>42882</v>
      </c>
      <c r="B99">
        <f t="shared" si="2"/>
        <v>-1</v>
      </c>
      <c r="C99">
        <f t="shared" si="3"/>
        <v>0</v>
      </c>
    </row>
    <row r="100" spans="1:3" x14ac:dyDescent="0.25">
      <c r="A100" s="1">
        <v>42882</v>
      </c>
      <c r="B100">
        <f t="shared" si="2"/>
        <v>-1</v>
      </c>
      <c r="C100">
        <f t="shared" si="3"/>
        <v>0</v>
      </c>
    </row>
    <row r="101" spans="1:3" x14ac:dyDescent="0.25">
      <c r="A101" s="1">
        <v>42904</v>
      </c>
      <c r="B101">
        <f t="shared" si="2"/>
        <v>21</v>
      </c>
      <c r="C101">
        <f t="shared" si="3"/>
        <v>1</v>
      </c>
    </row>
    <row r="102" spans="1:3" x14ac:dyDescent="0.25">
      <c r="A102" s="1">
        <v>42904</v>
      </c>
      <c r="B102">
        <f t="shared" si="2"/>
        <v>-1</v>
      </c>
      <c r="C102">
        <f t="shared" si="3"/>
        <v>0</v>
      </c>
    </row>
    <row r="103" spans="1:3" x14ac:dyDescent="0.25">
      <c r="A103" s="1">
        <v>42904</v>
      </c>
      <c r="B103">
        <f t="shared" si="2"/>
        <v>-1</v>
      </c>
      <c r="C103">
        <f t="shared" si="3"/>
        <v>0</v>
      </c>
    </row>
    <row r="104" spans="1:3" x14ac:dyDescent="0.25">
      <c r="A104" s="1">
        <v>42904</v>
      </c>
      <c r="B104">
        <f t="shared" si="2"/>
        <v>-1</v>
      </c>
      <c r="C104">
        <f t="shared" si="3"/>
        <v>0</v>
      </c>
    </row>
    <row r="105" spans="1:3" x14ac:dyDescent="0.25">
      <c r="A105" s="1">
        <v>42904</v>
      </c>
      <c r="B105">
        <f t="shared" si="2"/>
        <v>-1</v>
      </c>
      <c r="C105">
        <f t="shared" si="3"/>
        <v>0</v>
      </c>
    </row>
    <row r="106" spans="1:3" x14ac:dyDescent="0.25">
      <c r="A106" s="1">
        <v>42929</v>
      </c>
      <c r="B106">
        <f t="shared" si="2"/>
        <v>24</v>
      </c>
      <c r="C106">
        <f t="shared" si="3"/>
        <v>1</v>
      </c>
    </row>
    <row r="107" spans="1:3" x14ac:dyDescent="0.25">
      <c r="A107" s="1">
        <v>42929</v>
      </c>
      <c r="B107">
        <f t="shared" si="2"/>
        <v>-1</v>
      </c>
      <c r="C107">
        <f t="shared" si="3"/>
        <v>0</v>
      </c>
    </row>
    <row r="108" spans="1:3" x14ac:dyDescent="0.25">
      <c r="A108" s="1">
        <v>42942</v>
      </c>
      <c r="B108">
        <f t="shared" si="2"/>
        <v>12</v>
      </c>
      <c r="C108">
        <f t="shared" si="3"/>
        <v>0</v>
      </c>
    </row>
    <row r="109" spans="1:3" x14ac:dyDescent="0.25">
      <c r="A109" s="1">
        <v>42942</v>
      </c>
      <c r="B109">
        <f t="shared" si="2"/>
        <v>-1</v>
      </c>
      <c r="C109">
        <f t="shared" si="3"/>
        <v>0</v>
      </c>
    </row>
    <row r="110" spans="1:3" x14ac:dyDescent="0.25">
      <c r="A110" s="1">
        <v>42942</v>
      </c>
      <c r="B110">
        <f t="shared" si="2"/>
        <v>-1</v>
      </c>
      <c r="C110">
        <f t="shared" si="3"/>
        <v>0</v>
      </c>
    </row>
    <row r="111" spans="1:3" x14ac:dyDescent="0.25">
      <c r="A111" s="1">
        <v>42942</v>
      </c>
      <c r="B111">
        <f t="shared" si="2"/>
        <v>-1</v>
      </c>
      <c r="C111">
        <f t="shared" si="3"/>
        <v>0</v>
      </c>
    </row>
    <row r="112" spans="1:3" x14ac:dyDescent="0.25">
      <c r="A112" s="1">
        <v>42942</v>
      </c>
      <c r="B112">
        <f t="shared" si="2"/>
        <v>-1</v>
      </c>
      <c r="C112">
        <f t="shared" si="3"/>
        <v>0</v>
      </c>
    </row>
    <row r="113" spans="1:3" x14ac:dyDescent="0.25">
      <c r="A113" s="1">
        <v>42959</v>
      </c>
      <c r="B113">
        <f t="shared" si="2"/>
        <v>16</v>
      </c>
      <c r="C113">
        <f t="shared" si="3"/>
        <v>0</v>
      </c>
    </row>
    <row r="114" spans="1:3" x14ac:dyDescent="0.25">
      <c r="A114" s="1">
        <v>42959</v>
      </c>
      <c r="B114">
        <f t="shared" si="2"/>
        <v>-1</v>
      </c>
      <c r="C114">
        <f t="shared" si="3"/>
        <v>0</v>
      </c>
    </row>
    <row r="115" spans="1:3" x14ac:dyDescent="0.25">
      <c r="A115" s="1">
        <v>42959</v>
      </c>
      <c r="B115">
        <f t="shared" si="2"/>
        <v>-1</v>
      </c>
      <c r="C115">
        <f t="shared" si="3"/>
        <v>0</v>
      </c>
    </row>
    <row r="116" spans="1:3" x14ac:dyDescent="0.25">
      <c r="A116" s="1">
        <v>42959</v>
      </c>
      <c r="B116">
        <f t="shared" si="2"/>
        <v>-1</v>
      </c>
      <c r="C116">
        <f t="shared" si="3"/>
        <v>0</v>
      </c>
    </row>
    <row r="117" spans="1:3" x14ac:dyDescent="0.25">
      <c r="A117" s="1">
        <v>42974</v>
      </c>
      <c r="B117">
        <f t="shared" si="2"/>
        <v>14</v>
      </c>
      <c r="C117">
        <f t="shared" si="3"/>
        <v>0</v>
      </c>
    </row>
    <row r="118" spans="1:3" x14ac:dyDescent="0.25">
      <c r="A118" s="1">
        <v>42974</v>
      </c>
      <c r="B118">
        <f t="shared" si="2"/>
        <v>-1</v>
      </c>
      <c r="C118">
        <f t="shared" si="3"/>
        <v>0</v>
      </c>
    </row>
    <row r="119" spans="1:3" x14ac:dyDescent="0.25">
      <c r="A119" s="1">
        <v>42974</v>
      </c>
      <c r="B119">
        <f t="shared" si="2"/>
        <v>-1</v>
      </c>
      <c r="C119">
        <f t="shared" si="3"/>
        <v>0</v>
      </c>
    </row>
    <row r="120" spans="1:3" x14ac:dyDescent="0.25">
      <c r="A120" s="1">
        <v>42974</v>
      </c>
      <c r="B120">
        <f t="shared" si="2"/>
        <v>-1</v>
      </c>
      <c r="C120">
        <f t="shared" si="3"/>
        <v>0</v>
      </c>
    </row>
    <row r="121" spans="1:3" x14ac:dyDescent="0.25">
      <c r="A121" s="1">
        <v>42993</v>
      </c>
      <c r="B121">
        <f t="shared" si="2"/>
        <v>18</v>
      </c>
      <c r="C121">
        <f t="shared" si="3"/>
        <v>0</v>
      </c>
    </row>
    <row r="122" spans="1:3" x14ac:dyDescent="0.25">
      <c r="A122" s="1">
        <v>42993</v>
      </c>
      <c r="B122">
        <f t="shared" si="2"/>
        <v>-1</v>
      </c>
      <c r="C122">
        <f t="shared" si="3"/>
        <v>0</v>
      </c>
    </row>
    <row r="123" spans="1:3" x14ac:dyDescent="0.25">
      <c r="A123" s="1">
        <v>43019</v>
      </c>
      <c r="B123">
        <f t="shared" si="2"/>
        <v>25</v>
      </c>
      <c r="C123">
        <f t="shared" si="3"/>
        <v>1</v>
      </c>
    </row>
    <row r="124" spans="1:3" x14ac:dyDescent="0.25">
      <c r="A124" s="1">
        <v>43019</v>
      </c>
      <c r="B124">
        <f t="shared" si="2"/>
        <v>-1</v>
      </c>
      <c r="C124">
        <f t="shared" si="3"/>
        <v>0</v>
      </c>
    </row>
    <row r="125" spans="1:3" x14ac:dyDescent="0.25">
      <c r="A125" s="1">
        <v>43040</v>
      </c>
      <c r="B125">
        <f t="shared" si="2"/>
        <v>20</v>
      </c>
      <c r="C125">
        <f t="shared" si="3"/>
        <v>0</v>
      </c>
    </row>
    <row r="126" spans="1:3" x14ac:dyDescent="0.25">
      <c r="A126" s="1">
        <v>43040</v>
      </c>
      <c r="B126">
        <f t="shared" si="2"/>
        <v>-1</v>
      </c>
      <c r="C126">
        <f t="shared" si="3"/>
        <v>0</v>
      </c>
    </row>
    <row r="127" spans="1:3" x14ac:dyDescent="0.25">
      <c r="A127" s="1">
        <v>43040</v>
      </c>
      <c r="B127">
        <f t="shared" si="2"/>
        <v>-1</v>
      </c>
      <c r="C127">
        <f t="shared" si="3"/>
        <v>0</v>
      </c>
    </row>
    <row r="128" spans="1:3" x14ac:dyDescent="0.25">
      <c r="A128" s="1">
        <v>43040</v>
      </c>
      <c r="B128">
        <f t="shared" si="2"/>
        <v>-1</v>
      </c>
      <c r="C128">
        <f t="shared" si="3"/>
        <v>0</v>
      </c>
    </row>
    <row r="129" spans="1:3" x14ac:dyDescent="0.25">
      <c r="A129" s="1">
        <v>43040</v>
      </c>
      <c r="B129">
        <f t="shared" si="2"/>
        <v>-1</v>
      </c>
      <c r="C129">
        <f t="shared" si="3"/>
        <v>0</v>
      </c>
    </row>
    <row r="130" spans="1:3" x14ac:dyDescent="0.25">
      <c r="A130" s="1">
        <v>43064</v>
      </c>
      <c r="B130">
        <f t="shared" si="2"/>
        <v>23</v>
      </c>
      <c r="C130">
        <f t="shared" si="3"/>
        <v>1</v>
      </c>
    </row>
    <row r="131" spans="1:3" x14ac:dyDescent="0.25">
      <c r="A131" s="1">
        <v>43064</v>
      </c>
      <c r="B131">
        <f t="shared" si="2"/>
        <v>-1</v>
      </c>
      <c r="C131">
        <f t="shared" si="3"/>
        <v>0</v>
      </c>
    </row>
    <row r="132" spans="1:3" x14ac:dyDescent="0.25">
      <c r="A132" s="1">
        <v>43082</v>
      </c>
      <c r="B132">
        <f t="shared" si="2"/>
        <v>17</v>
      </c>
      <c r="C132">
        <f t="shared" si="3"/>
        <v>0</v>
      </c>
    </row>
    <row r="133" spans="1:3" x14ac:dyDescent="0.25">
      <c r="A133" s="1">
        <v>43082</v>
      </c>
      <c r="B133">
        <f t="shared" ref="B133:B196" si="4">A133-A132-1</f>
        <v>-1</v>
      </c>
      <c r="C133">
        <f t="shared" ref="C133:C196" si="5">IF(B133&gt;20,1,0)</f>
        <v>0</v>
      </c>
    </row>
    <row r="134" spans="1:3" x14ac:dyDescent="0.25">
      <c r="A134" s="1">
        <v>43082</v>
      </c>
      <c r="B134">
        <f t="shared" si="4"/>
        <v>-1</v>
      </c>
      <c r="C134">
        <f t="shared" si="5"/>
        <v>0</v>
      </c>
    </row>
    <row r="135" spans="1:3" x14ac:dyDescent="0.25">
      <c r="A135" s="1">
        <v>43104</v>
      </c>
      <c r="B135">
        <f t="shared" si="4"/>
        <v>21</v>
      </c>
      <c r="C135">
        <f t="shared" si="5"/>
        <v>1</v>
      </c>
    </row>
    <row r="136" spans="1:3" x14ac:dyDescent="0.25">
      <c r="A136" s="1">
        <v>43104</v>
      </c>
      <c r="B136">
        <f t="shared" si="4"/>
        <v>-1</v>
      </c>
      <c r="C136">
        <f t="shared" si="5"/>
        <v>0</v>
      </c>
    </row>
    <row r="137" spans="1:3" x14ac:dyDescent="0.25">
      <c r="A137" s="1">
        <v>43104</v>
      </c>
      <c r="B137">
        <f t="shared" si="4"/>
        <v>-1</v>
      </c>
      <c r="C137">
        <f t="shared" si="5"/>
        <v>0</v>
      </c>
    </row>
    <row r="138" spans="1:3" x14ac:dyDescent="0.25">
      <c r="A138" s="1">
        <v>43104</v>
      </c>
      <c r="B138">
        <f t="shared" si="4"/>
        <v>-1</v>
      </c>
      <c r="C138">
        <f t="shared" si="5"/>
        <v>0</v>
      </c>
    </row>
    <row r="139" spans="1:3" x14ac:dyDescent="0.25">
      <c r="A139" s="1">
        <v>43129</v>
      </c>
      <c r="B139">
        <f t="shared" si="4"/>
        <v>24</v>
      </c>
      <c r="C139">
        <f t="shared" si="5"/>
        <v>1</v>
      </c>
    </row>
    <row r="140" spans="1:3" x14ac:dyDescent="0.25">
      <c r="A140" s="1">
        <v>43129</v>
      </c>
      <c r="B140">
        <f t="shared" si="4"/>
        <v>-1</v>
      </c>
      <c r="C140">
        <f t="shared" si="5"/>
        <v>0</v>
      </c>
    </row>
    <row r="141" spans="1:3" x14ac:dyDescent="0.25">
      <c r="A141" s="1">
        <v>43129</v>
      </c>
      <c r="B141">
        <f t="shared" si="4"/>
        <v>-1</v>
      </c>
      <c r="C141">
        <f t="shared" si="5"/>
        <v>0</v>
      </c>
    </row>
    <row r="142" spans="1:3" x14ac:dyDescent="0.25">
      <c r="A142" s="1">
        <v>43129</v>
      </c>
      <c r="B142">
        <f t="shared" si="4"/>
        <v>-1</v>
      </c>
      <c r="C142">
        <f t="shared" si="5"/>
        <v>0</v>
      </c>
    </row>
    <row r="143" spans="1:3" x14ac:dyDescent="0.25">
      <c r="A143" s="1">
        <v>43129</v>
      </c>
      <c r="B143">
        <f t="shared" si="4"/>
        <v>-1</v>
      </c>
      <c r="C143">
        <f t="shared" si="5"/>
        <v>0</v>
      </c>
    </row>
    <row r="144" spans="1:3" x14ac:dyDescent="0.25">
      <c r="A144" s="1">
        <v>43130</v>
      </c>
      <c r="B144">
        <f t="shared" si="4"/>
        <v>0</v>
      </c>
      <c r="C144">
        <f t="shared" si="5"/>
        <v>0</v>
      </c>
    </row>
    <row r="145" spans="1:3" x14ac:dyDescent="0.25">
      <c r="A145" s="1">
        <v>43130</v>
      </c>
      <c r="B145">
        <f t="shared" si="4"/>
        <v>-1</v>
      </c>
      <c r="C145">
        <f t="shared" si="5"/>
        <v>0</v>
      </c>
    </row>
    <row r="146" spans="1:3" x14ac:dyDescent="0.25">
      <c r="A146" s="1">
        <v>43147</v>
      </c>
      <c r="B146">
        <f t="shared" si="4"/>
        <v>16</v>
      </c>
      <c r="C146">
        <f t="shared" si="5"/>
        <v>0</v>
      </c>
    </row>
    <row r="147" spans="1:3" x14ac:dyDescent="0.25">
      <c r="A147" s="1">
        <v>43147</v>
      </c>
      <c r="B147">
        <f t="shared" si="4"/>
        <v>-1</v>
      </c>
      <c r="C147">
        <f t="shared" si="5"/>
        <v>0</v>
      </c>
    </row>
    <row r="148" spans="1:3" x14ac:dyDescent="0.25">
      <c r="A148" s="1">
        <v>43147</v>
      </c>
      <c r="B148">
        <f t="shared" si="4"/>
        <v>-1</v>
      </c>
      <c r="C148">
        <f t="shared" si="5"/>
        <v>0</v>
      </c>
    </row>
    <row r="149" spans="1:3" x14ac:dyDescent="0.25">
      <c r="A149" s="1">
        <v>43147</v>
      </c>
      <c r="B149">
        <f t="shared" si="4"/>
        <v>-1</v>
      </c>
      <c r="C149">
        <f t="shared" si="5"/>
        <v>0</v>
      </c>
    </row>
    <row r="150" spans="1:3" x14ac:dyDescent="0.25">
      <c r="A150" s="1">
        <v>43147</v>
      </c>
      <c r="B150">
        <f t="shared" si="4"/>
        <v>-1</v>
      </c>
      <c r="C150">
        <f t="shared" si="5"/>
        <v>0</v>
      </c>
    </row>
    <row r="151" spans="1:3" x14ac:dyDescent="0.25">
      <c r="A151" s="1">
        <v>43162</v>
      </c>
      <c r="B151">
        <f t="shared" si="4"/>
        <v>14</v>
      </c>
      <c r="C151">
        <f t="shared" si="5"/>
        <v>0</v>
      </c>
    </row>
    <row r="152" spans="1:3" x14ac:dyDescent="0.25">
      <c r="A152" s="1">
        <v>43162</v>
      </c>
      <c r="B152">
        <f t="shared" si="4"/>
        <v>-1</v>
      </c>
      <c r="C152">
        <f t="shared" si="5"/>
        <v>0</v>
      </c>
    </row>
    <row r="153" spans="1:3" x14ac:dyDescent="0.25">
      <c r="A153" s="1">
        <v>43181</v>
      </c>
      <c r="B153">
        <f t="shared" si="4"/>
        <v>18</v>
      </c>
      <c r="C153">
        <f t="shared" si="5"/>
        <v>0</v>
      </c>
    </row>
    <row r="154" spans="1:3" x14ac:dyDescent="0.25">
      <c r="A154" s="1">
        <v>43181</v>
      </c>
      <c r="B154">
        <f t="shared" si="4"/>
        <v>-1</v>
      </c>
      <c r="C154">
        <f t="shared" si="5"/>
        <v>0</v>
      </c>
    </row>
    <row r="155" spans="1:3" x14ac:dyDescent="0.25">
      <c r="A155" s="1">
        <v>43181</v>
      </c>
      <c r="B155">
        <f t="shared" si="4"/>
        <v>-1</v>
      </c>
      <c r="C155">
        <f t="shared" si="5"/>
        <v>0</v>
      </c>
    </row>
    <row r="156" spans="1:3" x14ac:dyDescent="0.25">
      <c r="A156" s="1">
        <v>43207</v>
      </c>
      <c r="B156">
        <f t="shared" si="4"/>
        <v>25</v>
      </c>
      <c r="C156">
        <f t="shared" si="5"/>
        <v>1</v>
      </c>
    </row>
    <row r="157" spans="1:3" x14ac:dyDescent="0.25">
      <c r="A157" s="1">
        <v>43207</v>
      </c>
      <c r="B157">
        <f t="shared" si="4"/>
        <v>-1</v>
      </c>
      <c r="C157">
        <f t="shared" si="5"/>
        <v>0</v>
      </c>
    </row>
    <row r="158" spans="1:3" x14ac:dyDescent="0.25">
      <c r="A158" s="1">
        <v>43207</v>
      </c>
      <c r="B158">
        <f t="shared" si="4"/>
        <v>-1</v>
      </c>
      <c r="C158">
        <f t="shared" si="5"/>
        <v>0</v>
      </c>
    </row>
    <row r="159" spans="1:3" x14ac:dyDescent="0.25">
      <c r="A159" s="1">
        <v>43207</v>
      </c>
      <c r="B159">
        <f t="shared" si="4"/>
        <v>-1</v>
      </c>
      <c r="C159">
        <f t="shared" si="5"/>
        <v>0</v>
      </c>
    </row>
    <row r="160" spans="1:3" x14ac:dyDescent="0.25">
      <c r="A160" s="1">
        <v>43228</v>
      </c>
      <c r="B160">
        <f t="shared" si="4"/>
        <v>20</v>
      </c>
      <c r="C160">
        <f t="shared" si="5"/>
        <v>0</v>
      </c>
    </row>
    <row r="161" spans="1:3" x14ac:dyDescent="0.25">
      <c r="A161" s="1">
        <v>43228</v>
      </c>
      <c r="B161">
        <f t="shared" si="4"/>
        <v>-1</v>
      </c>
      <c r="C161">
        <f t="shared" si="5"/>
        <v>0</v>
      </c>
    </row>
    <row r="162" spans="1:3" x14ac:dyDescent="0.25">
      <c r="A162" s="1">
        <v>43228</v>
      </c>
      <c r="B162">
        <f t="shared" si="4"/>
        <v>-1</v>
      </c>
      <c r="C162">
        <f t="shared" si="5"/>
        <v>0</v>
      </c>
    </row>
    <row r="163" spans="1:3" x14ac:dyDescent="0.25">
      <c r="A163" s="1">
        <v>43252</v>
      </c>
      <c r="B163">
        <f t="shared" si="4"/>
        <v>23</v>
      </c>
      <c r="C163">
        <f t="shared" si="5"/>
        <v>1</v>
      </c>
    </row>
    <row r="164" spans="1:3" x14ac:dyDescent="0.25">
      <c r="A164" s="1">
        <v>43252</v>
      </c>
      <c r="B164">
        <f t="shared" si="4"/>
        <v>-1</v>
      </c>
      <c r="C164">
        <f t="shared" si="5"/>
        <v>0</v>
      </c>
    </row>
    <row r="165" spans="1:3" x14ac:dyDescent="0.25">
      <c r="A165" s="1">
        <v>43252</v>
      </c>
      <c r="B165">
        <f t="shared" si="4"/>
        <v>-1</v>
      </c>
      <c r="C165">
        <f t="shared" si="5"/>
        <v>0</v>
      </c>
    </row>
    <row r="166" spans="1:3" x14ac:dyDescent="0.25">
      <c r="A166" s="1">
        <v>43270</v>
      </c>
      <c r="B166">
        <f t="shared" si="4"/>
        <v>17</v>
      </c>
      <c r="C166">
        <f t="shared" si="5"/>
        <v>0</v>
      </c>
    </row>
    <row r="167" spans="1:3" x14ac:dyDescent="0.25">
      <c r="A167" s="1">
        <v>43270</v>
      </c>
      <c r="B167">
        <f t="shared" si="4"/>
        <v>-1</v>
      </c>
      <c r="C167">
        <f t="shared" si="5"/>
        <v>0</v>
      </c>
    </row>
    <row r="168" spans="1:3" x14ac:dyDescent="0.25">
      <c r="A168" s="1">
        <v>43270</v>
      </c>
      <c r="B168">
        <f t="shared" si="4"/>
        <v>-1</v>
      </c>
      <c r="C168">
        <f t="shared" si="5"/>
        <v>0</v>
      </c>
    </row>
    <row r="169" spans="1:3" x14ac:dyDescent="0.25">
      <c r="A169" s="1">
        <v>43292</v>
      </c>
      <c r="B169">
        <f t="shared" si="4"/>
        <v>21</v>
      </c>
      <c r="C169">
        <f t="shared" si="5"/>
        <v>1</v>
      </c>
    </row>
    <row r="170" spans="1:3" x14ac:dyDescent="0.25">
      <c r="A170" s="1">
        <v>43292</v>
      </c>
      <c r="B170">
        <f t="shared" si="4"/>
        <v>-1</v>
      </c>
      <c r="C170">
        <f t="shared" si="5"/>
        <v>0</v>
      </c>
    </row>
    <row r="171" spans="1:3" x14ac:dyDescent="0.25">
      <c r="A171" s="1">
        <v>43292</v>
      </c>
      <c r="B171">
        <f t="shared" si="4"/>
        <v>-1</v>
      </c>
      <c r="C171">
        <f t="shared" si="5"/>
        <v>0</v>
      </c>
    </row>
    <row r="172" spans="1:3" x14ac:dyDescent="0.25">
      <c r="A172" s="1">
        <v>43292</v>
      </c>
      <c r="B172">
        <f t="shared" si="4"/>
        <v>-1</v>
      </c>
      <c r="C172">
        <f t="shared" si="5"/>
        <v>0</v>
      </c>
    </row>
    <row r="173" spans="1:3" x14ac:dyDescent="0.25">
      <c r="A173" s="1">
        <v>43292</v>
      </c>
      <c r="B173">
        <f t="shared" si="4"/>
        <v>-1</v>
      </c>
      <c r="C173">
        <f t="shared" si="5"/>
        <v>0</v>
      </c>
    </row>
    <row r="174" spans="1:3" x14ac:dyDescent="0.25">
      <c r="A174" s="1">
        <v>43317</v>
      </c>
      <c r="B174">
        <f t="shared" si="4"/>
        <v>24</v>
      </c>
      <c r="C174">
        <f t="shared" si="5"/>
        <v>1</v>
      </c>
    </row>
    <row r="175" spans="1:3" x14ac:dyDescent="0.25">
      <c r="A175" s="1">
        <v>43317</v>
      </c>
      <c r="B175">
        <f t="shared" si="4"/>
        <v>-1</v>
      </c>
      <c r="C175">
        <f t="shared" si="5"/>
        <v>0</v>
      </c>
    </row>
    <row r="176" spans="1:3" x14ac:dyDescent="0.25">
      <c r="A176" s="1">
        <v>43317</v>
      </c>
      <c r="B176">
        <f t="shared" si="4"/>
        <v>-1</v>
      </c>
      <c r="C176">
        <f t="shared" si="5"/>
        <v>0</v>
      </c>
    </row>
    <row r="177" spans="1:3" x14ac:dyDescent="0.25">
      <c r="A177" s="1">
        <v>43317</v>
      </c>
      <c r="B177">
        <f t="shared" si="4"/>
        <v>-1</v>
      </c>
      <c r="C177">
        <f t="shared" si="5"/>
        <v>0</v>
      </c>
    </row>
    <row r="178" spans="1:3" x14ac:dyDescent="0.25">
      <c r="A178" s="1">
        <v>43330</v>
      </c>
      <c r="B178">
        <f t="shared" si="4"/>
        <v>12</v>
      </c>
      <c r="C178">
        <f t="shared" si="5"/>
        <v>0</v>
      </c>
    </row>
    <row r="179" spans="1:3" x14ac:dyDescent="0.25">
      <c r="A179" s="1">
        <v>43330</v>
      </c>
      <c r="B179">
        <f t="shared" si="4"/>
        <v>-1</v>
      </c>
      <c r="C179">
        <f t="shared" si="5"/>
        <v>0</v>
      </c>
    </row>
    <row r="180" spans="1:3" x14ac:dyDescent="0.25">
      <c r="A180" s="1">
        <v>43330</v>
      </c>
      <c r="B180">
        <f t="shared" si="4"/>
        <v>-1</v>
      </c>
      <c r="C180">
        <f t="shared" si="5"/>
        <v>0</v>
      </c>
    </row>
    <row r="181" spans="1:3" x14ac:dyDescent="0.25">
      <c r="A181" s="1">
        <v>43330</v>
      </c>
      <c r="B181">
        <f t="shared" si="4"/>
        <v>-1</v>
      </c>
      <c r="C181">
        <f t="shared" si="5"/>
        <v>0</v>
      </c>
    </row>
    <row r="182" spans="1:3" x14ac:dyDescent="0.25">
      <c r="A182" s="1">
        <v>43347</v>
      </c>
      <c r="B182">
        <f t="shared" si="4"/>
        <v>16</v>
      </c>
      <c r="C182">
        <f t="shared" si="5"/>
        <v>0</v>
      </c>
    </row>
    <row r="183" spans="1:3" x14ac:dyDescent="0.25">
      <c r="A183" s="1">
        <v>43347</v>
      </c>
      <c r="B183">
        <f t="shared" si="4"/>
        <v>-1</v>
      </c>
      <c r="C183">
        <f t="shared" si="5"/>
        <v>0</v>
      </c>
    </row>
    <row r="184" spans="1:3" x14ac:dyDescent="0.25">
      <c r="A184" s="1">
        <v>43347</v>
      </c>
      <c r="B184">
        <f t="shared" si="4"/>
        <v>-1</v>
      </c>
      <c r="C184">
        <f t="shared" si="5"/>
        <v>0</v>
      </c>
    </row>
    <row r="185" spans="1:3" x14ac:dyDescent="0.25">
      <c r="A185" s="1">
        <v>43347</v>
      </c>
      <c r="B185">
        <f t="shared" si="4"/>
        <v>-1</v>
      </c>
      <c r="C185">
        <f t="shared" si="5"/>
        <v>0</v>
      </c>
    </row>
    <row r="186" spans="1:3" x14ac:dyDescent="0.25">
      <c r="A186" s="1">
        <v>43362</v>
      </c>
      <c r="B186">
        <f t="shared" si="4"/>
        <v>14</v>
      </c>
      <c r="C186">
        <f t="shared" si="5"/>
        <v>0</v>
      </c>
    </row>
    <row r="187" spans="1:3" x14ac:dyDescent="0.25">
      <c r="A187" s="1">
        <v>43362</v>
      </c>
      <c r="B187">
        <f t="shared" si="4"/>
        <v>-1</v>
      </c>
      <c r="C187">
        <f t="shared" si="5"/>
        <v>0</v>
      </c>
    </row>
    <row r="188" spans="1:3" x14ac:dyDescent="0.25">
      <c r="A188" s="1">
        <v>43362</v>
      </c>
      <c r="B188">
        <f t="shared" si="4"/>
        <v>-1</v>
      </c>
      <c r="C188">
        <f t="shared" si="5"/>
        <v>0</v>
      </c>
    </row>
    <row r="189" spans="1:3" x14ac:dyDescent="0.25">
      <c r="A189" s="1">
        <v>43362</v>
      </c>
      <c r="B189">
        <f t="shared" si="4"/>
        <v>-1</v>
      </c>
      <c r="C189">
        <f t="shared" si="5"/>
        <v>0</v>
      </c>
    </row>
    <row r="190" spans="1:3" x14ac:dyDescent="0.25">
      <c r="A190" s="1">
        <v>43362</v>
      </c>
      <c r="B190">
        <f t="shared" si="4"/>
        <v>-1</v>
      </c>
      <c r="C190">
        <f t="shared" si="5"/>
        <v>0</v>
      </c>
    </row>
    <row r="191" spans="1:3" x14ac:dyDescent="0.25">
      <c r="A191" s="1">
        <v>43381</v>
      </c>
      <c r="B191">
        <f t="shared" si="4"/>
        <v>18</v>
      </c>
      <c r="C191">
        <f t="shared" si="5"/>
        <v>0</v>
      </c>
    </row>
    <row r="192" spans="1:3" x14ac:dyDescent="0.25">
      <c r="A192" s="1">
        <v>43381</v>
      </c>
      <c r="B192">
        <f t="shared" si="4"/>
        <v>-1</v>
      </c>
      <c r="C192">
        <f t="shared" si="5"/>
        <v>0</v>
      </c>
    </row>
    <row r="193" spans="1:3" x14ac:dyDescent="0.25">
      <c r="A193" s="1">
        <v>43381</v>
      </c>
      <c r="B193">
        <f t="shared" si="4"/>
        <v>-1</v>
      </c>
      <c r="C193">
        <f t="shared" si="5"/>
        <v>0</v>
      </c>
    </row>
    <row r="194" spans="1:3" x14ac:dyDescent="0.25">
      <c r="A194" s="1">
        <v>43407</v>
      </c>
      <c r="B194">
        <f t="shared" si="4"/>
        <v>25</v>
      </c>
      <c r="C194">
        <f t="shared" si="5"/>
        <v>1</v>
      </c>
    </row>
    <row r="195" spans="1:3" x14ac:dyDescent="0.25">
      <c r="A195" s="1">
        <v>43407</v>
      </c>
      <c r="B195">
        <f t="shared" si="4"/>
        <v>-1</v>
      </c>
      <c r="C195">
        <f t="shared" si="5"/>
        <v>0</v>
      </c>
    </row>
    <row r="196" spans="1:3" x14ac:dyDescent="0.25">
      <c r="A196" s="1">
        <v>43428</v>
      </c>
      <c r="B196">
        <f t="shared" si="4"/>
        <v>20</v>
      </c>
      <c r="C196">
        <f t="shared" si="5"/>
        <v>0</v>
      </c>
    </row>
    <row r="197" spans="1:3" x14ac:dyDescent="0.25">
      <c r="A197" s="1">
        <v>43428</v>
      </c>
      <c r="B197">
        <f t="shared" ref="B197:B203" si="6">A197-A196-1</f>
        <v>-1</v>
      </c>
      <c r="C197">
        <f t="shared" ref="C197:C203" si="7">IF(B197&gt;20,1,0)</f>
        <v>0</v>
      </c>
    </row>
    <row r="198" spans="1:3" x14ac:dyDescent="0.25">
      <c r="A198" s="1">
        <v>43428</v>
      </c>
      <c r="B198">
        <f t="shared" si="6"/>
        <v>-1</v>
      </c>
      <c r="C198">
        <f t="shared" si="7"/>
        <v>0</v>
      </c>
    </row>
    <row r="199" spans="1:3" x14ac:dyDescent="0.25">
      <c r="A199" s="1">
        <v>43452</v>
      </c>
      <c r="B199">
        <f t="shared" si="6"/>
        <v>23</v>
      </c>
      <c r="C199">
        <f t="shared" si="7"/>
        <v>1</v>
      </c>
    </row>
    <row r="200" spans="1:3" x14ac:dyDescent="0.25">
      <c r="A200" s="1">
        <v>43452</v>
      </c>
      <c r="B200">
        <f t="shared" si="6"/>
        <v>-1</v>
      </c>
      <c r="C200">
        <f t="shared" si="7"/>
        <v>0</v>
      </c>
    </row>
    <row r="201" spans="1:3" x14ac:dyDescent="0.25">
      <c r="A201" s="1">
        <v>43452</v>
      </c>
      <c r="B201">
        <f t="shared" si="6"/>
        <v>-1</v>
      </c>
      <c r="C201">
        <f t="shared" si="7"/>
        <v>0</v>
      </c>
    </row>
    <row r="202" spans="1:3" x14ac:dyDescent="0.25">
      <c r="A202" s="1">
        <v>43452</v>
      </c>
      <c r="B202">
        <f t="shared" si="6"/>
        <v>-1</v>
      </c>
      <c r="C202">
        <f t="shared" si="7"/>
        <v>0</v>
      </c>
    </row>
    <row r="203" spans="1:3" x14ac:dyDescent="0.25">
      <c r="A203" s="1">
        <v>43452</v>
      </c>
      <c r="B203">
        <f t="shared" si="6"/>
        <v>-1</v>
      </c>
      <c r="C203">
        <f t="shared" si="7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31A6-0A96-4A10-BA75-F5F6B15EF9AC}">
  <dimension ref="A3:J9"/>
  <sheetViews>
    <sheetView workbookViewId="0">
      <selection activeCell="J6" sqref="J6"/>
    </sheetView>
  </sheetViews>
  <sheetFormatPr defaultRowHeight="15" x14ac:dyDescent="0.25"/>
  <cols>
    <col min="1" max="1" width="17.7109375" bestFit="1" customWidth="1"/>
    <col min="2" max="2" width="13.7109375" bestFit="1" customWidth="1"/>
    <col min="3" max="3" width="14.7109375" bestFit="1" customWidth="1"/>
  </cols>
  <sheetData>
    <row r="3" spans="1:10" x14ac:dyDescent="0.25">
      <c r="A3" s="4" t="s">
        <v>25</v>
      </c>
      <c r="B3" t="s">
        <v>30</v>
      </c>
      <c r="C3" t="s">
        <v>31</v>
      </c>
      <c r="H3" t="s">
        <v>32</v>
      </c>
    </row>
    <row r="4" spans="1:10" x14ac:dyDescent="0.25">
      <c r="A4" s="5" t="s">
        <v>10</v>
      </c>
      <c r="B4" s="2">
        <v>38</v>
      </c>
      <c r="C4" s="2">
        <v>0</v>
      </c>
      <c r="H4" t="s">
        <v>33</v>
      </c>
      <c r="I4" t="s">
        <v>11</v>
      </c>
      <c r="J4">
        <f>GETPIVOTDATA("Suma z masa Z",$A$3,"towar","T2")</f>
        <v>48</v>
      </c>
    </row>
    <row r="5" spans="1:10" x14ac:dyDescent="0.25">
      <c r="A5" s="8" t="s">
        <v>11</v>
      </c>
      <c r="B5" s="9">
        <v>48</v>
      </c>
      <c r="C5" s="9">
        <v>0</v>
      </c>
      <c r="H5" t="s">
        <v>34</v>
      </c>
      <c r="I5" t="s">
        <v>7</v>
      </c>
      <c r="J5">
        <f>GETPIVOTDATA("Suma z masa Z",$A$3,"towar","T4")</f>
        <v>24</v>
      </c>
    </row>
    <row r="6" spans="1:10" x14ac:dyDescent="0.25">
      <c r="A6" s="5" t="s">
        <v>12</v>
      </c>
      <c r="B6" s="2">
        <v>43</v>
      </c>
      <c r="C6" s="2">
        <v>0</v>
      </c>
    </row>
    <row r="7" spans="1:10" x14ac:dyDescent="0.25">
      <c r="A7" s="6" t="s">
        <v>7</v>
      </c>
      <c r="B7" s="7">
        <v>24</v>
      </c>
      <c r="C7" s="7">
        <v>0</v>
      </c>
    </row>
    <row r="8" spans="1:10" x14ac:dyDescent="0.25">
      <c r="A8" s="5" t="s">
        <v>9</v>
      </c>
      <c r="B8" s="2">
        <v>76</v>
      </c>
      <c r="C8" s="2">
        <v>32</v>
      </c>
      <c r="D8">
        <f>GETPIVOTDATA("Suma z masa Z",$A$3,"towar","T5")-GETPIVOTDATA("Suma z masa W",$A$3,"towar","T5")</f>
        <v>44</v>
      </c>
    </row>
    <row r="9" spans="1:10" x14ac:dyDescent="0.25">
      <c r="A9" s="5" t="s">
        <v>26</v>
      </c>
      <c r="B9" s="2">
        <v>229</v>
      </c>
      <c r="C9" s="2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B180F-EE2D-4F45-9CCA-C8D966352FFA}">
  <dimension ref="A1:J11"/>
  <sheetViews>
    <sheetView workbookViewId="0">
      <selection sqref="A1:XFD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23</v>
      </c>
      <c r="H1" t="s">
        <v>24</v>
      </c>
      <c r="I1" t="s">
        <v>28</v>
      </c>
      <c r="J1" t="s">
        <v>29</v>
      </c>
    </row>
    <row r="2" spans="1:10" x14ac:dyDescent="0.25">
      <c r="A2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  <c r="G2">
        <v>1</v>
      </c>
      <c r="H2">
        <v>0</v>
      </c>
      <c r="I2">
        <v>3</v>
      </c>
      <c r="J2">
        <v>0</v>
      </c>
    </row>
    <row r="3" spans="1:10" x14ac:dyDescent="0.25">
      <c r="A3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  <c r="G3">
        <v>1</v>
      </c>
      <c r="H3">
        <v>0</v>
      </c>
      <c r="I3">
        <v>32</v>
      </c>
      <c r="J3">
        <v>0</v>
      </c>
    </row>
    <row r="4" spans="1:10" x14ac:dyDescent="0.25">
      <c r="A4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  <c r="G4">
        <v>1</v>
      </c>
      <c r="H4">
        <v>0</v>
      </c>
      <c r="I4">
        <v>38</v>
      </c>
      <c r="J4">
        <v>0</v>
      </c>
    </row>
    <row r="5" spans="1:10" x14ac:dyDescent="0.25">
      <c r="A5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  <c r="G5">
        <v>1</v>
      </c>
      <c r="H5">
        <v>0</v>
      </c>
      <c r="I5">
        <v>33</v>
      </c>
      <c r="J5">
        <v>0</v>
      </c>
    </row>
    <row r="6" spans="1:10" x14ac:dyDescent="0.25">
      <c r="A6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  <c r="G6">
        <v>1</v>
      </c>
      <c r="H6">
        <v>0</v>
      </c>
      <c r="I6">
        <v>43</v>
      </c>
      <c r="J6">
        <v>0</v>
      </c>
    </row>
    <row r="7" spans="1:10" x14ac:dyDescent="0.25">
      <c r="A7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  <c r="G7">
        <v>0</v>
      </c>
      <c r="H7">
        <v>1</v>
      </c>
      <c r="I7">
        <v>0</v>
      </c>
      <c r="J7">
        <v>32</v>
      </c>
    </row>
    <row r="8" spans="1:10" x14ac:dyDescent="0.25">
      <c r="A8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  <c r="G8">
        <v>1</v>
      </c>
      <c r="H8">
        <v>0</v>
      </c>
      <c r="I8">
        <v>14</v>
      </c>
      <c r="J8">
        <v>0</v>
      </c>
    </row>
    <row r="9" spans="1:10" x14ac:dyDescent="0.25">
      <c r="A9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  <c r="G9">
        <v>1</v>
      </c>
      <c r="H9">
        <v>0</v>
      </c>
      <c r="I9">
        <v>44</v>
      </c>
      <c r="J9">
        <v>0</v>
      </c>
    </row>
    <row r="10" spans="1:10" x14ac:dyDescent="0.25">
      <c r="A10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  <c r="G10">
        <v>1</v>
      </c>
      <c r="H10">
        <v>0</v>
      </c>
      <c r="I10">
        <v>1</v>
      </c>
      <c r="J10">
        <v>0</v>
      </c>
    </row>
    <row r="11" spans="1:10" x14ac:dyDescent="0.25">
      <c r="A11">
        <v>42393</v>
      </c>
      <c r="B11" t="s">
        <v>15</v>
      </c>
      <c r="C11" t="s">
        <v>7</v>
      </c>
      <c r="D11" t="s">
        <v>8</v>
      </c>
      <c r="E11">
        <v>21</v>
      </c>
      <c r="F11">
        <v>74</v>
      </c>
      <c r="G11">
        <v>1</v>
      </c>
      <c r="H11">
        <v>0</v>
      </c>
      <c r="I11">
        <v>21</v>
      </c>
      <c r="J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97862-9901-42C3-A12C-D1998A7E7387}">
  <dimension ref="A3:D9"/>
  <sheetViews>
    <sheetView workbookViewId="0">
      <selection activeCell="K4" sqref="K4"/>
    </sheetView>
  </sheetViews>
  <sheetFormatPr defaultRowHeight="15" x14ac:dyDescent="0.25"/>
  <cols>
    <col min="1" max="1" width="17.7109375" bestFit="1" customWidth="1"/>
    <col min="2" max="2" width="13.7109375" bestFit="1" customWidth="1"/>
    <col min="3" max="3" width="14.7109375" bestFit="1" customWidth="1"/>
  </cols>
  <sheetData>
    <row r="3" spans="1:4" x14ac:dyDescent="0.25">
      <c r="A3" s="4" t="s">
        <v>25</v>
      </c>
      <c r="B3" t="s">
        <v>30</v>
      </c>
      <c r="C3" t="s">
        <v>31</v>
      </c>
    </row>
    <row r="4" spans="1:4" x14ac:dyDescent="0.25">
      <c r="A4" s="5" t="s">
        <v>10</v>
      </c>
      <c r="B4" s="2">
        <v>82</v>
      </c>
      <c r="C4" s="2">
        <v>82</v>
      </c>
      <c r="D4">
        <f>GETPIVOTDATA("Suma z masa Z",$A$3,"towar","T1")-GETPIVOTDATA("Suma z masa W",$A$3,"towar","T1")</f>
        <v>0</v>
      </c>
    </row>
    <row r="5" spans="1:4" x14ac:dyDescent="0.25">
      <c r="A5" s="12" t="s">
        <v>11</v>
      </c>
      <c r="B5" s="13">
        <v>101</v>
      </c>
      <c r="C5" s="13">
        <v>40</v>
      </c>
      <c r="D5" s="14">
        <f>GETPIVOTDATA("Suma z masa Z",$A$3,"towar","T2")-GETPIVOTDATA("Suma z masa W",$A$3,"towar","T2")</f>
        <v>61</v>
      </c>
    </row>
    <row r="6" spans="1:4" x14ac:dyDescent="0.25">
      <c r="A6" s="5" t="s">
        <v>12</v>
      </c>
      <c r="B6" s="2">
        <v>119</v>
      </c>
      <c r="C6" s="2">
        <v>119</v>
      </c>
      <c r="D6">
        <f>GETPIVOTDATA("Suma z masa Z",$A$3,"towar","T3")-GETPIVOTDATA("Suma z masa W",$A$3,"towar","T3")</f>
        <v>0</v>
      </c>
    </row>
    <row r="7" spans="1:4" x14ac:dyDescent="0.25">
      <c r="A7" s="5" t="s">
        <v>7</v>
      </c>
      <c r="B7" s="2">
        <v>112</v>
      </c>
      <c r="C7" s="2">
        <v>112</v>
      </c>
      <c r="D7">
        <f>GETPIVOTDATA("Suma z masa Z",$A$3,"towar","T4")-GETPIVOTDATA("Suma z masa W",$A$3,"towar","T4")</f>
        <v>0</v>
      </c>
    </row>
    <row r="8" spans="1:4" x14ac:dyDescent="0.25">
      <c r="A8" s="15" t="s">
        <v>9</v>
      </c>
      <c r="B8" s="16">
        <v>277</v>
      </c>
      <c r="C8" s="16">
        <v>82</v>
      </c>
      <c r="D8" s="11">
        <f>GETPIVOTDATA("Suma z masa Z",$A$3,"towar","T5")-GETPIVOTDATA("Suma z masa W",$A$3,"towar","T5")</f>
        <v>195</v>
      </c>
    </row>
    <row r="9" spans="1:4" x14ac:dyDescent="0.25">
      <c r="A9" s="5" t="s">
        <v>26</v>
      </c>
      <c r="B9" s="2">
        <v>691</v>
      </c>
      <c r="C9" s="2">
        <v>435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750E1-6B88-42ED-AFC8-9EE22523D79B}">
  <dimension ref="A1:J42"/>
  <sheetViews>
    <sheetView workbookViewId="0">
      <selection sqref="A1:XFD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23</v>
      </c>
      <c r="H1" t="s">
        <v>24</v>
      </c>
      <c r="I1" t="s">
        <v>28</v>
      </c>
      <c r="J1" t="s">
        <v>29</v>
      </c>
    </row>
    <row r="2" spans="1:10" x14ac:dyDescent="0.25">
      <c r="A2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  <c r="G2">
        <v>1</v>
      </c>
      <c r="H2">
        <v>0</v>
      </c>
      <c r="I2">
        <v>3</v>
      </c>
      <c r="J2">
        <v>0</v>
      </c>
    </row>
    <row r="3" spans="1:10" x14ac:dyDescent="0.25">
      <c r="A3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  <c r="G3">
        <v>1</v>
      </c>
      <c r="H3">
        <v>0</v>
      </c>
      <c r="I3">
        <v>32</v>
      </c>
      <c r="J3">
        <v>0</v>
      </c>
    </row>
    <row r="4" spans="1:10" x14ac:dyDescent="0.25">
      <c r="A4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  <c r="G4">
        <v>1</v>
      </c>
      <c r="H4">
        <v>0</v>
      </c>
      <c r="I4">
        <v>38</v>
      </c>
      <c r="J4">
        <v>0</v>
      </c>
    </row>
    <row r="5" spans="1:10" x14ac:dyDescent="0.25">
      <c r="A5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  <c r="G5">
        <v>1</v>
      </c>
      <c r="H5">
        <v>0</v>
      </c>
      <c r="I5">
        <v>33</v>
      </c>
      <c r="J5">
        <v>0</v>
      </c>
    </row>
    <row r="6" spans="1:10" x14ac:dyDescent="0.25">
      <c r="A6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  <c r="G6">
        <v>1</v>
      </c>
      <c r="H6">
        <v>0</v>
      </c>
      <c r="I6">
        <v>43</v>
      </c>
      <c r="J6">
        <v>0</v>
      </c>
    </row>
    <row r="7" spans="1:10" x14ac:dyDescent="0.25">
      <c r="A7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  <c r="G7">
        <v>0</v>
      </c>
      <c r="H7">
        <v>1</v>
      </c>
      <c r="I7">
        <v>0</v>
      </c>
      <c r="J7">
        <v>32</v>
      </c>
    </row>
    <row r="8" spans="1:10" x14ac:dyDescent="0.25">
      <c r="A8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  <c r="G8">
        <v>1</v>
      </c>
      <c r="H8">
        <v>0</v>
      </c>
      <c r="I8">
        <v>14</v>
      </c>
      <c r="J8">
        <v>0</v>
      </c>
    </row>
    <row r="9" spans="1:10" x14ac:dyDescent="0.25">
      <c r="A9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  <c r="G9">
        <v>1</v>
      </c>
      <c r="H9">
        <v>0</v>
      </c>
      <c r="I9">
        <v>44</v>
      </c>
      <c r="J9">
        <v>0</v>
      </c>
    </row>
    <row r="10" spans="1:10" x14ac:dyDescent="0.25">
      <c r="A10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  <c r="G10">
        <v>1</v>
      </c>
      <c r="H10">
        <v>0</v>
      </c>
      <c r="I10">
        <v>1</v>
      </c>
      <c r="J10">
        <v>0</v>
      </c>
    </row>
    <row r="11" spans="1:10" x14ac:dyDescent="0.25">
      <c r="A11">
        <v>42393</v>
      </c>
      <c r="B11" t="s">
        <v>15</v>
      </c>
      <c r="C11" t="s">
        <v>7</v>
      </c>
      <c r="D11" t="s">
        <v>8</v>
      </c>
      <c r="E11">
        <v>21</v>
      </c>
      <c r="F11">
        <v>74</v>
      </c>
      <c r="G11">
        <v>1</v>
      </c>
      <c r="H11">
        <v>0</v>
      </c>
      <c r="I11">
        <v>21</v>
      </c>
      <c r="J11">
        <v>0</v>
      </c>
    </row>
    <row r="12" spans="1:10" x14ac:dyDescent="0.25">
      <c r="A12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  <c r="G12">
        <v>0</v>
      </c>
      <c r="H12">
        <v>1</v>
      </c>
      <c r="I12">
        <v>0</v>
      </c>
      <c r="J12">
        <v>43</v>
      </c>
    </row>
    <row r="13" spans="1:10" x14ac:dyDescent="0.25">
      <c r="A13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  <c r="G13">
        <v>0</v>
      </c>
      <c r="H13">
        <v>1</v>
      </c>
      <c r="I13">
        <v>0</v>
      </c>
      <c r="J13">
        <v>38</v>
      </c>
    </row>
    <row r="14" spans="1:10" x14ac:dyDescent="0.25">
      <c r="A14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  <c r="G14">
        <v>1</v>
      </c>
      <c r="H14">
        <v>0</v>
      </c>
      <c r="I14">
        <v>9</v>
      </c>
      <c r="J14">
        <v>0</v>
      </c>
    </row>
    <row r="15" spans="1:10" x14ac:dyDescent="0.25">
      <c r="A15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  <c r="G15">
        <v>1</v>
      </c>
      <c r="H15">
        <v>0</v>
      </c>
      <c r="I15">
        <v>8</v>
      </c>
      <c r="J15">
        <v>0</v>
      </c>
    </row>
    <row r="16" spans="1:10" x14ac:dyDescent="0.25">
      <c r="A16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  <c r="G16">
        <v>0</v>
      </c>
      <c r="H16">
        <v>1</v>
      </c>
      <c r="I16">
        <v>0</v>
      </c>
      <c r="J16">
        <v>50</v>
      </c>
    </row>
    <row r="17" spans="1:10" x14ac:dyDescent="0.25">
      <c r="A17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  <c r="G17">
        <v>1</v>
      </c>
      <c r="H17">
        <v>0</v>
      </c>
      <c r="I17">
        <v>32</v>
      </c>
      <c r="J17">
        <v>0</v>
      </c>
    </row>
    <row r="18" spans="1:10" x14ac:dyDescent="0.25">
      <c r="A18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  <c r="G18">
        <v>1</v>
      </c>
      <c r="H18">
        <v>0</v>
      </c>
      <c r="I18">
        <v>7</v>
      </c>
      <c r="J18">
        <v>0</v>
      </c>
    </row>
    <row r="19" spans="1:10" x14ac:dyDescent="0.25">
      <c r="A19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  <c r="G19">
        <v>1</v>
      </c>
      <c r="H19">
        <v>0</v>
      </c>
      <c r="I19">
        <v>10</v>
      </c>
      <c r="J19">
        <v>0</v>
      </c>
    </row>
    <row r="20" spans="1:10" x14ac:dyDescent="0.25">
      <c r="A20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  <c r="G20">
        <v>0</v>
      </c>
      <c r="H20">
        <v>1</v>
      </c>
      <c r="I20">
        <v>0</v>
      </c>
      <c r="J20">
        <v>7</v>
      </c>
    </row>
    <row r="21" spans="1:10" x14ac:dyDescent="0.25">
      <c r="A21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  <c r="G21">
        <v>1</v>
      </c>
      <c r="H21">
        <v>0</v>
      </c>
      <c r="I21">
        <v>25</v>
      </c>
      <c r="J21">
        <v>0</v>
      </c>
    </row>
    <row r="22" spans="1:10" x14ac:dyDescent="0.25">
      <c r="A22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  <c r="G22">
        <v>1</v>
      </c>
      <c r="H22">
        <v>0</v>
      </c>
      <c r="I22">
        <v>33</v>
      </c>
      <c r="J22">
        <v>0</v>
      </c>
    </row>
    <row r="23" spans="1:10" x14ac:dyDescent="0.25">
      <c r="A23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  <c r="G23">
        <v>0</v>
      </c>
      <c r="H23">
        <v>1</v>
      </c>
      <c r="I23">
        <v>0</v>
      </c>
      <c r="J23">
        <v>36</v>
      </c>
    </row>
    <row r="24" spans="1:10" x14ac:dyDescent="0.25">
      <c r="A24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  <c r="G24">
        <v>1</v>
      </c>
      <c r="H24">
        <v>0</v>
      </c>
      <c r="I24">
        <v>5</v>
      </c>
      <c r="J24">
        <v>0</v>
      </c>
    </row>
    <row r="25" spans="1:10" x14ac:dyDescent="0.25">
      <c r="A25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  <c r="G25">
        <v>1</v>
      </c>
      <c r="H25">
        <v>0</v>
      </c>
      <c r="I25">
        <v>35</v>
      </c>
      <c r="J25">
        <v>0</v>
      </c>
    </row>
    <row r="26" spans="1:10" x14ac:dyDescent="0.25">
      <c r="A26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  <c r="G26">
        <v>0</v>
      </c>
      <c r="H26">
        <v>1</v>
      </c>
      <c r="I26">
        <v>0</v>
      </c>
      <c r="J26">
        <v>38</v>
      </c>
    </row>
    <row r="27" spans="1:10" x14ac:dyDescent="0.25">
      <c r="A27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  <c r="G27">
        <v>1</v>
      </c>
      <c r="H27">
        <v>0</v>
      </c>
      <c r="I27">
        <v>10</v>
      </c>
      <c r="J27">
        <v>0</v>
      </c>
    </row>
    <row r="28" spans="1:10" x14ac:dyDescent="0.25">
      <c r="A28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  <c r="G28">
        <v>0</v>
      </c>
      <c r="H28">
        <v>1</v>
      </c>
      <c r="I28">
        <v>0</v>
      </c>
      <c r="J28">
        <v>4</v>
      </c>
    </row>
    <row r="29" spans="1:10" x14ac:dyDescent="0.25">
      <c r="A29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  <c r="G29">
        <v>1</v>
      </c>
      <c r="H29">
        <v>0</v>
      </c>
      <c r="I29">
        <v>42</v>
      </c>
      <c r="J29">
        <v>0</v>
      </c>
    </row>
    <row r="30" spans="1:10" x14ac:dyDescent="0.25">
      <c r="A30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  <c r="G30">
        <v>1</v>
      </c>
      <c r="H30">
        <v>0</v>
      </c>
      <c r="I30">
        <v>28</v>
      </c>
      <c r="J30">
        <v>0</v>
      </c>
    </row>
    <row r="31" spans="1:10" x14ac:dyDescent="0.25">
      <c r="A31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  <c r="G31">
        <v>1</v>
      </c>
      <c r="H31">
        <v>0</v>
      </c>
      <c r="I31">
        <v>19</v>
      </c>
      <c r="J31">
        <v>0</v>
      </c>
    </row>
    <row r="32" spans="1:10" x14ac:dyDescent="0.25">
      <c r="A32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  <c r="G32">
        <v>0</v>
      </c>
      <c r="H32">
        <v>1</v>
      </c>
      <c r="I32">
        <v>0</v>
      </c>
      <c r="J32">
        <v>72</v>
      </c>
    </row>
    <row r="33" spans="1:10" x14ac:dyDescent="0.25">
      <c r="A33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  <c r="G33">
        <v>0</v>
      </c>
      <c r="H33">
        <v>1</v>
      </c>
      <c r="I33">
        <v>0</v>
      </c>
      <c r="J33">
        <v>42</v>
      </c>
    </row>
    <row r="34" spans="1:10" x14ac:dyDescent="0.25">
      <c r="A34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  <c r="G34">
        <v>1</v>
      </c>
      <c r="H34">
        <v>0</v>
      </c>
      <c r="I34">
        <v>42</v>
      </c>
      <c r="J34">
        <v>0</v>
      </c>
    </row>
    <row r="35" spans="1:10" x14ac:dyDescent="0.25">
      <c r="A35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  <c r="G35">
        <v>1</v>
      </c>
      <c r="H35">
        <v>0</v>
      </c>
      <c r="I35">
        <v>33</v>
      </c>
      <c r="J35">
        <v>0</v>
      </c>
    </row>
    <row r="36" spans="1:10" x14ac:dyDescent="0.25">
      <c r="A36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  <c r="G36">
        <v>1</v>
      </c>
      <c r="H36">
        <v>0</v>
      </c>
      <c r="I36">
        <v>9</v>
      </c>
      <c r="J36">
        <v>0</v>
      </c>
    </row>
    <row r="37" spans="1:10" x14ac:dyDescent="0.25">
      <c r="A37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  <c r="G37">
        <v>0</v>
      </c>
      <c r="H37">
        <v>1</v>
      </c>
      <c r="I37">
        <v>0</v>
      </c>
      <c r="J37">
        <v>4</v>
      </c>
    </row>
    <row r="38" spans="1:10" x14ac:dyDescent="0.25">
      <c r="A38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  <c r="G38">
        <v>0</v>
      </c>
      <c r="H38">
        <v>1</v>
      </c>
      <c r="I38">
        <v>0</v>
      </c>
      <c r="J38">
        <v>37</v>
      </c>
    </row>
    <row r="39" spans="1:10" x14ac:dyDescent="0.25">
      <c r="A39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  <c r="G39">
        <v>1</v>
      </c>
      <c r="H39">
        <v>0</v>
      </c>
      <c r="I39">
        <v>35</v>
      </c>
      <c r="J39">
        <v>0</v>
      </c>
    </row>
    <row r="40" spans="1:10" x14ac:dyDescent="0.25">
      <c r="A40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  <c r="G40">
        <v>1</v>
      </c>
      <c r="H40">
        <v>0</v>
      </c>
      <c r="I40">
        <v>32</v>
      </c>
      <c r="J40">
        <v>0</v>
      </c>
    </row>
    <row r="41" spans="1:10" x14ac:dyDescent="0.25">
      <c r="A41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  <c r="G41">
        <v>0</v>
      </c>
      <c r="H41">
        <v>1</v>
      </c>
      <c r="I41">
        <v>0</v>
      </c>
      <c r="J41">
        <v>32</v>
      </c>
    </row>
    <row r="42" spans="1:10" x14ac:dyDescent="0.25">
      <c r="A42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  <c r="G42">
        <v>1</v>
      </c>
      <c r="H42">
        <v>0</v>
      </c>
      <c r="I42">
        <v>48</v>
      </c>
      <c r="J4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o E A A B Q S w M E F A A C A A g A 2 r Z I V C + Y D Q y k A A A A 9 Q A A A B I A H A B D b 2 5 m a W c v U G F j a 2 F n Z S 5 4 b W w g o h g A K K A U A A A A A A A A A A A A A A A A A A A A A A A A A A A A h Y + x D o I w F E V / h X S n r X U R 8 i i J D i 6 S m J g Y 1 6 Z U a I S H g W L 5 N w c / y V 8 Q o 6 i b 4 z 3 3 D P f e r z d I h 7 o K L q b t b I M J m V F O A o O 6 y S 0 W C e n d M V y Q V M J W 6 Z M q T D D K 2 M V D l y e k d O 4 c M + a 9 p 3 5 O m 7 Z g g v M Z O 2 S b n S 5 N r c h H t v / l 0 G L n F G p D J O x f Y 6 S g U U Q F F 5 Q D m x h k F r + 9 G O c + 2 x 8 I q 7 5 y f W u k w X C 9 B D Z F Y O 8 L 8 g F Q S w M E F A A C A A g A 2 r Z I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q 2 S F T M h B u J d A E A A F w C A A A T A B w A R m 9 y b X V s Y X M v U 2 V j d G l v b j E u b S C i G A A o o B Q A A A A A A A A A A A A A A A A A A A A A A A A A A A C N U U 1 P w k A Q P U v C f 5 j U C y R N V a I e N D 0 Y 0 O g F N W B M o M a M 7 a g b 2 h 2 y O 7 U W w o W / x M n E m + F / u Y C f w Y N 7 2 Z n 3 Z t / M m 7 U U i 2 I N n d W 9 c 1 i t V C v 2 E Q 0 l Y A W F B h B C S l K t g D v z F / M 2 S + Z T d m D T P g U t j v O M t N R O V E p B k 7 W 4 x N a 8 5 k F 0 Z c n Y K E M j Z X S u q W X U E 0 U t H i z r S 0 d I b v B W 6 X u M 4 h G Z Q l F 8 2 9 h u b E e r r o E 8 i 1 f 3 + y 1 K V a a E T O h t e D 4 0 O c 0 z b c N 9 H 4 5 1 z I n S D + F O Y 6 / h w 2 X O Q h 0 p U w q / w 6 D N m m 7 q / m r 6 T a + N D / P p 2 6 w Y K G A Y c l K U 8 1 c 7 Y l 1 m L h s p z h R 5 z l o X 7 9 z b C 8 O Z E z o l T J y V 2 p d 3 H / o f 1 F G a d m J M 0 d h Q T P 6 z U c 8 p a b d P B i m H 3 5 J d g 9 r e s 8 l W P r r l k G z t f 2 P 5 4 7 G X o K B b g p M k c D F N f B h 7 Q z b y C Q o 9 y x I U L t C s o b 2 t 6 z X M f R w I a 4 e f a d n f D R Y z L Y m Y N M I I F y R B A b L w i f H j 7 8 J J v V p R + m / X h + 9 Q S w E C L Q A U A A I A C A D a t k h U L 5 g N D K Q A A A D 1 A A A A E g A A A A A A A A A A A A A A A A A A A A A A Q 2 9 u Z m l n L 1 B h Y 2 t h Z 2 U u e G 1 s U E s B A i 0 A F A A C A A g A 2 r Z I V A / K 6 a u k A A A A 6 Q A A A B M A A A A A A A A A A A A A A A A A 8 A A A A F t D b 2 5 0 Z W 5 0 X 1 R 5 c G V z X S 5 4 b W x Q S w E C L Q A U A A I A C A D a t k h U z I Q b i X Q B A A B c A g A A E w A A A A A A A A A A A A A A A A D h A Q A A R m 9 y b X V s Y X M v U 2 V j d G l v b j E u b V B L B Q Y A A A A A A w A D A M I A A A C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9 C w A A A A A A A B s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d G V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O F Q y M T o 1 N D o 1 M y 4 x N j k 2 N D k w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l a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c z H O b z 8 A x K l u E c M 5 6 0 L L 4 A A A A A A g A A A A A A E G Y A A A A B A A A g A A A A C s r B u y o r r s G C p e v L 0 U Y q r r 5 G 3 9 w z X D c p U + O s J s 0 M K o U A A A A A D o A A A A A C A A A g A A A A K u y 4 y 7 l x f Y L q E R 8 3 x C m j A o T t 6 O 5 3 + C Z b y 9 s q 9 K / V 9 j Z Q A A A A n G O l C b 7 5 k e j B i a G Q v f g A s 9 A Z e X 6 q k 4 y 9 2 a Z y / H m p 0 W k S T e + F 3 h g i r Q B v d 6 P 9 q l Y u r / 4 L W c h 0 g W N e i i G + j Y X V e O U c X k x V L d J 4 V z A A C H W W d 7 B A A A A A M 7 U E 1 Q H e M L X l I J 0 h U M u + f V A B a 7 X 6 n + 7 j + M V + p 7 / A n I w I w t D N 4 Q r K P k l B U q D f d Q V w I b r 5 I a C v V U D B w v + + q J v X R g = = < / D a t a M a s h u p > 
</file>

<file path=customXml/itemProps1.xml><?xml version="1.0" encoding="utf-8"?>
<ds:datastoreItem xmlns:ds="http://schemas.openxmlformats.org/officeDocument/2006/customXml" ds:itemID="{07DC5953-A384-48C9-8CB7-191233FF7D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Arkusz14</vt:lpstr>
      <vt:lpstr>statek</vt:lpstr>
      <vt:lpstr>zad1</vt:lpstr>
      <vt:lpstr>zad2</vt:lpstr>
      <vt:lpstr>zad3_a</vt:lpstr>
      <vt:lpstr>zad3a_pom</vt:lpstr>
      <vt:lpstr>zad3_b</vt:lpstr>
      <vt:lpstr>zad3b_pom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Martyna Cichosz</dc:creator>
  <cp:lastModifiedBy>Martyna Cichosz</cp:lastModifiedBy>
  <dcterms:created xsi:type="dcterms:W3CDTF">2022-02-08T21:53:44Z</dcterms:created>
  <dcterms:modified xsi:type="dcterms:W3CDTF">2022-04-09T15:05:52Z</dcterms:modified>
</cp:coreProperties>
</file>