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8" i="1"/>
  <c r="I8" i="1" s="1"/>
  <c r="H9" i="1"/>
  <c r="H10" i="1"/>
  <c r="H11" i="1"/>
  <c r="H12" i="1"/>
  <c r="H13" i="1"/>
  <c r="H14" i="1"/>
  <c r="H15" i="1"/>
  <c r="H8" i="1"/>
  <c r="E18" i="1" s="1"/>
  <c r="G8" i="1"/>
  <c r="G9" i="1"/>
  <c r="G10" i="1"/>
  <c r="G11" i="1"/>
  <c r="G12" i="1"/>
  <c r="G13" i="1"/>
  <c r="G14" i="1"/>
  <c r="G15" i="1"/>
  <c r="F8" i="1"/>
  <c r="E9" i="1"/>
  <c r="E10" i="1"/>
  <c r="E11" i="1"/>
  <c r="E12" i="1"/>
  <c r="E13" i="1"/>
  <c r="E14" i="1"/>
  <c r="E15" i="1"/>
  <c r="J13" i="1" l="1"/>
  <c r="J9" i="1"/>
  <c r="F14" i="1"/>
  <c r="F12" i="1"/>
  <c r="J12" i="1" s="1"/>
  <c r="F10" i="1"/>
  <c r="I14" i="1"/>
  <c r="J14" i="1" s="1"/>
  <c r="I12" i="1"/>
  <c r="I10" i="1"/>
  <c r="J10" i="1" s="1"/>
  <c r="J8" i="1"/>
  <c r="F15" i="1"/>
  <c r="J15" i="1" s="1"/>
  <c r="F13" i="1"/>
  <c r="F11" i="1"/>
  <c r="J11" i="1" s="1"/>
  <c r="F9" i="1"/>
  <c r="I15" i="1"/>
  <c r="I13" i="1"/>
  <c r="I11" i="1"/>
  <c r="I9" i="1"/>
  <c r="E19" i="1" s="1"/>
  <c r="E20" i="1" l="1"/>
</calcChain>
</file>

<file path=xl/sharedStrings.xml><?xml version="1.0" encoding="utf-8"?>
<sst xmlns="http://schemas.openxmlformats.org/spreadsheetml/2006/main" count="39" uniqueCount="29">
  <si>
    <t>NO</t>
  </si>
  <si>
    <t>GOL</t>
  </si>
  <si>
    <t>JAM LEMBUR</t>
  </si>
  <si>
    <t>POKOK</t>
  </si>
  <si>
    <t>GAJI</t>
  </si>
  <si>
    <t>UPAH</t>
  </si>
  <si>
    <t>LEMBUR</t>
  </si>
  <si>
    <t>TRANSPORT</t>
  </si>
  <si>
    <t>UANG</t>
  </si>
  <si>
    <t>KESEHATAN</t>
  </si>
  <si>
    <t>JAMSOSTEK</t>
  </si>
  <si>
    <t>TOTAL</t>
  </si>
  <si>
    <t>NAMA</t>
  </si>
  <si>
    <t>KARYAWAN</t>
  </si>
  <si>
    <t xml:space="preserve">JUMLAH </t>
  </si>
  <si>
    <t>PERMADI</t>
  </si>
  <si>
    <t>AYU</t>
  </si>
  <si>
    <t>SHAFIRA</t>
  </si>
  <si>
    <t>DIAN WAHYUNI</t>
  </si>
  <si>
    <t>CANDRA</t>
  </si>
  <si>
    <t>SARMAN</t>
  </si>
  <si>
    <t>RAMLI</t>
  </si>
  <si>
    <t>DONI</t>
  </si>
  <si>
    <t>JUMLAH KARYAWAN</t>
  </si>
  <si>
    <t>TOTAL UPAH KESEHATAN</t>
  </si>
  <si>
    <t>TOTAL JAMSOSTEK</t>
  </si>
  <si>
    <t>RATA-RATA TOTAL GAJI</t>
  </si>
  <si>
    <t>:</t>
  </si>
  <si>
    <t>TABEL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</si>
</sst>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69" fontId="0" fillId="0" borderId="0" xfId="1" applyNumberFormat="1" applyFont="1"/>
    <xf numFmtId="169" fontId="0" fillId="0" borderId="1" xfId="1" applyNumberFormat="1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left" indent="1"/>
    </xf>
    <xf numFmtId="169" fontId="0" fillId="0" borderId="3" xfId="1" applyNumberFormat="1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0" borderId="1" xfId="0" applyFont="1" applyBorder="1"/>
    <xf numFmtId="3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/>
    <xf numFmtId="0" fontId="0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0</xdr:row>
      <xdr:rowOff>38102</xdr:rowOff>
    </xdr:from>
    <xdr:to>
      <xdr:col>6</xdr:col>
      <xdr:colOff>838200</xdr:colOff>
      <xdr:row>3</xdr:row>
      <xdr:rowOff>161926</xdr:rowOff>
    </xdr:to>
    <xdr:sp macro="" textlink="">
      <xdr:nvSpPr>
        <xdr:cNvPr id="2" name="TextBox 1"/>
        <xdr:cNvSpPr txBox="1"/>
      </xdr:nvSpPr>
      <xdr:spPr>
        <a:xfrm>
          <a:off x="2752725" y="38102"/>
          <a:ext cx="3457575" cy="77152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>
              <a:latin typeface="Arial Black" panose="020B0A04020102020204" pitchFamily="34" charset="0"/>
            </a:rPr>
            <a:t>DAFTAR GAJI KARYAWAN</a:t>
          </a:r>
        </a:p>
        <a:p>
          <a:pPr algn="ctr"/>
          <a:r>
            <a:rPr lang="en-GB" sz="1200">
              <a:latin typeface="Arial Black" panose="020B0A04020102020204" pitchFamily="34" charset="0"/>
            </a:rPr>
            <a:t>PT. PANCA ARWANA </a:t>
          </a:r>
        </a:p>
        <a:p>
          <a:pPr algn="ctr"/>
          <a:r>
            <a:rPr lang="en-GB" sz="1200">
              <a:latin typeface="Arial Black" panose="020B0A04020102020204" pitchFamily="34" charset="0"/>
            </a:rPr>
            <a:t>BULAN MEI 2012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20" sqref="G20"/>
    </sheetView>
  </sheetViews>
  <sheetFormatPr defaultRowHeight="15" x14ac:dyDescent="0.25"/>
  <cols>
    <col min="1" max="1" width="6.7109375" customWidth="1"/>
    <col min="2" max="2" width="16.7109375" customWidth="1"/>
    <col min="3" max="3" width="13.7109375" customWidth="1"/>
    <col min="4" max="4" width="13.85546875" customWidth="1"/>
    <col min="5" max="5" width="14.42578125" customWidth="1"/>
    <col min="6" max="6" width="15.140625" customWidth="1"/>
    <col min="7" max="7" width="15.85546875" customWidth="1"/>
    <col min="8" max="8" width="11.7109375" customWidth="1"/>
    <col min="9" max="9" width="12.5703125" customWidth="1"/>
    <col min="10" max="10" width="13.140625" customWidth="1"/>
  </cols>
  <sheetData>
    <row r="1" spans="1:10" ht="17.25" customHeight="1" x14ac:dyDescent="0.25"/>
    <row r="2" spans="1:10" ht="16.5" customHeight="1" x14ac:dyDescent="0.25"/>
    <row r="3" spans="1:10" ht="17.25" customHeight="1" x14ac:dyDescent="0.25"/>
    <row r="4" spans="1:10" ht="16.5" customHeight="1" x14ac:dyDescent="0.25"/>
    <row r="5" spans="1:10" ht="3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10" x14ac:dyDescent="0.25">
      <c r="A6" s="8" t="s">
        <v>0</v>
      </c>
      <c r="B6" s="5" t="s">
        <v>12</v>
      </c>
      <c r="C6" s="8" t="s">
        <v>1</v>
      </c>
      <c r="D6" s="5" t="s">
        <v>14</v>
      </c>
      <c r="E6" s="5" t="s">
        <v>4</v>
      </c>
      <c r="F6" s="5" t="s">
        <v>5</v>
      </c>
      <c r="G6" s="8" t="s">
        <v>7</v>
      </c>
      <c r="H6" s="5" t="s">
        <v>8</v>
      </c>
      <c r="I6" s="8" t="s">
        <v>10</v>
      </c>
      <c r="J6" s="5" t="s">
        <v>11</v>
      </c>
    </row>
    <row r="7" spans="1:10" ht="15.75" thickBot="1" x14ac:dyDescent="0.3">
      <c r="A7" s="15"/>
      <c r="B7" s="16" t="s">
        <v>13</v>
      </c>
      <c r="C7" s="15"/>
      <c r="D7" s="16" t="s">
        <v>2</v>
      </c>
      <c r="E7" s="16" t="s">
        <v>3</v>
      </c>
      <c r="F7" s="16" t="s">
        <v>6</v>
      </c>
      <c r="G7" s="15"/>
      <c r="H7" s="16" t="s">
        <v>9</v>
      </c>
      <c r="I7" s="15"/>
      <c r="J7" s="16" t="s">
        <v>4</v>
      </c>
    </row>
    <row r="8" spans="1:10" ht="15.75" thickTop="1" x14ac:dyDescent="0.25">
      <c r="A8" s="6">
        <v>1</v>
      </c>
      <c r="B8" s="13" t="s">
        <v>15</v>
      </c>
      <c r="C8" s="3">
        <v>3</v>
      </c>
      <c r="D8" s="3">
        <v>4</v>
      </c>
      <c r="E8" s="14">
        <f>VLOOKUP(C8,$A$25:$D$27,2)</f>
        <v>1400000</v>
      </c>
      <c r="F8" s="14">
        <f>E8/(40*1.5*D8)</f>
        <v>5833.333333333333</v>
      </c>
      <c r="G8" s="14">
        <f>VLOOKUP(C8,$A$25:$D$27,3)</f>
        <v>100000</v>
      </c>
      <c r="H8" s="14">
        <f>VLOOKUP(C8,$A$25:$D$27,4)</f>
        <v>75000</v>
      </c>
      <c r="I8" s="14">
        <f>2.5%*E8</f>
        <v>35000</v>
      </c>
      <c r="J8" s="14">
        <f>(E8+F8+G8+H8)-I8</f>
        <v>1545833.3333333333</v>
      </c>
    </row>
    <row r="9" spans="1:10" x14ac:dyDescent="0.25">
      <c r="A9" s="7">
        <v>2</v>
      </c>
      <c r="B9" s="9" t="s">
        <v>16</v>
      </c>
      <c r="C9" s="4">
        <v>1</v>
      </c>
      <c r="D9" s="4">
        <v>2</v>
      </c>
      <c r="E9" s="2">
        <f t="shared" ref="E9:E15" si="0">VLOOKUP(C9,$A$25:$D$27,2)</f>
        <v>900000</v>
      </c>
      <c r="F9" s="2">
        <f t="shared" ref="F9:F15" si="1">E9/(40*1.5*D9)</f>
        <v>7500</v>
      </c>
      <c r="G9" s="2">
        <f t="shared" ref="G9:G15" si="2">VLOOKUP(C9,$A$25:$D$27,3)</f>
        <v>75000</v>
      </c>
      <c r="H9" s="2">
        <f t="shared" ref="H9:H15" si="3">VLOOKUP(C9,$A$25:$D$27,4)</f>
        <v>50000</v>
      </c>
      <c r="I9" s="2">
        <f t="shared" ref="I9:I15" si="4">2.5%*E9</f>
        <v>22500</v>
      </c>
      <c r="J9" s="2">
        <f t="shared" ref="J9:J15" si="5">(E9+F9+G9+H9)-I9</f>
        <v>1010000</v>
      </c>
    </row>
    <row r="10" spans="1:10" x14ac:dyDescent="0.25">
      <c r="A10" s="7">
        <v>3</v>
      </c>
      <c r="B10" s="9" t="s">
        <v>17</v>
      </c>
      <c r="C10" s="4">
        <v>2</v>
      </c>
      <c r="D10" s="4">
        <v>1</v>
      </c>
      <c r="E10" s="2">
        <f t="shared" si="0"/>
        <v>1100000</v>
      </c>
      <c r="F10" s="2">
        <f t="shared" si="1"/>
        <v>18333.333333333332</v>
      </c>
      <c r="G10" s="2">
        <f t="shared" si="2"/>
        <v>90000</v>
      </c>
      <c r="H10" s="2">
        <f t="shared" si="3"/>
        <v>65000</v>
      </c>
      <c r="I10" s="2">
        <f t="shared" si="4"/>
        <v>27500</v>
      </c>
      <c r="J10" s="2">
        <f t="shared" si="5"/>
        <v>1245833.3333333333</v>
      </c>
    </row>
    <row r="11" spans="1:10" x14ac:dyDescent="0.25">
      <c r="A11" s="7">
        <v>4</v>
      </c>
      <c r="B11" s="9" t="s">
        <v>18</v>
      </c>
      <c r="C11" s="4">
        <v>1</v>
      </c>
      <c r="D11" s="4">
        <v>4</v>
      </c>
      <c r="E11" s="2">
        <f t="shared" si="0"/>
        <v>900000</v>
      </c>
      <c r="F11" s="2">
        <f t="shared" si="1"/>
        <v>3750</v>
      </c>
      <c r="G11" s="2">
        <f t="shared" si="2"/>
        <v>75000</v>
      </c>
      <c r="H11" s="2">
        <f t="shared" si="3"/>
        <v>50000</v>
      </c>
      <c r="I11" s="2">
        <f t="shared" si="4"/>
        <v>22500</v>
      </c>
      <c r="J11" s="2">
        <f t="shared" si="5"/>
        <v>1006250</v>
      </c>
    </row>
    <row r="12" spans="1:10" x14ac:dyDescent="0.25">
      <c r="A12" s="7">
        <v>5</v>
      </c>
      <c r="B12" s="9" t="s">
        <v>19</v>
      </c>
      <c r="C12" s="4">
        <v>2</v>
      </c>
      <c r="D12" s="4">
        <v>3</v>
      </c>
      <c r="E12" s="2">
        <f t="shared" si="0"/>
        <v>1100000</v>
      </c>
      <c r="F12" s="2">
        <f t="shared" si="1"/>
        <v>6111.1111111111113</v>
      </c>
      <c r="G12" s="2">
        <f t="shared" si="2"/>
        <v>90000</v>
      </c>
      <c r="H12" s="2">
        <f t="shared" si="3"/>
        <v>65000</v>
      </c>
      <c r="I12" s="2">
        <f t="shared" si="4"/>
        <v>27500</v>
      </c>
      <c r="J12" s="2">
        <f t="shared" si="5"/>
        <v>1233611.111111111</v>
      </c>
    </row>
    <row r="13" spans="1:10" x14ac:dyDescent="0.25">
      <c r="A13" s="7">
        <v>6</v>
      </c>
      <c r="B13" s="9" t="s">
        <v>20</v>
      </c>
      <c r="C13" s="4">
        <v>3</v>
      </c>
      <c r="D13" s="4">
        <v>4</v>
      </c>
      <c r="E13" s="2">
        <f t="shared" si="0"/>
        <v>1400000</v>
      </c>
      <c r="F13" s="2">
        <f t="shared" si="1"/>
        <v>5833.333333333333</v>
      </c>
      <c r="G13" s="2">
        <f t="shared" si="2"/>
        <v>100000</v>
      </c>
      <c r="H13" s="2">
        <f t="shared" si="3"/>
        <v>75000</v>
      </c>
      <c r="I13" s="2">
        <f t="shared" si="4"/>
        <v>35000</v>
      </c>
      <c r="J13" s="2">
        <f t="shared" si="5"/>
        <v>1545833.3333333333</v>
      </c>
    </row>
    <row r="14" spans="1:10" x14ac:dyDescent="0.25">
      <c r="A14" s="7">
        <v>7</v>
      </c>
      <c r="B14" s="9" t="s">
        <v>21</v>
      </c>
      <c r="C14" s="4">
        <v>2</v>
      </c>
      <c r="D14" s="4">
        <v>1</v>
      </c>
      <c r="E14" s="2">
        <f t="shared" si="0"/>
        <v>1100000</v>
      </c>
      <c r="F14" s="2">
        <f t="shared" si="1"/>
        <v>18333.333333333332</v>
      </c>
      <c r="G14" s="2">
        <f t="shared" si="2"/>
        <v>90000</v>
      </c>
      <c r="H14" s="2">
        <f t="shared" si="3"/>
        <v>65000</v>
      </c>
      <c r="I14" s="2">
        <f t="shared" si="4"/>
        <v>27500</v>
      </c>
      <c r="J14" s="2">
        <f t="shared" si="5"/>
        <v>1245833.3333333333</v>
      </c>
    </row>
    <row r="15" spans="1:10" x14ac:dyDescent="0.25">
      <c r="A15" s="7">
        <v>8</v>
      </c>
      <c r="B15" s="9" t="s">
        <v>22</v>
      </c>
      <c r="C15" s="4">
        <v>2</v>
      </c>
      <c r="D15" s="4">
        <v>2</v>
      </c>
      <c r="E15" s="2">
        <f t="shared" si="0"/>
        <v>1100000</v>
      </c>
      <c r="F15" s="2">
        <f t="shared" si="1"/>
        <v>9166.6666666666661</v>
      </c>
      <c r="G15" s="2">
        <f t="shared" si="2"/>
        <v>90000</v>
      </c>
      <c r="H15" s="2">
        <f t="shared" si="3"/>
        <v>65000</v>
      </c>
      <c r="I15" s="2">
        <f t="shared" si="4"/>
        <v>27500</v>
      </c>
      <c r="J15" s="2">
        <f t="shared" si="5"/>
        <v>1236666.6666666667</v>
      </c>
    </row>
    <row r="16" spans="1:10" x14ac:dyDescent="0.25">
      <c r="J16" s="28"/>
    </row>
    <row r="17" spans="1:10" x14ac:dyDescent="0.25">
      <c r="A17" t="s">
        <v>23</v>
      </c>
      <c r="D17" t="s">
        <v>27</v>
      </c>
      <c r="E17">
        <f>COUNTA(B8:B15)</f>
        <v>8</v>
      </c>
      <c r="J17" s="29"/>
    </row>
    <row r="18" spans="1:10" x14ac:dyDescent="0.25">
      <c r="A18" t="s">
        <v>24</v>
      </c>
      <c r="D18" t="s">
        <v>27</v>
      </c>
      <c r="E18" s="1">
        <f>SUM(H8:H15)</f>
        <v>510000</v>
      </c>
      <c r="J18" s="29"/>
    </row>
    <row r="19" spans="1:10" x14ac:dyDescent="0.25">
      <c r="A19" t="s">
        <v>25</v>
      </c>
      <c r="D19" t="s">
        <v>27</v>
      </c>
      <c r="E19" s="1">
        <f>SUM(I8:I15)</f>
        <v>225000</v>
      </c>
      <c r="J19" s="29"/>
    </row>
    <row r="20" spans="1:10" ht="15.75" thickBot="1" x14ac:dyDescent="0.3">
      <c r="A20" t="s">
        <v>26</v>
      </c>
      <c r="D20" t="s">
        <v>27</v>
      </c>
      <c r="E20" s="1">
        <f>AVERAGE(J8:J15)</f>
        <v>1258732.6388888888</v>
      </c>
      <c r="J20" s="30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26" t="s">
        <v>28</v>
      </c>
      <c r="B22" s="27"/>
      <c r="C22" s="17"/>
      <c r="D22" s="17"/>
      <c r="E22" s="18"/>
    </row>
    <row r="23" spans="1:10" x14ac:dyDescent="0.25">
      <c r="A23" s="24" t="s">
        <v>1</v>
      </c>
      <c r="B23" s="22" t="s">
        <v>4</v>
      </c>
      <c r="C23" s="24" t="s">
        <v>7</v>
      </c>
      <c r="D23" s="22" t="s">
        <v>8</v>
      </c>
      <c r="E23" s="18"/>
    </row>
    <row r="24" spans="1:10" x14ac:dyDescent="0.25">
      <c r="A24" s="25"/>
      <c r="B24" s="23" t="s">
        <v>3</v>
      </c>
      <c r="C24" s="25"/>
      <c r="D24" s="23" t="s">
        <v>9</v>
      </c>
      <c r="E24" s="18"/>
    </row>
    <row r="25" spans="1:10" x14ac:dyDescent="0.25">
      <c r="A25" s="20">
        <v>1</v>
      </c>
      <c r="B25" s="21">
        <v>900000</v>
      </c>
      <c r="C25" s="21">
        <v>75000</v>
      </c>
      <c r="D25" s="21">
        <v>50000</v>
      </c>
    </row>
    <row r="26" spans="1:10" x14ac:dyDescent="0.25">
      <c r="A26" s="20">
        <v>2</v>
      </c>
      <c r="B26" s="21">
        <v>1100000</v>
      </c>
      <c r="C26" s="21">
        <v>90000</v>
      </c>
      <c r="D26" s="21">
        <v>65000</v>
      </c>
    </row>
    <row r="27" spans="1:10" x14ac:dyDescent="0.25">
      <c r="A27" s="20">
        <v>3</v>
      </c>
      <c r="B27" s="21">
        <v>1400000</v>
      </c>
      <c r="C27" s="21">
        <v>100000</v>
      </c>
      <c r="D27" s="21">
        <v>75000</v>
      </c>
    </row>
  </sheetData>
  <mergeCells count="6">
    <mergeCell ref="C6:C7"/>
    <mergeCell ref="G6:G7"/>
    <mergeCell ref="I6:I7"/>
    <mergeCell ref="A6:A7"/>
    <mergeCell ref="A23:A24"/>
    <mergeCell ref="C23:C24"/>
  </mergeCells>
  <printOptions headings="1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2022-09-22T02:19:44Z</cp:lastPrinted>
  <dcterms:created xsi:type="dcterms:W3CDTF">2022-09-22T01:33:23Z</dcterms:created>
  <dcterms:modified xsi:type="dcterms:W3CDTF">2022-09-22T02:28:34Z</dcterms:modified>
</cp:coreProperties>
</file>