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7560" tabRatio="500"/>
  </bookViews>
  <sheets>
    <sheet name="工作表1" sheetId="1" r:id="rId1"/>
    <sheet name="工作表3" sheetId="4" r:id="rId2"/>
    <sheet name="工作表2" sheetId="2" r:id="rId3"/>
    <sheet name="工作表4" sheetId="5" r:id="rId4"/>
  </sheets>
  <definedNames>
    <definedName name="_xlnm._FilterDatabase" localSheetId="1" hidden="1">工作表3!$A$4:$C$19</definedName>
  </definedNames>
  <calcPr calcId="140000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5" l="1"/>
  <c r="C25" i="5"/>
  <c r="B25" i="5"/>
  <c r="A25" i="5"/>
  <c r="C6" i="4"/>
  <c r="C7" i="4"/>
  <c r="C8" i="4"/>
  <c r="C9" i="4"/>
  <c r="C10" i="4"/>
  <c r="C11" i="4"/>
  <c r="C12" i="4"/>
  <c r="C13" i="4"/>
  <c r="C14" i="4"/>
  <c r="C15" i="4"/>
  <c r="C16" i="4"/>
  <c r="C17" i="4"/>
  <c r="C5" i="4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2" i="1"/>
  <c r="J2" i="1"/>
  <c r="K2" i="1"/>
</calcChain>
</file>

<file path=xl/sharedStrings.xml><?xml version="1.0" encoding="utf-8"?>
<sst xmlns="http://schemas.openxmlformats.org/spreadsheetml/2006/main" count="227" uniqueCount="140">
  <si>
    <t>Camaqua</t>
  </si>
  <si>
    <t>ﬁne</t>
  </si>
  <si>
    <t>um</t>
  </si>
  <si>
    <t>ﬁve</t>
  </si>
  <si>
    <t>offsite</t>
    <phoneticPr fontId="1" type="noConversion"/>
  </si>
  <si>
    <t>? 1 9</t>
  </si>
  <si>
    <t>1 4</t>
  </si>
  <si>
    <t>B.P. .</t>
  </si>
  <si>
    <t>organiza- tional</t>
  </si>
  <si>
    <t>Camaquã (river)</t>
  </si>
  <si>
    <t>fine</t>
  </si>
  <si>
    <t>μm</t>
  </si>
  <si>
    <t>five</t>
  </si>
  <si>
    <t>≤ 142</t>
  </si>
  <si>
    <t>”</t>
  </si>
  <si>
    <t>off site</t>
  </si>
  <si>
    <t>B.P. ,</t>
  </si>
  <si>
    <t>organizational</t>
  </si>
  <si>
    <t>"</t>
    <phoneticPr fontId="1" type="noConversion"/>
  </si>
  <si>
    <t>g_1</t>
    <phoneticPr fontId="1" type="noConversion"/>
  </si>
  <si>
    <t>g 1</t>
    <phoneticPr fontId="1" type="noConversion"/>
  </si>
  <si>
    <t>Hg tr is</t>
    <phoneticPr fontId="1" type="noConversion"/>
  </si>
  <si>
    <t>Hg 0 is</t>
    <phoneticPr fontId="1" type="noConversion"/>
  </si>
  <si>
    <t>Eh</t>
    <phoneticPr fontId="1" type="noConversion"/>
  </si>
  <si>
    <t>E h</t>
    <phoneticPr fontId="1" type="noConversion"/>
  </si>
  <si>
    <t>60-65</t>
    <phoneticPr fontId="1" type="noConversion"/>
  </si>
  <si>
    <t>60 - 65</t>
    <phoneticPr fontId="1" type="noConversion"/>
  </si>
  <si>
    <t>#fixes</t>
    <phoneticPr fontId="1" type="noConversion"/>
  </si>
  <si>
    <t>Malm et al, 1990;</t>
    <phoneticPr fontId="1" type="noConversion"/>
  </si>
  <si>
    <t>Malm et al, 1990,</t>
    <phoneticPr fontId="1" type="noConversion"/>
  </si>
  <si>
    <t>Comments</t>
    <phoneticPr fontId="1" type="noConversion"/>
  </si>
  <si>
    <t>Unfixable: references. Should fix evaluation, no punish</t>
    <phoneticPr fontId="1" type="noConversion"/>
  </si>
  <si>
    <t>Pfeiffer</t>
  </si>
  <si>
    <t>Pfeifer</t>
  </si>
  <si>
    <t>ShouldBe</t>
    <phoneticPr fontId="1" type="noConversion"/>
  </si>
  <si>
    <t>Was</t>
    <phoneticPr fontId="1" type="noConversion"/>
  </si>
  <si>
    <t>Docid</t>
    <phoneticPr fontId="1" type="noConversion"/>
  </si>
  <si>
    <t>Occurneces</t>
    <phoneticPr fontId="1" type="noConversion"/>
  </si>
  <si>
    <t>Fig . la</t>
    <phoneticPr fontId="1" type="noConversion"/>
  </si>
  <si>
    <t>Fig . 1a</t>
    <phoneticPr fontId="1" type="noConversion"/>
  </si>
  <si>
    <t>Mineração</t>
  </si>
  <si>
    <t>Mineragao</t>
  </si>
  <si>
    <t>Camaquã</t>
  </si>
  <si>
    <t>1992-1993</t>
    <phoneticPr fontId="1" type="noConversion"/>
  </si>
  <si>
    <t>1992 - 1993</t>
    <phoneticPr fontId="1" type="noConversion"/>
  </si>
  <si>
    <t>;</t>
    <phoneticPr fontId="1" type="noConversion"/>
  </si>
  <si>
    <t>and Pestana et al.,</t>
    <phoneticPr fontId="1" type="noConversion"/>
  </si>
  <si>
    <t>ﬂuvial</t>
  </si>
  <si>
    <t>fluvial</t>
  </si>
  <si>
    <t>Directed fix! domain-specific generation</t>
    <phoneticPr fontId="1" type="noConversion"/>
  </si>
  <si>
    <t>geomorphological-geochemical</t>
  </si>
  <si>
    <t>gcomorphological-gcochctuical</t>
  </si>
  <si>
    <t>Fix evaluation rather than generation?!</t>
    <phoneticPr fontId="1" type="noConversion"/>
  </si>
  <si>
    <t>Should remove paper reference from evaluation! e.g. (*NUMBER|et al*)</t>
    <phoneticPr fontId="1" type="noConversion"/>
  </si>
  <si>
    <t>Latin / French name</t>
    <phoneticPr fontId="1" type="noConversion"/>
  </si>
  <si>
    <t>deiincd</t>
  </si>
  <si>
    <t>defined</t>
  </si>
  <si>
    <t>~</t>
  </si>
  <si>
    <t>∼</t>
  </si>
  <si>
    <t>-</t>
    <phoneticPr fontId="1" type="noConversion"/>
  </si>
  <si>
    <t>CLASS</t>
    <phoneticPr fontId="1" type="noConversion"/>
  </si>
  <si>
    <t>char</t>
  </si>
  <si>
    <t>char</t>
    <phoneticPr fontId="1" type="noConversion"/>
  </si>
  <si>
    <t>seg</t>
  </si>
  <si>
    <t>seg</t>
    <phoneticPr fontId="1" type="noConversion"/>
  </si>
  <si>
    <t>comb</t>
  </si>
  <si>
    <t>comb</t>
    <phoneticPr fontId="1" type="noConversion"/>
  </si>
  <si>
    <t>.-&gt;,</t>
  </si>
  <si>
    <t>.-&gt;,</t>
    <phoneticPr fontId="1" type="noConversion"/>
  </si>
  <si>
    <t>lan</t>
  </si>
  <si>
    <t>lan</t>
    <phoneticPr fontId="1" type="noConversion"/>
  </si>
  <si>
    <t>??</t>
  </si>
  <si>
    <t>??</t>
    <phoneticPr fontId="1" type="noConversion"/>
  </si>
  <si>
    <t>direct</t>
  </si>
  <si>
    <t>direct</t>
    <phoneticPr fontId="1" type="noConversion"/>
  </si>
  <si>
    <t>direct</t>
    <phoneticPr fontId="1" type="noConversion"/>
  </si>
  <si>
    <t>??</t>
    <phoneticPr fontId="1" type="noConversion"/>
  </si>
  <si>
    <t>author</t>
  </si>
  <si>
    <t>author</t>
    <phoneticPr fontId="1" type="noConversion"/>
  </si>
  <si>
    <t>3gram</t>
  </si>
  <si>
    <t>3gram</t>
    <phoneticPr fontId="1" type="noConversion"/>
  </si>
  <si>
    <t>lan</t>
    <phoneticPr fontId="1" type="noConversion"/>
  </si>
  <si>
    <t>direct?</t>
  </si>
  <si>
    <t>direct?</t>
    <phoneticPr fontId="1" type="noConversion"/>
  </si>
  <si>
    <t>char</t>
    <phoneticPr fontId="1" type="noConversion"/>
  </si>
  <si>
    <t>Gasse al</t>
    <phoneticPr fontId="1" type="noConversion"/>
  </si>
  <si>
    <t>Gasse et al</t>
    <phoneticPr fontId="1" type="noConversion"/>
  </si>
  <si>
    <t>around 4 3</t>
    <phoneticPr fontId="1" type="noConversion"/>
  </si>
  <si>
    <t>around 4 - 3</t>
    <phoneticPr fontId="1" type="noConversion"/>
  </si>
  <si>
    <t>ﬁeld</t>
  </si>
  <si>
    <t>field</t>
    <phoneticPr fontId="1" type="noConversion"/>
  </si>
  <si>
    <t>Hypsitherrnal</t>
  </si>
  <si>
    <t>Hypsithermal</t>
  </si>
  <si>
    <t>Thompson et al….</t>
    <phoneticPr fontId="1" type="noConversion"/>
  </si>
  <si>
    <t>westem</t>
    <phoneticPr fontId="1" type="noConversion"/>
  </si>
  <si>
    <t>western</t>
    <phoneticPr fontId="1" type="noConversion"/>
  </si>
  <si>
    <t>Zhen al</t>
    <phoneticPr fontId="1" type="noConversion"/>
  </si>
  <si>
    <t>Zhen et al</t>
    <phoneticPr fontId="1" type="noConversion"/>
  </si>
  <si>
    <t>fi</t>
    <phoneticPr fontId="1" type="noConversion"/>
  </si>
  <si>
    <t>influcncc</t>
  </si>
  <si>
    <t>southem</t>
  </si>
  <si>
    <t>influcence</t>
    <phoneticPr fontId="1" type="noConversion"/>
  </si>
  <si>
    <t>southern</t>
    <phoneticPr fontId="1" type="noConversion"/>
  </si>
  <si>
    <t>24'-31°32N</t>
    <phoneticPr fontId="1" type="noConversion"/>
  </si>
  <si>
    <t>′ –</t>
    <phoneticPr fontId="1" type="noConversion"/>
  </si>
  <si>
    <t>char, seg</t>
  </si>
  <si>
    <t>char, seg</t>
    <phoneticPr fontId="1" type="noConversion"/>
  </si>
  <si>
    <t>desert1</t>
  </si>
  <si>
    <t>desert</t>
  </si>
  <si>
    <t>5.3-m-long</t>
  </si>
  <si>
    <t>5.3-m-iong</t>
  </si>
  <si>
    <t>fixed</t>
  </si>
  <si>
    <t>fixed</t>
    <phoneticPr fontId="1" type="noConversion"/>
  </si>
  <si>
    <t>–</t>
  </si>
  <si>
    <t>458-461cm</t>
  </si>
  <si>
    <t>458 - 461cm</t>
    <phoneticPr fontId="1" type="noConversion"/>
  </si>
  <si>
    <t>Fix evaluation rather than generation?</t>
    <phoneticPr fontId="1" type="noConversion"/>
  </si>
  <si>
    <t>Grainsize</t>
  </si>
  <si>
    <t>Grain-size</t>
  </si>
  <si>
    <t>cyst-based</t>
  </si>
  <si>
    <t>cyst — based</t>
    <phoneticPr fontId="1" type="noConversion"/>
  </si>
  <si>
    <t>comb, char</t>
  </si>
  <si>
    <t>comb, char</t>
    <phoneticPr fontId="1" type="noConversion"/>
  </si>
  <si>
    <t>CaCl2</t>
    <phoneticPr fontId="1" type="noConversion"/>
  </si>
  <si>
    <t>CaCl 2</t>
    <phoneticPr fontId="1" type="noConversion"/>
  </si>
  <si>
    <t>δ 18 O</t>
    <phoneticPr fontId="1" type="noConversion"/>
  </si>
  <si>
    <t>%</t>
    <phoneticPr fontId="1" type="noConversion"/>
  </si>
  <si>
    <t>‰</t>
  </si>
  <si>
    <t>Impact</t>
    <phoneticPr fontId="1" type="noConversion"/>
  </si>
  <si>
    <t>x</t>
    <phoneticPr fontId="1" type="noConversion"/>
  </si>
  <si>
    <t>y</t>
    <phoneticPr fontId="1" type="noConversion"/>
  </si>
  <si>
    <t>行标签</t>
  </si>
  <si>
    <t>(空白)</t>
  </si>
  <si>
    <t>总计</t>
  </si>
  <si>
    <t>汇总</t>
  </si>
  <si>
    <t>求和的Impact</t>
  </si>
  <si>
    <t>author</t>
    <phoneticPr fontId="1" type="noConversion"/>
  </si>
  <si>
    <t>seg</t>
    <phoneticPr fontId="1" type="noConversion"/>
  </si>
  <si>
    <t>direct</t>
    <phoneticPr fontId="1" type="noConversion"/>
  </si>
  <si>
    <t>Percentage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</si>
</sst>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8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ifei Shan" refreshedDate="41838.825299768519" createdVersion="4" refreshedVersion="4" minRefreshableVersion="3" recordCount="54">
  <cacheSource type="worksheet">
    <worksheetSource ref="A1:B1048576" sheet="工作表2"/>
  </cacheSource>
  <cacheFields count="2">
    <cacheField name="CLASS" numFmtId="0">
      <sharedItems containsBlank="1" count="14">
        <s v="char"/>
        <s v="seg"/>
        <s v="comb"/>
        <s v=".-&gt;,"/>
        <s v="lan"/>
        <s v="direct"/>
        <s v="??"/>
        <s v="author"/>
        <s v="3gram"/>
        <s v="direct?"/>
        <m/>
        <s v="char, seg"/>
        <s v="fixed"/>
        <s v="comb, char"/>
      </sharedItems>
    </cacheField>
    <cacheField name="Impact" numFmtId="0">
      <sharedItems containsString="0" containsBlank="1" containsNumber="1" containsInteger="1" minValue="1" maxValue="11" count="8">
        <n v="1"/>
        <n v="2"/>
        <n v="3"/>
        <n v="8"/>
        <m/>
        <n v="11"/>
        <n v="9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</r>
  <r>
    <x v="1"/>
    <x v="1"/>
  </r>
  <r>
    <x v="2"/>
    <x v="0"/>
  </r>
  <r>
    <x v="2"/>
    <x v="0"/>
  </r>
  <r>
    <x v="3"/>
    <x v="0"/>
  </r>
  <r>
    <x v="2"/>
    <x v="0"/>
  </r>
  <r>
    <x v="4"/>
    <x v="1"/>
  </r>
  <r>
    <x v="5"/>
    <x v="0"/>
  </r>
  <r>
    <x v="6"/>
    <x v="0"/>
  </r>
  <r>
    <x v="5"/>
    <x v="0"/>
  </r>
  <r>
    <x v="6"/>
    <x v="1"/>
  </r>
  <r>
    <x v="1"/>
    <x v="1"/>
  </r>
  <r>
    <x v="6"/>
    <x v="0"/>
  </r>
  <r>
    <x v="6"/>
    <x v="1"/>
  </r>
  <r>
    <x v="1"/>
    <x v="2"/>
  </r>
  <r>
    <x v="7"/>
    <x v="0"/>
  </r>
  <r>
    <x v="7"/>
    <x v="0"/>
  </r>
  <r>
    <x v="8"/>
    <x v="0"/>
  </r>
  <r>
    <x v="4"/>
    <x v="0"/>
  </r>
  <r>
    <x v="4"/>
    <x v="0"/>
  </r>
  <r>
    <x v="1"/>
    <x v="2"/>
  </r>
  <r>
    <x v="7"/>
    <x v="3"/>
  </r>
  <r>
    <x v="5"/>
    <x v="0"/>
  </r>
  <r>
    <x v="5"/>
    <x v="0"/>
  </r>
  <r>
    <x v="7"/>
    <x v="0"/>
  </r>
  <r>
    <x v="9"/>
    <x v="0"/>
  </r>
  <r>
    <x v="10"/>
    <x v="4"/>
  </r>
  <r>
    <x v="0"/>
    <x v="1"/>
  </r>
  <r>
    <x v="0"/>
    <x v="0"/>
  </r>
  <r>
    <x v="7"/>
    <x v="2"/>
  </r>
  <r>
    <x v="6"/>
    <x v="0"/>
  </r>
  <r>
    <x v="5"/>
    <x v="0"/>
  </r>
  <r>
    <x v="5"/>
    <x v="0"/>
  </r>
  <r>
    <x v="7"/>
    <x v="5"/>
  </r>
  <r>
    <x v="7"/>
    <x v="6"/>
  </r>
  <r>
    <x v="5"/>
    <x v="0"/>
  </r>
  <r>
    <x v="7"/>
    <x v="2"/>
  </r>
  <r>
    <x v="5"/>
    <x v="2"/>
  </r>
  <r>
    <x v="5"/>
    <x v="0"/>
  </r>
  <r>
    <x v="5"/>
    <x v="0"/>
  </r>
  <r>
    <x v="11"/>
    <x v="0"/>
  </r>
  <r>
    <x v="12"/>
    <x v="0"/>
  </r>
  <r>
    <x v="6"/>
    <x v="0"/>
  </r>
  <r>
    <x v="0"/>
    <x v="1"/>
  </r>
  <r>
    <x v="1"/>
    <x v="3"/>
  </r>
  <r>
    <x v="6"/>
    <x v="0"/>
  </r>
  <r>
    <x v="10"/>
    <x v="4"/>
  </r>
  <r>
    <x v="13"/>
    <x v="2"/>
  </r>
  <r>
    <x v="1"/>
    <x v="0"/>
  </r>
  <r>
    <x v="1"/>
    <x v="7"/>
  </r>
  <r>
    <x v="5"/>
    <x v="0"/>
  </r>
  <r>
    <x v="2"/>
    <x v="7"/>
  </r>
  <r>
    <x v="1"/>
    <x v="1"/>
  </r>
  <r>
    <x v="1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gridDropZones="1" multipleFieldFilters="0">
  <location ref="A3:B19" firstHeaderRow="2" firstDataRow="2" firstDataCol="1"/>
  <pivotFields count="2">
    <pivotField axis="axisRow" showAll="0">
      <items count="15">
        <item x="7"/>
        <item x="1"/>
        <item x="5"/>
        <item x="6"/>
        <item x="2"/>
        <item x="0"/>
        <item x="4"/>
        <item x="13"/>
        <item x="3"/>
        <item x="8"/>
        <item x="11"/>
        <item x="9"/>
        <item x="12"/>
        <item x="10"/>
        <item t="default"/>
      </items>
    </pivotField>
    <pivotField dataField="1" showAll="0">
      <items count="9">
        <item x="0"/>
        <item x="1"/>
        <item x="2"/>
        <item x="7"/>
        <item x="3"/>
        <item x="6"/>
        <item x="5"/>
        <item x="4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求和的Impact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tabSelected="1" workbookViewId="0">
      <selection activeCell="C37" sqref="C37"/>
    </sheetView>
  </sheetViews>
  <sheetFormatPr baseColWidth="10" defaultRowHeight="15" x14ac:dyDescent="0"/>
  <cols>
    <col min="9" max="10" width="0" hidden="1" customWidth="1"/>
  </cols>
  <sheetData>
    <row r="1" spans="2:11">
      <c r="B1" t="s">
        <v>36</v>
      </c>
      <c r="C1" t="s">
        <v>35</v>
      </c>
      <c r="D1" t="s">
        <v>34</v>
      </c>
      <c r="E1" t="s">
        <v>27</v>
      </c>
      <c r="F1" t="s">
        <v>37</v>
      </c>
      <c r="G1" t="s">
        <v>60</v>
      </c>
      <c r="H1" t="s">
        <v>30</v>
      </c>
      <c r="I1" t="s">
        <v>129</v>
      </c>
      <c r="J1" t="s">
        <v>130</v>
      </c>
      <c r="K1" t="s">
        <v>128</v>
      </c>
    </row>
    <row r="2" spans="2:11">
      <c r="B2" s="1">
        <v>76737</v>
      </c>
      <c r="C2" t="s">
        <v>18</v>
      </c>
      <c r="D2" t="s">
        <v>14</v>
      </c>
      <c r="E2">
        <v>1</v>
      </c>
      <c r="G2" t="s">
        <v>62</v>
      </c>
      <c r="I2">
        <f>IF(E2&gt;0,E2,1)</f>
        <v>1</v>
      </c>
      <c r="J2">
        <f>IF(F2&gt;0,F2,1)</f>
        <v>1</v>
      </c>
      <c r="K2">
        <f>I2*J2</f>
        <v>1</v>
      </c>
    </row>
    <row r="3" spans="2:11">
      <c r="C3" s="1" t="s">
        <v>4</v>
      </c>
      <c r="D3" t="s">
        <v>15</v>
      </c>
      <c r="E3">
        <v>2</v>
      </c>
      <c r="G3" t="s">
        <v>64</v>
      </c>
      <c r="I3">
        <f t="shared" ref="I3:I54" si="0">IF(E3&gt;0,E3,1)</f>
        <v>2</v>
      </c>
      <c r="J3">
        <f t="shared" ref="J3:J54" si="1">IF(F3&gt;0,F3,1)</f>
        <v>1</v>
      </c>
      <c r="K3">
        <f t="shared" ref="K3:K54" si="2">I3*J3</f>
        <v>2</v>
      </c>
    </row>
    <row r="4" spans="2:11">
      <c r="C4" t="s">
        <v>5</v>
      </c>
      <c r="D4">
        <v>1.9</v>
      </c>
      <c r="E4">
        <v>1</v>
      </c>
      <c r="G4" t="s">
        <v>66</v>
      </c>
      <c r="I4">
        <f t="shared" si="0"/>
        <v>1</v>
      </c>
      <c r="J4">
        <f t="shared" si="1"/>
        <v>1</v>
      </c>
      <c r="K4">
        <f t="shared" si="2"/>
        <v>1</v>
      </c>
    </row>
    <row r="5" spans="2:11">
      <c r="C5" t="s">
        <v>6</v>
      </c>
      <c r="D5">
        <v>1.4</v>
      </c>
      <c r="E5">
        <v>1</v>
      </c>
      <c r="G5" t="s">
        <v>66</v>
      </c>
      <c r="I5">
        <f t="shared" si="0"/>
        <v>1</v>
      </c>
      <c r="J5">
        <f t="shared" si="1"/>
        <v>1</v>
      </c>
      <c r="K5">
        <f t="shared" si="2"/>
        <v>1</v>
      </c>
    </row>
    <row r="6" spans="2:11">
      <c r="B6" s="1"/>
      <c r="C6" t="s">
        <v>7</v>
      </c>
      <c r="D6" t="s">
        <v>16</v>
      </c>
      <c r="E6">
        <v>1</v>
      </c>
      <c r="G6" t="s">
        <v>68</v>
      </c>
      <c r="I6">
        <f t="shared" si="0"/>
        <v>1</v>
      </c>
      <c r="J6">
        <f t="shared" si="1"/>
        <v>1</v>
      </c>
      <c r="K6">
        <f t="shared" si="2"/>
        <v>1</v>
      </c>
    </row>
    <row r="7" spans="2:11">
      <c r="C7" t="s">
        <v>8</v>
      </c>
      <c r="D7" t="s">
        <v>17</v>
      </c>
      <c r="E7">
        <v>1</v>
      </c>
      <c r="G7" t="s">
        <v>66</v>
      </c>
      <c r="I7">
        <f t="shared" si="0"/>
        <v>1</v>
      </c>
      <c r="J7">
        <f t="shared" si="1"/>
        <v>1</v>
      </c>
      <c r="K7">
        <f t="shared" si="2"/>
        <v>1</v>
      </c>
    </row>
    <row r="8" spans="2:11">
      <c r="B8">
        <v>67426</v>
      </c>
      <c r="C8" t="s">
        <v>0</v>
      </c>
      <c r="D8" t="s">
        <v>9</v>
      </c>
      <c r="E8">
        <v>1</v>
      </c>
      <c r="F8">
        <v>2</v>
      </c>
      <c r="G8" t="s">
        <v>70</v>
      </c>
      <c r="I8">
        <f t="shared" si="0"/>
        <v>1</v>
      </c>
      <c r="J8">
        <f t="shared" si="1"/>
        <v>2</v>
      </c>
      <c r="K8">
        <f t="shared" si="2"/>
        <v>2</v>
      </c>
    </row>
    <row r="9" spans="2:11">
      <c r="C9" t="s">
        <v>1</v>
      </c>
      <c r="D9" t="s">
        <v>10</v>
      </c>
      <c r="E9">
        <v>1</v>
      </c>
      <c r="G9" t="s">
        <v>75</v>
      </c>
      <c r="I9">
        <f t="shared" si="0"/>
        <v>1</v>
      </c>
      <c r="J9">
        <f t="shared" si="1"/>
        <v>1</v>
      </c>
      <c r="K9">
        <f t="shared" si="2"/>
        <v>1</v>
      </c>
    </row>
    <row r="10" spans="2:11">
      <c r="C10" t="s">
        <v>2</v>
      </c>
      <c r="D10" t="s">
        <v>11</v>
      </c>
      <c r="E10">
        <v>1</v>
      </c>
      <c r="G10" t="s">
        <v>72</v>
      </c>
      <c r="I10">
        <f t="shared" si="0"/>
        <v>1</v>
      </c>
      <c r="J10">
        <f t="shared" si="1"/>
        <v>1</v>
      </c>
      <c r="K10">
        <f t="shared" si="2"/>
        <v>1</v>
      </c>
    </row>
    <row r="11" spans="2:11">
      <c r="C11" t="s">
        <v>3</v>
      </c>
      <c r="D11" t="s">
        <v>12</v>
      </c>
      <c r="E11">
        <v>1</v>
      </c>
      <c r="G11" t="s">
        <v>74</v>
      </c>
      <c r="I11">
        <f t="shared" si="0"/>
        <v>1</v>
      </c>
      <c r="J11">
        <f t="shared" si="1"/>
        <v>1</v>
      </c>
      <c r="K11">
        <f t="shared" si="2"/>
        <v>1</v>
      </c>
    </row>
    <row r="12" spans="2:11">
      <c r="C12">
        <v>5142</v>
      </c>
      <c r="D12" t="s">
        <v>13</v>
      </c>
      <c r="E12">
        <v>2</v>
      </c>
      <c r="G12" t="s">
        <v>72</v>
      </c>
      <c r="I12">
        <f t="shared" si="0"/>
        <v>2</v>
      </c>
      <c r="J12">
        <f t="shared" si="1"/>
        <v>1</v>
      </c>
      <c r="K12">
        <f t="shared" si="2"/>
        <v>2</v>
      </c>
    </row>
    <row r="13" spans="2:11">
      <c r="C13" t="s">
        <v>19</v>
      </c>
      <c r="D13" t="s">
        <v>20</v>
      </c>
      <c r="E13">
        <v>2</v>
      </c>
      <c r="G13" t="s">
        <v>64</v>
      </c>
      <c r="I13">
        <f t="shared" si="0"/>
        <v>2</v>
      </c>
      <c r="J13">
        <f t="shared" si="1"/>
        <v>1</v>
      </c>
      <c r="K13">
        <f t="shared" si="2"/>
        <v>2</v>
      </c>
    </row>
    <row r="14" spans="2:11">
      <c r="C14" t="s">
        <v>21</v>
      </c>
      <c r="D14" t="s">
        <v>22</v>
      </c>
      <c r="E14">
        <v>1</v>
      </c>
      <c r="G14" t="s">
        <v>72</v>
      </c>
      <c r="I14">
        <f t="shared" si="0"/>
        <v>1</v>
      </c>
      <c r="J14">
        <f t="shared" si="1"/>
        <v>1</v>
      </c>
      <c r="K14">
        <f t="shared" si="2"/>
        <v>1</v>
      </c>
    </row>
    <row r="15" spans="2:11">
      <c r="C15" t="s">
        <v>23</v>
      </c>
      <c r="D15" t="s">
        <v>24</v>
      </c>
      <c r="E15">
        <v>2</v>
      </c>
      <c r="G15" t="s">
        <v>76</v>
      </c>
      <c r="I15">
        <f t="shared" si="0"/>
        <v>2</v>
      </c>
      <c r="J15">
        <f t="shared" si="1"/>
        <v>1</v>
      </c>
      <c r="K15">
        <f t="shared" si="2"/>
        <v>2</v>
      </c>
    </row>
    <row r="16" spans="2:11">
      <c r="C16" t="s">
        <v>25</v>
      </c>
      <c r="D16" t="s">
        <v>26</v>
      </c>
      <c r="E16">
        <v>3</v>
      </c>
      <c r="G16" t="s">
        <v>64</v>
      </c>
      <c r="H16" t="s">
        <v>52</v>
      </c>
      <c r="I16">
        <f t="shared" si="0"/>
        <v>3</v>
      </c>
      <c r="J16">
        <f t="shared" si="1"/>
        <v>1</v>
      </c>
      <c r="K16">
        <f t="shared" si="2"/>
        <v>3</v>
      </c>
    </row>
    <row r="17" spans="2:11">
      <c r="C17" t="s">
        <v>28</v>
      </c>
      <c r="D17" t="s">
        <v>29</v>
      </c>
      <c r="E17">
        <v>1</v>
      </c>
      <c r="G17" t="s">
        <v>78</v>
      </c>
      <c r="H17" t="s">
        <v>31</v>
      </c>
      <c r="I17">
        <f t="shared" si="0"/>
        <v>1</v>
      </c>
      <c r="J17">
        <f t="shared" si="1"/>
        <v>1</v>
      </c>
      <c r="K17">
        <f t="shared" si="2"/>
        <v>1</v>
      </c>
    </row>
    <row r="18" spans="2:11">
      <c r="C18" t="s">
        <v>32</v>
      </c>
      <c r="D18" t="s">
        <v>33</v>
      </c>
      <c r="E18">
        <v>1</v>
      </c>
      <c r="G18" t="s">
        <v>78</v>
      </c>
      <c r="I18">
        <f t="shared" si="0"/>
        <v>1</v>
      </c>
      <c r="J18">
        <f t="shared" si="1"/>
        <v>1</v>
      </c>
      <c r="K18">
        <f t="shared" si="2"/>
        <v>1</v>
      </c>
    </row>
    <row r="19" spans="2:11">
      <c r="C19" t="s">
        <v>38</v>
      </c>
      <c r="D19" t="s">
        <v>39</v>
      </c>
      <c r="G19" t="s">
        <v>80</v>
      </c>
      <c r="I19">
        <f t="shared" si="0"/>
        <v>1</v>
      </c>
      <c r="J19">
        <f t="shared" si="1"/>
        <v>1</v>
      </c>
      <c r="K19">
        <f t="shared" si="2"/>
        <v>1</v>
      </c>
    </row>
    <row r="20" spans="2:11">
      <c r="C20" t="s">
        <v>41</v>
      </c>
      <c r="D20" t="s">
        <v>40</v>
      </c>
      <c r="G20" t="s">
        <v>81</v>
      </c>
      <c r="I20">
        <f t="shared" si="0"/>
        <v>1</v>
      </c>
      <c r="J20">
        <f t="shared" si="1"/>
        <v>1</v>
      </c>
      <c r="K20">
        <f t="shared" si="2"/>
        <v>1</v>
      </c>
    </row>
    <row r="21" spans="2:11">
      <c r="C21" t="s">
        <v>0</v>
      </c>
      <c r="D21" t="s">
        <v>42</v>
      </c>
      <c r="G21" t="s">
        <v>81</v>
      </c>
      <c r="I21">
        <f t="shared" si="0"/>
        <v>1</v>
      </c>
      <c r="J21">
        <f t="shared" si="1"/>
        <v>1</v>
      </c>
      <c r="K21">
        <f t="shared" si="2"/>
        <v>1</v>
      </c>
    </row>
    <row r="22" spans="2:11">
      <c r="C22" t="s">
        <v>43</v>
      </c>
      <c r="D22" t="s">
        <v>44</v>
      </c>
      <c r="E22">
        <v>3</v>
      </c>
      <c r="G22" t="s">
        <v>64</v>
      </c>
      <c r="I22">
        <f t="shared" si="0"/>
        <v>3</v>
      </c>
      <c r="J22">
        <f t="shared" si="1"/>
        <v>1</v>
      </c>
      <c r="K22">
        <f t="shared" si="2"/>
        <v>3</v>
      </c>
    </row>
    <row r="23" spans="2:11">
      <c r="C23" t="s">
        <v>45</v>
      </c>
      <c r="D23" t="s">
        <v>46</v>
      </c>
      <c r="E23">
        <v>4</v>
      </c>
      <c r="F23">
        <v>2</v>
      </c>
      <c r="G23" t="s">
        <v>78</v>
      </c>
      <c r="H23" t="s">
        <v>53</v>
      </c>
      <c r="I23">
        <f t="shared" si="0"/>
        <v>4</v>
      </c>
      <c r="J23">
        <f t="shared" si="1"/>
        <v>2</v>
      </c>
      <c r="K23">
        <f t="shared" si="2"/>
        <v>8</v>
      </c>
    </row>
    <row r="24" spans="2:11">
      <c r="C24" t="s">
        <v>47</v>
      </c>
      <c r="D24" t="s">
        <v>48</v>
      </c>
      <c r="E24">
        <v>1</v>
      </c>
      <c r="G24" t="s">
        <v>75</v>
      </c>
      <c r="H24" t="s">
        <v>49</v>
      </c>
      <c r="I24">
        <f t="shared" si="0"/>
        <v>1</v>
      </c>
      <c r="J24">
        <f t="shared" si="1"/>
        <v>1</v>
      </c>
      <c r="K24">
        <f t="shared" si="2"/>
        <v>1</v>
      </c>
    </row>
    <row r="25" spans="2:11">
      <c r="C25" t="s">
        <v>51</v>
      </c>
      <c r="D25" t="s">
        <v>50</v>
      </c>
      <c r="G25" t="s">
        <v>74</v>
      </c>
      <c r="I25">
        <f t="shared" si="0"/>
        <v>1</v>
      </c>
      <c r="J25">
        <f t="shared" si="1"/>
        <v>1</v>
      </c>
      <c r="K25">
        <f t="shared" si="2"/>
        <v>1</v>
      </c>
    </row>
    <row r="26" spans="2:11">
      <c r="C26" t="s">
        <v>54</v>
      </c>
      <c r="G26" t="s">
        <v>136</v>
      </c>
      <c r="I26">
        <f t="shared" si="0"/>
        <v>1</v>
      </c>
      <c r="J26">
        <f t="shared" si="1"/>
        <v>1</v>
      </c>
      <c r="K26">
        <f t="shared" si="2"/>
        <v>1</v>
      </c>
    </row>
    <row r="27" spans="2:11">
      <c r="C27" t="s">
        <v>55</v>
      </c>
      <c r="D27" t="s">
        <v>56</v>
      </c>
      <c r="G27" t="s">
        <v>83</v>
      </c>
      <c r="I27">
        <f t="shared" si="0"/>
        <v>1</v>
      </c>
      <c r="J27">
        <f t="shared" si="1"/>
        <v>1</v>
      </c>
      <c r="K27">
        <f t="shared" si="2"/>
        <v>1</v>
      </c>
    </row>
    <row r="28" spans="2:11">
      <c r="I28">
        <f t="shared" si="0"/>
        <v>1</v>
      </c>
      <c r="J28">
        <f t="shared" si="1"/>
        <v>1</v>
      </c>
    </row>
    <row r="29" spans="2:11">
      <c r="B29">
        <v>31604</v>
      </c>
      <c r="C29" t="s">
        <v>57</v>
      </c>
      <c r="D29" t="s">
        <v>58</v>
      </c>
      <c r="F29">
        <v>2</v>
      </c>
      <c r="G29" t="s">
        <v>84</v>
      </c>
      <c r="I29">
        <f t="shared" si="0"/>
        <v>1</v>
      </c>
      <c r="J29">
        <f t="shared" si="1"/>
        <v>2</v>
      </c>
      <c r="K29">
        <f t="shared" si="2"/>
        <v>2</v>
      </c>
    </row>
    <row r="30" spans="2:11">
      <c r="C30" t="s">
        <v>59</v>
      </c>
      <c r="E30">
        <v>1</v>
      </c>
      <c r="F30">
        <v>1</v>
      </c>
      <c r="G30" t="s">
        <v>84</v>
      </c>
      <c r="I30">
        <f t="shared" si="0"/>
        <v>1</v>
      </c>
      <c r="J30">
        <f t="shared" si="1"/>
        <v>1</v>
      </c>
      <c r="K30">
        <f t="shared" si="2"/>
        <v>1</v>
      </c>
    </row>
    <row r="31" spans="2:11">
      <c r="C31" t="s">
        <v>85</v>
      </c>
      <c r="D31" t="s">
        <v>86</v>
      </c>
      <c r="E31">
        <v>1</v>
      </c>
      <c r="F31">
        <v>3</v>
      </c>
      <c r="G31" t="s">
        <v>78</v>
      </c>
      <c r="I31">
        <f t="shared" si="0"/>
        <v>1</v>
      </c>
      <c r="J31">
        <f t="shared" si="1"/>
        <v>3</v>
      </c>
      <c r="K31">
        <f t="shared" si="2"/>
        <v>3</v>
      </c>
    </row>
    <row r="32" spans="2:11">
      <c r="C32" t="s">
        <v>87</v>
      </c>
      <c r="D32" t="s">
        <v>88</v>
      </c>
      <c r="E32">
        <v>1</v>
      </c>
      <c r="G32" t="s">
        <v>72</v>
      </c>
      <c r="I32">
        <f t="shared" si="0"/>
        <v>1</v>
      </c>
      <c r="J32">
        <f t="shared" si="1"/>
        <v>1</v>
      </c>
      <c r="K32">
        <f t="shared" si="2"/>
        <v>1</v>
      </c>
    </row>
    <row r="33" spans="3:11">
      <c r="C33" t="s">
        <v>89</v>
      </c>
      <c r="D33" t="s">
        <v>90</v>
      </c>
      <c r="E33">
        <v>1</v>
      </c>
      <c r="G33" t="s">
        <v>74</v>
      </c>
      <c r="I33">
        <f t="shared" si="0"/>
        <v>1</v>
      </c>
      <c r="J33">
        <f t="shared" si="1"/>
        <v>1</v>
      </c>
      <c r="K33">
        <f t="shared" si="2"/>
        <v>1</v>
      </c>
    </row>
    <row r="34" spans="3:11">
      <c r="C34" t="s">
        <v>91</v>
      </c>
      <c r="D34" t="s">
        <v>92</v>
      </c>
      <c r="E34">
        <v>1</v>
      </c>
      <c r="G34" t="s">
        <v>74</v>
      </c>
      <c r="I34">
        <f t="shared" si="0"/>
        <v>1</v>
      </c>
      <c r="J34">
        <f t="shared" si="1"/>
        <v>1</v>
      </c>
      <c r="K34">
        <f t="shared" si="2"/>
        <v>1</v>
      </c>
    </row>
    <row r="35" spans="3:11">
      <c r="C35" t="s">
        <v>45</v>
      </c>
      <c r="D35" t="s">
        <v>93</v>
      </c>
      <c r="F35">
        <v>11</v>
      </c>
      <c r="G35" t="s">
        <v>78</v>
      </c>
      <c r="I35">
        <f t="shared" si="0"/>
        <v>1</v>
      </c>
      <c r="J35">
        <f t="shared" si="1"/>
        <v>11</v>
      </c>
      <c r="K35">
        <f t="shared" si="2"/>
        <v>11</v>
      </c>
    </row>
    <row r="36" spans="3:11">
      <c r="F36">
        <v>9</v>
      </c>
      <c r="G36" t="s">
        <v>78</v>
      </c>
      <c r="I36">
        <f t="shared" si="0"/>
        <v>1</v>
      </c>
      <c r="J36">
        <f t="shared" si="1"/>
        <v>9</v>
      </c>
      <c r="K36">
        <f t="shared" si="2"/>
        <v>9</v>
      </c>
    </row>
    <row r="37" spans="3:11">
      <c r="C37" t="s">
        <v>94</v>
      </c>
      <c r="D37" t="s">
        <v>95</v>
      </c>
      <c r="G37" t="s">
        <v>74</v>
      </c>
      <c r="I37">
        <f t="shared" si="0"/>
        <v>1</v>
      </c>
      <c r="J37">
        <f t="shared" si="1"/>
        <v>1</v>
      </c>
      <c r="K37">
        <f t="shared" si="2"/>
        <v>1</v>
      </c>
    </row>
    <row r="38" spans="3:11">
      <c r="C38" t="s">
        <v>96</v>
      </c>
      <c r="D38" t="s">
        <v>97</v>
      </c>
      <c r="F38">
        <v>3</v>
      </c>
      <c r="G38" t="s">
        <v>78</v>
      </c>
      <c r="I38">
        <f t="shared" si="0"/>
        <v>1</v>
      </c>
      <c r="J38">
        <f t="shared" si="1"/>
        <v>3</v>
      </c>
      <c r="K38">
        <f t="shared" si="2"/>
        <v>3</v>
      </c>
    </row>
    <row r="39" spans="3:11">
      <c r="D39" t="s">
        <v>98</v>
      </c>
      <c r="F39">
        <v>3</v>
      </c>
      <c r="G39" t="s">
        <v>74</v>
      </c>
      <c r="I39">
        <f t="shared" si="0"/>
        <v>1</v>
      </c>
      <c r="J39">
        <f t="shared" si="1"/>
        <v>3</v>
      </c>
      <c r="K39">
        <f t="shared" si="2"/>
        <v>3</v>
      </c>
    </row>
    <row r="40" spans="3:11">
      <c r="C40" t="s">
        <v>99</v>
      </c>
      <c r="D40" t="s">
        <v>101</v>
      </c>
      <c r="G40" t="s">
        <v>74</v>
      </c>
      <c r="I40">
        <f t="shared" si="0"/>
        <v>1</v>
      </c>
      <c r="J40">
        <f t="shared" si="1"/>
        <v>1</v>
      </c>
      <c r="K40">
        <f t="shared" si="2"/>
        <v>1</v>
      </c>
    </row>
    <row r="41" spans="3:11">
      <c r="C41" t="s">
        <v>100</v>
      </c>
      <c r="D41" t="s">
        <v>102</v>
      </c>
      <c r="G41" t="s">
        <v>74</v>
      </c>
      <c r="I41">
        <f t="shared" si="0"/>
        <v>1</v>
      </c>
      <c r="J41">
        <f t="shared" si="1"/>
        <v>1</v>
      </c>
      <c r="K41">
        <f t="shared" si="2"/>
        <v>1</v>
      </c>
    </row>
    <row r="42" spans="3:11">
      <c r="C42" t="s">
        <v>103</v>
      </c>
      <c r="D42" t="s">
        <v>104</v>
      </c>
      <c r="G42" t="s">
        <v>106</v>
      </c>
      <c r="I42">
        <f t="shared" si="0"/>
        <v>1</v>
      </c>
      <c r="J42">
        <f t="shared" si="1"/>
        <v>1</v>
      </c>
      <c r="K42">
        <f t="shared" si="2"/>
        <v>1</v>
      </c>
    </row>
    <row r="43" spans="3:11">
      <c r="C43" t="s">
        <v>107</v>
      </c>
      <c r="D43" t="s">
        <v>108</v>
      </c>
      <c r="G43" t="s">
        <v>112</v>
      </c>
      <c r="I43">
        <f t="shared" si="0"/>
        <v>1</v>
      </c>
      <c r="J43">
        <f t="shared" si="1"/>
        <v>1</v>
      </c>
      <c r="K43">
        <f t="shared" si="2"/>
        <v>1</v>
      </c>
    </row>
    <row r="44" spans="3:11">
      <c r="C44" t="s">
        <v>110</v>
      </c>
      <c r="D44" t="s">
        <v>109</v>
      </c>
      <c r="G44" t="s">
        <v>72</v>
      </c>
      <c r="I44">
        <f t="shared" si="0"/>
        <v>1</v>
      </c>
      <c r="J44">
        <f t="shared" si="1"/>
        <v>1</v>
      </c>
      <c r="K44">
        <f t="shared" si="2"/>
        <v>1</v>
      </c>
    </row>
    <row r="45" spans="3:11">
      <c r="D45" t="s">
        <v>113</v>
      </c>
      <c r="F45">
        <v>2</v>
      </c>
      <c r="G45" t="s">
        <v>84</v>
      </c>
      <c r="I45">
        <f t="shared" si="0"/>
        <v>1</v>
      </c>
      <c r="J45">
        <f t="shared" si="1"/>
        <v>2</v>
      </c>
      <c r="K45">
        <f t="shared" si="2"/>
        <v>2</v>
      </c>
    </row>
    <row r="46" spans="3:11">
      <c r="C46" t="s">
        <v>114</v>
      </c>
      <c r="D46" t="s">
        <v>115</v>
      </c>
      <c r="E46">
        <v>4</v>
      </c>
      <c r="F46">
        <v>2</v>
      </c>
      <c r="G46" t="s">
        <v>64</v>
      </c>
      <c r="H46" t="s">
        <v>116</v>
      </c>
      <c r="I46">
        <f t="shared" si="0"/>
        <v>4</v>
      </c>
      <c r="J46">
        <f t="shared" si="1"/>
        <v>2</v>
      </c>
      <c r="K46">
        <f t="shared" si="2"/>
        <v>8</v>
      </c>
    </row>
    <row r="47" spans="3:11">
      <c r="C47" t="s">
        <v>117</v>
      </c>
      <c r="D47" t="s">
        <v>118</v>
      </c>
      <c r="G47" t="s">
        <v>72</v>
      </c>
      <c r="I47">
        <f t="shared" si="0"/>
        <v>1</v>
      </c>
      <c r="J47">
        <f t="shared" si="1"/>
        <v>1</v>
      </c>
      <c r="K47">
        <f t="shared" si="2"/>
        <v>1</v>
      </c>
    </row>
    <row r="48" spans="3:11">
      <c r="I48">
        <f t="shared" si="0"/>
        <v>1</v>
      </c>
      <c r="J48">
        <f t="shared" si="1"/>
        <v>1</v>
      </c>
    </row>
    <row r="49" spans="2:11">
      <c r="B49">
        <v>4746</v>
      </c>
      <c r="C49" t="s">
        <v>120</v>
      </c>
      <c r="D49" t="s">
        <v>119</v>
      </c>
      <c r="F49">
        <v>3</v>
      </c>
      <c r="G49" t="s">
        <v>122</v>
      </c>
      <c r="H49" t="s">
        <v>116</v>
      </c>
      <c r="I49">
        <f t="shared" si="0"/>
        <v>1</v>
      </c>
      <c r="J49">
        <f t="shared" si="1"/>
        <v>3</v>
      </c>
      <c r="K49">
        <f t="shared" si="2"/>
        <v>3</v>
      </c>
    </row>
    <row r="50" spans="2:11">
      <c r="C50" t="s">
        <v>123</v>
      </c>
      <c r="D50" t="s">
        <v>124</v>
      </c>
      <c r="F50">
        <v>1</v>
      </c>
      <c r="G50" t="s">
        <v>137</v>
      </c>
      <c r="I50">
        <f t="shared" si="0"/>
        <v>1</v>
      </c>
      <c r="J50">
        <f t="shared" si="1"/>
        <v>1</v>
      </c>
      <c r="K50">
        <f t="shared" si="2"/>
        <v>1</v>
      </c>
    </row>
    <row r="51" spans="2:11">
      <c r="C51">
        <v>5180</v>
      </c>
      <c r="D51" t="s">
        <v>125</v>
      </c>
      <c r="F51">
        <v>4</v>
      </c>
      <c r="G51" t="s">
        <v>137</v>
      </c>
      <c r="I51">
        <f t="shared" si="0"/>
        <v>1</v>
      </c>
      <c r="J51">
        <f t="shared" si="1"/>
        <v>4</v>
      </c>
      <c r="K51">
        <f t="shared" si="2"/>
        <v>4</v>
      </c>
    </row>
    <row r="52" spans="2:11">
      <c r="C52" t="s">
        <v>126</v>
      </c>
      <c r="D52" t="s">
        <v>127</v>
      </c>
      <c r="F52">
        <v>1</v>
      </c>
      <c r="G52" t="s">
        <v>138</v>
      </c>
      <c r="I52">
        <f t="shared" si="0"/>
        <v>1</v>
      </c>
      <c r="J52">
        <f t="shared" si="1"/>
        <v>1</v>
      </c>
      <c r="K52">
        <f t="shared" si="2"/>
        <v>1</v>
      </c>
    </row>
    <row r="53" spans="2:11">
      <c r="F53">
        <v>4</v>
      </c>
      <c r="G53" t="s">
        <v>66</v>
      </c>
      <c r="I53">
        <f t="shared" si="0"/>
        <v>1</v>
      </c>
      <c r="J53">
        <f t="shared" si="1"/>
        <v>4</v>
      </c>
      <c r="K53">
        <f t="shared" si="2"/>
        <v>4</v>
      </c>
    </row>
    <row r="54" spans="2:11">
      <c r="F54">
        <v>2</v>
      </c>
      <c r="G54" t="s">
        <v>64</v>
      </c>
      <c r="I54">
        <f t="shared" si="0"/>
        <v>1</v>
      </c>
      <c r="J54">
        <f t="shared" si="1"/>
        <v>2</v>
      </c>
      <c r="K54">
        <f t="shared" si="2"/>
        <v>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workbookViewId="0">
      <selection activeCell="A5" sqref="A5"/>
    </sheetView>
  </sheetViews>
  <sheetFormatPr baseColWidth="10" defaultRowHeight="15" x14ac:dyDescent="0"/>
  <cols>
    <col min="1" max="1" width="13.5" bestFit="1" customWidth="1"/>
    <col min="2" max="2" width="8.1640625" bestFit="1" customWidth="1"/>
    <col min="3" max="3" width="7.5" bestFit="1" customWidth="1"/>
    <col min="4" max="7" width="2.5" bestFit="1" customWidth="1"/>
    <col min="8" max="8" width="3.5" bestFit="1" customWidth="1"/>
    <col min="9" max="9" width="7.5" bestFit="1" customWidth="1"/>
    <col min="10" max="10" width="5.5" bestFit="1" customWidth="1"/>
  </cols>
  <sheetData>
    <row r="3" spans="1:3">
      <c r="A3" s="2" t="s">
        <v>135</v>
      </c>
    </row>
    <row r="4" spans="1:3">
      <c r="A4" s="2" t="s">
        <v>131</v>
      </c>
      <c r="B4" t="s">
        <v>134</v>
      </c>
      <c r="C4" t="s">
        <v>139</v>
      </c>
    </row>
    <row r="5" spans="1:3">
      <c r="A5" s="3" t="s">
        <v>77</v>
      </c>
      <c r="B5" s="4">
        <v>37</v>
      </c>
      <c r="C5" s="5">
        <f>B5/109</f>
        <v>0.33944954128440369</v>
      </c>
    </row>
    <row r="6" spans="1:3">
      <c r="A6" s="3" t="s">
        <v>63</v>
      </c>
      <c r="B6" s="4">
        <v>25</v>
      </c>
      <c r="C6" s="5">
        <f t="shared" ref="C6:C17" si="0">B6/109</f>
        <v>0.22935779816513763</v>
      </c>
    </row>
    <row r="7" spans="1:3">
      <c r="A7" s="3" t="s">
        <v>73</v>
      </c>
      <c r="B7" s="4">
        <v>13</v>
      </c>
      <c r="C7" s="5">
        <f t="shared" si="0"/>
        <v>0.11926605504587157</v>
      </c>
    </row>
    <row r="8" spans="1:3">
      <c r="A8" s="3" t="s">
        <v>71</v>
      </c>
      <c r="B8" s="4">
        <v>9</v>
      </c>
      <c r="C8" s="5">
        <f t="shared" si="0"/>
        <v>8.2568807339449546E-2</v>
      </c>
    </row>
    <row r="9" spans="1:3">
      <c r="A9" s="3" t="s">
        <v>65</v>
      </c>
      <c r="B9" s="4">
        <v>7</v>
      </c>
      <c r="C9" s="5">
        <f t="shared" si="0"/>
        <v>6.4220183486238536E-2</v>
      </c>
    </row>
    <row r="10" spans="1:3">
      <c r="A10" s="3" t="s">
        <v>61</v>
      </c>
      <c r="B10" s="4">
        <v>6</v>
      </c>
      <c r="C10" s="5">
        <f t="shared" si="0"/>
        <v>5.5045871559633031E-2</v>
      </c>
    </row>
    <row r="11" spans="1:3">
      <c r="A11" s="3" t="s">
        <v>69</v>
      </c>
      <c r="B11" s="4">
        <v>4</v>
      </c>
      <c r="C11" s="5">
        <f t="shared" si="0"/>
        <v>3.669724770642202E-2</v>
      </c>
    </row>
    <row r="12" spans="1:3">
      <c r="A12" s="3" t="s">
        <v>121</v>
      </c>
      <c r="B12" s="4">
        <v>3</v>
      </c>
      <c r="C12" s="5">
        <f t="shared" si="0"/>
        <v>2.7522935779816515E-2</v>
      </c>
    </row>
    <row r="13" spans="1:3">
      <c r="A13" s="3" t="s">
        <v>67</v>
      </c>
      <c r="B13" s="4">
        <v>1</v>
      </c>
      <c r="C13" s="5">
        <f t="shared" si="0"/>
        <v>9.1743119266055051E-3</v>
      </c>
    </row>
    <row r="14" spans="1:3">
      <c r="A14" s="3" t="s">
        <v>79</v>
      </c>
      <c r="B14" s="4">
        <v>1</v>
      </c>
      <c r="C14" s="5">
        <f t="shared" si="0"/>
        <v>9.1743119266055051E-3</v>
      </c>
    </row>
    <row r="15" spans="1:3">
      <c r="A15" s="3" t="s">
        <v>105</v>
      </c>
      <c r="B15" s="4">
        <v>1</v>
      </c>
      <c r="C15" s="5">
        <f t="shared" si="0"/>
        <v>9.1743119266055051E-3</v>
      </c>
    </row>
    <row r="16" spans="1:3">
      <c r="A16" s="3" t="s">
        <v>82</v>
      </c>
      <c r="B16" s="4">
        <v>1</v>
      </c>
      <c r="C16" s="5">
        <f t="shared" si="0"/>
        <v>9.1743119266055051E-3</v>
      </c>
    </row>
    <row r="17" spans="1:3">
      <c r="A17" s="3" t="s">
        <v>111</v>
      </c>
      <c r="B17" s="4">
        <v>1</v>
      </c>
      <c r="C17" s="5">
        <f t="shared" si="0"/>
        <v>9.1743119266055051E-3</v>
      </c>
    </row>
    <row r="18" spans="1:3">
      <c r="A18" s="3" t="s">
        <v>132</v>
      </c>
      <c r="B18" s="4"/>
    </row>
    <row r="19" spans="1:3">
      <c r="A19" s="3" t="s">
        <v>133</v>
      </c>
      <c r="B19" s="4">
        <v>109</v>
      </c>
    </row>
  </sheetData>
  <autoFilter ref="A4:C19"/>
  <sortState ref="A3:B19">
    <sortCondition descending="1" ref="B5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C43" sqref="A1:XFD1048576"/>
    </sheetView>
  </sheetViews>
  <sheetFormatPr baseColWidth="10" defaultRowHeight="15" x14ac:dyDescent="0"/>
  <sheetData>
    <row r="1" spans="1:2">
      <c r="A1" t="s">
        <v>60</v>
      </c>
      <c r="B1" t="s">
        <v>128</v>
      </c>
    </row>
    <row r="2" spans="1:2">
      <c r="A2" t="s">
        <v>62</v>
      </c>
      <c r="B2">
        <v>1</v>
      </c>
    </row>
    <row r="3" spans="1:2">
      <c r="A3" t="s">
        <v>64</v>
      </c>
      <c r="B3">
        <v>2</v>
      </c>
    </row>
    <row r="4" spans="1:2">
      <c r="A4" t="s">
        <v>66</v>
      </c>
      <c r="B4">
        <v>1</v>
      </c>
    </row>
    <row r="5" spans="1:2">
      <c r="A5" t="s">
        <v>66</v>
      </c>
      <c r="B5">
        <v>1</v>
      </c>
    </row>
    <row r="6" spans="1:2">
      <c r="A6" t="s">
        <v>68</v>
      </c>
      <c r="B6">
        <v>1</v>
      </c>
    </row>
    <row r="7" spans="1:2">
      <c r="A7" t="s">
        <v>66</v>
      </c>
      <c r="B7">
        <v>1</v>
      </c>
    </row>
    <row r="8" spans="1:2">
      <c r="A8" t="s">
        <v>70</v>
      </c>
      <c r="B8">
        <v>2</v>
      </c>
    </row>
    <row r="9" spans="1:2">
      <c r="A9" t="s">
        <v>75</v>
      </c>
      <c r="B9">
        <v>1</v>
      </c>
    </row>
    <row r="10" spans="1:2">
      <c r="A10" t="s">
        <v>72</v>
      </c>
      <c r="B10">
        <v>1</v>
      </c>
    </row>
    <row r="11" spans="1:2">
      <c r="A11" t="s">
        <v>74</v>
      </c>
      <c r="B11">
        <v>1</v>
      </c>
    </row>
    <row r="12" spans="1:2">
      <c r="A12" t="s">
        <v>72</v>
      </c>
      <c r="B12">
        <v>2</v>
      </c>
    </row>
    <row r="13" spans="1:2">
      <c r="A13" t="s">
        <v>64</v>
      </c>
      <c r="B13">
        <v>2</v>
      </c>
    </row>
    <row r="14" spans="1:2">
      <c r="A14" t="s">
        <v>72</v>
      </c>
      <c r="B14">
        <v>1</v>
      </c>
    </row>
    <row r="15" spans="1:2">
      <c r="A15" t="s">
        <v>76</v>
      </c>
      <c r="B15">
        <v>2</v>
      </c>
    </row>
    <row r="16" spans="1:2">
      <c r="A16" t="s">
        <v>64</v>
      </c>
      <c r="B16">
        <v>3</v>
      </c>
    </row>
    <row r="17" spans="1:2">
      <c r="A17" t="s">
        <v>78</v>
      </c>
      <c r="B17">
        <v>1</v>
      </c>
    </row>
    <row r="18" spans="1:2">
      <c r="A18" t="s">
        <v>78</v>
      </c>
      <c r="B18">
        <v>1</v>
      </c>
    </row>
    <row r="19" spans="1:2">
      <c r="A19" t="s">
        <v>80</v>
      </c>
      <c r="B19">
        <v>1</v>
      </c>
    </row>
    <row r="20" spans="1:2">
      <c r="A20" t="s">
        <v>81</v>
      </c>
      <c r="B20">
        <v>1</v>
      </c>
    </row>
    <row r="21" spans="1:2">
      <c r="A21" t="s">
        <v>81</v>
      </c>
      <c r="B21">
        <v>1</v>
      </c>
    </row>
    <row r="22" spans="1:2">
      <c r="A22" t="s">
        <v>64</v>
      </c>
      <c r="B22">
        <v>3</v>
      </c>
    </row>
    <row r="23" spans="1:2">
      <c r="A23" t="s">
        <v>78</v>
      </c>
      <c r="B23">
        <v>8</v>
      </c>
    </row>
    <row r="24" spans="1:2">
      <c r="A24" t="s">
        <v>75</v>
      </c>
      <c r="B24">
        <v>1</v>
      </c>
    </row>
    <row r="25" spans="1:2">
      <c r="A25" t="s">
        <v>74</v>
      </c>
      <c r="B25">
        <v>1</v>
      </c>
    </row>
    <row r="26" spans="1:2">
      <c r="A26" t="s">
        <v>136</v>
      </c>
      <c r="B26">
        <v>1</v>
      </c>
    </row>
    <row r="27" spans="1:2">
      <c r="A27" t="s">
        <v>83</v>
      </c>
      <c r="B27">
        <v>1</v>
      </c>
    </row>
    <row r="29" spans="1:2">
      <c r="A29" t="s">
        <v>84</v>
      </c>
      <c r="B29">
        <v>2</v>
      </c>
    </row>
    <row r="30" spans="1:2">
      <c r="A30" t="s">
        <v>84</v>
      </c>
      <c r="B30">
        <v>1</v>
      </c>
    </row>
    <row r="31" spans="1:2">
      <c r="A31" t="s">
        <v>78</v>
      </c>
      <c r="B31">
        <v>3</v>
      </c>
    </row>
    <row r="32" spans="1:2">
      <c r="A32" t="s">
        <v>72</v>
      </c>
      <c r="B32">
        <v>1</v>
      </c>
    </row>
    <row r="33" spans="1:2">
      <c r="A33" t="s">
        <v>74</v>
      </c>
      <c r="B33">
        <v>1</v>
      </c>
    </row>
    <row r="34" spans="1:2">
      <c r="A34" t="s">
        <v>74</v>
      </c>
      <c r="B34">
        <v>1</v>
      </c>
    </row>
    <row r="35" spans="1:2">
      <c r="A35" t="s">
        <v>78</v>
      </c>
      <c r="B35">
        <v>11</v>
      </c>
    </row>
    <row r="36" spans="1:2">
      <c r="A36" t="s">
        <v>78</v>
      </c>
      <c r="B36">
        <v>9</v>
      </c>
    </row>
    <row r="37" spans="1:2">
      <c r="A37" t="s">
        <v>74</v>
      </c>
      <c r="B37">
        <v>1</v>
      </c>
    </row>
    <row r="38" spans="1:2">
      <c r="A38" t="s">
        <v>78</v>
      </c>
      <c r="B38">
        <v>3</v>
      </c>
    </row>
    <row r="39" spans="1:2">
      <c r="A39" t="s">
        <v>74</v>
      </c>
      <c r="B39">
        <v>3</v>
      </c>
    </row>
    <row r="40" spans="1:2">
      <c r="A40" t="s">
        <v>74</v>
      </c>
      <c r="B40">
        <v>1</v>
      </c>
    </row>
    <row r="41" spans="1:2">
      <c r="A41" t="s">
        <v>74</v>
      </c>
      <c r="B41">
        <v>1</v>
      </c>
    </row>
    <row r="42" spans="1:2">
      <c r="A42" t="s">
        <v>106</v>
      </c>
      <c r="B42">
        <v>1</v>
      </c>
    </row>
    <row r="43" spans="1:2">
      <c r="A43" t="s">
        <v>112</v>
      </c>
      <c r="B43">
        <v>1</v>
      </c>
    </row>
    <row r="44" spans="1:2">
      <c r="A44" t="s">
        <v>72</v>
      </c>
      <c r="B44">
        <v>1</v>
      </c>
    </row>
    <row r="45" spans="1:2">
      <c r="A45" t="s">
        <v>84</v>
      </c>
      <c r="B45">
        <v>2</v>
      </c>
    </row>
    <row r="46" spans="1:2">
      <c r="A46" t="s">
        <v>64</v>
      </c>
      <c r="B46">
        <v>8</v>
      </c>
    </row>
    <row r="47" spans="1:2">
      <c r="A47" t="s">
        <v>72</v>
      </c>
      <c r="B47">
        <v>1</v>
      </c>
    </row>
    <row r="49" spans="1:2">
      <c r="A49" t="s">
        <v>122</v>
      </c>
      <c r="B49">
        <v>3</v>
      </c>
    </row>
    <row r="50" spans="1:2">
      <c r="A50" t="s">
        <v>137</v>
      </c>
      <c r="B50">
        <v>1</v>
      </c>
    </row>
    <row r="51" spans="1:2">
      <c r="A51" t="s">
        <v>137</v>
      </c>
      <c r="B51">
        <v>4</v>
      </c>
    </row>
    <row r="52" spans="1:2">
      <c r="A52" t="s">
        <v>138</v>
      </c>
      <c r="B52">
        <v>1</v>
      </c>
    </row>
    <row r="53" spans="1:2">
      <c r="A53" t="s">
        <v>66</v>
      </c>
      <c r="B53">
        <v>4</v>
      </c>
    </row>
    <row r="54" spans="1:2">
      <c r="A54" t="s">
        <v>64</v>
      </c>
      <c r="B54">
        <v>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25" sqref="D25"/>
    </sheetView>
  </sheetViews>
  <sheetFormatPr baseColWidth="10" defaultRowHeight="15" x14ac:dyDescent="0"/>
  <sheetData>
    <row r="1" spans="1:1">
      <c r="A1">
        <v>0.94397363465200002</v>
      </c>
    </row>
    <row r="2" spans="1:1">
      <c r="A2">
        <v>0.93923145665800001</v>
      </c>
    </row>
    <row r="3" spans="1:1">
      <c r="A3">
        <v>0.890184792487</v>
      </c>
    </row>
    <row r="4" spans="1:1">
      <c r="A4">
        <v>0.90122566690700001</v>
      </c>
    </row>
    <row r="5" spans="1:1">
      <c r="A5">
        <v>0.91665579757399995</v>
      </c>
    </row>
    <row r="6" spans="1:1">
      <c r="A6">
        <v>0.93352671017599997</v>
      </c>
    </row>
    <row r="7" spans="1:1">
      <c r="A7">
        <v>0.90231684408299995</v>
      </c>
    </row>
    <row r="8" spans="1:1">
      <c r="A8">
        <v>0.93726036946699998</v>
      </c>
    </row>
    <row r="9" spans="1:1">
      <c r="A9">
        <v>0.90658527562000002</v>
      </c>
    </row>
    <row r="10" spans="1:1">
      <c r="A10">
        <v>0.89402642159699997</v>
      </c>
    </row>
    <row r="11" spans="1:1">
      <c r="A11">
        <v>0.93510463202399996</v>
      </c>
    </row>
    <row r="12" spans="1:1">
      <c r="A12">
        <v>0.92556179775299996</v>
      </c>
    </row>
    <row r="13" spans="1:1">
      <c r="A13">
        <v>0.94846796657400001</v>
      </c>
    </row>
    <row r="14" spans="1:1">
      <c r="A14">
        <v>0.92413793103399999</v>
      </c>
    </row>
    <row r="15" spans="1:1">
      <c r="A15">
        <v>0.879382055853</v>
      </c>
    </row>
    <row r="16" spans="1:1">
      <c r="A16">
        <v>0.956607495069</v>
      </c>
    </row>
    <row r="17" spans="1:4">
      <c r="A17">
        <v>0.95705521472400001</v>
      </c>
    </row>
    <row r="18" spans="1:4">
      <c r="A18">
        <v>0.91425540123500004</v>
      </c>
    </row>
    <row r="19" spans="1:4">
      <c r="A19">
        <v>0.940601647825</v>
      </c>
    </row>
    <row r="20" spans="1:4">
      <c r="A20">
        <v>0.94088227750700004</v>
      </c>
    </row>
    <row r="21" spans="1:4">
      <c r="A21">
        <v>0.91286220554499997</v>
      </c>
    </row>
    <row r="22" spans="1:4">
      <c r="A22">
        <v>0.90861812778600004</v>
      </c>
    </row>
    <row r="23" spans="1:4">
      <c r="A23">
        <v>0.91324200913200004</v>
      </c>
    </row>
    <row r="24" spans="1:4">
      <c r="A24">
        <v>0.90218712029199999</v>
      </c>
    </row>
    <row r="25" spans="1:4">
      <c r="A25">
        <f>AVERAGE(A1:A24)</f>
        <v>0.92183136881558347</v>
      </c>
      <c r="B25">
        <f>1-A25</f>
        <v>7.8168631184416526E-2</v>
      </c>
      <c r="C25">
        <f>B25*0.13</f>
        <v>1.0161922053974148E-2</v>
      </c>
      <c r="D25">
        <f>A25+C25</f>
        <v>0.93199329086955762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工作表3</vt:lpstr>
      <vt:lpstr>工作表2</vt:lpstr>
      <vt:lpstr>工作表4</vt:lpstr>
    </vt:vector>
  </TitlesOfParts>
  <Company>PKU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Zifei Shan</dc:creator>
  <cp:lastModifiedBy>Zifei Shan</cp:lastModifiedBy>
  <dcterms:created xsi:type="dcterms:W3CDTF">2014-07-18T07:57:08Z</dcterms:created>
  <dcterms:modified xsi:type="dcterms:W3CDTF">2014-07-20T12:06:47Z</dcterms:modified>
</cp:coreProperties>
</file>