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560" tabRatio="500"/>
  </bookViews>
  <sheets>
    <sheet name="工作表1" sheetId="1" r:id="rId1"/>
    <sheet name="工作表3" sheetId="4" r:id="rId2"/>
    <sheet name="工作表2" sheetId="2" r:id="rId3"/>
    <sheet name="工作表4" sheetId="5" r:id="rId4"/>
  </sheets>
  <definedNames>
    <definedName name="_xlnm._FilterDatabase" localSheetId="1" hidden="1">工作表3!$A$4:$C$19</definedName>
  </definedNames>
  <calcPr calcId="14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K8" i="1"/>
  <c r="K9" i="1"/>
  <c r="K10" i="1"/>
  <c r="K11" i="1"/>
  <c r="K12" i="1"/>
  <c r="K13" i="1"/>
  <c r="K14" i="1"/>
  <c r="K15" i="1"/>
  <c r="K16" i="1"/>
  <c r="K3" i="1"/>
  <c r="K4" i="1"/>
  <c r="K5" i="1"/>
  <c r="K6" i="1"/>
  <c r="K7" i="1"/>
  <c r="D25" i="5"/>
  <c r="C25" i="5"/>
  <c r="B25" i="5"/>
  <c r="A25" i="5"/>
  <c r="C6" i="4"/>
  <c r="C7" i="4"/>
  <c r="C8" i="4"/>
  <c r="C9" i="4"/>
  <c r="C10" i="4"/>
  <c r="C11" i="4"/>
  <c r="C12" i="4"/>
  <c r="C13" i="4"/>
  <c r="C14" i="4"/>
  <c r="C15" i="4"/>
  <c r="C16" i="4"/>
  <c r="C17" i="4"/>
  <c r="C5" i="4"/>
  <c r="I3" i="1"/>
  <c r="J3" i="1"/>
  <c r="I4" i="1"/>
  <c r="J4" i="1"/>
  <c r="I5" i="1"/>
  <c r="J5" i="1"/>
  <c r="I6" i="1"/>
  <c r="J6" i="1"/>
  <c r="I7" i="1"/>
  <c r="J7" i="1"/>
  <c r="I2" i="1"/>
  <c r="J2" i="1"/>
  <c r="K2" i="1"/>
</calcChain>
</file>

<file path=xl/sharedStrings.xml><?xml version="1.0" encoding="utf-8"?>
<sst xmlns="http://schemas.openxmlformats.org/spreadsheetml/2006/main" count="128" uniqueCount="92">
  <si>
    <t>#fixes</t>
    <phoneticPr fontId="1" type="noConversion"/>
  </si>
  <si>
    <t>Comments</t>
    <phoneticPr fontId="1" type="noConversion"/>
  </si>
  <si>
    <t>Docid</t>
    <phoneticPr fontId="1" type="noConversion"/>
  </si>
  <si>
    <t>Occurneces</t>
    <phoneticPr fontId="1" type="noConversion"/>
  </si>
  <si>
    <t>CLASS</t>
    <phoneticPr fontId="1" type="noConversion"/>
  </si>
  <si>
    <t>char</t>
  </si>
  <si>
    <t>char</t>
    <phoneticPr fontId="1" type="noConversion"/>
  </si>
  <si>
    <t>seg</t>
  </si>
  <si>
    <t>seg</t>
    <phoneticPr fontId="1" type="noConversion"/>
  </si>
  <si>
    <t>comb</t>
  </si>
  <si>
    <t>comb</t>
    <phoneticPr fontId="1" type="noConversion"/>
  </si>
  <si>
    <t>.-&gt;,</t>
  </si>
  <si>
    <t>.-&gt;,</t>
    <phoneticPr fontId="1" type="noConversion"/>
  </si>
  <si>
    <t>lan</t>
  </si>
  <si>
    <t>lan</t>
    <phoneticPr fontId="1" type="noConversion"/>
  </si>
  <si>
    <t>??</t>
  </si>
  <si>
    <t>??</t>
    <phoneticPr fontId="1" type="noConversion"/>
  </si>
  <si>
    <t>direct</t>
  </si>
  <si>
    <t>direct</t>
    <phoneticPr fontId="1" type="noConversion"/>
  </si>
  <si>
    <t>direct</t>
    <phoneticPr fontId="1" type="noConversion"/>
  </si>
  <si>
    <t>??</t>
    <phoneticPr fontId="1" type="noConversion"/>
  </si>
  <si>
    <t>author</t>
  </si>
  <si>
    <t>author</t>
    <phoneticPr fontId="1" type="noConversion"/>
  </si>
  <si>
    <t>3gram</t>
  </si>
  <si>
    <t>3gram</t>
    <phoneticPr fontId="1" type="noConversion"/>
  </si>
  <si>
    <t>lan</t>
    <phoneticPr fontId="1" type="noConversion"/>
  </si>
  <si>
    <t>direct?</t>
  </si>
  <si>
    <t>direct?</t>
    <phoneticPr fontId="1" type="noConversion"/>
  </si>
  <si>
    <t>char</t>
    <phoneticPr fontId="1" type="noConversion"/>
  </si>
  <si>
    <t>char, seg</t>
  </si>
  <si>
    <t>char, seg</t>
    <phoneticPr fontId="1" type="noConversion"/>
  </si>
  <si>
    <t>fixed</t>
  </si>
  <si>
    <t>fixed</t>
    <phoneticPr fontId="1" type="noConversion"/>
  </si>
  <si>
    <t>comb, char</t>
  </si>
  <si>
    <t>comb, char</t>
    <phoneticPr fontId="1" type="noConversion"/>
  </si>
  <si>
    <t>Impact</t>
    <phoneticPr fontId="1" type="noConversion"/>
  </si>
  <si>
    <t>x</t>
    <phoneticPr fontId="1" type="noConversion"/>
  </si>
  <si>
    <t>y</t>
    <phoneticPr fontId="1" type="noConversion"/>
  </si>
  <si>
    <t>行标签</t>
  </si>
  <si>
    <t>(空白)</t>
  </si>
  <si>
    <t>总计</t>
  </si>
  <si>
    <t>汇总</t>
  </si>
  <si>
    <t>求和的Impact</t>
  </si>
  <si>
    <t>author</t>
    <phoneticPr fontId="1" type="noConversion"/>
  </si>
  <si>
    <t>seg</t>
    <phoneticPr fontId="1" type="noConversion"/>
  </si>
  <si>
    <t>direct</t>
    <phoneticPr fontId="1" type="noConversion"/>
  </si>
  <si>
    <t>Percentage</t>
    <phoneticPr fontId="1" type="noConversion"/>
  </si>
  <si>
    <t>Chatelperronian</t>
  </si>
  <si>
    <t>’s</t>
  </si>
  <si>
    <t>modem</t>
  </si>
  <si>
    <t>6/mid- = * 11'Igonicl</t>
  </si>
  <si>
    <t>n 14</t>
  </si>
  <si>
    <t>Châtelperronian</t>
  </si>
  <si>
    <t>modern</t>
  </si>
  <si>
    <t>n = 14</t>
  </si>
  <si>
    <t>6/mid-trigonid</t>
    <phoneticPr fontId="1" type="noConversion"/>
  </si>
  <si>
    <t>s</t>
    <phoneticPr fontId="1" type="noConversion"/>
  </si>
  <si>
    <t>Opt(gen)</t>
    <phoneticPr fontId="1" type="noConversion"/>
  </si>
  <si>
    <t>Transcript</t>
    <phoneticPr fontId="1" type="noConversion"/>
  </si>
  <si>
    <t>lan</t>
    <phoneticPr fontId="1" type="noConversion"/>
  </si>
  <si>
    <t>fixed</t>
    <phoneticPr fontId="1" type="noConversion"/>
  </si>
  <si>
    <t>direct</t>
    <phoneticPr fontId="1" type="noConversion"/>
  </si>
  <si>
    <t>Comments</t>
    <phoneticPr fontId="1" type="noConversion"/>
  </si>
  <si>
    <t>"modem" is already valid in Ggl/Dom, so not generated</t>
    <phoneticPr fontId="1" type="noConversion"/>
  </si>
  <si>
    <t>The</t>
    <phoneticPr fontId="1" type="noConversion"/>
  </si>
  <si>
    <t>(bad align)</t>
    <phoneticPr fontId="1" type="noConversion"/>
  </si>
  <si>
    <t>cantfix</t>
    <phoneticPr fontId="1" type="noConversion"/>
  </si>
  <si>
    <t>e. g. ,</t>
    <phoneticPr fontId="1" type="noConversion"/>
  </si>
  <si>
    <t>e.g. ,</t>
    <phoneticPr fontId="1" type="noConversion"/>
  </si>
  <si>
    <t>partialcomb</t>
    <phoneticPr fontId="1" type="noConversion"/>
  </si>
  <si>
    <t>(bad align)</t>
    <phoneticPr fontId="1" type="noConversion"/>
  </si>
  <si>
    <t>flow with local populations detectable ? If so , do we find evidence of genetic " swamping " rather than physical</t>
    <phoneticPr fontId="1" type="noConversion"/>
  </si>
  <si>
    <t>badalign</t>
    <phoneticPr fontId="1" type="noConversion"/>
  </si>
  <si>
    <t>badalign</t>
    <phoneticPr fontId="1" type="noConversion"/>
  </si>
  <si>
    <t>sufﬁcient</t>
  </si>
  <si>
    <t>sufficient</t>
    <phoneticPr fontId="1" type="noConversion"/>
  </si>
  <si>
    <t>direct</t>
    <phoneticPr fontId="1" type="noConversion"/>
  </si>
  <si>
    <r>
      <t>"suf</t>
    </r>
    <r>
      <rPr>
        <sz val="12"/>
        <color theme="1"/>
        <rFont val="Arial"/>
        <family val="2"/>
      </rPr>
      <t>ﬁ</t>
    </r>
    <r>
      <rPr>
        <sz val="12"/>
        <color theme="1"/>
        <rFont val="宋体"/>
        <family val="2"/>
        <charset val="134"/>
        <scheme val="minor"/>
      </rPr>
      <t>cient" is in Ggl???</t>
    </r>
    <phoneticPr fontId="1" type="noConversion"/>
  </si>
  <si>
    <r>
      <rPr>
        <sz val="12"/>
        <color theme="1"/>
        <rFont val="Arial"/>
        <family val="2"/>
      </rPr>
      <t>ﬁ</t>
    </r>
    <r>
      <rPr>
        <sz val="12"/>
        <color theme="1"/>
        <rFont val="宋体"/>
        <family val="2"/>
        <charset val="134"/>
        <scheme val="minor"/>
      </rPr>
      <t>rst / lirst</t>
    </r>
    <phoneticPr fontId="1" type="noConversion"/>
  </si>
  <si>
    <t>first</t>
    <phoneticPr fontId="1" type="noConversion"/>
  </si>
  <si>
    <t>14C</t>
    <phoneticPr fontId="1" type="noConversion"/>
  </si>
  <si>
    <t>14 C</t>
    <phoneticPr fontId="1" type="noConversion"/>
  </si>
  <si>
    <t>seg</t>
    <phoneticPr fontId="1" type="noConversion"/>
  </si>
  <si>
    <t>small seg?</t>
    <phoneticPr fontId="1" type="noConversion"/>
  </si>
  <si>
    <t>proto- Aurignacian' / ' protoAurignacian '</t>
    <phoneticPr fontId="1" type="noConversion"/>
  </si>
  <si>
    <t xml:space="preserve"> proto-Aurignacian '</t>
    <phoneticPr fontId="1" type="noConversion"/>
  </si>
  <si>
    <t>comb-splitpunc</t>
    <phoneticPr fontId="1" type="noConversion"/>
  </si>
  <si>
    <t xml:space="preserve"> C</t>
    <phoneticPr fontId="1" type="noConversion"/>
  </si>
  <si>
    <t>Pestera</t>
  </si>
  <si>
    <t>Peştera</t>
  </si>
  <si>
    <t>Mladeé</t>
  </si>
  <si>
    <t>Mladeč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</si>
</sst>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quotePrefix="1" applyNumberFormat="1"/>
  </cellXfs>
  <cellStyles count="9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fei Shan" refreshedDate="41838.825299768519" createdVersion="4" refreshedVersion="4" minRefreshableVersion="3" recordCount="54">
  <cacheSource type="worksheet">
    <worksheetSource ref="A1:B1048576" sheet="工作表2"/>
  </cacheSource>
  <cacheFields count="2">
    <cacheField name="CLASS" numFmtId="0">
      <sharedItems containsBlank="1" count="14">
        <s v="char"/>
        <s v="seg"/>
        <s v="comb"/>
        <s v=".-&gt;,"/>
        <s v="lan"/>
        <s v="direct"/>
        <s v="??"/>
        <s v="author"/>
        <s v="3gram"/>
        <s v="direct?"/>
        <m/>
        <s v="char, seg"/>
        <s v="fixed"/>
        <s v="comb, char"/>
      </sharedItems>
    </cacheField>
    <cacheField name="Impact" numFmtId="0">
      <sharedItems containsString="0" containsBlank="1" containsNumber="1" containsInteger="1" minValue="1" maxValue="11" count="8">
        <n v="1"/>
        <n v="2"/>
        <n v="3"/>
        <n v="8"/>
        <m/>
        <n v="11"/>
        <n v="9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</r>
  <r>
    <x v="1"/>
    <x v="1"/>
  </r>
  <r>
    <x v="2"/>
    <x v="0"/>
  </r>
  <r>
    <x v="2"/>
    <x v="0"/>
  </r>
  <r>
    <x v="3"/>
    <x v="0"/>
  </r>
  <r>
    <x v="2"/>
    <x v="0"/>
  </r>
  <r>
    <x v="4"/>
    <x v="1"/>
  </r>
  <r>
    <x v="5"/>
    <x v="0"/>
  </r>
  <r>
    <x v="6"/>
    <x v="0"/>
  </r>
  <r>
    <x v="5"/>
    <x v="0"/>
  </r>
  <r>
    <x v="6"/>
    <x v="1"/>
  </r>
  <r>
    <x v="1"/>
    <x v="1"/>
  </r>
  <r>
    <x v="6"/>
    <x v="0"/>
  </r>
  <r>
    <x v="6"/>
    <x v="1"/>
  </r>
  <r>
    <x v="1"/>
    <x v="2"/>
  </r>
  <r>
    <x v="7"/>
    <x v="0"/>
  </r>
  <r>
    <x v="7"/>
    <x v="0"/>
  </r>
  <r>
    <x v="8"/>
    <x v="0"/>
  </r>
  <r>
    <x v="4"/>
    <x v="0"/>
  </r>
  <r>
    <x v="4"/>
    <x v="0"/>
  </r>
  <r>
    <x v="1"/>
    <x v="2"/>
  </r>
  <r>
    <x v="7"/>
    <x v="3"/>
  </r>
  <r>
    <x v="5"/>
    <x v="0"/>
  </r>
  <r>
    <x v="5"/>
    <x v="0"/>
  </r>
  <r>
    <x v="7"/>
    <x v="0"/>
  </r>
  <r>
    <x v="9"/>
    <x v="0"/>
  </r>
  <r>
    <x v="10"/>
    <x v="4"/>
  </r>
  <r>
    <x v="0"/>
    <x v="1"/>
  </r>
  <r>
    <x v="0"/>
    <x v="0"/>
  </r>
  <r>
    <x v="7"/>
    <x v="2"/>
  </r>
  <r>
    <x v="6"/>
    <x v="0"/>
  </r>
  <r>
    <x v="5"/>
    <x v="0"/>
  </r>
  <r>
    <x v="5"/>
    <x v="0"/>
  </r>
  <r>
    <x v="7"/>
    <x v="5"/>
  </r>
  <r>
    <x v="7"/>
    <x v="6"/>
  </r>
  <r>
    <x v="5"/>
    <x v="0"/>
  </r>
  <r>
    <x v="7"/>
    <x v="2"/>
  </r>
  <r>
    <x v="5"/>
    <x v="2"/>
  </r>
  <r>
    <x v="5"/>
    <x v="0"/>
  </r>
  <r>
    <x v="5"/>
    <x v="0"/>
  </r>
  <r>
    <x v="11"/>
    <x v="0"/>
  </r>
  <r>
    <x v="12"/>
    <x v="0"/>
  </r>
  <r>
    <x v="6"/>
    <x v="0"/>
  </r>
  <r>
    <x v="0"/>
    <x v="1"/>
  </r>
  <r>
    <x v="1"/>
    <x v="3"/>
  </r>
  <r>
    <x v="6"/>
    <x v="0"/>
  </r>
  <r>
    <x v="10"/>
    <x v="4"/>
  </r>
  <r>
    <x v="13"/>
    <x v="2"/>
  </r>
  <r>
    <x v="1"/>
    <x v="0"/>
  </r>
  <r>
    <x v="1"/>
    <x v="7"/>
  </r>
  <r>
    <x v="5"/>
    <x v="0"/>
  </r>
  <r>
    <x v="2"/>
    <x v="7"/>
  </r>
  <r>
    <x v="1"/>
    <x v="1"/>
  </r>
  <r>
    <x v="1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B19" firstHeaderRow="2" firstDataRow="2" firstDataCol="1"/>
  <pivotFields count="2">
    <pivotField axis="axisRow" showAll="0">
      <items count="15">
        <item x="7"/>
        <item x="1"/>
        <item x="5"/>
        <item x="6"/>
        <item x="2"/>
        <item x="0"/>
        <item x="4"/>
        <item x="13"/>
        <item x="3"/>
        <item x="8"/>
        <item x="11"/>
        <item x="9"/>
        <item x="12"/>
        <item x="10"/>
        <item t="default"/>
      </items>
    </pivotField>
    <pivotField dataField="1" showAll="0">
      <items count="9">
        <item x="0"/>
        <item x="1"/>
        <item x="2"/>
        <item x="7"/>
        <item x="3"/>
        <item x="6"/>
        <item x="5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求和的Impac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2"/>
  <sheetViews>
    <sheetView tabSelected="1" workbookViewId="0">
      <selection activeCell="E16" sqref="E16"/>
    </sheetView>
  </sheetViews>
  <sheetFormatPr baseColWidth="10" defaultRowHeight="15" x14ac:dyDescent="0"/>
  <cols>
    <col min="3" max="3" width="18.33203125" style="6" customWidth="1"/>
    <col min="4" max="4" width="20.6640625" style="6" customWidth="1"/>
    <col min="9" max="10" width="4.6640625" hidden="1" customWidth="1"/>
  </cols>
  <sheetData>
    <row r="1" spans="2:12">
      <c r="B1" t="s">
        <v>2</v>
      </c>
      <c r="C1" s="6" t="s">
        <v>57</v>
      </c>
      <c r="D1" s="6" t="s">
        <v>58</v>
      </c>
      <c r="E1" t="s">
        <v>0</v>
      </c>
      <c r="F1" t="s">
        <v>3</v>
      </c>
      <c r="G1" t="s">
        <v>4</v>
      </c>
      <c r="H1" t="s">
        <v>1</v>
      </c>
      <c r="I1" t="s">
        <v>36</v>
      </c>
      <c r="J1" t="s">
        <v>37</v>
      </c>
      <c r="K1" t="s">
        <v>35</v>
      </c>
      <c r="L1" t="s">
        <v>62</v>
      </c>
    </row>
    <row r="2" spans="2:12">
      <c r="B2" s="1">
        <v>76737</v>
      </c>
      <c r="C2" s="6" t="s">
        <v>47</v>
      </c>
      <c r="D2" s="6" t="s">
        <v>52</v>
      </c>
      <c r="F2">
        <v>11</v>
      </c>
      <c r="G2" t="s">
        <v>59</v>
      </c>
      <c r="I2">
        <f>IF(E2&gt;0,E2,1)</f>
        <v>1</v>
      </c>
      <c r="J2">
        <f>IF(F2&gt;0,F2,1)</f>
        <v>11</v>
      </c>
      <c r="K2">
        <f>I2*J2</f>
        <v>11</v>
      </c>
    </row>
    <row r="3" spans="2:12">
      <c r="C3" s="7" t="s">
        <v>48</v>
      </c>
      <c r="D3" s="8" t="s">
        <v>56</v>
      </c>
      <c r="G3" t="s">
        <v>60</v>
      </c>
      <c r="I3">
        <f t="shared" ref="I3:I54" si="0">IF(E3&gt;0,E3,1)</f>
        <v>1</v>
      </c>
      <c r="J3">
        <f t="shared" ref="J3:J54" si="1">IF(F3&gt;0,F3,1)</f>
        <v>1</v>
      </c>
      <c r="K3">
        <f t="shared" ref="K3:K16" si="2">I3*J3</f>
        <v>1</v>
      </c>
    </row>
    <row r="4" spans="2:12">
      <c r="C4" s="6" t="s">
        <v>49</v>
      </c>
      <c r="D4" s="6" t="s">
        <v>53</v>
      </c>
      <c r="G4" t="s">
        <v>61</v>
      </c>
      <c r="I4">
        <f t="shared" si="0"/>
        <v>1</v>
      </c>
      <c r="J4">
        <f t="shared" si="1"/>
        <v>1</v>
      </c>
      <c r="K4">
        <f t="shared" si="2"/>
        <v>1</v>
      </c>
      <c r="L4" t="s">
        <v>63</v>
      </c>
    </row>
    <row r="5" spans="2:12">
      <c r="C5" s="6" t="s">
        <v>50</v>
      </c>
      <c r="D5" s="6" t="s">
        <v>55</v>
      </c>
      <c r="G5" t="s">
        <v>10</v>
      </c>
      <c r="I5">
        <f t="shared" si="0"/>
        <v>1</v>
      </c>
      <c r="J5">
        <f t="shared" si="1"/>
        <v>1</v>
      </c>
      <c r="K5">
        <f t="shared" si="2"/>
        <v>1</v>
      </c>
    </row>
    <row r="6" spans="2:12">
      <c r="B6" s="1"/>
      <c r="C6" s="6" t="s">
        <v>51</v>
      </c>
      <c r="D6" s="6" t="s">
        <v>54</v>
      </c>
      <c r="E6">
        <v>1</v>
      </c>
      <c r="G6" t="s">
        <v>66</v>
      </c>
      <c r="I6">
        <f t="shared" si="0"/>
        <v>1</v>
      </c>
      <c r="J6">
        <f t="shared" si="1"/>
        <v>1</v>
      </c>
      <c r="K6">
        <f t="shared" si="2"/>
        <v>1</v>
      </c>
    </row>
    <row r="7" spans="2:12">
      <c r="C7" s="6" t="s">
        <v>67</v>
      </c>
      <c r="D7" s="6" t="s">
        <v>68</v>
      </c>
      <c r="G7" t="s">
        <v>69</v>
      </c>
      <c r="I7">
        <f t="shared" si="0"/>
        <v>1</v>
      </c>
      <c r="J7">
        <f t="shared" si="1"/>
        <v>1</v>
      </c>
      <c r="K7">
        <f t="shared" si="2"/>
        <v>1</v>
      </c>
    </row>
    <row r="8" spans="2:12">
      <c r="C8" s="6" t="s">
        <v>65</v>
      </c>
      <c r="D8" s="6" t="s">
        <v>64</v>
      </c>
      <c r="G8" t="s">
        <v>73</v>
      </c>
      <c r="I8">
        <f t="shared" ref="I8:I16" si="3">IF(E8&gt;0,E8,1)</f>
        <v>1</v>
      </c>
      <c r="J8">
        <f t="shared" ref="J8:J16" si="4">IF(F8&gt;0,F8,1)</f>
        <v>1</v>
      </c>
      <c r="K8">
        <f t="shared" si="2"/>
        <v>1</v>
      </c>
    </row>
    <row r="9" spans="2:12">
      <c r="C9" s="6" t="s">
        <v>70</v>
      </c>
      <c r="D9" s="6" t="s">
        <v>71</v>
      </c>
      <c r="E9">
        <v>21</v>
      </c>
      <c r="G9" t="s">
        <v>72</v>
      </c>
      <c r="I9">
        <f t="shared" si="3"/>
        <v>21</v>
      </c>
      <c r="J9">
        <f t="shared" si="4"/>
        <v>1</v>
      </c>
      <c r="K9">
        <f t="shared" si="2"/>
        <v>21</v>
      </c>
    </row>
    <row r="10" spans="2:12">
      <c r="C10" s="6" t="s">
        <v>74</v>
      </c>
      <c r="D10" s="6" t="s">
        <v>75</v>
      </c>
      <c r="G10" t="s">
        <v>76</v>
      </c>
      <c r="I10">
        <f t="shared" si="3"/>
        <v>1</v>
      </c>
      <c r="J10">
        <f t="shared" si="4"/>
        <v>1</v>
      </c>
      <c r="K10">
        <f t="shared" si="2"/>
        <v>1</v>
      </c>
      <c r="L10" t="s">
        <v>77</v>
      </c>
    </row>
    <row r="11" spans="2:12">
      <c r="C11" s="6" t="s">
        <v>78</v>
      </c>
      <c r="D11" s="6" t="s">
        <v>79</v>
      </c>
      <c r="E11">
        <v>1</v>
      </c>
      <c r="G11" t="s">
        <v>76</v>
      </c>
      <c r="I11">
        <f t="shared" si="3"/>
        <v>1</v>
      </c>
      <c r="J11">
        <f t="shared" si="4"/>
        <v>1</v>
      </c>
      <c r="K11">
        <f t="shared" si="2"/>
        <v>1</v>
      </c>
    </row>
    <row r="12" spans="2:12">
      <c r="C12" s="6" t="s">
        <v>80</v>
      </c>
      <c r="D12" s="6" t="s">
        <v>81</v>
      </c>
      <c r="E12">
        <v>2</v>
      </c>
      <c r="G12" t="s">
        <v>82</v>
      </c>
      <c r="I12">
        <f t="shared" si="3"/>
        <v>2</v>
      </c>
      <c r="J12">
        <f t="shared" si="4"/>
        <v>1</v>
      </c>
      <c r="K12">
        <f t="shared" si="2"/>
        <v>2</v>
      </c>
      <c r="L12" t="s">
        <v>83</v>
      </c>
    </row>
    <row r="13" spans="2:12">
      <c r="C13" s="8" t="s">
        <v>84</v>
      </c>
      <c r="D13" s="8" t="s">
        <v>85</v>
      </c>
      <c r="E13">
        <v>1</v>
      </c>
      <c r="G13" t="s">
        <v>86</v>
      </c>
      <c r="I13">
        <f t="shared" si="3"/>
        <v>1</v>
      </c>
      <c r="J13">
        <f t="shared" si="4"/>
        <v>1</v>
      </c>
      <c r="K13">
        <f t="shared" si="2"/>
        <v>1</v>
      </c>
    </row>
    <row r="14" spans="2:12">
      <c r="C14" s="8" t="s">
        <v>87</v>
      </c>
      <c r="D14" s="6" t="s">
        <v>81</v>
      </c>
      <c r="E14">
        <v>1</v>
      </c>
      <c r="I14">
        <f t="shared" si="3"/>
        <v>1</v>
      </c>
      <c r="J14">
        <f t="shared" si="4"/>
        <v>1</v>
      </c>
      <c r="K14">
        <f t="shared" si="2"/>
        <v>1</v>
      </c>
    </row>
    <row r="15" spans="2:12">
      <c r="C15" s="6" t="s">
        <v>88</v>
      </c>
      <c r="D15" s="6" t="s">
        <v>89</v>
      </c>
      <c r="I15">
        <f t="shared" si="3"/>
        <v>1</v>
      </c>
      <c r="J15">
        <f t="shared" si="4"/>
        <v>1</v>
      </c>
      <c r="K15">
        <f t="shared" si="2"/>
        <v>1</v>
      </c>
    </row>
    <row r="16" spans="2:12">
      <c r="C16" s="6" t="s">
        <v>90</v>
      </c>
      <c r="D16" s="6" t="s">
        <v>91</v>
      </c>
      <c r="I16">
        <f t="shared" si="3"/>
        <v>1</v>
      </c>
      <c r="J16">
        <f t="shared" si="4"/>
        <v>1</v>
      </c>
      <c r="K16">
        <f t="shared" si="2"/>
        <v>1</v>
      </c>
    </row>
    <row r="17" spans="9:10">
      <c r="I17">
        <f t="shared" ref="I17:I72" si="5">IF(E17&gt;0,E17,1)</f>
        <v>1</v>
      </c>
      <c r="J17">
        <f t="shared" ref="J17:J72" si="6">IF(F17&gt;0,F17,1)</f>
        <v>1</v>
      </c>
    </row>
    <row r="18" spans="9:10">
      <c r="I18">
        <f t="shared" si="5"/>
        <v>1</v>
      </c>
      <c r="J18">
        <f t="shared" si="6"/>
        <v>1</v>
      </c>
    </row>
    <row r="19" spans="9:10">
      <c r="I19">
        <f t="shared" si="5"/>
        <v>1</v>
      </c>
      <c r="J19">
        <f t="shared" si="6"/>
        <v>1</v>
      </c>
    </row>
    <row r="20" spans="9:10">
      <c r="I20">
        <f t="shared" si="5"/>
        <v>1</v>
      </c>
      <c r="J20">
        <f t="shared" si="6"/>
        <v>1</v>
      </c>
    </row>
    <row r="21" spans="9:10">
      <c r="I21">
        <f t="shared" si="5"/>
        <v>1</v>
      </c>
      <c r="J21">
        <f t="shared" si="6"/>
        <v>1</v>
      </c>
    </row>
    <row r="22" spans="9:10">
      <c r="I22">
        <f t="shared" si="5"/>
        <v>1</v>
      </c>
      <c r="J22">
        <f t="shared" si="6"/>
        <v>1</v>
      </c>
    </row>
    <row r="23" spans="9:10">
      <c r="I23">
        <f t="shared" si="5"/>
        <v>1</v>
      </c>
      <c r="J23">
        <f t="shared" si="6"/>
        <v>1</v>
      </c>
    </row>
    <row r="24" spans="9:10">
      <c r="I24">
        <f t="shared" si="5"/>
        <v>1</v>
      </c>
      <c r="J24">
        <f t="shared" si="6"/>
        <v>1</v>
      </c>
    </row>
    <row r="25" spans="9:10">
      <c r="I25">
        <f t="shared" si="5"/>
        <v>1</v>
      </c>
      <c r="J25">
        <f t="shared" si="6"/>
        <v>1</v>
      </c>
    </row>
    <row r="26" spans="9:10">
      <c r="I26">
        <f t="shared" si="5"/>
        <v>1</v>
      </c>
      <c r="J26">
        <f t="shared" si="6"/>
        <v>1</v>
      </c>
    </row>
    <row r="27" spans="9:10">
      <c r="I27">
        <f t="shared" si="5"/>
        <v>1</v>
      </c>
      <c r="J27">
        <f t="shared" si="6"/>
        <v>1</v>
      </c>
    </row>
    <row r="28" spans="9:10">
      <c r="I28">
        <f t="shared" si="5"/>
        <v>1</v>
      </c>
      <c r="J28">
        <f t="shared" si="6"/>
        <v>1</v>
      </c>
    </row>
    <row r="29" spans="9:10">
      <c r="I29">
        <f t="shared" si="5"/>
        <v>1</v>
      </c>
      <c r="J29">
        <f t="shared" si="6"/>
        <v>1</v>
      </c>
    </row>
    <row r="30" spans="9:10">
      <c r="I30">
        <f t="shared" si="5"/>
        <v>1</v>
      </c>
      <c r="J30">
        <f t="shared" si="6"/>
        <v>1</v>
      </c>
    </row>
    <row r="31" spans="9:10">
      <c r="I31">
        <f t="shared" si="5"/>
        <v>1</v>
      </c>
      <c r="J31">
        <f t="shared" si="6"/>
        <v>1</v>
      </c>
    </row>
    <row r="32" spans="9:10">
      <c r="I32">
        <f t="shared" si="5"/>
        <v>1</v>
      </c>
      <c r="J32">
        <f t="shared" si="6"/>
        <v>1</v>
      </c>
    </row>
    <row r="33" spans="9:10">
      <c r="I33">
        <f t="shared" si="5"/>
        <v>1</v>
      </c>
      <c r="J33">
        <f t="shared" si="6"/>
        <v>1</v>
      </c>
    </row>
    <row r="34" spans="9:10">
      <c r="I34">
        <f t="shared" si="5"/>
        <v>1</v>
      </c>
      <c r="J34">
        <f t="shared" si="6"/>
        <v>1</v>
      </c>
    </row>
    <row r="35" spans="9:10">
      <c r="I35">
        <f t="shared" si="5"/>
        <v>1</v>
      </c>
      <c r="J35">
        <f t="shared" si="6"/>
        <v>1</v>
      </c>
    </row>
    <row r="36" spans="9:10">
      <c r="I36">
        <f t="shared" si="5"/>
        <v>1</v>
      </c>
      <c r="J36">
        <f t="shared" si="6"/>
        <v>1</v>
      </c>
    </row>
    <row r="37" spans="9:10">
      <c r="I37">
        <f t="shared" si="5"/>
        <v>1</v>
      </c>
      <c r="J37">
        <f t="shared" si="6"/>
        <v>1</v>
      </c>
    </row>
    <row r="38" spans="9:10">
      <c r="I38">
        <f t="shared" si="5"/>
        <v>1</v>
      </c>
      <c r="J38">
        <f t="shared" si="6"/>
        <v>1</v>
      </c>
    </row>
    <row r="39" spans="9:10">
      <c r="I39">
        <f t="shared" si="5"/>
        <v>1</v>
      </c>
      <c r="J39">
        <f t="shared" si="6"/>
        <v>1</v>
      </c>
    </row>
    <row r="40" spans="9:10">
      <c r="I40">
        <f t="shared" si="5"/>
        <v>1</v>
      </c>
      <c r="J40">
        <f t="shared" si="6"/>
        <v>1</v>
      </c>
    </row>
    <row r="41" spans="9:10">
      <c r="I41">
        <f t="shared" si="5"/>
        <v>1</v>
      </c>
      <c r="J41">
        <f t="shared" si="6"/>
        <v>1</v>
      </c>
    </row>
    <row r="42" spans="9:10">
      <c r="I42">
        <f t="shared" si="5"/>
        <v>1</v>
      </c>
      <c r="J42">
        <f t="shared" si="6"/>
        <v>1</v>
      </c>
    </row>
    <row r="43" spans="9:10">
      <c r="I43">
        <f t="shared" si="5"/>
        <v>1</v>
      </c>
      <c r="J43">
        <f t="shared" si="6"/>
        <v>1</v>
      </c>
    </row>
    <row r="44" spans="9:10">
      <c r="I44">
        <f t="shared" si="5"/>
        <v>1</v>
      </c>
      <c r="J44">
        <f t="shared" si="6"/>
        <v>1</v>
      </c>
    </row>
    <row r="45" spans="9:10">
      <c r="I45">
        <f t="shared" si="5"/>
        <v>1</v>
      </c>
      <c r="J45">
        <f t="shared" si="6"/>
        <v>1</v>
      </c>
    </row>
    <row r="46" spans="9:10">
      <c r="I46">
        <f t="shared" si="5"/>
        <v>1</v>
      </c>
      <c r="J46">
        <f t="shared" si="6"/>
        <v>1</v>
      </c>
    </row>
    <row r="47" spans="9:10">
      <c r="I47">
        <f t="shared" si="5"/>
        <v>1</v>
      </c>
      <c r="J47">
        <f t="shared" si="6"/>
        <v>1</v>
      </c>
    </row>
    <row r="48" spans="9:10">
      <c r="I48">
        <f t="shared" si="5"/>
        <v>1</v>
      </c>
      <c r="J48">
        <f t="shared" si="6"/>
        <v>1</v>
      </c>
    </row>
    <row r="49" spans="9:10">
      <c r="I49">
        <f t="shared" si="5"/>
        <v>1</v>
      </c>
      <c r="J49">
        <f t="shared" si="6"/>
        <v>1</v>
      </c>
    </row>
    <row r="50" spans="9:10">
      <c r="I50">
        <f t="shared" si="5"/>
        <v>1</v>
      </c>
      <c r="J50">
        <f t="shared" si="6"/>
        <v>1</v>
      </c>
    </row>
    <row r="51" spans="9:10">
      <c r="I51">
        <f t="shared" si="5"/>
        <v>1</v>
      </c>
      <c r="J51">
        <f t="shared" si="6"/>
        <v>1</v>
      </c>
    </row>
    <row r="52" spans="9:10">
      <c r="I52">
        <f t="shared" si="5"/>
        <v>1</v>
      </c>
      <c r="J52">
        <f t="shared" si="6"/>
        <v>1</v>
      </c>
    </row>
    <row r="53" spans="9:10">
      <c r="I53">
        <f t="shared" si="5"/>
        <v>1</v>
      </c>
      <c r="J53">
        <f t="shared" si="6"/>
        <v>1</v>
      </c>
    </row>
    <row r="54" spans="9:10">
      <c r="I54">
        <f t="shared" si="5"/>
        <v>1</v>
      </c>
      <c r="J54">
        <f t="shared" si="6"/>
        <v>1</v>
      </c>
    </row>
    <row r="55" spans="9:10">
      <c r="I55">
        <f t="shared" si="5"/>
        <v>1</v>
      </c>
      <c r="J55">
        <f t="shared" si="6"/>
        <v>1</v>
      </c>
    </row>
    <row r="56" spans="9:10">
      <c r="I56">
        <f t="shared" si="5"/>
        <v>1</v>
      </c>
      <c r="J56">
        <f t="shared" si="6"/>
        <v>1</v>
      </c>
    </row>
    <row r="57" spans="9:10">
      <c r="I57">
        <f t="shared" si="5"/>
        <v>1</v>
      </c>
      <c r="J57">
        <f t="shared" si="6"/>
        <v>1</v>
      </c>
    </row>
    <row r="58" spans="9:10">
      <c r="I58">
        <f t="shared" si="5"/>
        <v>1</v>
      </c>
      <c r="J58">
        <f t="shared" si="6"/>
        <v>1</v>
      </c>
    </row>
    <row r="59" spans="9:10">
      <c r="I59">
        <f t="shared" si="5"/>
        <v>1</v>
      </c>
      <c r="J59">
        <f t="shared" si="6"/>
        <v>1</v>
      </c>
    </row>
    <row r="60" spans="9:10">
      <c r="I60">
        <f t="shared" si="5"/>
        <v>1</v>
      </c>
      <c r="J60">
        <f t="shared" si="6"/>
        <v>1</v>
      </c>
    </row>
    <row r="61" spans="9:10">
      <c r="I61">
        <f t="shared" si="5"/>
        <v>1</v>
      </c>
      <c r="J61">
        <f t="shared" si="6"/>
        <v>1</v>
      </c>
    </row>
    <row r="62" spans="9:10">
      <c r="I62">
        <f t="shared" si="5"/>
        <v>1</v>
      </c>
      <c r="J62">
        <f t="shared" si="6"/>
        <v>1</v>
      </c>
    </row>
    <row r="63" spans="9:10">
      <c r="I63">
        <f t="shared" si="5"/>
        <v>1</v>
      </c>
      <c r="J63">
        <f t="shared" si="6"/>
        <v>1</v>
      </c>
    </row>
    <row r="64" spans="9:10">
      <c r="I64">
        <f t="shared" si="5"/>
        <v>1</v>
      </c>
      <c r="J64">
        <f t="shared" si="6"/>
        <v>1</v>
      </c>
    </row>
    <row r="65" spans="9:10">
      <c r="I65">
        <f t="shared" si="5"/>
        <v>1</v>
      </c>
      <c r="J65">
        <f t="shared" si="6"/>
        <v>1</v>
      </c>
    </row>
    <row r="66" spans="9:10">
      <c r="I66">
        <f t="shared" si="5"/>
        <v>1</v>
      </c>
      <c r="J66">
        <f t="shared" si="6"/>
        <v>1</v>
      </c>
    </row>
    <row r="67" spans="9:10">
      <c r="I67">
        <f t="shared" si="5"/>
        <v>1</v>
      </c>
      <c r="J67">
        <f t="shared" si="6"/>
        <v>1</v>
      </c>
    </row>
    <row r="68" spans="9:10">
      <c r="I68">
        <f t="shared" si="5"/>
        <v>1</v>
      </c>
      <c r="J68">
        <f t="shared" si="6"/>
        <v>1</v>
      </c>
    </row>
    <row r="69" spans="9:10">
      <c r="I69">
        <f t="shared" si="5"/>
        <v>1</v>
      </c>
      <c r="J69">
        <f t="shared" si="6"/>
        <v>1</v>
      </c>
    </row>
    <row r="70" spans="9:10">
      <c r="I70">
        <f t="shared" si="5"/>
        <v>1</v>
      </c>
      <c r="J70">
        <f t="shared" si="6"/>
        <v>1</v>
      </c>
    </row>
    <row r="71" spans="9:10">
      <c r="I71">
        <f t="shared" si="5"/>
        <v>1</v>
      </c>
      <c r="J71">
        <f t="shared" si="6"/>
        <v>1</v>
      </c>
    </row>
    <row r="72" spans="9:10">
      <c r="I72">
        <f t="shared" si="5"/>
        <v>1</v>
      </c>
      <c r="J72">
        <f t="shared" si="6"/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A5" sqref="A5"/>
    </sheetView>
  </sheetViews>
  <sheetFormatPr baseColWidth="10" defaultRowHeight="15" x14ac:dyDescent="0"/>
  <cols>
    <col min="1" max="1" width="13.5" bestFit="1" customWidth="1"/>
    <col min="2" max="2" width="8.1640625" bestFit="1" customWidth="1"/>
    <col min="3" max="3" width="7.5" bestFit="1" customWidth="1"/>
    <col min="4" max="7" width="2.5" bestFit="1" customWidth="1"/>
    <col min="8" max="8" width="3.5" bestFit="1" customWidth="1"/>
    <col min="9" max="9" width="7.5" bestFit="1" customWidth="1"/>
    <col min="10" max="10" width="5.5" bestFit="1" customWidth="1"/>
  </cols>
  <sheetData>
    <row r="3" spans="1:3">
      <c r="A3" s="2" t="s">
        <v>42</v>
      </c>
    </row>
    <row r="4" spans="1:3">
      <c r="A4" s="2" t="s">
        <v>38</v>
      </c>
      <c r="B4" t="s">
        <v>41</v>
      </c>
      <c r="C4" t="s">
        <v>46</v>
      </c>
    </row>
    <row r="5" spans="1:3">
      <c r="A5" s="3" t="s">
        <v>21</v>
      </c>
      <c r="B5" s="4">
        <v>37</v>
      </c>
      <c r="C5" s="5">
        <f>B5/109</f>
        <v>0.33944954128440369</v>
      </c>
    </row>
    <row r="6" spans="1:3">
      <c r="A6" s="3" t="s">
        <v>7</v>
      </c>
      <c r="B6" s="4">
        <v>25</v>
      </c>
      <c r="C6" s="5">
        <f t="shared" ref="C6:C17" si="0">B6/109</f>
        <v>0.22935779816513763</v>
      </c>
    </row>
    <row r="7" spans="1:3">
      <c r="A7" s="3" t="s">
        <v>17</v>
      </c>
      <c r="B7" s="4">
        <v>13</v>
      </c>
      <c r="C7" s="5">
        <f t="shared" si="0"/>
        <v>0.11926605504587157</v>
      </c>
    </row>
    <row r="8" spans="1:3">
      <c r="A8" s="3" t="s">
        <v>15</v>
      </c>
      <c r="B8" s="4">
        <v>9</v>
      </c>
      <c r="C8" s="5">
        <f t="shared" si="0"/>
        <v>8.2568807339449546E-2</v>
      </c>
    </row>
    <row r="9" spans="1:3">
      <c r="A9" s="3" t="s">
        <v>9</v>
      </c>
      <c r="B9" s="4">
        <v>7</v>
      </c>
      <c r="C9" s="5">
        <f t="shared" si="0"/>
        <v>6.4220183486238536E-2</v>
      </c>
    </row>
    <row r="10" spans="1:3">
      <c r="A10" s="3" t="s">
        <v>5</v>
      </c>
      <c r="B10" s="4">
        <v>6</v>
      </c>
      <c r="C10" s="5">
        <f t="shared" si="0"/>
        <v>5.5045871559633031E-2</v>
      </c>
    </row>
    <row r="11" spans="1:3">
      <c r="A11" s="3" t="s">
        <v>13</v>
      </c>
      <c r="B11" s="4">
        <v>4</v>
      </c>
      <c r="C11" s="5">
        <f t="shared" si="0"/>
        <v>3.669724770642202E-2</v>
      </c>
    </row>
    <row r="12" spans="1:3">
      <c r="A12" s="3" t="s">
        <v>33</v>
      </c>
      <c r="B12" s="4">
        <v>3</v>
      </c>
      <c r="C12" s="5">
        <f t="shared" si="0"/>
        <v>2.7522935779816515E-2</v>
      </c>
    </row>
    <row r="13" spans="1:3">
      <c r="A13" s="3" t="s">
        <v>11</v>
      </c>
      <c r="B13" s="4">
        <v>1</v>
      </c>
      <c r="C13" s="5">
        <f t="shared" si="0"/>
        <v>9.1743119266055051E-3</v>
      </c>
    </row>
    <row r="14" spans="1:3">
      <c r="A14" s="3" t="s">
        <v>23</v>
      </c>
      <c r="B14" s="4">
        <v>1</v>
      </c>
      <c r="C14" s="5">
        <f t="shared" si="0"/>
        <v>9.1743119266055051E-3</v>
      </c>
    </row>
    <row r="15" spans="1:3">
      <c r="A15" s="3" t="s">
        <v>29</v>
      </c>
      <c r="B15" s="4">
        <v>1</v>
      </c>
      <c r="C15" s="5">
        <f t="shared" si="0"/>
        <v>9.1743119266055051E-3</v>
      </c>
    </row>
    <row r="16" spans="1:3">
      <c r="A16" s="3" t="s">
        <v>26</v>
      </c>
      <c r="B16" s="4">
        <v>1</v>
      </c>
      <c r="C16" s="5">
        <f t="shared" si="0"/>
        <v>9.1743119266055051E-3</v>
      </c>
    </row>
    <row r="17" spans="1:3">
      <c r="A17" s="3" t="s">
        <v>31</v>
      </c>
      <c r="B17" s="4">
        <v>1</v>
      </c>
      <c r="C17" s="5">
        <f t="shared" si="0"/>
        <v>9.1743119266055051E-3</v>
      </c>
    </row>
    <row r="18" spans="1:3">
      <c r="A18" s="3" t="s">
        <v>39</v>
      </c>
      <c r="B18" s="4"/>
    </row>
    <row r="19" spans="1:3">
      <c r="A19" s="3" t="s">
        <v>40</v>
      </c>
      <c r="B19" s="4">
        <v>109</v>
      </c>
    </row>
  </sheetData>
  <autoFilter ref="A4:C19"/>
  <sortState ref="A3:B19">
    <sortCondition descending="1" ref="B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C43" sqref="A1:XFD1048576"/>
    </sheetView>
  </sheetViews>
  <sheetFormatPr baseColWidth="10" defaultRowHeight="15" x14ac:dyDescent="0"/>
  <sheetData>
    <row r="1" spans="1:2">
      <c r="A1" t="s">
        <v>4</v>
      </c>
      <c r="B1" t="s">
        <v>35</v>
      </c>
    </row>
    <row r="2" spans="1:2">
      <c r="A2" t="s">
        <v>6</v>
      </c>
      <c r="B2">
        <v>1</v>
      </c>
    </row>
    <row r="3" spans="1:2">
      <c r="A3" t="s">
        <v>8</v>
      </c>
      <c r="B3">
        <v>2</v>
      </c>
    </row>
    <row r="4" spans="1:2">
      <c r="A4" t="s">
        <v>10</v>
      </c>
      <c r="B4">
        <v>1</v>
      </c>
    </row>
    <row r="5" spans="1:2">
      <c r="A5" t="s">
        <v>10</v>
      </c>
      <c r="B5">
        <v>1</v>
      </c>
    </row>
    <row r="6" spans="1:2">
      <c r="A6" t="s">
        <v>12</v>
      </c>
      <c r="B6">
        <v>1</v>
      </c>
    </row>
    <row r="7" spans="1:2">
      <c r="A7" t="s">
        <v>10</v>
      </c>
      <c r="B7">
        <v>1</v>
      </c>
    </row>
    <row r="8" spans="1:2">
      <c r="A8" t="s">
        <v>14</v>
      </c>
      <c r="B8">
        <v>2</v>
      </c>
    </row>
    <row r="9" spans="1:2">
      <c r="A9" t="s">
        <v>19</v>
      </c>
      <c r="B9">
        <v>1</v>
      </c>
    </row>
    <row r="10" spans="1:2">
      <c r="A10" t="s">
        <v>16</v>
      </c>
      <c r="B10">
        <v>1</v>
      </c>
    </row>
    <row r="11" spans="1:2">
      <c r="A11" t="s">
        <v>18</v>
      </c>
      <c r="B11">
        <v>1</v>
      </c>
    </row>
    <row r="12" spans="1:2">
      <c r="A12" t="s">
        <v>16</v>
      </c>
      <c r="B12">
        <v>2</v>
      </c>
    </row>
    <row r="13" spans="1:2">
      <c r="A13" t="s">
        <v>8</v>
      </c>
      <c r="B13">
        <v>2</v>
      </c>
    </row>
    <row r="14" spans="1:2">
      <c r="A14" t="s">
        <v>16</v>
      </c>
      <c r="B14">
        <v>1</v>
      </c>
    </row>
    <row r="15" spans="1:2">
      <c r="A15" t="s">
        <v>20</v>
      </c>
      <c r="B15">
        <v>2</v>
      </c>
    </row>
    <row r="16" spans="1:2">
      <c r="A16" t="s">
        <v>8</v>
      </c>
      <c r="B16">
        <v>3</v>
      </c>
    </row>
    <row r="17" spans="1:2">
      <c r="A17" t="s">
        <v>22</v>
      </c>
      <c r="B17">
        <v>1</v>
      </c>
    </row>
    <row r="18" spans="1:2">
      <c r="A18" t="s">
        <v>22</v>
      </c>
      <c r="B18">
        <v>1</v>
      </c>
    </row>
    <row r="19" spans="1:2">
      <c r="A19" t="s">
        <v>24</v>
      </c>
      <c r="B19">
        <v>1</v>
      </c>
    </row>
    <row r="20" spans="1:2">
      <c r="A20" t="s">
        <v>25</v>
      </c>
      <c r="B20">
        <v>1</v>
      </c>
    </row>
    <row r="21" spans="1:2">
      <c r="A21" t="s">
        <v>25</v>
      </c>
      <c r="B21">
        <v>1</v>
      </c>
    </row>
    <row r="22" spans="1:2">
      <c r="A22" t="s">
        <v>8</v>
      </c>
      <c r="B22">
        <v>3</v>
      </c>
    </row>
    <row r="23" spans="1:2">
      <c r="A23" t="s">
        <v>22</v>
      </c>
      <c r="B23">
        <v>8</v>
      </c>
    </row>
    <row r="24" spans="1:2">
      <c r="A24" t="s">
        <v>19</v>
      </c>
      <c r="B24">
        <v>1</v>
      </c>
    </row>
    <row r="25" spans="1:2">
      <c r="A25" t="s">
        <v>18</v>
      </c>
      <c r="B25">
        <v>1</v>
      </c>
    </row>
    <row r="26" spans="1:2">
      <c r="A26" t="s">
        <v>43</v>
      </c>
      <c r="B26">
        <v>1</v>
      </c>
    </row>
    <row r="27" spans="1:2">
      <c r="A27" t="s">
        <v>27</v>
      </c>
      <c r="B27">
        <v>1</v>
      </c>
    </row>
    <row r="29" spans="1:2">
      <c r="A29" t="s">
        <v>28</v>
      </c>
      <c r="B29">
        <v>2</v>
      </c>
    </row>
    <row r="30" spans="1:2">
      <c r="A30" t="s">
        <v>28</v>
      </c>
      <c r="B30">
        <v>1</v>
      </c>
    </row>
    <row r="31" spans="1:2">
      <c r="A31" t="s">
        <v>22</v>
      </c>
      <c r="B31">
        <v>3</v>
      </c>
    </row>
    <row r="32" spans="1:2">
      <c r="A32" t="s">
        <v>16</v>
      </c>
      <c r="B32">
        <v>1</v>
      </c>
    </row>
    <row r="33" spans="1:2">
      <c r="A33" t="s">
        <v>18</v>
      </c>
      <c r="B33">
        <v>1</v>
      </c>
    </row>
    <row r="34" spans="1:2">
      <c r="A34" t="s">
        <v>18</v>
      </c>
      <c r="B34">
        <v>1</v>
      </c>
    </row>
    <row r="35" spans="1:2">
      <c r="A35" t="s">
        <v>22</v>
      </c>
      <c r="B35">
        <v>11</v>
      </c>
    </row>
    <row r="36" spans="1:2">
      <c r="A36" t="s">
        <v>22</v>
      </c>
      <c r="B36">
        <v>9</v>
      </c>
    </row>
    <row r="37" spans="1:2">
      <c r="A37" t="s">
        <v>18</v>
      </c>
      <c r="B37">
        <v>1</v>
      </c>
    </row>
    <row r="38" spans="1:2">
      <c r="A38" t="s">
        <v>22</v>
      </c>
      <c r="B38">
        <v>3</v>
      </c>
    </row>
    <row r="39" spans="1:2">
      <c r="A39" t="s">
        <v>18</v>
      </c>
      <c r="B39">
        <v>3</v>
      </c>
    </row>
    <row r="40" spans="1:2">
      <c r="A40" t="s">
        <v>18</v>
      </c>
      <c r="B40">
        <v>1</v>
      </c>
    </row>
    <row r="41" spans="1:2">
      <c r="A41" t="s">
        <v>18</v>
      </c>
      <c r="B41">
        <v>1</v>
      </c>
    </row>
    <row r="42" spans="1:2">
      <c r="A42" t="s">
        <v>30</v>
      </c>
      <c r="B42">
        <v>1</v>
      </c>
    </row>
    <row r="43" spans="1:2">
      <c r="A43" t="s">
        <v>32</v>
      </c>
      <c r="B43">
        <v>1</v>
      </c>
    </row>
    <row r="44" spans="1:2">
      <c r="A44" t="s">
        <v>16</v>
      </c>
      <c r="B44">
        <v>1</v>
      </c>
    </row>
    <row r="45" spans="1:2">
      <c r="A45" t="s">
        <v>28</v>
      </c>
      <c r="B45">
        <v>2</v>
      </c>
    </row>
    <row r="46" spans="1:2">
      <c r="A46" t="s">
        <v>8</v>
      </c>
      <c r="B46">
        <v>8</v>
      </c>
    </row>
    <row r="47" spans="1:2">
      <c r="A47" t="s">
        <v>16</v>
      </c>
      <c r="B47">
        <v>1</v>
      </c>
    </row>
    <row r="49" spans="1:2">
      <c r="A49" t="s">
        <v>34</v>
      </c>
      <c r="B49">
        <v>3</v>
      </c>
    </row>
    <row r="50" spans="1:2">
      <c r="A50" t="s">
        <v>44</v>
      </c>
      <c r="B50">
        <v>1</v>
      </c>
    </row>
    <row r="51" spans="1:2">
      <c r="A51" t="s">
        <v>44</v>
      </c>
      <c r="B51">
        <v>4</v>
      </c>
    </row>
    <row r="52" spans="1:2">
      <c r="A52" t="s">
        <v>45</v>
      </c>
      <c r="B52">
        <v>1</v>
      </c>
    </row>
    <row r="53" spans="1:2">
      <c r="A53" t="s">
        <v>10</v>
      </c>
      <c r="B53">
        <v>4</v>
      </c>
    </row>
    <row r="54" spans="1:2">
      <c r="A54" t="s">
        <v>8</v>
      </c>
      <c r="B54">
        <v>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5" sqref="D25"/>
    </sheetView>
  </sheetViews>
  <sheetFormatPr baseColWidth="10" defaultRowHeight="15" x14ac:dyDescent="0"/>
  <sheetData>
    <row r="1" spans="1:1">
      <c r="A1">
        <v>0.94397363465200002</v>
      </c>
    </row>
    <row r="2" spans="1:1">
      <c r="A2">
        <v>0.93923145665800001</v>
      </c>
    </row>
    <row r="3" spans="1:1">
      <c r="A3">
        <v>0.890184792487</v>
      </c>
    </row>
    <row r="4" spans="1:1">
      <c r="A4">
        <v>0.90122566690700001</v>
      </c>
    </row>
    <row r="5" spans="1:1">
      <c r="A5">
        <v>0.91665579757399995</v>
      </c>
    </row>
    <row r="6" spans="1:1">
      <c r="A6">
        <v>0.93352671017599997</v>
      </c>
    </row>
    <row r="7" spans="1:1">
      <c r="A7">
        <v>0.90231684408299995</v>
      </c>
    </row>
    <row r="8" spans="1:1">
      <c r="A8">
        <v>0.93726036946699998</v>
      </c>
    </row>
    <row r="9" spans="1:1">
      <c r="A9">
        <v>0.90658527562000002</v>
      </c>
    </row>
    <row r="10" spans="1:1">
      <c r="A10">
        <v>0.89402642159699997</v>
      </c>
    </row>
    <row r="11" spans="1:1">
      <c r="A11">
        <v>0.93510463202399996</v>
      </c>
    </row>
    <row r="12" spans="1:1">
      <c r="A12">
        <v>0.92556179775299996</v>
      </c>
    </row>
    <row r="13" spans="1:1">
      <c r="A13">
        <v>0.94846796657400001</v>
      </c>
    </row>
    <row r="14" spans="1:1">
      <c r="A14">
        <v>0.92413793103399999</v>
      </c>
    </row>
    <row r="15" spans="1:1">
      <c r="A15">
        <v>0.879382055853</v>
      </c>
    </row>
    <row r="16" spans="1:1">
      <c r="A16">
        <v>0.956607495069</v>
      </c>
    </row>
    <row r="17" spans="1:4">
      <c r="A17">
        <v>0.95705521472400001</v>
      </c>
    </row>
    <row r="18" spans="1:4">
      <c r="A18">
        <v>0.91425540123500004</v>
      </c>
    </row>
    <row r="19" spans="1:4">
      <c r="A19">
        <v>0.940601647825</v>
      </c>
    </row>
    <row r="20" spans="1:4">
      <c r="A20">
        <v>0.94088227750700004</v>
      </c>
    </row>
    <row r="21" spans="1:4">
      <c r="A21">
        <v>0.91286220554499997</v>
      </c>
    </row>
    <row r="22" spans="1:4">
      <c r="A22">
        <v>0.90861812778600004</v>
      </c>
    </row>
    <row r="23" spans="1:4">
      <c r="A23">
        <v>0.91324200913200004</v>
      </c>
    </row>
    <row r="24" spans="1:4">
      <c r="A24">
        <v>0.90218712029199999</v>
      </c>
    </row>
    <row r="25" spans="1:4">
      <c r="A25">
        <f>AVERAGE(A1:A24)</f>
        <v>0.92183136881558347</v>
      </c>
      <c r="B25">
        <f>1-A25</f>
        <v>7.8168631184416526E-2</v>
      </c>
      <c r="C25">
        <f>B25*0.13</f>
        <v>1.0161922053974148E-2</v>
      </c>
      <c r="D25">
        <f>A25+C25</f>
        <v>0.93199329086955762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2014-07-18T07:57:08Z</dcterms:created>
  <dcterms:modified xsi:type="dcterms:W3CDTF">2014-07-22T02:45:35Z</dcterms:modified>
</cp:coreProperties>
</file>