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ifeng/GitHub/stock/"/>
    </mc:Choice>
  </mc:AlternateContent>
  <xr:revisionPtr revIDLastSave="0" documentId="13_ncr:1_{ECE99BAC-2295-6041-B311-80CDDA5A3326}" xr6:coauthVersionLast="47" xr6:coauthVersionMax="47" xr10:uidLastSave="{00000000-0000-0000-0000-000000000000}"/>
  <bookViews>
    <workbookView xWindow="0" yWindow="500" windowWidth="37140" windowHeight="21100" xr2:uid="{8FF54A9F-FA3B-4D4B-A38D-39626F8E74F0}"/>
  </bookViews>
  <sheets>
    <sheet name="交易记录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O5" i="2"/>
  <c r="O6" i="2"/>
  <c r="O7" i="2"/>
  <c r="O8" i="2"/>
  <c r="O9" i="2"/>
  <c r="O10" i="2"/>
  <c r="O3" i="2" l="1"/>
  <c r="O4" i="2"/>
  <c r="O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F4" i="1" l="1"/>
  <c r="H4" i="1" s="1"/>
  <c r="F5" i="1"/>
  <c r="H5" i="1" s="1"/>
  <c r="F6" i="1"/>
  <c r="H6" i="1" s="1"/>
  <c r="F7" i="1"/>
  <c r="H7" i="1" s="1"/>
  <c r="F8" i="1"/>
  <c r="H8" i="1" s="1"/>
  <c r="G3" i="1"/>
  <c r="G4" i="1"/>
  <c r="G5" i="1"/>
  <c r="G6" i="1"/>
  <c r="G7" i="1"/>
  <c r="G8" i="1"/>
  <c r="G2" i="1"/>
  <c r="F3" i="1"/>
  <c r="H3" i="1" s="1"/>
  <c r="F2" i="1"/>
  <c r="H2" i="1" s="1"/>
  <c r="I3" i="1" l="1"/>
  <c r="I4" i="1"/>
  <c r="I5" i="1"/>
  <c r="I6" i="1" l="1"/>
  <c r="I8" i="1"/>
  <c r="I7" i="1"/>
  <c r="I2" i="1"/>
</calcChain>
</file>

<file path=xl/sharedStrings.xml><?xml version="1.0" encoding="utf-8"?>
<sst xmlns="http://schemas.openxmlformats.org/spreadsheetml/2006/main" count="54" uniqueCount="28">
  <si>
    <t>总数</t>
  </si>
  <si>
    <t>保留</t>
  </si>
  <si>
    <t>ETF</t>
  </si>
  <si>
    <t>ETF%</t>
  </si>
  <si>
    <t>货币</t>
  </si>
  <si>
    <t>货币%</t>
  </si>
  <si>
    <t>日期</t>
  </si>
  <si>
    <t>Delta</t>
  </si>
  <si>
    <t>证券</t>
  </si>
  <si>
    <t>股票</t>
  </si>
  <si>
    <t>价格</t>
  </si>
  <si>
    <t>数量</t>
  </si>
  <si>
    <t>佣金</t>
  </si>
  <si>
    <t>五粮液</t>
  </si>
  <si>
    <t>金额</t>
  </si>
  <si>
    <t>浙江鼎力</t>
  </si>
  <si>
    <t>海天味业</t>
  </si>
  <si>
    <t>坤彩科技</t>
  </si>
  <si>
    <t>安图生物</t>
  </si>
  <si>
    <t>泸州老窖</t>
  </si>
  <si>
    <t>买入</t>
  </si>
  <si>
    <t>卖出</t>
  </si>
  <si>
    <t>结束</t>
  </si>
  <si>
    <t>开始</t>
  </si>
  <si>
    <t>备注</t>
  </si>
  <si>
    <t>白酒反弹，应当买入五粮液</t>
  </si>
  <si>
    <t>-----------</t>
  </si>
  <si>
    <t>和而泰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</si>
</sst>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40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F72D-7EE6-8B4E-9BCA-3FA586DAFFEE}">
  <dimension ref="A1:O35"/>
  <sheetViews>
    <sheetView tabSelected="1" zoomScale="125" zoomScaleNormal="125" workbookViewId="0">
      <selection activeCell="A25" sqref="A25"/>
    </sheetView>
  </sheetViews>
  <sheetFormatPr baseColWidth="10" defaultRowHeight="16" x14ac:dyDescent="0.2"/>
  <cols>
    <col min="6" max="6" width="12.83203125" customWidth="1"/>
    <col min="15" max="15" width="13.6640625" customWidth="1"/>
  </cols>
  <sheetData>
    <row r="1" spans="1:15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14</v>
      </c>
      <c r="G1" t="s">
        <v>24</v>
      </c>
      <c r="K1" t="s">
        <v>23</v>
      </c>
      <c r="L1" t="s">
        <v>22</v>
      </c>
      <c r="M1" t="s">
        <v>20</v>
      </c>
      <c r="N1" t="s">
        <v>21</v>
      </c>
    </row>
    <row r="2" spans="1:15" x14ac:dyDescent="0.2">
      <c r="A2" s="1">
        <v>43521</v>
      </c>
      <c r="B2" t="s">
        <v>13</v>
      </c>
      <c r="C2" s="4">
        <v>69.98</v>
      </c>
      <c r="D2">
        <v>800</v>
      </c>
      <c r="E2" s="4">
        <v>15.12</v>
      </c>
      <c r="F2" s="4">
        <f>C2*D2+E2</f>
        <v>55999.12</v>
      </c>
      <c r="J2" t="s">
        <v>16</v>
      </c>
      <c r="K2" s="1">
        <v>43528</v>
      </c>
      <c r="L2" s="1">
        <v>43537</v>
      </c>
      <c r="M2" s="4">
        <v>78721.259999999995</v>
      </c>
      <c r="N2" s="4">
        <v>72627.64</v>
      </c>
      <c r="O2" s="5">
        <f>N2-M2</f>
        <v>-6093.6199999999953</v>
      </c>
    </row>
    <row r="3" spans="1:15" x14ac:dyDescent="0.2">
      <c r="A3" s="1">
        <v>43525</v>
      </c>
      <c r="B3" t="s">
        <v>13</v>
      </c>
      <c r="C3" s="4">
        <v>74</v>
      </c>
      <c r="D3">
        <v>1500</v>
      </c>
      <c r="E3" s="4">
        <v>29.97</v>
      </c>
      <c r="F3" s="4">
        <f t="shared" ref="F3:F28" si="0">C3*D3+E3</f>
        <v>111029.97</v>
      </c>
      <c r="J3" t="s">
        <v>13</v>
      </c>
      <c r="K3" s="1">
        <v>43521</v>
      </c>
      <c r="L3" s="1">
        <v>43550</v>
      </c>
      <c r="M3" s="4">
        <v>190687.47</v>
      </c>
      <c r="N3" s="4">
        <v>217603.3</v>
      </c>
      <c r="O3" s="5">
        <f t="shared" ref="O3:O10" si="1">N3-M3</f>
        <v>26915.829999999987</v>
      </c>
    </row>
    <row r="4" spans="1:15" x14ac:dyDescent="0.2">
      <c r="A4" s="1">
        <v>43528</v>
      </c>
      <c r="B4" t="s">
        <v>15</v>
      </c>
      <c r="C4" s="4">
        <v>72.17</v>
      </c>
      <c r="D4">
        <v>1200</v>
      </c>
      <c r="E4" s="4">
        <v>23.37</v>
      </c>
      <c r="F4" s="4">
        <f t="shared" si="0"/>
        <v>86627.37</v>
      </c>
      <c r="J4" t="s">
        <v>17</v>
      </c>
      <c r="K4" s="1">
        <v>43542</v>
      </c>
      <c r="L4" s="1">
        <v>43556</v>
      </c>
      <c r="M4" s="4">
        <v>148328.15</v>
      </c>
      <c r="N4" s="4">
        <v>144376.42000000001</v>
      </c>
      <c r="O4" s="5">
        <f t="shared" si="1"/>
        <v>-3951.7299999999814</v>
      </c>
    </row>
    <row r="5" spans="1:15" x14ac:dyDescent="0.2">
      <c r="A5" s="1">
        <v>43528</v>
      </c>
      <c r="B5" t="s">
        <v>16</v>
      </c>
      <c r="C5" s="4">
        <v>78.7</v>
      </c>
      <c r="D5">
        <v>1000</v>
      </c>
      <c r="E5" s="4">
        <v>21.26</v>
      </c>
      <c r="F5" s="4">
        <f t="shared" si="0"/>
        <v>78721.259999999995</v>
      </c>
      <c r="J5" t="s">
        <v>15</v>
      </c>
      <c r="K5" s="1">
        <v>43528</v>
      </c>
      <c r="L5" s="1">
        <v>43559</v>
      </c>
      <c r="M5" s="4">
        <v>202263.58</v>
      </c>
      <c r="N5" s="4">
        <v>218422.25</v>
      </c>
      <c r="O5" s="5">
        <f t="shared" si="1"/>
        <v>16158.670000000013</v>
      </c>
    </row>
    <row r="6" spans="1:15" x14ac:dyDescent="0.2">
      <c r="A6" s="1">
        <v>43528</v>
      </c>
      <c r="B6" t="s">
        <v>13</v>
      </c>
      <c r="C6" s="4">
        <v>78.84</v>
      </c>
      <c r="D6">
        <v>300</v>
      </c>
      <c r="E6" s="4">
        <v>6.38</v>
      </c>
      <c r="F6" s="4">
        <f t="shared" si="0"/>
        <v>23658.38</v>
      </c>
      <c r="J6" t="s">
        <v>18</v>
      </c>
      <c r="K6" s="1">
        <v>43542</v>
      </c>
      <c r="L6" s="1">
        <v>43570</v>
      </c>
      <c r="M6" s="4">
        <v>204005.12</v>
      </c>
      <c r="N6" s="4">
        <v>190917.24</v>
      </c>
      <c r="O6" s="5">
        <f t="shared" si="1"/>
        <v>-13087.880000000005</v>
      </c>
    </row>
    <row r="7" spans="1:15" x14ac:dyDescent="0.2">
      <c r="A7" s="1">
        <v>43537</v>
      </c>
      <c r="B7" t="s">
        <v>16</v>
      </c>
      <c r="C7" s="4">
        <v>72.72</v>
      </c>
      <c r="D7">
        <v>-1000</v>
      </c>
      <c r="E7" s="4">
        <v>92.36</v>
      </c>
      <c r="F7" s="4">
        <f t="shared" si="0"/>
        <v>-72627.64</v>
      </c>
      <c r="J7" t="s">
        <v>19</v>
      </c>
      <c r="K7" s="1">
        <v>43544</v>
      </c>
      <c r="L7" s="6" t="s">
        <v>26</v>
      </c>
      <c r="M7" s="4">
        <v>329214.86</v>
      </c>
      <c r="N7" s="4">
        <v>329214.86</v>
      </c>
      <c r="O7" s="5">
        <f t="shared" si="1"/>
        <v>0</v>
      </c>
    </row>
    <row r="8" spans="1:15" x14ac:dyDescent="0.2">
      <c r="A8" s="1">
        <v>43537</v>
      </c>
      <c r="B8" t="s">
        <v>15</v>
      </c>
      <c r="C8" s="4">
        <v>77.069999999999993</v>
      </c>
      <c r="D8">
        <v>1500</v>
      </c>
      <c r="E8" s="4">
        <v>31.21</v>
      </c>
      <c r="F8" s="4">
        <f t="shared" si="0"/>
        <v>115636.20999999999</v>
      </c>
      <c r="J8" t="s">
        <v>27</v>
      </c>
      <c r="K8" s="1">
        <v>44355</v>
      </c>
      <c r="L8" s="1"/>
      <c r="M8" s="4"/>
      <c r="N8" s="4"/>
      <c r="O8" s="5">
        <f t="shared" si="1"/>
        <v>0</v>
      </c>
    </row>
    <row r="9" spans="1:15" x14ac:dyDescent="0.2">
      <c r="A9" s="1">
        <v>43542</v>
      </c>
      <c r="B9" t="s">
        <v>17</v>
      </c>
      <c r="C9" s="4">
        <v>18.096</v>
      </c>
      <c r="D9">
        <v>3000</v>
      </c>
      <c r="E9" s="4">
        <v>14.66</v>
      </c>
      <c r="F9" s="4">
        <f t="shared" si="0"/>
        <v>54302.66</v>
      </c>
      <c r="K9" s="1"/>
      <c r="L9" s="1"/>
      <c r="M9" s="4"/>
      <c r="N9" s="4"/>
      <c r="O9" s="5">
        <f t="shared" si="1"/>
        <v>0</v>
      </c>
    </row>
    <row r="10" spans="1:15" x14ac:dyDescent="0.2">
      <c r="A10" s="1">
        <v>43542</v>
      </c>
      <c r="B10" t="s">
        <v>18</v>
      </c>
      <c r="C10" s="4">
        <v>65.98</v>
      </c>
      <c r="D10">
        <v>1000</v>
      </c>
      <c r="E10" s="4">
        <v>17.82</v>
      </c>
      <c r="F10" s="4">
        <f t="shared" si="0"/>
        <v>65997.820000000007</v>
      </c>
      <c r="K10" s="1"/>
      <c r="L10" s="1"/>
      <c r="M10" s="4"/>
      <c r="N10" s="4"/>
      <c r="O10" s="5">
        <f t="shared" si="1"/>
        <v>0</v>
      </c>
    </row>
    <row r="11" spans="1:15" x14ac:dyDescent="0.2">
      <c r="A11" s="1">
        <v>43544</v>
      </c>
      <c r="B11" t="s">
        <v>19</v>
      </c>
      <c r="C11" s="4">
        <v>62.468000000000004</v>
      </c>
      <c r="D11">
        <v>1000</v>
      </c>
      <c r="E11" s="4">
        <v>16.86</v>
      </c>
      <c r="F11" s="4">
        <f t="shared" si="0"/>
        <v>62484.86</v>
      </c>
      <c r="K11" s="1"/>
      <c r="L11" s="1"/>
      <c r="M11" s="4"/>
      <c r="N11" s="4"/>
      <c r="O11" s="5"/>
    </row>
    <row r="12" spans="1:15" x14ac:dyDescent="0.2">
      <c r="A12" s="1">
        <v>43545</v>
      </c>
      <c r="B12" t="s">
        <v>17</v>
      </c>
      <c r="C12" s="4">
        <v>18.8</v>
      </c>
      <c r="D12">
        <v>5000</v>
      </c>
      <c r="E12" s="4">
        <v>25.49</v>
      </c>
      <c r="F12" s="4">
        <f t="shared" si="0"/>
        <v>94025.49</v>
      </c>
      <c r="K12" s="1"/>
      <c r="L12" s="1"/>
      <c r="M12" s="4"/>
      <c r="N12" s="4"/>
      <c r="O12" s="5"/>
    </row>
    <row r="13" spans="1:15" x14ac:dyDescent="0.2">
      <c r="A13" s="1">
        <v>43550</v>
      </c>
      <c r="B13" t="s">
        <v>13</v>
      </c>
      <c r="C13" s="4">
        <v>83.8</v>
      </c>
      <c r="D13">
        <v>-2600</v>
      </c>
      <c r="E13" s="4">
        <v>276.70999999999998</v>
      </c>
      <c r="F13" s="4">
        <f t="shared" si="0"/>
        <v>-217603.29</v>
      </c>
      <c r="K13" s="1"/>
      <c r="L13" s="1"/>
      <c r="M13" s="4"/>
      <c r="N13" s="4"/>
      <c r="O13" s="5"/>
    </row>
    <row r="14" spans="1:15" x14ac:dyDescent="0.2">
      <c r="A14" s="1">
        <v>43553</v>
      </c>
      <c r="B14" t="s">
        <v>19</v>
      </c>
      <c r="C14" s="4">
        <v>66.69</v>
      </c>
      <c r="D14">
        <v>4000</v>
      </c>
      <c r="E14" s="4">
        <v>70</v>
      </c>
      <c r="F14" s="4">
        <f t="shared" si="0"/>
        <v>266830</v>
      </c>
      <c r="G14" t="s">
        <v>25</v>
      </c>
      <c r="K14" s="1"/>
      <c r="L14" s="1"/>
      <c r="M14" s="4"/>
      <c r="N14" s="4"/>
      <c r="O14" s="5"/>
    </row>
    <row r="15" spans="1:15" x14ac:dyDescent="0.2">
      <c r="A15" s="1">
        <v>43556</v>
      </c>
      <c r="B15" t="s">
        <v>17</v>
      </c>
      <c r="C15" s="4">
        <v>18.07</v>
      </c>
      <c r="D15">
        <v>-8000</v>
      </c>
      <c r="E15" s="4">
        <v>183.58</v>
      </c>
      <c r="F15" s="4">
        <f t="shared" si="0"/>
        <v>-144376.42000000001</v>
      </c>
      <c r="K15" s="1"/>
      <c r="L15" s="1"/>
      <c r="M15" s="4"/>
      <c r="N15" s="4"/>
      <c r="O15" s="5"/>
    </row>
    <row r="16" spans="1:15" x14ac:dyDescent="0.2">
      <c r="A16" s="1">
        <v>43559</v>
      </c>
      <c r="B16" t="s">
        <v>15</v>
      </c>
      <c r="C16" s="4">
        <v>81</v>
      </c>
      <c r="D16">
        <v>-2700</v>
      </c>
      <c r="E16" s="4">
        <v>277.75</v>
      </c>
      <c r="F16" s="4">
        <f t="shared" si="0"/>
        <v>-218422.25</v>
      </c>
      <c r="K16" s="1"/>
      <c r="L16" s="1"/>
      <c r="M16" s="4"/>
      <c r="N16" s="4"/>
      <c r="O16" s="5"/>
    </row>
    <row r="17" spans="1:15" x14ac:dyDescent="0.2">
      <c r="A17" s="1">
        <v>43565</v>
      </c>
      <c r="B17" t="s">
        <v>18</v>
      </c>
      <c r="C17" s="4">
        <v>69.040000000000006</v>
      </c>
      <c r="D17">
        <v>2000</v>
      </c>
      <c r="E17" s="4">
        <v>37.299999999999997</v>
      </c>
      <c r="F17" s="4">
        <f t="shared" si="0"/>
        <v>138117.29999999999</v>
      </c>
      <c r="K17" s="1"/>
      <c r="L17" s="1"/>
      <c r="M17" s="4"/>
      <c r="N17" s="4"/>
      <c r="O17" s="5"/>
    </row>
    <row r="18" spans="1:15" x14ac:dyDescent="0.2">
      <c r="A18" s="1">
        <v>43570</v>
      </c>
      <c r="B18" t="s">
        <v>18</v>
      </c>
      <c r="C18" s="4">
        <v>63.72</v>
      </c>
      <c r="D18">
        <v>-3000</v>
      </c>
      <c r="E18" s="4">
        <v>242.76</v>
      </c>
      <c r="F18" s="4">
        <f t="shared" si="0"/>
        <v>-190917.24</v>
      </c>
      <c r="K18" s="1"/>
      <c r="L18" s="1"/>
      <c r="M18" s="4"/>
      <c r="N18" s="4"/>
      <c r="O18" s="5"/>
    </row>
    <row r="19" spans="1:15" x14ac:dyDescent="0.2">
      <c r="A19" s="1"/>
      <c r="C19" s="4"/>
      <c r="E19" s="4"/>
      <c r="F19" s="4">
        <f t="shared" si="0"/>
        <v>0</v>
      </c>
      <c r="K19" s="1"/>
      <c r="L19" s="1"/>
      <c r="M19" s="4"/>
      <c r="N19" s="4"/>
      <c r="O19" s="5"/>
    </row>
    <row r="20" spans="1:15" x14ac:dyDescent="0.2">
      <c r="A20" s="1"/>
      <c r="C20" s="4"/>
      <c r="E20" s="4"/>
      <c r="F20" s="4">
        <f t="shared" si="0"/>
        <v>0</v>
      </c>
      <c r="K20" s="1"/>
      <c r="L20" s="1"/>
      <c r="M20" s="4"/>
      <c r="N20" s="4"/>
      <c r="O20" s="5"/>
    </row>
    <row r="21" spans="1:15" x14ac:dyDescent="0.2">
      <c r="A21" s="1"/>
      <c r="C21" s="4"/>
      <c r="E21" s="4"/>
      <c r="F21" s="4">
        <f t="shared" si="0"/>
        <v>0</v>
      </c>
      <c r="K21" s="1"/>
      <c r="L21" s="1"/>
      <c r="M21" s="4"/>
      <c r="N21" s="4"/>
      <c r="O21" s="5"/>
    </row>
    <row r="22" spans="1:15" x14ac:dyDescent="0.2">
      <c r="A22" s="1"/>
      <c r="C22" s="4"/>
      <c r="E22" s="4"/>
      <c r="F22" s="4">
        <f t="shared" si="0"/>
        <v>0</v>
      </c>
      <c r="K22" s="1"/>
      <c r="L22" s="1"/>
      <c r="M22" s="4"/>
      <c r="N22" s="4"/>
      <c r="O22" s="5"/>
    </row>
    <row r="23" spans="1:15" x14ac:dyDescent="0.2">
      <c r="A23" t="s">
        <v>6</v>
      </c>
      <c r="B23" t="s">
        <v>9</v>
      </c>
      <c r="C23" t="s">
        <v>10</v>
      </c>
      <c r="D23" t="s">
        <v>11</v>
      </c>
      <c r="E23" t="s">
        <v>14</v>
      </c>
      <c r="F23" t="s">
        <v>24</v>
      </c>
      <c r="K23" s="1"/>
      <c r="L23" s="1"/>
      <c r="M23" s="4"/>
      <c r="N23" s="4"/>
      <c r="O23" s="5"/>
    </row>
    <row r="24" spans="1:15" x14ac:dyDescent="0.2">
      <c r="A24" s="1">
        <v>44355</v>
      </c>
      <c r="B24" t="s">
        <v>27</v>
      </c>
      <c r="C24" s="4">
        <f>E24/D24</f>
        <v>23.17596</v>
      </c>
      <c r="D24">
        <v>3000</v>
      </c>
      <c r="E24" s="4">
        <v>69527.88</v>
      </c>
      <c r="F24" s="4"/>
      <c r="M24" s="4"/>
      <c r="N24" s="4"/>
      <c r="O24" s="5"/>
    </row>
    <row r="25" spans="1:15" x14ac:dyDescent="0.2">
      <c r="A25" s="1">
        <v>44364</v>
      </c>
      <c r="B25" t="s">
        <v>27</v>
      </c>
      <c r="C25" s="4"/>
      <c r="D25">
        <v>2000</v>
      </c>
      <c r="E25" s="4"/>
      <c r="F25" s="4"/>
      <c r="M25" s="4"/>
      <c r="N25" s="4"/>
      <c r="O25" s="5"/>
    </row>
    <row r="26" spans="1:15" x14ac:dyDescent="0.2">
      <c r="A26" s="1"/>
      <c r="C26" s="4"/>
      <c r="E26" s="4"/>
      <c r="F26" s="4"/>
      <c r="M26" s="4"/>
      <c r="N26" s="4"/>
      <c r="O26" s="5"/>
    </row>
    <row r="27" spans="1:15" x14ac:dyDescent="0.2">
      <c r="A27" s="1"/>
      <c r="F27" s="4"/>
      <c r="M27" s="4"/>
      <c r="N27" s="4"/>
      <c r="O27" s="5"/>
    </row>
    <row r="28" spans="1:15" x14ac:dyDescent="0.2">
      <c r="A28" s="1"/>
      <c r="F28" s="4"/>
      <c r="M28" s="4"/>
      <c r="N28" s="4"/>
      <c r="O28" s="5"/>
    </row>
    <row r="29" spans="1:15" x14ac:dyDescent="0.2">
      <c r="A29" s="1"/>
      <c r="F29" s="4"/>
      <c r="M29" s="4"/>
      <c r="N29" s="4"/>
      <c r="O29" s="5"/>
    </row>
    <row r="30" spans="1:15" x14ac:dyDescent="0.2">
      <c r="A30" s="1"/>
      <c r="F30" s="4"/>
      <c r="M30" s="4"/>
      <c r="N30" s="4"/>
      <c r="O30" s="5"/>
    </row>
    <row r="31" spans="1:15" x14ac:dyDescent="0.2">
      <c r="A31" s="1"/>
      <c r="F31" s="4"/>
      <c r="M31" s="4"/>
      <c r="N31" s="4"/>
      <c r="O31" s="5"/>
    </row>
    <row r="32" spans="1:15" x14ac:dyDescent="0.2">
      <c r="A32" s="1"/>
      <c r="F32" s="4"/>
      <c r="M32" s="4"/>
      <c r="N32" s="4"/>
      <c r="O32" s="5"/>
    </row>
    <row r="33" spans="6:15" x14ac:dyDescent="0.2">
      <c r="F33" s="4"/>
      <c r="M33" s="4"/>
      <c r="N33" s="4"/>
      <c r="O33" s="4"/>
    </row>
    <row r="34" spans="6:15" x14ac:dyDescent="0.2">
      <c r="F34" s="4"/>
      <c r="M34" s="4"/>
      <c r="N34" s="4"/>
      <c r="O34" s="4"/>
    </row>
    <row r="35" spans="6:15" x14ac:dyDescent="0.2">
      <c r="M35" s="4"/>
      <c r="N35" s="4"/>
      <c r="O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L9"/>
  <sheetViews>
    <sheetView workbookViewId="0">
      <selection activeCell="K13" sqref="K13"/>
    </sheetView>
  </sheetViews>
  <sheetFormatPr baseColWidth="10" defaultRowHeight="16" x14ac:dyDescent="0.2"/>
  <sheetData>
    <row r="1" spans="1:12" x14ac:dyDescent="0.2">
      <c r="A1" t="s">
        <v>6</v>
      </c>
      <c r="B1" t="s">
        <v>0</v>
      </c>
      <c r="C1" t="s">
        <v>1</v>
      </c>
      <c r="D1" t="s">
        <v>8</v>
      </c>
      <c r="E1" t="s">
        <v>2</v>
      </c>
      <c r="F1" t="s">
        <v>4</v>
      </c>
      <c r="G1" t="s">
        <v>3</v>
      </c>
      <c r="H1" t="s">
        <v>5</v>
      </c>
      <c r="I1" t="s">
        <v>7</v>
      </c>
    </row>
    <row r="2" spans="1:12" x14ac:dyDescent="0.2">
      <c r="A2" s="1">
        <v>43493</v>
      </c>
      <c r="B2" s="3">
        <v>1890204</v>
      </c>
      <c r="C2" s="3">
        <v>1200000</v>
      </c>
      <c r="D2" s="3">
        <v>0</v>
      </c>
      <c r="E2" s="3">
        <v>48600</v>
      </c>
      <c r="F2" s="3">
        <f>B2-C2-D2-E2</f>
        <v>641604</v>
      </c>
      <c r="G2" s="2">
        <f>E2/(B2-C2-D2)</f>
        <v>7.0413964566997583E-2</v>
      </c>
      <c r="H2" s="2">
        <f>F2/(B2-C2-D2)</f>
        <v>0.92958603543300244</v>
      </c>
      <c r="I2" s="3">
        <f>E2-F2</f>
        <v>-593004</v>
      </c>
      <c r="J2" s="3"/>
      <c r="K2" s="3"/>
      <c r="L2" s="3"/>
    </row>
    <row r="3" spans="1:12" x14ac:dyDescent="0.2">
      <c r="A3" s="1">
        <v>43495</v>
      </c>
      <c r="B3" s="3">
        <v>2081154</v>
      </c>
      <c r="C3" s="3">
        <v>1500000</v>
      </c>
      <c r="D3" s="3">
        <v>0</v>
      </c>
      <c r="E3" s="3">
        <v>49020</v>
      </c>
      <c r="F3" s="3">
        <f>B3-C3-D3-E3</f>
        <v>532134</v>
      </c>
      <c r="G3" s="2">
        <f t="shared" ref="G3:G8" si="0">E3/(B3-C3-D3)</f>
        <v>8.4349415129208433E-2</v>
      </c>
      <c r="H3" s="2">
        <f t="shared" ref="H3:H8" si="1">F3/(B3-C3-D3)</f>
        <v>0.91565058487079154</v>
      </c>
      <c r="I3" s="3">
        <f t="shared" ref="I3:I8" si="2">E3-F3</f>
        <v>-483114</v>
      </c>
    </row>
    <row r="4" spans="1:12" x14ac:dyDescent="0.2">
      <c r="A4" s="1"/>
      <c r="C4" s="3"/>
      <c r="D4" s="3"/>
      <c r="E4" s="3"/>
      <c r="F4" s="3">
        <f t="shared" ref="F4:F8" si="3">B4-C4-D4-E4</f>
        <v>0</v>
      </c>
      <c r="G4" s="2" t="e">
        <f t="shared" si="0"/>
        <v>#DIV/0!</v>
      </c>
      <c r="H4" s="2" t="e">
        <f t="shared" si="1"/>
        <v>#DIV/0!</v>
      </c>
      <c r="I4" s="3">
        <f t="shared" si="2"/>
        <v>0</v>
      </c>
    </row>
    <row r="5" spans="1:12" x14ac:dyDescent="0.2">
      <c r="A5" s="1"/>
      <c r="C5" s="3"/>
      <c r="D5" s="3"/>
      <c r="E5" s="3"/>
      <c r="F5" s="3">
        <f t="shared" si="3"/>
        <v>0</v>
      </c>
      <c r="G5" s="2" t="e">
        <f t="shared" si="0"/>
        <v>#DIV/0!</v>
      </c>
      <c r="H5" s="2" t="e">
        <f t="shared" si="1"/>
        <v>#DIV/0!</v>
      </c>
      <c r="I5" s="3">
        <f t="shared" si="2"/>
        <v>0</v>
      </c>
    </row>
    <row r="6" spans="1:12" x14ac:dyDescent="0.2">
      <c r="A6" s="1"/>
      <c r="C6" s="3"/>
      <c r="D6" s="3"/>
      <c r="E6" s="3"/>
      <c r="F6" s="3">
        <f t="shared" si="3"/>
        <v>0</v>
      </c>
      <c r="G6" s="2" t="e">
        <f t="shared" si="0"/>
        <v>#DIV/0!</v>
      </c>
      <c r="H6" s="2" t="e">
        <f t="shared" si="1"/>
        <v>#DIV/0!</v>
      </c>
      <c r="I6" s="3">
        <f t="shared" si="2"/>
        <v>0</v>
      </c>
    </row>
    <row r="7" spans="1:12" x14ac:dyDescent="0.2">
      <c r="A7" s="1"/>
      <c r="C7" s="3"/>
      <c r="D7" s="3"/>
      <c r="E7" s="3"/>
      <c r="F7" s="3">
        <f t="shared" si="3"/>
        <v>0</v>
      </c>
      <c r="G7" s="2" t="e">
        <f t="shared" si="0"/>
        <v>#DIV/0!</v>
      </c>
      <c r="H7" s="2" t="e">
        <f t="shared" si="1"/>
        <v>#DIV/0!</v>
      </c>
      <c r="I7" s="3">
        <f t="shared" si="2"/>
        <v>0</v>
      </c>
    </row>
    <row r="8" spans="1:12" x14ac:dyDescent="0.2">
      <c r="C8" s="3"/>
      <c r="D8" s="3"/>
      <c r="E8" s="3"/>
      <c r="F8" s="3">
        <f t="shared" si="3"/>
        <v>0</v>
      </c>
      <c r="G8" s="2" t="e">
        <f t="shared" si="0"/>
        <v>#DIV/0!</v>
      </c>
      <c r="H8" s="2" t="e">
        <f t="shared" si="1"/>
        <v>#DIV/0!</v>
      </c>
      <c r="I8" s="3">
        <f t="shared" si="2"/>
        <v>0</v>
      </c>
    </row>
    <row r="9" spans="1:12" x14ac:dyDescent="0.2"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交易记录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Microsoft Office User</cp:lastModifiedBy>
  <dcterms:created xsi:type="dcterms:W3CDTF">2019-01-28T08:53:18Z</dcterms:created>
  <dcterms:modified xsi:type="dcterms:W3CDTF">2021-06-17T13:57:41Z</dcterms:modified>
</cp:coreProperties>
</file>