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6" windowWidth="19416" windowHeight="10620"/>
  </bookViews>
  <sheets>
    <sheet name="Sheet1" sheetId="1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G3" i="1" l="1"/>
  <c r="A29" i="1"/>
  <c r="H2" i="1" l="1"/>
  <c r="H28" i="1"/>
  <c r="H29" i="1"/>
  <c r="H3" i="1" s="1"/>
  <c r="G2" i="1"/>
  <c r="A28" i="1"/>
  <c r="H27" i="1" l="1"/>
  <c r="A27" i="1"/>
  <c r="A26" i="1" l="1"/>
  <c r="H15" i="1" l="1"/>
  <c r="H5" i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4" i="1"/>
  <c r="A25" i="1"/>
  <c r="A24" i="1" l="1"/>
  <c r="F3" i="1" l="1"/>
  <c r="F2" i="1"/>
  <c r="A23" i="1"/>
  <c r="E2" i="1" l="1"/>
  <c r="A22" i="1"/>
  <c r="E3" i="1"/>
  <c r="D2" i="1"/>
  <c r="A21" i="1"/>
  <c r="A20" i="1"/>
  <c r="A19" i="1"/>
  <c r="A18" i="1"/>
  <c r="A17" i="1"/>
  <c r="C2" i="1"/>
  <c r="A16" i="1"/>
  <c r="A15" i="1"/>
  <c r="A14" i="1"/>
  <c r="D3" i="1" s="1"/>
  <c r="A13" i="1"/>
  <c r="A12" i="1"/>
  <c r="A11" i="1"/>
  <c r="A10" i="1"/>
  <c r="A9" i="1"/>
  <c r="A8" i="1"/>
  <c r="A7" i="1"/>
  <c r="C3" i="1" s="1"/>
  <c r="A6" i="1"/>
  <c r="A5" i="1"/>
  <c r="A4" i="1"/>
  <c r="B2" i="1"/>
  <c r="B3" i="1" l="1"/>
</calcChain>
</file>

<file path=xl/sharedStrings.xml><?xml version="1.0" encoding="utf-8"?>
<sst xmlns="http://schemas.openxmlformats.org/spreadsheetml/2006/main" count="1" uniqueCount="1">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</sst>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A7" workbookViewId="0">
      <selection activeCell="D7" sqref="D7"/>
    </sheetView>
  </sheetViews>
  <sheetFormatPr defaultRowHeight="14.4" x14ac:dyDescent="0.3"/>
  <cols>
    <col min="1" max="1" width="10.6640625" style="5" bestFit="1" customWidth="1"/>
    <col min="2" max="3" width="10.33203125" bestFit="1" customWidth="1"/>
    <col min="4" max="7" width="10.33203125" customWidth="1"/>
    <col min="8" max="8" width="10.33203125" bestFit="1" customWidth="1"/>
    <col min="13" max="13" width="9.6640625" bestFit="1" customWidth="1"/>
    <col min="14" max="14" width="12" bestFit="1" customWidth="1"/>
  </cols>
  <sheetData>
    <row r="1" spans="1:13" x14ac:dyDescent="0.3">
      <c r="B1">
        <v>122893</v>
      </c>
      <c r="C1">
        <v>122757</v>
      </c>
      <c r="D1">
        <v>112136</v>
      </c>
      <c r="E1">
        <v>112048</v>
      </c>
      <c r="F1">
        <v>122535</v>
      </c>
      <c r="G1">
        <v>122746</v>
      </c>
      <c r="H1" s="4" t="s">
        <v>0</v>
      </c>
    </row>
    <row r="2" spans="1:13" x14ac:dyDescent="0.3">
      <c r="B2" s="2">
        <f>SUM(B4:B6)</f>
        <v>4121.6299999999756</v>
      </c>
      <c r="C2" s="2">
        <f>SUM(C7:C20)</f>
        <v>28111.669999999925</v>
      </c>
      <c r="D2" s="2">
        <f>SUM(D14:D20)</f>
        <v>283.5</v>
      </c>
      <c r="E2" s="2">
        <f>SUM(E17:E21)</f>
        <v>1713.1699999999837</v>
      </c>
      <c r="F2" s="2">
        <f>SUM(F22:F24)</f>
        <v>748.58999999999651</v>
      </c>
      <c r="G2" s="2">
        <f>SUM(G25:G29)</f>
        <v>785.04000000000815</v>
      </c>
      <c r="H2" s="2">
        <f>SUM(H4:H29)</f>
        <v>35763.599999999977</v>
      </c>
    </row>
    <row r="3" spans="1:13" x14ac:dyDescent="0.3">
      <c r="B3" s="3">
        <f>XIRR(B4:B25,A4:A25)</f>
        <v>0.58600277304649373</v>
      </c>
      <c r="C3" s="3">
        <f>XIRR(C7:C17,A7:A17)</f>
        <v>0.17678872942924498</v>
      </c>
      <c r="D3" s="3">
        <f>XIRR(D14:D20,A14:A20)</f>
        <v>6.3725379109382627E-2</v>
      </c>
      <c r="E3" s="3">
        <f>XIRR(E17:E21,A17:A21)</f>
        <v>0.12853825688362122</v>
      </c>
      <c r="F3" s="3">
        <f>XIRR(F22:F24,A22:A24)</f>
        <v>0.1852908194065094</v>
      </c>
      <c r="G3" s="3">
        <f>XIRR(G25:G29,A25:A29)</f>
        <v>0.30266066193580621</v>
      </c>
      <c r="H3" s="3">
        <f>XIRR(H4:H29,A4:A29)</f>
        <v>0.18883574604988096</v>
      </c>
    </row>
    <row r="4" spans="1:13" x14ac:dyDescent="0.3">
      <c r="A4" s="5">
        <f>DATE(2012,9,10)</f>
        <v>41162</v>
      </c>
      <c r="B4" s="2">
        <v>-19175.53</v>
      </c>
      <c r="C4" s="2"/>
      <c r="D4" s="2"/>
      <c r="E4" s="2"/>
      <c r="F4" s="2"/>
      <c r="G4" s="2"/>
      <c r="H4" s="2">
        <f>SUM(B4:G4)</f>
        <v>-19175.53</v>
      </c>
    </row>
    <row r="5" spans="1:13" x14ac:dyDescent="0.3">
      <c r="A5" s="5">
        <f>DATE(2012,10,8)</f>
        <v>41190</v>
      </c>
      <c r="B5" s="2">
        <v>-172371.20000000001</v>
      </c>
      <c r="C5" s="2"/>
      <c r="D5" s="2"/>
      <c r="E5" s="2"/>
      <c r="F5" s="2"/>
      <c r="G5" s="2"/>
      <c r="H5" s="2">
        <f t="shared" ref="H5:H29" si="0">SUM(B5:G5)</f>
        <v>-172371.20000000001</v>
      </c>
    </row>
    <row r="6" spans="1:13" x14ac:dyDescent="0.3">
      <c r="A6" s="5">
        <f>DATE(2012,10,22)</f>
        <v>41204</v>
      </c>
      <c r="B6" s="2">
        <v>195668.36</v>
      </c>
      <c r="C6" s="2"/>
      <c r="D6" s="2"/>
      <c r="E6" s="2"/>
      <c r="F6" s="2"/>
      <c r="G6" s="2"/>
      <c r="H6" s="2">
        <f t="shared" si="0"/>
        <v>195668.36</v>
      </c>
    </row>
    <row r="7" spans="1:13" x14ac:dyDescent="0.3">
      <c r="A7" s="5">
        <f>DATE(2012,10,22)</f>
        <v>41204</v>
      </c>
      <c r="B7" s="2"/>
      <c r="C7" s="2">
        <v>-206687.91</v>
      </c>
      <c r="D7" s="2"/>
      <c r="E7" s="2"/>
      <c r="F7" s="2"/>
      <c r="G7" s="2"/>
      <c r="H7" s="2">
        <f t="shared" si="0"/>
        <v>-206687.91</v>
      </c>
    </row>
    <row r="8" spans="1:13" x14ac:dyDescent="0.3">
      <c r="A8" s="5">
        <f>DATE(2012,10,25)</f>
        <v>41207</v>
      </c>
      <c r="B8" s="2"/>
      <c r="C8" s="2">
        <v>-10973.17</v>
      </c>
      <c r="D8" s="2"/>
      <c r="E8" s="2"/>
      <c r="F8" s="2"/>
      <c r="G8" s="2"/>
      <c r="H8" s="2">
        <f t="shared" si="0"/>
        <v>-10973.17</v>
      </c>
    </row>
    <row r="9" spans="1:13" x14ac:dyDescent="0.3">
      <c r="A9" s="5">
        <f>DATE(2012,11,8)</f>
        <v>41221</v>
      </c>
      <c r="B9" s="2"/>
      <c r="C9" s="2">
        <v>-24270.26</v>
      </c>
      <c r="D9" s="2"/>
      <c r="E9" s="2"/>
      <c r="F9" s="2"/>
      <c r="G9" s="2"/>
      <c r="H9" s="2">
        <f t="shared" si="0"/>
        <v>-24270.26</v>
      </c>
    </row>
    <row r="10" spans="1:13" x14ac:dyDescent="0.3">
      <c r="A10" s="5">
        <f>DATE(2012,12,18)</f>
        <v>41261</v>
      </c>
      <c r="B10" s="2"/>
      <c r="C10" s="2">
        <v>11160.09</v>
      </c>
      <c r="D10" s="2"/>
      <c r="E10" s="2"/>
      <c r="F10" s="2"/>
      <c r="G10" s="2"/>
      <c r="H10" s="2">
        <f t="shared" si="0"/>
        <v>11160.09</v>
      </c>
    </row>
    <row r="11" spans="1:13" x14ac:dyDescent="0.3">
      <c r="A11" s="5">
        <f>DATE(2012,12,21)</f>
        <v>41264</v>
      </c>
      <c r="B11" s="2"/>
      <c r="C11" s="2">
        <v>14347</v>
      </c>
      <c r="D11" s="2"/>
      <c r="E11" s="2"/>
      <c r="F11" s="2"/>
      <c r="G11" s="2"/>
      <c r="H11" s="2">
        <f t="shared" si="0"/>
        <v>14347</v>
      </c>
    </row>
    <row r="12" spans="1:13" x14ac:dyDescent="0.3">
      <c r="A12" s="5">
        <f>DATE(2012,12,24)</f>
        <v>41267</v>
      </c>
      <c r="B12" s="2"/>
      <c r="C12" s="2">
        <v>-13421.85</v>
      </c>
      <c r="D12" s="2"/>
      <c r="E12" s="2"/>
      <c r="F12" s="2"/>
      <c r="G12" s="2"/>
      <c r="H12" s="2">
        <f t="shared" si="0"/>
        <v>-13421.85</v>
      </c>
    </row>
    <row r="13" spans="1:13" x14ac:dyDescent="0.3">
      <c r="A13" s="5">
        <f>DATE(2013,2,19)</f>
        <v>41324</v>
      </c>
      <c r="B13" s="2"/>
      <c r="C13" s="2">
        <v>-70600.22</v>
      </c>
      <c r="D13" s="2"/>
      <c r="E13" s="2"/>
      <c r="F13" s="2"/>
      <c r="G13" s="2"/>
      <c r="H13" s="2">
        <f t="shared" si="0"/>
        <v>-70600.22</v>
      </c>
    </row>
    <row r="14" spans="1:13" x14ac:dyDescent="0.3">
      <c r="A14" s="5">
        <f>DATE(2013,5,3)</f>
        <v>41397</v>
      </c>
      <c r="B14" s="2"/>
      <c r="C14" s="2"/>
      <c r="D14" s="2">
        <v>-29769.360000000001</v>
      </c>
      <c r="E14" s="2"/>
      <c r="F14" s="2"/>
      <c r="G14" s="2"/>
      <c r="H14" s="2">
        <f t="shared" si="0"/>
        <v>-29769.360000000001</v>
      </c>
      <c r="M14" s="1"/>
    </row>
    <row r="15" spans="1:13" x14ac:dyDescent="0.3">
      <c r="A15" s="5">
        <f>DATE(2013,5,13)</f>
        <v>41407</v>
      </c>
      <c r="B15" s="2"/>
      <c r="C15" s="2">
        <v>55002.9</v>
      </c>
      <c r="D15" s="2"/>
      <c r="E15" s="2"/>
      <c r="F15" s="2"/>
      <c r="G15" s="2"/>
      <c r="H15" s="2">
        <f>SUM(B15:G15)</f>
        <v>55002.9</v>
      </c>
      <c r="M15" s="1"/>
    </row>
    <row r="16" spans="1:13" x14ac:dyDescent="0.3">
      <c r="A16" s="5">
        <f>DATE(2013,5,20)</f>
        <v>41414</v>
      </c>
      <c r="B16" s="2"/>
      <c r="C16" s="2">
        <v>53846.71</v>
      </c>
      <c r="D16" s="2"/>
      <c r="E16" s="2"/>
      <c r="F16" s="2"/>
      <c r="G16" s="2"/>
      <c r="H16" s="2">
        <f t="shared" si="0"/>
        <v>53846.71</v>
      </c>
    </row>
    <row r="17" spans="1:8" x14ac:dyDescent="0.3">
      <c r="A17" s="5">
        <f>DATE(2013,6,17)</f>
        <v>41442</v>
      </c>
      <c r="B17" s="2"/>
      <c r="C17" s="2">
        <v>219708.38</v>
      </c>
      <c r="D17" s="2"/>
      <c r="E17" s="2">
        <v>-15483.9</v>
      </c>
      <c r="F17" s="2"/>
      <c r="G17" s="2"/>
      <c r="H17" s="2">
        <f t="shared" si="0"/>
        <v>204224.48</v>
      </c>
    </row>
    <row r="18" spans="1:8" x14ac:dyDescent="0.3">
      <c r="A18" s="5">
        <f>DATE(2013,6,18)</f>
        <v>41443</v>
      </c>
      <c r="B18" s="2"/>
      <c r="C18" s="2"/>
      <c r="D18" s="2"/>
      <c r="E18" s="2">
        <v>-213976</v>
      </c>
      <c r="F18" s="2"/>
      <c r="G18" s="2"/>
      <c r="H18" s="2">
        <f t="shared" si="0"/>
        <v>-213976</v>
      </c>
    </row>
    <row r="19" spans="1:8" x14ac:dyDescent="0.3">
      <c r="A19" s="5">
        <f>DATE(2013,6,24)</f>
        <v>41449</v>
      </c>
      <c r="B19" s="2"/>
      <c r="C19" s="2"/>
      <c r="D19" s="2"/>
      <c r="E19" s="2">
        <v>-189170.99</v>
      </c>
      <c r="F19" s="2"/>
      <c r="G19" s="2"/>
      <c r="H19" s="2">
        <f t="shared" si="0"/>
        <v>-189170.99</v>
      </c>
    </row>
    <row r="20" spans="1:8" x14ac:dyDescent="0.3">
      <c r="A20" s="5">
        <f>DATE(2013,6,28)</f>
        <v>41453</v>
      </c>
      <c r="B20" s="2"/>
      <c r="C20" s="2"/>
      <c r="D20" s="2">
        <v>30052.86</v>
      </c>
      <c r="E20" s="2"/>
      <c r="F20" s="2"/>
      <c r="G20" s="2"/>
      <c r="H20" s="2">
        <f t="shared" si="0"/>
        <v>30052.86</v>
      </c>
    </row>
    <row r="21" spans="1:8" x14ac:dyDescent="0.3">
      <c r="A21" s="5">
        <f>DATE(2013,7,3)</f>
        <v>41458</v>
      </c>
      <c r="B21" s="2"/>
      <c r="C21" s="2"/>
      <c r="D21" s="2"/>
      <c r="E21" s="2">
        <v>420344.06</v>
      </c>
      <c r="F21" s="2"/>
      <c r="G21" s="2"/>
      <c r="H21" s="2">
        <f t="shared" si="0"/>
        <v>420344.06</v>
      </c>
    </row>
    <row r="22" spans="1:8" x14ac:dyDescent="0.3">
      <c r="A22" s="5">
        <f>DATE(2014,7,24)</f>
        <v>41844</v>
      </c>
      <c r="B22" s="2"/>
      <c r="C22" s="2"/>
      <c r="D22" s="2"/>
      <c r="E22" s="2"/>
      <c r="F22" s="2">
        <v>-19349.78</v>
      </c>
      <c r="G22" s="2"/>
      <c r="H22" s="2">
        <f t="shared" si="0"/>
        <v>-19349.78</v>
      </c>
    </row>
    <row r="23" spans="1:8" x14ac:dyDescent="0.3">
      <c r="A23" s="5">
        <f>DATE(2014,8,1)</f>
        <v>41852</v>
      </c>
      <c r="B23" s="2"/>
      <c r="C23" s="2"/>
      <c r="D23" s="2"/>
      <c r="E23" s="2"/>
      <c r="F23" s="2">
        <v>-49397.11</v>
      </c>
      <c r="G23" s="2"/>
      <c r="H23" s="2">
        <f t="shared" si="0"/>
        <v>-49397.11</v>
      </c>
    </row>
    <row r="24" spans="1:8" x14ac:dyDescent="0.3">
      <c r="A24" s="5">
        <f>DATE(2014,8,22)</f>
        <v>41873</v>
      </c>
      <c r="B24" s="2"/>
      <c r="C24" s="2"/>
      <c r="D24" s="2"/>
      <c r="E24" s="2"/>
      <c r="F24" s="2">
        <v>69495.48</v>
      </c>
      <c r="G24" s="2"/>
      <c r="H24" s="2">
        <f t="shared" si="0"/>
        <v>69495.48</v>
      </c>
    </row>
    <row r="25" spans="1:8" x14ac:dyDescent="0.3">
      <c r="A25" s="5">
        <f>DATE(2014,8,27)</f>
        <v>41878</v>
      </c>
      <c r="B25" s="2"/>
      <c r="C25" s="2"/>
      <c r="D25" s="2"/>
      <c r="E25" s="2"/>
      <c r="F25" s="2"/>
      <c r="G25" s="2">
        <v>-34981.82</v>
      </c>
      <c r="H25" s="2">
        <f t="shared" si="0"/>
        <v>-34981.82</v>
      </c>
    </row>
    <row r="26" spans="1:8" x14ac:dyDescent="0.3">
      <c r="A26" s="5">
        <f>DATE(2014,9,2)</f>
        <v>41884</v>
      </c>
      <c r="B26" s="2"/>
      <c r="C26" s="2"/>
      <c r="D26" s="2"/>
      <c r="E26" s="2"/>
      <c r="F26" s="2"/>
      <c r="G26" s="2">
        <v>35551.410000000003</v>
      </c>
      <c r="H26" s="2">
        <f t="shared" si="0"/>
        <v>35551.410000000003</v>
      </c>
    </row>
    <row r="27" spans="1:8" x14ac:dyDescent="0.3">
      <c r="A27" s="5">
        <f>DATE(2014,9,4)</f>
        <v>41886</v>
      </c>
      <c r="B27" s="2"/>
      <c r="C27" s="2"/>
      <c r="D27" s="2"/>
      <c r="E27" s="2"/>
      <c r="F27" s="2"/>
      <c r="G27" s="2">
        <v>-52564.71</v>
      </c>
      <c r="H27" s="2">
        <f t="shared" si="0"/>
        <v>-52564.71</v>
      </c>
    </row>
    <row r="28" spans="1:8" x14ac:dyDescent="0.3">
      <c r="A28" s="5">
        <f>DATE(2014,9,9)</f>
        <v>41891</v>
      </c>
      <c r="B28" s="2"/>
      <c r="C28" s="2"/>
      <c r="D28" s="2"/>
      <c r="E28" s="2"/>
      <c r="F28" s="2"/>
      <c r="G28" s="2">
        <v>-49605.21</v>
      </c>
      <c r="H28" s="2">
        <f t="shared" si="0"/>
        <v>-49605.21</v>
      </c>
    </row>
    <row r="29" spans="1:8" x14ac:dyDescent="0.3">
      <c r="A29" s="5">
        <f>DATE(2014,9,15)</f>
        <v>41897</v>
      </c>
      <c r="B29" s="2"/>
      <c r="C29" s="2"/>
      <c r="D29" s="2"/>
      <c r="E29" s="2"/>
      <c r="F29" s="2"/>
      <c r="G29" s="2">
        <v>102385.37</v>
      </c>
      <c r="H29" s="2">
        <f t="shared" si="0"/>
        <v>102385.37</v>
      </c>
    </row>
    <row r="30" spans="1:8" x14ac:dyDescent="0.3">
      <c r="B30" s="2"/>
      <c r="C30" s="2"/>
      <c r="D30" s="2"/>
      <c r="E30" s="2"/>
      <c r="F30" s="2"/>
      <c r="G30" s="2"/>
      <c r="H30" s="2"/>
    </row>
    <row r="31" spans="1:8" x14ac:dyDescent="0.3">
      <c r="B31" s="2"/>
      <c r="C31" s="2"/>
      <c r="D31" s="2"/>
      <c r="E31" s="2"/>
      <c r="F31" s="2"/>
      <c r="G31" s="2"/>
      <c r="H31" s="2"/>
    </row>
    <row r="32" spans="1:8" x14ac:dyDescent="0.3">
      <c r="B32" s="2"/>
      <c r="C32" s="2"/>
      <c r="D32" s="2"/>
      <c r="E32" s="2"/>
      <c r="F32" s="2"/>
      <c r="G32" s="2"/>
      <c r="H32" s="2"/>
    </row>
    <row r="33" spans="2:8" x14ac:dyDescent="0.3">
      <c r="B33" s="2"/>
      <c r="C33" s="2"/>
      <c r="D33" s="2"/>
      <c r="E33" s="2"/>
      <c r="F33" s="2"/>
      <c r="G33" s="2"/>
      <c r="H33" s="2"/>
    </row>
    <row r="34" spans="2:8" x14ac:dyDescent="0.3">
      <c r="B34" s="2"/>
      <c r="C34" s="2"/>
      <c r="D34" s="2"/>
      <c r="E34" s="2"/>
      <c r="F34" s="2"/>
      <c r="G34" s="2"/>
      <c r="H34" s="2"/>
    </row>
    <row r="35" spans="2:8" x14ac:dyDescent="0.3">
      <c r="B35" s="2"/>
      <c r="C35" s="2"/>
      <c r="D35" s="2"/>
      <c r="E35" s="2"/>
      <c r="F35" s="2"/>
      <c r="G35" s="2"/>
      <c r="H35" s="2"/>
    </row>
    <row r="36" spans="2:8" x14ac:dyDescent="0.3">
      <c r="B36" s="2"/>
      <c r="C36" s="2"/>
      <c r="D36" s="2"/>
      <c r="E36" s="2"/>
      <c r="F36" s="2"/>
      <c r="G36" s="2"/>
      <c r="H36" s="2"/>
    </row>
    <row r="37" spans="2:8" x14ac:dyDescent="0.3">
      <c r="B37" s="2"/>
      <c r="C37" s="2"/>
      <c r="D37" s="2"/>
      <c r="E37" s="2"/>
      <c r="F37" s="2"/>
      <c r="G37" s="2"/>
      <c r="H37" s="2"/>
    </row>
    <row r="38" spans="2:8" x14ac:dyDescent="0.3">
      <c r="B38" s="2"/>
      <c r="C38" s="2"/>
      <c r="D38" s="2"/>
      <c r="E38" s="2"/>
      <c r="F38" s="2"/>
      <c r="G38" s="2"/>
      <c r="H38" s="2"/>
    </row>
    <row r="39" spans="2:8" x14ac:dyDescent="0.3">
      <c r="B39" s="2"/>
      <c r="C39" s="2"/>
      <c r="D39" s="2"/>
      <c r="E39" s="2"/>
      <c r="F39" s="2"/>
      <c r="G39" s="2"/>
      <c r="H39" s="2"/>
    </row>
    <row r="40" spans="2:8" x14ac:dyDescent="0.3">
      <c r="B40" s="2"/>
      <c r="C40" s="2"/>
      <c r="D40" s="2"/>
      <c r="E40" s="2"/>
      <c r="F40" s="2"/>
      <c r="G40" s="2"/>
      <c r="H40" s="2"/>
    </row>
    <row r="41" spans="2:8" x14ac:dyDescent="0.3">
      <c r="B41" s="2"/>
      <c r="C41" s="2"/>
      <c r="D41" s="2"/>
      <c r="E41" s="2"/>
      <c r="F41" s="2"/>
      <c r="G41" s="2"/>
      <c r="H41" s="2"/>
    </row>
    <row r="42" spans="2:8" x14ac:dyDescent="0.3">
      <c r="B42" s="2"/>
      <c r="C42" s="2"/>
      <c r="D42" s="2"/>
      <c r="E42" s="2"/>
      <c r="F42" s="2"/>
      <c r="G42" s="2"/>
      <c r="H42" s="2"/>
    </row>
    <row r="43" spans="2:8" x14ac:dyDescent="0.3">
      <c r="B43" s="2"/>
      <c r="C43" s="2"/>
      <c r="D43" s="2"/>
      <c r="E43" s="2"/>
      <c r="F43" s="2"/>
      <c r="G43" s="2"/>
      <c r="H43" s="2"/>
    </row>
    <row r="44" spans="2:8" x14ac:dyDescent="0.3">
      <c r="B44" s="2"/>
      <c r="C44" s="2"/>
      <c r="D44" s="2"/>
      <c r="E44" s="2"/>
      <c r="F44" s="2"/>
      <c r="G44" s="2"/>
      <c r="H44" s="2"/>
    </row>
  </sheetData>
  <pageMargins left="0.7" right="0.7" top="0.75" bottom="0.75" header="0.3" footer="0.3"/>
  <pageSetup paperSize="9" orientation="portrait" r:id="rId1"/>
  <ignoredErrors>
    <ignoredError sqref="B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D6" sqref="D6"/>
    </sheetView>
  </sheetViews>
  <sheetFormatPr defaultRowHeight="14.4" x14ac:dyDescent="0.3"/>
  <cols>
    <col min="2" max="4" width="10.44140625" bestFit="1" customWidth="1"/>
  </cols>
  <sheetData>
    <row r="1" spans="1:19" x14ac:dyDescent="0.25">
      <c r="B1" s="5">
        <v>41406</v>
      </c>
      <c r="C1" s="5">
        <v>41427</v>
      </c>
      <c r="D1" s="5">
        <v>41440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spans="1:19" x14ac:dyDescent="0.25">
      <c r="A2">
        <v>122757</v>
      </c>
      <c r="B2" s="2">
        <v>5.21</v>
      </c>
      <c r="C2" s="2">
        <v>4.2699999999999996</v>
      </c>
      <c r="D2" s="2">
        <v>4.3899999999999997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9" x14ac:dyDescent="0.25">
      <c r="B3" s="2">
        <v>20.7</v>
      </c>
      <c r="C3" s="2">
        <v>19.7</v>
      </c>
      <c r="D3" s="2">
        <v>18.18</v>
      </c>
      <c r="E3" s="2"/>
      <c r="F3" s="2"/>
      <c r="G3" s="2"/>
      <c r="H3" s="2"/>
      <c r="I3" s="2"/>
      <c r="J3" s="2"/>
      <c r="K3" s="2"/>
      <c r="L3" s="2"/>
      <c r="M3" s="2"/>
      <c r="N3" s="2"/>
    </row>
    <row r="4" spans="1:19" x14ac:dyDescent="0.25">
      <c r="A4">
        <v>112136</v>
      </c>
      <c r="B4" s="2">
        <v>5.57</v>
      </c>
      <c r="C4" s="2">
        <v>5.15</v>
      </c>
      <c r="D4" s="2">
        <v>5.08</v>
      </c>
      <c r="E4" s="2"/>
      <c r="F4" s="2"/>
      <c r="G4" s="2"/>
      <c r="H4" s="2"/>
      <c r="I4" s="2"/>
      <c r="J4" s="2"/>
      <c r="K4" s="2"/>
      <c r="L4" s="2"/>
      <c r="M4" s="2"/>
      <c r="N4" s="2"/>
    </row>
    <row r="5" spans="1:19" x14ac:dyDescent="0.25">
      <c r="B5" s="2">
        <v>4.46</v>
      </c>
      <c r="C5" s="2">
        <v>41.43</v>
      </c>
      <c r="D5" s="2">
        <v>31.35</v>
      </c>
      <c r="E5" s="2"/>
      <c r="F5" s="2"/>
      <c r="G5" s="2"/>
      <c r="H5" s="2"/>
      <c r="I5" s="2"/>
      <c r="J5" s="2"/>
      <c r="K5" s="2"/>
      <c r="L5" s="2"/>
      <c r="M5" s="2"/>
      <c r="N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</dc:creator>
  <cp:lastModifiedBy>EMC</cp:lastModifiedBy>
  <dcterms:created xsi:type="dcterms:W3CDTF">2012-10-22T02:31:42Z</dcterms:created>
  <dcterms:modified xsi:type="dcterms:W3CDTF">2014-09-16T02:43:40Z</dcterms:modified>
</cp:coreProperties>
</file>