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SP_domaci1_faza2\"/>
    </mc:Choice>
  </mc:AlternateContent>
  <xr:revisionPtr revIDLastSave="0" documentId="8_{8096AA19-35FB-4782-B726-14ED60CFD8A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81029"/>
</workbook>
</file>

<file path=xl/calcChain.xml><?xml version="1.0" encoding="utf-8"?>
<calcChain xmlns="http://schemas.openxmlformats.org/spreadsheetml/2006/main">
  <c r="I10" i="3" l="1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4" s="1"/>
  <c r="P6" i="2"/>
  <c r="P7" i="2"/>
  <c r="P8" i="2"/>
  <c r="P9" i="2"/>
  <c r="P10" i="2"/>
  <c r="P11" i="2"/>
  <c r="P12" i="2"/>
  <c r="P13" i="2"/>
  <c r="D2" i="2" s="1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3" l="1"/>
  <c r="A37" i="1"/>
  <c r="A31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I23" i="1"/>
  <c r="O22" i="1"/>
  <c r="Q22" i="1" s="1"/>
  <c r="I22" i="1"/>
  <c r="O21" i="1"/>
  <c r="Q21" i="1" s="1"/>
  <c r="I21" i="1"/>
  <c r="O20" i="1"/>
  <c r="Q20" i="1" s="1"/>
  <c r="I20" i="1"/>
  <c r="O19" i="1"/>
  <c r="Q19" i="1" s="1"/>
  <c r="I19" i="1"/>
  <c r="O18" i="1"/>
  <c r="Q18" i="1" s="1"/>
  <c r="I18" i="1"/>
  <c r="O17" i="1"/>
  <c r="Q17" i="1" s="1"/>
  <c r="I17" i="1"/>
  <c r="O16" i="1"/>
  <c r="Q16" i="1" s="1"/>
  <c r="I16" i="1"/>
  <c r="O15" i="1"/>
  <c r="Q15" i="1" s="1"/>
  <c r="I15" i="1"/>
  <c r="O14" i="1"/>
  <c r="I14" i="1"/>
  <c r="R17" i="1" l="1"/>
  <c r="S17" i="1" s="1"/>
  <c r="R19" i="1"/>
  <c r="S19" i="1" s="1"/>
  <c r="R21" i="1"/>
  <c r="S21" i="1" s="1"/>
  <c r="R23" i="1"/>
  <c r="S23" i="1" s="1"/>
  <c r="R16" i="1"/>
  <c r="S16" i="1" s="1"/>
  <c r="R18" i="1"/>
  <c r="S18" i="1" s="1"/>
  <c r="R20" i="1"/>
  <c r="S20" i="1" s="1"/>
  <c r="R22" i="1"/>
  <c r="S22" i="1" s="1"/>
  <c r="R15" i="1"/>
  <c r="S15" i="1" s="1"/>
  <c r="O24" i="1"/>
  <c r="I24" i="1"/>
  <c r="J26" i="1" s="1"/>
  <c r="Q14" i="1"/>
  <c r="R14" i="1" s="1"/>
  <c r="Q24" i="1" l="1"/>
  <c r="S14" i="1"/>
  <c r="S24" i="1" s="1"/>
  <c r="R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<sst xmlns="http://schemas.openxmlformats.org/spreadsheetml/2006/main" count="124" uniqueCount="82">
  <si>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</si>
  <si>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</si>
  <si>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</si>
  <si>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</si>
  <si>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</si>
  <si>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</si>
  <si>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</si>
  <si>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</si>
  <si>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</si>
  <si>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</si>
  <si>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</si>
  <si>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</si>
  <si>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</si>
  <si>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</si>
  <si>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</si>
  <si>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</si>
  <si>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</si>
  <si>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</si>
  <si>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</si>
  <si>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</si>
  <si>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</si>
  <si>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</si>
  <si>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</si>
  <si>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</si>
  <si>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</si>
  <si>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</si>
  <si>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</si>
  <si>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</si>
  <si>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</si>
  <si>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</si>
  <si>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</si>
  <si>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</si>
  <si>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</si>
  <si>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</si>
  <si>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</si>
  <si>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</si>
  <si>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</si>
  <si>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</si>
  <si>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</si>
  <si>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</si>
  <si>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</si>
  <si>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</si>
  <si>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</si>
  <si>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</si>
  <si>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</si>
  <si>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</si>
  <si>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</si>
  <si>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</si>
  <si>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</si>
  <si>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</si>
  <si>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</si>
  <si>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</si>
  <si>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</si>
  <si>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</si>
  <si>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</si>
  <si>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</si>
  <si>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</si>
  <si>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</si>
  <si>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</si>
  <si>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</si>
  <si>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3D Design &amp; Engineering Software</t>
  </si>
  <si>
    <t>Dassault Systemes</t>
  </si>
  <si>
    <t>Company</t>
  </si>
  <si>
    <t>WP1- PREP 1 - Market and user request analysis</t>
  </si>
  <si>
    <t>WP2- PREP 2 - Project plan</t>
  </si>
  <si>
    <t>WP3- PREP 3 – Model and Design</t>
  </si>
  <si>
    <t>WP7- DEV4 – Web-portal Implementation</t>
  </si>
  <si>
    <t>WP8- DEV5 – Android application Testing</t>
  </si>
  <si>
    <t>WP11- DEV8 – Deployment</t>
  </si>
  <si>
    <t>WP13- Management &amp; Communication</t>
  </si>
  <si>
    <t>WP1 - PREP 1</t>
  </si>
  <si>
    <t>WP2 - PREP 2</t>
  </si>
  <si>
    <t>WP3 - PREP 3</t>
  </si>
  <si>
    <t>France</t>
  </si>
  <si>
    <t>License for Statistics Generation Software</t>
  </si>
  <si>
    <t>License for Modeling Application</t>
  </si>
  <si>
    <t>License for Microsoft Project</t>
  </si>
  <si>
    <t>Server room</t>
  </si>
  <si>
    <t>WP7 - WP8 -WP11</t>
  </si>
  <si>
    <t>PC</t>
  </si>
  <si>
    <t>Testing Software</t>
  </si>
  <si>
    <t xml:space="preserve">Cracking the languare barrier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</si>
</sst>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3" fontId="3" fillId="5" borderId="2" xfId="0" applyNumberFormat="1" applyFont="1" applyFill="1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topLeftCell="A13" zoomScaleNormal="100" workbookViewId="0">
      <selection activeCell="C32" sqref="C32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29.42578125" customWidth="1"/>
    <col min="11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50"/>
      <c r="F3" s="50"/>
      <c r="G3" s="50"/>
      <c r="H3" s="50"/>
      <c r="I3" s="50"/>
    </row>
    <row r="4" spans="1:19" x14ac:dyDescent="0.25">
      <c r="D4" s="2"/>
      <c r="E4" s="51" t="s">
        <v>1</v>
      </c>
      <c r="F4" s="52"/>
      <c r="G4" s="52"/>
      <c r="H4" s="52"/>
      <c r="I4" s="52"/>
      <c r="J4" s="3" t="s">
        <v>81</v>
      </c>
      <c r="L4" s="52" t="s">
        <v>2</v>
      </c>
      <c r="M4" s="52"/>
      <c r="N4" s="52"/>
      <c r="O4" s="4">
        <v>0.25</v>
      </c>
    </row>
    <row r="5" spans="1:19" x14ac:dyDescent="0.25">
      <c r="D5" s="2"/>
      <c r="E5" s="51" t="s">
        <v>3</v>
      </c>
      <c r="F5" s="52"/>
      <c r="G5" s="52"/>
      <c r="H5" s="52"/>
      <c r="I5" s="52"/>
      <c r="J5" s="3" t="s">
        <v>60</v>
      </c>
      <c r="L5" s="52" t="s">
        <v>4</v>
      </c>
      <c r="M5" s="52"/>
      <c r="N5" s="52"/>
      <c r="O5" s="4">
        <v>1</v>
      </c>
    </row>
    <row r="6" spans="1:19" x14ac:dyDescent="0.25">
      <c r="D6" s="2"/>
      <c r="E6" s="51" t="s">
        <v>5</v>
      </c>
      <c r="F6" s="52"/>
      <c r="G6" s="52"/>
      <c r="H6" s="52"/>
      <c r="I6" s="52"/>
      <c r="J6" s="3" t="s">
        <v>61</v>
      </c>
      <c r="L6" s="52" t="s">
        <v>6</v>
      </c>
      <c r="M6" s="52"/>
      <c r="N6" s="52"/>
      <c r="O6" s="5">
        <v>0.7</v>
      </c>
      <c r="P6" s="6" t="s">
        <v>7</v>
      </c>
      <c r="Q6" s="6"/>
    </row>
    <row r="7" spans="1:19" x14ac:dyDescent="0.25">
      <c r="E7" s="52" t="s">
        <v>8</v>
      </c>
      <c r="F7" s="52"/>
      <c r="G7" s="52"/>
      <c r="H7" s="52"/>
      <c r="I7" s="52"/>
      <c r="J7" s="3" t="s">
        <v>62</v>
      </c>
      <c r="L7" s="52" t="s">
        <v>9</v>
      </c>
      <c r="M7" s="52"/>
      <c r="N7" s="52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53" t="s">
        <v>10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8"/>
    </row>
    <row r="12" spans="1:19" ht="15.75" x14ac:dyDescent="0.25">
      <c r="D12" s="55" t="s">
        <v>11</v>
      </c>
      <c r="E12" s="55"/>
      <c r="F12" s="55"/>
      <c r="G12" s="55"/>
      <c r="H12" s="55"/>
      <c r="I12" s="55"/>
      <c r="J12" s="56" t="s">
        <v>12</v>
      </c>
      <c r="K12" s="56"/>
      <c r="L12" s="56"/>
      <c r="M12" s="56"/>
      <c r="N12" s="56"/>
      <c r="O12" s="56"/>
      <c r="P12" s="56"/>
      <c r="Q12" s="56"/>
      <c r="R12" s="56"/>
      <c r="S12" s="9"/>
    </row>
    <row r="13" spans="1:19" s="14" customFormat="1" ht="90" customHeight="1" x14ac:dyDescent="0.2">
      <c r="A13" s="49" t="s">
        <v>51</v>
      </c>
      <c r="B13" s="49"/>
      <c r="C13" s="49"/>
      <c r="D13" s="10" t="s">
        <v>13</v>
      </c>
      <c r="E13" s="10" t="s">
        <v>14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8" t="s">
        <v>63</v>
      </c>
      <c r="B14" s="58"/>
      <c r="C14" s="58"/>
      <c r="D14" s="15">
        <v>20</v>
      </c>
      <c r="E14" s="15">
        <v>4</v>
      </c>
      <c r="F14" s="15">
        <v>0</v>
      </c>
      <c r="G14" s="15">
        <v>9</v>
      </c>
      <c r="H14" s="15">
        <v>2</v>
      </c>
      <c r="I14" s="16">
        <f>+SUM(D14:H14)</f>
        <v>35</v>
      </c>
      <c r="J14" s="17">
        <v>122500</v>
      </c>
      <c r="K14" s="17">
        <v>1666</v>
      </c>
      <c r="L14" s="17"/>
      <c r="M14" s="17"/>
      <c r="N14" s="17"/>
      <c r="O14" s="18">
        <f t="shared" ref="O14:O23" si="0">+$O$4*(J14+K14-N14)</f>
        <v>31041.5</v>
      </c>
      <c r="P14" s="17"/>
      <c r="Q14" s="17">
        <f>+J14+K14+L14+M14+O14+P14</f>
        <v>155207.5</v>
      </c>
      <c r="R14" s="48">
        <f>+Q14</f>
        <v>155207.5</v>
      </c>
      <c r="S14" s="18">
        <f>+Q14-R14</f>
        <v>0</v>
      </c>
    </row>
    <row r="15" spans="1:19" x14ac:dyDescent="0.25">
      <c r="A15" s="58" t="s">
        <v>64</v>
      </c>
      <c r="B15" s="58"/>
      <c r="C15" s="58"/>
      <c r="D15" s="15">
        <v>0</v>
      </c>
      <c r="E15" s="15">
        <v>10</v>
      </c>
      <c r="F15" s="15">
        <v>10</v>
      </c>
      <c r="G15" s="15">
        <v>5</v>
      </c>
      <c r="H15" s="15">
        <v>5</v>
      </c>
      <c r="I15" s="16">
        <f t="shared" ref="I15:I23" si="1">+SUM(D15:H15)</f>
        <v>30</v>
      </c>
      <c r="J15" s="17">
        <v>105000</v>
      </c>
      <c r="K15" s="17">
        <v>1666</v>
      </c>
      <c r="L15" s="17"/>
      <c r="M15" s="17"/>
      <c r="N15" s="17"/>
      <c r="O15" s="18">
        <f t="shared" si="0"/>
        <v>26666.5</v>
      </c>
      <c r="P15" s="17"/>
      <c r="Q15" s="17">
        <f t="shared" ref="Q15:Q23" si="2">+J15+K15+L15+M15+O15+P15</f>
        <v>133332.5</v>
      </c>
      <c r="R15" s="48">
        <f>+Q15</f>
        <v>133332.5</v>
      </c>
      <c r="S15" s="18">
        <f t="shared" ref="S15:S23" si="3">+Q15-R15</f>
        <v>0</v>
      </c>
    </row>
    <row r="16" spans="1:19" x14ac:dyDescent="0.25">
      <c r="A16" s="58" t="s">
        <v>65</v>
      </c>
      <c r="B16" s="58"/>
      <c r="C16" s="58"/>
      <c r="D16" s="15">
        <v>5</v>
      </c>
      <c r="E16" s="15">
        <v>10</v>
      </c>
      <c r="F16" s="15">
        <v>15</v>
      </c>
      <c r="G16" s="15">
        <v>5</v>
      </c>
      <c r="H16" s="15">
        <v>5</v>
      </c>
      <c r="I16" s="16">
        <f t="shared" si="1"/>
        <v>40</v>
      </c>
      <c r="J16" s="17">
        <v>140000</v>
      </c>
      <c r="K16" s="17">
        <v>4295.7740000000003</v>
      </c>
      <c r="L16" s="17"/>
      <c r="M16" s="17"/>
      <c r="N16" s="17"/>
      <c r="O16" s="18">
        <f t="shared" si="0"/>
        <v>36073.943500000001</v>
      </c>
      <c r="P16" s="17"/>
      <c r="Q16" s="17">
        <f t="shared" si="2"/>
        <v>180369.7175</v>
      </c>
      <c r="R16" s="48">
        <f>+Q16</f>
        <v>180369.7175</v>
      </c>
      <c r="S16" s="18">
        <f t="shared" si="3"/>
        <v>0</v>
      </c>
    </row>
    <row r="17" spans="1:20" x14ac:dyDescent="0.25">
      <c r="A17" s="58" t="s">
        <v>66</v>
      </c>
      <c r="B17" s="58"/>
      <c r="C17" s="58"/>
      <c r="D17" s="15">
        <v>0</v>
      </c>
      <c r="E17" s="15">
        <v>9</v>
      </c>
      <c r="F17" s="15">
        <v>20</v>
      </c>
      <c r="G17" s="15">
        <v>20</v>
      </c>
      <c r="H17" s="15">
        <v>5</v>
      </c>
      <c r="I17" s="16">
        <f t="shared" si="1"/>
        <v>54</v>
      </c>
      <c r="J17" s="17">
        <v>189000</v>
      </c>
      <c r="K17" s="17">
        <v>5799.29</v>
      </c>
      <c r="L17" s="17"/>
      <c r="M17" s="17"/>
      <c r="N17" s="17"/>
      <c r="O17" s="18">
        <f t="shared" si="0"/>
        <v>48699.822500000002</v>
      </c>
      <c r="P17" s="17"/>
      <c r="Q17" s="17">
        <f t="shared" si="2"/>
        <v>243499.11250000002</v>
      </c>
      <c r="R17" s="48">
        <f>+Q17</f>
        <v>243499.11250000002</v>
      </c>
      <c r="S17" s="18">
        <f t="shared" si="3"/>
        <v>0</v>
      </c>
    </row>
    <row r="18" spans="1:20" x14ac:dyDescent="0.25">
      <c r="A18" s="58" t="s">
        <v>67</v>
      </c>
      <c r="B18" s="58"/>
      <c r="C18" s="58"/>
      <c r="D18" s="15">
        <v>0</v>
      </c>
      <c r="E18" s="15">
        <v>4</v>
      </c>
      <c r="F18" s="15">
        <v>4</v>
      </c>
      <c r="G18" s="15">
        <v>5</v>
      </c>
      <c r="H18" s="15">
        <v>2</v>
      </c>
      <c r="I18" s="16">
        <f t="shared" si="1"/>
        <v>15</v>
      </c>
      <c r="J18" s="17">
        <v>52500</v>
      </c>
      <c r="K18" s="17">
        <v>1610.9</v>
      </c>
      <c r="L18" s="17"/>
      <c r="M18" s="17"/>
      <c r="N18" s="17"/>
      <c r="O18" s="18">
        <f t="shared" si="0"/>
        <v>13527.725</v>
      </c>
      <c r="P18" s="17"/>
      <c r="Q18" s="17">
        <f t="shared" si="2"/>
        <v>67638.625</v>
      </c>
      <c r="R18" s="48">
        <f>+Q18</f>
        <v>67638.625</v>
      </c>
      <c r="S18" s="18">
        <f t="shared" si="3"/>
        <v>0</v>
      </c>
    </row>
    <row r="19" spans="1:20" x14ac:dyDescent="0.25">
      <c r="A19" s="58" t="s">
        <v>68</v>
      </c>
      <c r="B19" s="58"/>
      <c r="C19" s="58"/>
      <c r="D19" s="15">
        <v>0</v>
      </c>
      <c r="E19" s="15">
        <v>3</v>
      </c>
      <c r="F19" s="15">
        <v>10</v>
      </c>
      <c r="G19" s="15">
        <v>5</v>
      </c>
      <c r="H19" s="15">
        <v>2</v>
      </c>
      <c r="I19" s="16">
        <f t="shared" si="1"/>
        <v>20</v>
      </c>
      <c r="J19" s="17">
        <v>70000</v>
      </c>
      <c r="K19" s="17">
        <v>2147.8000000000002</v>
      </c>
      <c r="L19" s="17"/>
      <c r="M19" s="17"/>
      <c r="N19" s="17"/>
      <c r="O19" s="18">
        <f t="shared" si="0"/>
        <v>18036.95</v>
      </c>
      <c r="P19" s="17"/>
      <c r="Q19" s="17">
        <f t="shared" si="2"/>
        <v>90184.75</v>
      </c>
      <c r="R19" s="48">
        <f t="shared" ref="R19:R23" si="4">+Q19</f>
        <v>90184.75</v>
      </c>
      <c r="S19" s="18">
        <f t="shared" si="3"/>
        <v>0</v>
      </c>
    </row>
    <row r="20" spans="1:20" x14ac:dyDescent="0.25">
      <c r="A20" s="58" t="s">
        <v>69</v>
      </c>
      <c r="B20" s="58"/>
      <c r="C20" s="58"/>
      <c r="D20" s="15">
        <v>15</v>
      </c>
      <c r="E20" s="15">
        <v>0</v>
      </c>
      <c r="F20" s="15">
        <v>50</v>
      </c>
      <c r="G20" s="15">
        <v>15</v>
      </c>
      <c r="H20" s="15">
        <v>10</v>
      </c>
      <c r="I20" s="16">
        <f t="shared" si="1"/>
        <v>90</v>
      </c>
      <c r="J20" s="17">
        <v>315000</v>
      </c>
      <c r="K20" s="17">
        <v>9665.4920000000002</v>
      </c>
      <c r="L20" s="17"/>
      <c r="M20" s="17"/>
      <c r="N20" s="17"/>
      <c r="O20" s="18">
        <f t="shared" si="0"/>
        <v>81166.373000000007</v>
      </c>
      <c r="P20" s="17"/>
      <c r="Q20" s="17">
        <f t="shared" si="2"/>
        <v>405831.86500000005</v>
      </c>
      <c r="R20" s="48">
        <f t="shared" si="4"/>
        <v>405831.86500000005</v>
      </c>
      <c r="S20" s="18">
        <f t="shared" si="3"/>
        <v>0</v>
      </c>
    </row>
    <row r="21" spans="1:20" x14ac:dyDescent="0.25">
      <c r="A21" s="58"/>
      <c r="B21" s="58"/>
      <c r="C21" s="58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48">
        <f t="shared" si="4"/>
        <v>0</v>
      </c>
      <c r="S21" s="18">
        <f t="shared" si="3"/>
        <v>0</v>
      </c>
    </row>
    <row r="22" spans="1:20" x14ac:dyDescent="0.25">
      <c r="A22" s="58"/>
      <c r="B22" s="58"/>
      <c r="C22" s="58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48">
        <f t="shared" si="4"/>
        <v>0</v>
      </c>
      <c r="S22" s="18">
        <f t="shared" si="3"/>
        <v>0</v>
      </c>
    </row>
    <row r="23" spans="1:20" x14ac:dyDescent="0.25">
      <c r="A23" s="58"/>
      <c r="B23" s="58"/>
      <c r="C23" s="58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48">
        <f t="shared" si="4"/>
        <v>0</v>
      </c>
      <c r="S23" s="18">
        <f t="shared" si="3"/>
        <v>0</v>
      </c>
    </row>
    <row r="24" spans="1:20" x14ac:dyDescent="0.25">
      <c r="A24" s="59" t="s">
        <v>18</v>
      </c>
      <c r="B24" s="59"/>
      <c r="C24" s="59"/>
      <c r="D24" s="15">
        <f t="shared" ref="D24:J24" si="5">SUM(D14:D23)</f>
        <v>40</v>
      </c>
      <c r="E24" s="15">
        <f t="shared" si="5"/>
        <v>40</v>
      </c>
      <c r="F24" s="15">
        <f t="shared" si="5"/>
        <v>109</v>
      </c>
      <c r="G24" s="15">
        <f t="shared" si="5"/>
        <v>64</v>
      </c>
      <c r="H24" s="15">
        <f t="shared" si="5"/>
        <v>31</v>
      </c>
      <c r="I24" s="19">
        <f t="shared" si="5"/>
        <v>284</v>
      </c>
      <c r="J24" s="20">
        <f t="shared" si="5"/>
        <v>994000</v>
      </c>
      <c r="K24" s="20">
        <f t="shared" ref="K24:S24" si="6">SUM(K14:K23)</f>
        <v>26851.256000000001</v>
      </c>
      <c r="L24" s="20">
        <f t="shared" si="6"/>
        <v>0</v>
      </c>
      <c r="M24" s="20">
        <f t="shared" si="6"/>
        <v>0</v>
      </c>
      <c r="N24" s="20">
        <f t="shared" si="6"/>
        <v>0</v>
      </c>
      <c r="O24" s="20">
        <f t="shared" si="6"/>
        <v>255212.81400000001</v>
      </c>
      <c r="P24" s="20">
        <f t="shared" si="6"/>
        <v>0</v>
      </c>
      <c r="Q24" s="20">
        <f t="shared" si="6"/>
        <v>1276064.07</v>
      </c>
      <c r="R24" s="21">
        <f>SUM(R14:R23)</f>
        <v>1276064.07</v>
      </c>
      <c r="S24" s="22">
        <f t="shared" si="6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3500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57" t="s">
        <v>30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60" t="str">
        <f>CONCATENATE("participant"," ",J6)</f>
        <v>participant Dassault Systemes</v>
      </c>
      <c r="B31" s="61"/>
      <c r="C31" s="33" t="s">
        <v>32</v>
      </c>
      <c r="D31" s="58" t="s">
        <v>33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</row>
    <row r="32" spans="1:20" ht="36" customHeight="1" x14ac:dyDescent="0.25">
      <c r="A32" s="63" t="s">
        <v>34</v>
      </c>
      <c r="B32" s="63"/>
      <c r="C32" s="34"/>
      <c r="D32" s="64" t="s">
        <v>57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S32" s="31"/>
    </row>
    <row r="33" spans="1:19" ht="29.25" customHeight="1" x14ac:dyDescent="0.25">
      <c r="A33" s="63" t="s">
        <v>35</v>
      </c>
      <c r="B33" s="63"/>
      <c r="C33" s="35"/>
      <c r="D33" s="65" t="s">
        <v>58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S33" s="31"/>
    </row>
    <row r="34" spans="1:19" ht="31.5" customHeight="1" x14ac:dyDescent="0.25">
      <c r="A34" s="63" t="s">
        <v>36</v>
      </c>
      <c r="B34" s="63"/>
      <c r="C34" s="3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60" t="str">
        <f>CONCATENATE("participant"," ",C9)</f>
        <v xml:space="preserve">participant </v>
      </c>
      <c r="B37" s="61"/>
      <c r="C37" s="33" t="s">
        <v>32</v>
      </c>
      <c r="D37" s="70" t="s">
        <v>33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1:19" ht="27.75" customHeight="1" x14ac:dyDescent="0.25">
      <c r="A38" s="63" t="s">
        <v>37</v>
      </c>
      <c r="B38" s="63"/>
      <c r="C38" s="35"/>
      <c r="D38" s="69" t="s">
        <v>59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S38" s="31"/>
    </row>
    <row r="39" spans="1:19" ht="25.5" customHeight="1" x14ac:dyDescent="0.25">
      <c r="A39" s="63" t="s">
        <v>38</v>
      </c>
      <c r="B39" s="63"/>
      <c r="C39" s="35"/>
      <c r="D39" s="66" t="s">
        <v>39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S39" s="31"/>
    </row>
    <row r="40" spans="1:19" ht="26.25" customHeight="1" x14ac:dyDescent="0.25">
      <c r="A40" s="63" t="s">
        <v>40</v>
      </c>
      <c r="B40" s="63"/>
      <c r="C40" s="35"/>
      <c r="D40" s="69" t="s">
        <v>41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S40" s="31"/>
    </row>
  </sheetData>
  <protectedRanges>
    <protectedRange sqref="J14:N23 C32:P40 D14:H23 P14:P23 O6 R14:S23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disablePrompts="1"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workbookViewId="0">
      <selection activeCell="D2" sqref="D2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72" t="s">
        <v>42</v>
      </c>
      <c r="C2" s="73"/>
      <c r="D2" s="43">
        <f>SUM(P5:P35)</f>
        <v>0</v>
      </c>
    </row>
    <row r="4" spans="2:16" ht="160.5" x14ac:dyDescent="0.25"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2:16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>
        <f>N5+O5</f>
        <v>0</v>
      </c>
    </row>
    <row r="6" spans="2:16" x14ac:dyDescent="0.2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>
        <f t="shared" ref="P6:P35" si="0">N6+O6</f>
        <v>0</v>
      </c>
    </row>
    <row r="7" spans="2:16" x14ac:dyDescent="0.2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f t="shared" si="0"/>
        <v>0</v>
      </c>
    </row>
    <row r="8" spans="2:16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>
        <f t="shared" si="0"/>
        <v>0</v>
      </c>
    </row>
    <row r="9" spans="2:16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>
        <f t="shared" si="0"/>
        <v>0</v>
      </c>
    </row>
    <row r="10" spans="2:16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>
        <f t="shared" si="0"/>
        <v>0</v>
      </c>
    </row>
    <row r="11" spans="2:16" x14ac:dyDescent="0.2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>
        <f t="shared" si="0"/>
        <v>0</v>
      </c>
    </row>
    <row r="12" spans="2:16" x14ac:dyDescent="0.2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>
        <f t="shared" si="0"/>
        <v>0</v>
      </c>
    </row>
    <row r="13" spans="2:16" x14ac:dyDescent="0.2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f t="shared" si="0"/>
        <v>0</v>
      </c>
    </row>
    <row r="14" spans="2:16" x14ac:dyDescent="0.2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f t="shared" si="0"/>
        <v>0</v>
      </c>
    </row>
    <row r="15" spans="2:16" x14ac:dyDescent="0.2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>
        <f t="shared" si="0"/>
        <v>0</v>
      </c>
    </row>
    <row r="16" spans="2:16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f t="shared" si="0"/>
        <v>0</v>
      </c>
    </row>
    <row r="17" spans="2:16" x14ac:dyDescent="0.2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>
        <f t="shared" si="0"/>
        <v>0</v>
      </c>
    </row>
    <row r="18" spans="2:16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>
        <f t="shared" si="0"/>
        <v>0</v>
      </c>
    </row>
    <row r="19" spans="2:16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>
        <f t="shared" si="0"/>
        <v>0</v>
      </c>
    </row>
    <row r="20" spans="2:16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J10" sqref="J10"/>
    </sheetView>
  </sheetViews>
  <sheetFormatPr defaultRowHeight="15" x14ac:dyDescent="0.25"/>
  <cols>
    <col min="2" max="2" width="45.42578125" customWidth="1"/>
    <col min="3" max="3" width="18.42578125" customWidth="1"/>
    <col min="4" max="4" width="31.140625" customWidth="1"/>
    <col min="5" max="5" width="17.85546875" customWidth="1"/>
    <col min="6" max="6" width="45.710937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42</v>
      </c>
      <c r="C2" s="73"/>
      <c r="D2" s="43">
        <f>SUM(I5:I35)</f>
        <v>30500</v>
      </c>
    </row>
    <row r="4" spans="2:9" x14ac:dyDescent="0.2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25">
      <c r="B5" s="47" t="s">
        <v>70</v>
      </c>
      <c r="C5" s="47" t="s">
        <v>61</v>
      </c>
      <c r="D5" s="47" t="s">
        <v>60</v>
      </c>
      <c r="E5" s="39" t="s">
        <v>73</v>
      </c>
      <c r="F5" s="47" t="s">
        <v>74</v>
      </c>
      <c r="G5" s="39">
        <v>1666.67</v>
      </c>
      <c r="H5" s="39">
        <v>1</v>
      </c>
      <c r="I5" s="39">
        <f>G5*H5</f>
        <v>1666.67</v>
      </c>
    </row>
    <row r="6" spans="2:9" x14ac:dyDescent="0.25">
      <c r="B6" s="39" t="s">
        <v>71</v>
      </c>
      <c r="C6" s="47" t="s">
        <v>61</v>
      </c>
      <c r="D6" s="47" t="s">
        <v>60</v>
      </c>
      <c r="E6" s="47" t="s">
        <v>73</v>
      </c>
      <c r="F6" s="47" t="s">
        <v>75</v>
      </c>
      <c r="G6" s="47">
        <v>1666.67</v>
      </c>
      <c r="H6" s="47">
        <v>1</v>
      </c>
      <c r="I6" s="39">
        <f t="shared" ref="I6:I35" si="0">G6*H6</f>
        <v>1666.67</v>
      </c>
    </row>
    <row r="7" spans="2:9" x14ac:dyDescent="0.25">
      <c r="B7" s="47" t="s">
        <v>72</v>
      </c>
      <c r="C7" s="47" t="s">
        <v>61</v>
      </c>
      <c r="D7" s="47" t="s">
        <v>60</v>
      </c>
      <c r="E7" s="47" t="s">
        <v>73</v>
      </c>
      <c r="F7" s="47" t="s">
        <v>76</v>
      </c>
      <c r="G7" s="39">
        <v>1800</v>
      </c>
      <c r="H7" s="39">
        <v>1</v>
      </c>
      <c r="I7" s="39">
        <f t="shared" si="0"/>
        <v>1800</v>
      </c>
    </row>
    <row r="8" spans="2:9" x14ac:dyDescent="0.25">
      <c r="B8" s="47" t="s">
        <v>78</v>
      </c>
      <c r="C8" s="47" t="s">
        <v>61</v>
      </c>
      <c r="D8" s="47" t="s">
        <v>60</v>
      </c>
      <c r="E8" s="47" t="s">
        <v>73</v>
      </c>
      <c r="F8" s="47" t="s">
        <v>77</v>
      </c>
      <c r="G8" s="39">
        <v>10000</v>
      </c>
      <c r="H8" s="39">
        <v>1</v>
      </c>
      <c r="I8" s="39">
        <f t="shared" si="0"/>
        <v>10000</v>
      </c>
    </row>
    <row r="9" spans="2:9" x14ac:dyDescent="0.25">
      <c r="B9" s="47" t="s">
        <v>78</v>
      </c>
      <c r="C9" s="47" t="s">
        <v>61</v>
      </c>
      <c r="D9" s="47" t="s">
        <v>60</v>
      </c>
      <c r="E9" s="47" t="s">
        <v>73</v>
      </c>
      <c r="F9" s="39" t="s">
        <v>79</v>
      </c>
      <c r="G9" s="39">
        <v>700</v>
      </c>
      <c r="H9" s="39">
        <v>21</v>
      </c>
      <c r="I9" s="39">
        <f t="shared" si="0"/>
        <v>14700</v>
      </c>
    </row>
    <row r="10" spans="2:9" x14ac:dyDescent="0.25">
      <c r="B10" s="47" t="s">
        <v>78</v>
      </c>
      <c r="C10" s="47" t="s">
        <v>61</v>
      </c>
      <c r="D10" s="47" t="s">
        <v>60</v>
      </c>
      <c r="E10" s="47" t="s">
        <v>73</v>
      </c>
      <c r="F10" s="47" t="s">
        <v>80</v>
      </c>
      <c r="G10" s="39">
        <v>666.66</v>
      </c>
      <c r="H10" s="39">
        <v>1</v>
      </c>
      <c r="I10" s="39">
        <f t="shared" si="0"/>
        <v>666.66</v>
      </c>
    </row>
    <row r="11" spans="2:9" x14ac:dyDescent="0.25">
      <c r="B11" s="47"/>
      <c r="C11" s="47"/>
      <c r="D11" s="47"/>
      <c r="E11" s="47"/>
      <c r="F11" s="39"/>
      <c r="G11" s="39"/>
      <c r="H11" s="39"/>
      <c r="I11" s="39">
        <f t="shared" si="0"/>
        <v>0</v>
      </c>
    </row>
    <row r="12" spans="2:9" x14ac:dyDescent="0.2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5"/>
  <sheetViews>
    <sheetView workbookViewId="0">
      <selection activeCell="D17" sqref="D17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42</v>
      </c>
      <c r="C2" s="73"/>
      <c r="D2" s="43">
        <f>SUM(I5:I35)</f>
        <v>0</v>
      </c>
    </row>
    <row r="4" spans="2:9" ht="45" x14ac:dyDescent="0.2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25">
      <c r="B5" s="39"/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25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25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25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25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25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25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2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uSER</cp:lastModifiedBy>
  <cp:lastPrinted>2014-02-27T12:39:20Z</cp:lastPrinted>
  <dcterms:created xsi:type="dcterms:W3CDTF">2014-02-27T12:37:14Z</dcterms:created>
  <dcterms:modified xsi:type="dcterms:W3CDTF">2019-04-24T12:24:56Z</dcterms:modified>
</cp:coreProperties>
</file>