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DBD43EA7-E4BB-46AD-9D10-1A99FE6408EA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Report" sheetId="1" r:id="rId1"/>
  </sheets>
  <definedNames>
    <definedName name="_fp">Report!$B$31</definedName>
  </definedNames>
  <calcPr calcId="191029"/>
  <pivotCaches>
    <pivotCache cacheId="20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 a="1"/>
  <c r="B31" i="1" s="1"/>
  <c r="B3" i="1"/>
  <c r="R101" i="1"/>
  <c r="R100" i="1"/>
  <c r="O67" i="1"/>
  <c r="O68" i="1"/>
  <c r="O69" i="1"/>
  <c r="O70" i="1"/>
  <c r="O71" i="1"/>
  <c r="O72" i="1"/>
  <c r="O73" i="1"/>
  <c r="O66" i="1"/>
  <c r="R102" i="1"/>
  <c r="R103" i="1"/>
  <c r="H35" i="1" a="1"/>
  <c r="H35" i="1" s="1"/>
  <c r="Q96" i="1" l="1"/>
  <c r="Q69" i="1"/>
  <c r="Q42" i="1"/>
  <c r="P93" i="1"/>
  <c r="N90" i="1"/>
  <c r="N78" i="1"/>
  <c r="N42" i="1"/>
  <c r="P97" i="1"/>
  <c r="P91" i="1"/>
  <c r="P82" i="1"/>
  <c r="P70" i="1"/>
  <c r="P61" i="1"/>
  <c r="P46" i="1"/>
  <c r="N101" i="1"/>
  <c r="N89" i="1"/>
  <c r="N65" i="1"/>
  <c r="N41" i="1"/>
  <c r="O100" i="1"/>
  <c r="O94" i="1"/>
  <c r="O91" i="1"/>
  <c r="O85" i="1"/>
  <c r="O79" i="1"/>
  <c r="N100" i="1"/>
  <c r="N88" i="1"/>
  <c r="N76" i="1"/>
  <c r="N64" i="1"/>
  <c r="N52" i="1"/>
  <c r="N40" i="1"/>
  <c r="S102" i="1"/>
  <c r="S99" i="1"/>
  <c r="S96" i="1"/>
  <c r="S93" i="1"/>
  <c r="S90" i="1"/>
  <c r="S87" i="1"/>
  <c r="S84" i="1"/>
  <c r="S81" i="1"/>
  <c r="S78" i="1"/>
  <c r="S75" i="1"/>
  <c r="S72" i="1"/>
  <c r="S69" i="1"/>
  <c r="S66" i="1"/>
  <c r="S63" i="1"/>
  <c r="S60" i="1"/>
  <c r="S57" i="1"/>
  <c r="S54" i="1"/>
  <c r="S51" i="1"/>
  <c r="S48" i="1"/>
  <c r="S45" i="1"/>
  <c r="S42" i="1"/>
  <c r="S39" i="1"/>
  <c r="N39" i="1"/>
  <c r="Q78" i="1"/>
  <c r="Q54" i="1"/>
  <c r="N62" i="1"/>
  <c r="P96" i="1"/>
  <c r="P81" i="1"/>
  <c r="P75" i="1"/>
  <c r="P60" i="1"/>
  <c r="P51" i="1"/>
  <c r="R51" i="1" s="1"/>
  <c r="O81" i="1"/>
  <c r="N51" i="1"/>
  <c r="Q87" i="1"/>
  <c r="Q72" i="1"/>
  <c r="Q51" i="1"/>
  <c r="N50" i="1"/>
  <c r="P87" i="1"/>
  <c r="P72" i="1"/>
  <c r="P57" i="1"/>
  <c r="P45" i="1"/>
  <c r="N85" i="1"/>
  <c r="O102" i="1"/>
  <c r="O90" i="1"/>
  <c r="O78" i="1"/>
  <c r="N48" i="1"/>
  <c r="S86" i="1"/>
  <c r="S68" i="1"/>
  <c r="S53" i="1"/>
  <c r="S38" i="1"/>
  <c r="Q102" i="1"/>
  <c r="Q60" i="1"/>
  <c r="N98" i="1"/>
  <c r="P90" i="1"/>
  <c r="P69" i="1"/>
  <c r="R69" i="1" s="1"/>
  <c r="P48" i="1"/>
  <c r="N73" i="1"/>
  <c r="O99" i="1"/>
  <c r="O84" i="1"/>
  <c r="N84" i="1"/>
  <c r="S101" i="1"/>
  <c r="S80" i="1"/>
  <c r="S65" i="1"/>
  <c r="S44" i="1"/>
  <c r="N95" i="1"/>
  <c r="N83" i="1"/>
  <c r="N71" i="1"/>
  <c r="N59" i="1"/>
  <c r="N47" i="1"/>
  <c r="S36" i="1"/>
  <c r="Q101" i="1"/>
  <c r="Q98" i="1"/>
  <c r="Q95" i="1"/>
  <c r="Q92" i="1"/>
  <c r="Q89" i="1"/>
  <c r="Q86" i="1"/>
  <c r="Q83" i="1"/>
  <c r="Q80" i="1"/>
  <c r="Q77" i="1"/>
  <c r="Q74" i="1"/>
  <c r="Q71" i="1"/>
  <c r="Q68" i="1"/>
  <c r="Q65" i="1"/>
  <c r="Q62" i="1"/>
  <c r="Q59" i="1"/>
  <c r="Q56" i="1"/>
  <c r="Q53" i="1"/>
  <c r="Q50" i="1"/>
  <c r="Q47" i="1"/>
  <c r="Q44" i="1"/>
  <c r="Q41" i="1"/>
  <c r="Q38" i="1"/>
  <c r="N94" i="1"/>
  <c r="N82" i="1"/>
  <c r="N70" i="1"/>
  <c r="N58" i="1"/>
  <c r="N46" i="1"/>
  <c r="Q36" i="1"/>
  <c r="P101" i="1"/>
  <c r="P98" i="1"/>
  <c r="P95" i="1"/>
  <c r="R95" i="1" s="1"/>
  <c r="P92" i="1"/>
  <c r="P89" i="1"/>
  <c r="R89" i="1" s="1"/>
  <c r="P86" i="1"/>
  <c r="P83" i="1"/>
  <c r="P80" i="1"/>
  <c r="P77" i="1"/>
  <c r="P74" i="1"/>
  <c r="P71" i="1"/>
  <c r="P68" i="1"/>
  <c r="P65" i="1"/>
  <c r="P62" i="1"/>
  <c r="P59" i="1"/>
  <c r="R59" i="1" s="1"/>
  <c r="P56" i="1"/>
  <c r="P53" i="1"/>
  <c r="R53" i="1" s="1"/>
  <c r="P50" i="1"/>
  <c r="P47" i="1"/>
  <c r="P44" i="1"/>
  <c r="P41" i="1"/>
  <c r="P38" i="1"/>
  <c r="N93" i="1"/>
  <c r="N81" i="1"/>
  <c r="N69" i="1"/>
  <c r="N57" i="1"/>
  <c r="N45" i="1"/>
  <c r="P36" i="1"/>
  <c r="O101" i="1"/>
  <c r="O98" i="1"/>
  <c r="O95" i="1"/>
  <c r="O92" i="1"/>
  <c r="O89" i="1"/>
  <c r="O86" i="1"/>
  <c r="O83" i="1"/>
  <c r="O80" i="1"/>
  <c r="O77" i="1"/>
  <c r="O74" i="1"/>
  <c r="N99" i="1"/>
  <c r="Q93" i="1"/>
  <c r="Q66" i="1"/>
  <c r="Q45" i="1"/>
  <c r="N38" i="1"/>
  <c r="P78" i="1"/>
  <c r="R78" i="1" s="1"/>
  <c r="P66" i="1"/>
  <c r="P54" i="1"/>
  <c r="R54" i="1" s="1"/>
  <c r="P39" i="1"/>
  <c r="N97" i="1"/>
  <c r="N61" i="1"/>
  <c r="N37" i="1"/>
  <c r="O96" i="1"/>
  <c r="O87" i="1"/>
  <c r="N96" i="1"/>
  <c r="N60" i="1"/>
  <c r="S98" i="1"/>
  <c r="S92" i="1"/>
  <c r="S83" i="1"/>
  <c r="S74" i="1"/>
  <c r="S71" i="1"/>
  <c r="S59" i="1"/>
  <c r="S56" i="1"/>
  <c r="S50" i="1"/>
  <c r="S41" i="1"/>
  <c r="N36" i="1"/>
  <c r="N92" i="1"/>
  <c r="N80" i="1"/>
  <c r="N68" i="1"/>
  <c r="N56" i="1"/>
  <c r="N44" i="1"/>
  <c r="S103" i="1"/>
  <c r="S100" i="1"/>
  <c r="S97" i="1"/>
  <c r="S94" i="1"/>
  <c r="S91" i="1"/>
  <c r="S88" i="1"/>
  <c r="S85" i="1"/>
  <c r="S82" i="1"/>
  <c r="S79" i="1"/>
  <c r="S76" i="1"/>
  <c r="S73" i="1"/>
  <c r="S70" i="1"/>
  <c r="S67" i="1"/>
  <c r="S64" i="1"/>
  <c r="S61" i="1"/>
  <c r="S58" i="1"/>
  <c r="S55" i="1"/>
  <c r="S52" i="1"/>
  <c r="S49" i="1"/>
  <c r="S46" i="1"/>
  <c r="S43" i="1"/>
  <c r="S40" i="1"/>
  <c r="S37" i="1"/>
  <c r="N75" i="1"/>
  <c r="Q99" i="1"/>
  <c r="Q81" i="1"/>
  <c r="Q57" i="1"/>
  <c r="N74" i="1"/>
  <c r="P84" i="1"/>
  <c r="P63" i="1"/>
  <c r="P42" i="1"/>
  <c r="R42" i="1" s="1"/>
  <c r="N49" i="1"/>
  <c r="O93" i="1"/>
  <c r="O75" i="1"/>
  <c r="N72" i="1"/>
  <c r="S95" i="1"/>
  <c r="S89" i="1"/>
  <c r="S77" i="1"/>
  <c r="S62" i="1"/>
  <c r="S47" i="1"/>
  <c r="N103" i="1"/>
  <c r="N91" i="1"/>
  <c r="N79" i="1"/>
  <c r="N67" i="1"/>
  <c r="N55" i="1"/>
  <c r="N43" i="1"/>
  <c r="Q103" i="1"/>
  <c r="Q100" i="1"/>
  <c r="Q97" i="1"/>
  <c r="Q94" i="1"/>
  <c r="Q91" i="1"/>
  <c r="Q88" i="1"/>
  <c r="Q85" i="1"/>
  <c r="Q82" i="1"/>
  <c r="Q79" i="1"/>
  <c r="Q76" i="1"/>
  <c r="Q73" i="1"/>
  <c r="Q70" i="1"/>
  <c r="Q67" i="1"/>
  <c r="Q64" i="1"/>
  <c r="Q61" i="1"/>
  <c r="Q58" i="1"/>
  <c r="Q55" i="1"/>
  <c r="Q52" i="1"/>
  <c r="Q49" i="1"/>
  <c r="Q46" i="1"/>
  <c r="Q43" i="1"/>
  <c r="Q40" i="1"/>
  <c r="Q37" i="1"/>
  <c r="N87" i="1"/>
  <c r="Q84" i="1"/>
  <c r="Q48" i="1"/>
  <c r="N86" i="1"/>
  <c r="P99" i="1"/>
  <c r="N54" i="1"/>
  <c r="P100" i="1"/>
  <c r="P88" i="1"/>
  <c r="R88" i="1" s="1"/>
  <c r="P79" i="1"/>
  <c r="P73" i="1"/>
  <c r="P67" i="1"/>
  <c r="R67" i="1" s="1"/>
  <c r="P58" i="1"/>
  <c r="R58" i="1" s="1"/>
  <c r="P55" i="1"/>
  <c r="P52" i="1"/>
  <c r="P49" i="1"/>
  <c r="P43" i="1"/>
  <c r="P37" i="1"/>
  <c r="N63" i="1"/>
  <c r="Q90" i="1"/>
  <c r="Q75" i="1"/>
  <c r="Q63" i="1"/>
  <c r="Q39" i="1"/>
  <c r="P102" i="1"/>
  <c r="N102" i="1"/>
  <c r="N66" i="1"/>
  <c r="P103" i="1"/>
  <c r="P94" i="1"/>
  <c r="R94" i="1" s="1"/>
  <c r="P85" i="1"/>
  <c r="P76" i="1"/>
  <c r="P64" i="1"/>
  <c r="P40" i="1"/>
  <c r="N77" i="1"/>
  <c r="N53" i="1"/>
  <c r="O103" i="1"/>
  <c r="O97" i="1"/>
  <c r="O88" i="1"/>
  <c r="O82" i="1"/>
  <c r="O76" i="1"/>
  <c r="R52" i="1" l="1"/>
  <c r="R70" i="1"/>
  <c r="R96" i="1"/>
  <c r="R36" i="1"/>
  <c r="R56" i="1"/>
  <c r="R92" i="1"/>
  <c r="R60" i="1"/>
  <c r="R85" i="1"/>
  <c r="R43" i="1"/>
  <c r="R44" i="1"/>
  <c r="R50" i="1"/>
  <c r="R86" i="1"/>
  <c r="R48" i="1"/>
  <c r="R61" i="1"/>
  <c r="R65" i="1"/>
  <c r="R72" i="1"/>
  <c r="R64" i="1"/>
  <c r="R71" i="1"/>
  <c r="R80" i="1"/>
  <c r="R73" i="1"/>
  <c r="R90" i="1"/>
  <c r="R82" i="1"/>
  <c r="R79" i="1"/>
  <c r="R63" i="1"/>
  <c r="R45" i="1"/>
  <c r="R75" i="1"/>
  <c r="R91" i="1"/>
  <c r="R84" i="1"/>
  <c r="R62" i="1"/>
  <c r="R98" i="1"/>
  <c r="R57" i="1"/>
  <c r="R81" i="1"/>
  <c r="R97" i="1"/>
  <c r="R40" i="1"/>
  <c r="R68" i="1"/>
  <c r="R87" i="1"/>
  <c r="R76" i="1"/>
  <c r="R37" i="1"/>
  <c r="R99" i="1"/>
  <c r="R39" i="1"/>
  <c r="R74" i="1"/>
  <c r="R93" i="1"/>
  <c r="R38" i="1"/>
  <c r="R49" i="1"/>
  <c r="R66" i="1"/>
  <c r="R41" i="1"/>
  <c r="R77" i="1"/>
  <c r="R55" i="1"/>
  <c r="R47" i="1"/>
  <c r="R83" i="1"/>
  <c r="R4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FAAF9-8FAD-408B-83B0-30AF58637E1B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faeb980b-91a5-4981-9975-a1391a3091c9">
          <x15:oledbPr connection="Provider=Microsoft.Mashup.OleDb.1;Data Source=$Workbook$;Location=Data;Extended Properties=&quot;&quot;">
            <x15:dbTables>
              <x15:dbTable name="Data"/>
            </x15:dbTables>
          </x15:oledbPr>
        </x15:connection>
      </ext>
    </extLst>
  </connection>
  <connection id="2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3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<sst xmlns="http://schemas.openxmlformats.org/spreadsheetml/2006/main" count="26" uniqueCount="21">
  <si>
    <t>FROM:</t>
  </si>
  <si>
    <t>SUBJECT:</t>
  </si>
  <si>
    <t>DATE:</t>
  </si>
  <si>
    <t>Mark Biegert</t>
  </si>
  <si>
    <t>Data Location</t>
  </si>
  <si>
    <t>Sum of Cap</t>
  </si>
  <si>
    <t>UUT</t>
  </si>
  <si>
    <t>U01</t>
  </si>
  <si>
    <t>U02</t>
  </si>
  <si>
    <t>U03</t>
  </si>
  <si>
    <t>U05</t>
  </si>
  <si>
    <t xml:space="preserve"> Cycle</t>
  </si>
  <si>
    <t>Cycle</t>
  </si>
  <si>
    <t>Ucomb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</si>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</sst>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0" fontId="0" fillId="0" borderId="0" xfId="0" pivotButton="1"/>
    <xf numFmtId="0" fontId="0" fillId="0" borderId="0" xfId="0" applyNumberFormat="1"/>
    <xf numFmtId="0" fontId="0" fillId="0" borderId="0" xfId="0" applyFon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4EA803D6-BF05-4B71-BF60-13302660BE5A}"/>
  </tableStyles>
  <colors>
    <mruColors>
      <color rgb="FFFBFBFB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Report!$O$35</c:f>
              <c:strCache>
                <c:ptCount val="1"/>
                <c:pt idx="0">
                  <c:v>U01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Report!$N$36:$N$103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xVal>
          <c:yVal>
            <c:numRef>
              <c:f>Report!$O$36:$O$103</c:f>
              <c:numCache>
                <c:formatCode>General</c:formatCode>
                <c:ptCount val="68"/>
                <c:pt idx="0">
                  <c:v>0.99552528758212733</c:v>
                </c:pt>
                <c:pt idx="1">
                  <c:v>0.99364809115316621</c:v>
                </c:pt>
                <c:pt idx="2">
                  <c:v>0.99572173837120481</c:v>
                </c:pt>
                <c:pt idx="3">
                  <c:v>1</c:v>
                </c:pt>
                <c:pt idx="4">
                  <c:v>0.99797000851286755</c:v>
                </c:pt>
                <c:pt idx="5">
                  <c:v>0.99884312313098911</c:v>
                </c:pt>
                <c:pt idx="6">
                  <c:v>0.99530700892759705</c:v>
                </c:pt>
                <c:pt idx="7">
                  <c:v>0.99875581166917693</c:v>
                </c:pt>
                <c:pt idx="8">
                  <c:v>0.99759893480016593</c:v>
                </c:pt>
                <c:pt idx="9">
                  <c:v>0.99508873027306666</c:v>
                </c:pt>
                <c:pt idx="10">
                  <c:v>0.99366991901861923</c:v>
                </c:pt>
                <c:pt idx="11">
                  <c:v>0.99805731997467972</c:v>
                </c:pt>
                <c:pt idx="12">
                  <c:v>0.99639840220024889</c:v>
                </c:pt>
                <c:pt idx="13">
                  <c:v>0.99286228799685683</c:v>
                </c:pt>
                <c:pt idx="14">
                  <c:v>0.99772990199288414</c:v>
                </c:pt>
                <c:pt idx="15">
                  <c:v>0.99380088621133733</c:v>
                </c:pt>
                <c:pt idx="16">
                  <c:v>0.99314605024774627</c:v>
                </c:pt>
                <c:pt idx="17">
                  <c:v>0.99288411586230985</c:v>
                </c:pt>
                <c:pt idx="18">
                  <c:v>0.99528518106214392</c:v>
                </c:pt>
                <c:pt idx="19">
                  <c:v>0.99561259904393962</c:v>
                </c:pt>
                <c:pt idx="20">
                  <c:v>0.9954816318512214</c:v>
                </c:pt>
                <c:pt idx="21">
                  <c:v>0.99574356623665772</c:v>
                </c:pt>
                <c:pt idx="22">
                  <c:v>0.99329884530591761</c:v>
                </c:pt>
                <c:pt idx="23">
                  <c:v>0.99297142732412202</c:v>
                </c:pt>
                <c:pt idx="24">
                  <c:v>0.99393185340405565</c:v>
                </c:pt>
                <c:pt idx="25">
                  <c:v>0.99410647632768001</c:v>
                </c:pt>
                <c:pt idx="26">
                  <c:v>0.99277497653504465</c:v>
                </c:pt>
                <c:pt idx="27">
                  <c:v>0.99310239451684024</c:v>
                </c:pt>
                <c:pt idx="28">
                  <c:v>0.99198917337873527</c:v>
                </c:pt>
                <c:pt idx="29">
                  <c:v>0.99057036212428784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D7-4C3D-9ADB-6E71C976BBAF}"/>
            </c:ext>
          </c:extLst>
        </c:ser>
        <c:ser>
          <c:idx val="1"/>
          <c:order val="1"/>
          <c:tx>
            <c:strRef>
              <c:f>Report!$P$35</c:f>
              <c:strCache>
                <c:ptCount val="1"/>
                <c:pt idx="0">
                  <c:v>U02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rgbClr val="7030A0">
                  <a:alpha val="2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Report!$N$36:$N$103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xVal>
          <c:yVal>
            <c:numRef>
              <c:f>Report!$P$36:$P$103</c:f>
              <c:numCache>
                <c:formatCode>General</c:formatCode>
                <c:ptCount val="68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D7-4C3D-9ADB-6E71C976BBAF}"/>
            </c:ext>
          </c:extLst>
        </c:ser>
        <c:ser>
          <c:idx val="2"/>
          <c:order val="2"/>
          <c:tx>
            <c:strRef>
              <c:f>Report!$Q$35</c:f>
              <c:strCache>
                <c:ptCount val="1"/>
                <c:pt idx="0">
                  <c:v>U03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>
                  <a:alpha val="2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Report!$N$36:$N$103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xVal>
          <c:yVal>
            <c:numRef>
              <c:f>Report!$Q$36:$Q$103</c:f>
              <c:numCache>
                <c:formatCode>General</c:formatCode>
                <c:ptCount val="68"/>
                <c:pt idx="0">
                  <c:v>#N/A</c:v>
                </c:pt>
                <c:pt idx="1">
                  <c:v>1</c:v>
                </c:pt>
                <c:pt idx="2">
                  <c:v>0.9968063779197166</c:v>
                </c:pt>
                <c:pt idx="3">
                  <c:v>0.99209753368455422</c:v>
                </c:pt>
                <c:pt idx="4">
                  <c:v>0.990139400438249</c:v>
                </c:pt>
                <c:pt idx="5">
                  <c:v>0.98093151195859951</c:v>
                </c:pt>
                <c:pt idx="6">
                  <c:v>0.98468460068068453</c:v>
                </c:pt>
                <c:pt idx="7">
                  <c:v>0.9768287565853887</c:v>
                </c:pt>
                <c:pt idx="8">
                  <c:v>0.97587300107231112</c:v>
                </c:pt>
                <c:pt idx="9">
                  <c:v>0.97601286773276152</c:v>
                </c:pt>
                <c:pt idx="10">
                  <c:v>0.97006853466362075</c:v>
                </c:pt>
                <c:pt idx="11">
                  <c:v>0.96608233484078521</c:v>
                </c:pt>
                <c:pt idx="12">
                  <c:v>0.96820364585761576</c:v>
                </c:pt>
                <c:pt idx="13">
                  <c:v>0.96528975709823306</c:v>
                </c:pt>
                <c:pt idx="14">
                  <c:v>0.9651732015478578</c:v>
                </c:pt>
                <c:pt idx="15">
                  <c:v>0.96438062380530565</c:v>
                </c:pt>
                <c:pt idx="16">
                  <c:v>0.95661802415031016</c:v>
                </c:pt>
                <c:pt idx="17">
                  <c:v>0.95461326868385477</c:v>
                </c:pt>
                <c:pt idx="18">
                  <c:v>0.95524266865588137</c:v>
                </c:pt>
                <c:pt idx="19">
                  <c:v>0.95312135763905081</c:v>
                </c:pt>
                <c:pt idx="20">
                  <c:v>0.95209566879574814</c:v>
                </c:pt>
                <c:pt idx="21">
                  <c:v>0.94876218005501423</c:v>
                </c:pt>
                <c:pt idx="22">
                  <c:v>0.94792298009231202</c:v>
                </c:pt>
                <c:pt idx="23">
                  <c:v>0.94771318010163652</c:v>
                </c:pt>
                <c:pt idx="24">
                  <c:v>0.94265466921534813</c:v>
                </c:pt>
                <c:pt idx="25">
                  <c:v>0.94827264674343792</c:v>
                </c:pt>
                <c:pt idx="26">
                  <c:v>0.94449624691127787</c:v>
                </c:pt>
                <c:pt idx="27">
                  <c:v>0.94302764697654906</c:v>
                </c:pt>
                <c:pt idx="28">
                  <c:v>0.94230500256422212</c:v>
                </c:pt>
                <c:pt idx="29">
                  <c:v>0.94202526924332153</c:v>
                </c:pt>
                <c:pt idx="30">
                  <c:v>0.93857522495221224</c:v>
                </c:pt>
                <c:pt idx="31">
                  <c:v>0.93768940276935997</c:v>
                </c:pt>
                <c:pt idx="32">
                  <c:v>0.93475220289990213</c:v>
                </c:pt>
                <c:pt idx="33">
                  <c:v>0.93701338057718309</c:v>
                </c:pt>
                <c:pt idx="34">
                  <c:v>0.93468226956967693</c:v>
                </c:pt>
                <c:pt idx="35">
                  <c:v>0.93305049186442268</c:v>
                </c:pt>
                <c:pt idx="36">
                  <c:v>0.93242109189239597</c:v>
                </c:pt>
                <c:pt idx="37">
                  <c:v>0.9323744696722458</c:v>
                </c:pt>
                <c:pt idx="38">
                  <c:v>0.93048626975616588</c:v>
                </c:pt>
                <c:pt idx="39">
                  <c:v>0.9268963588046063</c:v>
                </c:pt>
                <c:pt idx="40">
                  <c:v>0.92761900321693325</c:v>
                </c:pt>
                <c:pt idx="41">
                  <c:v>0.92570749219077819</c:v>
                </c:pt>
                <c:pt idx="42">
                  <c:v>0.92554431442025276</c:v>
                </c:pt>
                <c:pt idx="43">
                  <c:v>0.92351624784372244</c:v>
                </c:pt>
                <c:pt idx="44">
                  <c:v>0.92528789220942709</c:v>
                </c:pt>
                <c:pt idx="45">
                  <c:v>0.92414564781574904</c:v>
                </c:pt>
                <c:pt idx="46">
                  <c:v>0.92267704788102012</c:v>
                </c:pt>
                <c:pt idx="47">
                  <c:v>0.92307333675229619</c:v>
                </c:pt>
                <c:pt idx="48">
                  <c:v>0.92167467014779247</c:v>
                </c:pt>
                <c:pt idx="49">
                  <c:v>0.91987971467201279</c:v>
                </c:pt>
                <c:pt idx="50">
                  <c:v>0.91689589258240489</c:v>
                </c:pt>
                <c:pt idx="51">
                  <c:v>0.91505431488647493</c:v>
                </c:pt>
                <c:pt idx="52">
                  <c:v>0.91484451489579943</c:v>
                </c:pt>
                <c:pt idx="53">
                  <c:v>0.91461140379504868</c:v>
                </c:pt>
                <c:pt idx="54">
                  <c:v>0.91484451489579943</c:v>
                </c:pt>
                <c:pt idx="55">
                  <c:v>0.91391207049279699</c:v>
                </c:pt>
                <c:pt idx="56">
                  <c:v>0.91351578162152092</c:v>
                </c:pt>
                <c:pt idx="57">
                  <c:v>0.91242015944799293</c:v>
                </c:pt>
                <c:pt idx="58">
                  <c:v>0.91088162618303892</c:v>
                </c:pt>
                <c:pt idx="59">
                  <c:v>0.91020560399086203</c:v>
                </c:pt>
                <c:pt idx="60">
                  <c:v>0.91013567066063694</c:v>
                </c:pt>
                <c:pt idx="61">
                  <c:v>0.90796773742365622</c:v>
                </c:pt>
                <c:pt idx="62">
                  <c:v>0.90696535969042857</c:v>
                </c:pt>
                <c:pt idx="63">
                  <c:v>0.90640589304862706</c:v>
                </c:pt>
                <c:pt idx="64">
                  <c:v>0.90442444869224681</c:v>
                </c:pt>
                <c:pt idx="65">
                  <c:v>0.90353862650939443</c:v>
                </c:pt>
                <c:pt idx="66">
                  <c:v>#N/A</c:v>
                </c:pt>
                <c:pt idx="67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D7-4C3D-9ADB-6E71C976BBAF}"/>
            </c:ext>
          </c:extLst>
        </c:ser>
        <c:ser>
          <c:idx val="3"/>
          <c:order val="3"/>
          <c:tx>
            <c:strRef>
              <c:f>Report!$S$35</c:f>
              <c:strCache>
                <c:ptCount val="1"/>
                <c:pt idx="0">
                  <c:v>U05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Report!$N$36:$N$103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xVal>
          <c:yVal>
            <c:numRef>
              <c:f>Report!$S$36:$S$103</c:f>
              <c:numCache>
                <c:formatCode>General</c:formatCode>
                <c:ptCount val="68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D7-4C3D-9ADB-6E71C976BBAF}"/>
            </c:ext>
          </c:extLst>
        </c:ser>
        <c:ser>
          <c:idx val="4"/>
          <c:order val="4"/>
          <c:tx>
            <c:v>Mean FW16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Report!$N$36:$N$103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xVal>
          <c:yVal>
            <c:numRef>
              <c:f>Report!$R$36:$R$103</c:f>
              <c:numCache>
                <c:formatCode>General</c:formatCode>
                <c:ptCount val="68"/>
                <c:pt idx="0">
                  <c:v>0.97962559025863516</c:v>
                </c:pt>
                <c:pt idx="1">
                  <c:v>0.99913708382271871</c:v>
                </c:pt>
                <c:pt idx="2">
                  <c:v>0.99724064910990973</c:v>
                </c:pt>
                <c:pt idx="3">
                  <c:v>0.99384353661144709</c:v>
                </c:pt>
                <c:pt idx="4">
                  <c:v>0.99312813882024154</c:v>
                </c:pt>
                <c:pt idx="5">
                  <c:v>0.98968673443036526</c:v>
                </c:pt>
                <c:pt idx="6">
                  <c:v>0.99168312826047456</c:v>
                </c:pt>
                <c:pt idx="7">
                  <c:v>0.98608929859279737</c:v>
                </c:pt>
                <c:pt idx="8">
                  <c:v>0.98686984026146063</c:v>
                </c:pt>
                <c:pt idx="9">
                  <c:v>0.98800643386638076</c:v>
                </c:pt>
                <c:pt idx="10">
                  <c:v>0.98098335527735081</c:v>
                </c:pt>
                <c:pt idx="11">
                  <c:v>0.98068013287977562</c:v>
                </c:pt>
                <c:pt idx="12">
                  <c:v>0.98266362930000573</c:v>
                </c:pt>
                <c:pt idx="13">
                  <c:v>0.98093103114146052</c:v>
                </c:pt>
                <c:pt idx="14">
                  <c:v>0.98124428672038011</c:v>
                </c:pt>
                <c:pt idx="15">
                  <c:v>0.98118357636249121</c:v>
                </c:pt>
                <c:pt idx="16">
                  <c:v>0.97444985917120253</c:v>
                </c:pt>
                <c:pt idx="17">
                  <c:v>0.97266845988904027</c:v>
                </c:pt>
                <c:pt idx="18">
                  <c:v>0.97479288685796295</c:v>
                </c:pt>
                <c:pt idx="19">
                  <c:v>0.97336069799544045</c:v>
                </c:pt>
                <c:pt idx="20">
                  <c:v>0.9719969223434145</c:v>
                </c:pt>
                <c:pt idx="21">
                  <c:v>0.96983879514987348</c:v>
                </c:pt>
                <c:pt idx="22">
                  <c:v>0.96898773707988162</c:v>
                </c:pt>
                <c:pt idx="23">
                  <c:v>0.9706206543860133</c:v>
                </c:pt>
                <c:pt idx="24">
                  <c:v>0.96652137089809331</c:v>
                </c:pt>
                <c:pt idx="25">
                  <c:v>0.97151161999915492</c:v>
                </c:pt>
                <c:pt idx="26">
                  <c:v>0.96819721140117943</c:v>
                </c:pt>
                <c:pt idx="27">
                  <c:v>0.96606067264573281</c:v>
                </c:pt>
                <c:pt idx="28">
                  <c:v>0.96617874831583672</c:v>
                </c:pt>
                <c:pt idx="29">
                  <c:v>0.96639843006258697</c:v>
                </c:pt>
                <c:pt idx="30">
                  <c:v>0.96251611747382904</c:v>
                </c:pt>
                <c:pt idx="31">
                  <c:v>0.96397881294056575</c:v>
                </c:pt>
                <c:pt idx="32">
                  <c:v>0.96138362799660848</c:v>
                </c:pt>
                <c:pt idx="33">
                  <c:v>0.9625621566228757</c:v>
                </c:pt>
                <c:pt idx="34">
                  <c:v>0.96091720324285523</c:v>
                </c:pt>
                <c:pt idx="35">
                  <c:v>0.95969382619540078</c:v>
                </c:pt>
                <c:pt idx="36">
                  <c:v>0.95893568317384004</c:v>
                </c:pt>
                <c:pt idx="37">
                  <c:v>0.95822923009008387</c:v>
                </c:pt>
                <c:pt idx="38">
                  <c:v>0.95806415168097847</c:v>
                </c:pt>
                <c:pt idx="39">
                  <c:v>0.95644897040879906</c:v>
                </c:pt>
                <c:pt idx="40">
                  <c:v>0.95634287968560172</c:v>
                </c:pt>
                <c:pt idx="41">
                  <c:v>0.95586652204879163</c:v>
                </c:pt>
                <c:pt idx="42">
                  <c:v>0.95543736970323501</c:v>
                </c:pt>
                <c:pt idx="43">
                  <c:v>0.95425554715827632</c:v>
                </c:pt>
                <c:pt idx="44">
                  <c:v>0.95542900806688902</c:v>
                </c:pt>
                <c:pt idx="45">
                  <c:v>0.95448635251594283</c:v>
                </c:pt>
                <c:pt idx="46">
                  <c:v>0.95371609770785826</c:v>
                </c:pt>
                <c:pt idx="47">
                  <c:v>0.95422585076307009</c:v>
                </c:pt>
                <c:pt idx="48">
                  <c:v>0.95290330022167069</c:v>
                </c:pt>
                <c:pt idx="49">
                  <c:v>0.95061556864260532</c:v>
                </c:pt>
                <c:pt idx="50">
                  <c:v>0.94834463604886676</c:v>
                </c:pt>
                <c:pt idx="51">
                  <c:v>0.94757965151068868</c:v>
                </c:pt>
                <c:pt idx="52">
                  <c:v>0.9476185708782312</c:v>
                </c:pt>
                <c:pt idx="53">
                  <c:v>0.94776568415980289</c:v>
                </c:pt>
                <c:pt idx="54">
                  <c:v>0.94751070635607104</c:v>
                </c:pt>
                <c:pt idx="55">
                  <c:v>0.9470924239421965</c:v>
                </c:pt>
                <c:pt idx="56">
                  <c:v>0.94653473109935793</c:v>
                </c:pt>
                <c:pt idx="57">
                  <c:v>0.94539965761416633</c:v>
                </c:pt>
                <c:pt idx="58">
                  <c:v>0.94447458667190243</c:v>
                </c:pt>
                <c:pt idx="59">
                  <c:v>0.94418451536344072</c:v>
                </c:pt>
                <c:pt idx="60">
                  <c:v>0.94357427124680737</c:v>
                </c:pt>
                <c:pt idx="61">
                  <c:v>0.94190304222988952</c:v>
                </c:pt>
                <c:pt idx="62">
                  <c:v>0.9414258232570889</c:v>
                </c:pt>
                <c:pt idx="63">
                  <c:v>0.94152960823720211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9D7-4C3D-9ADB-6E71C976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436679790026243"/>
          <c:y val="0.55814631418495364"/>
          <c:w val="0.18515529308836395"/>
          <c:h val="0.2814871336959169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142875</xdr:rowOff>
    </xdr:from>
    <xdr:to>
      <xdr:col>8</xdr:col>
      <xdr:colOff>638175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07.84094386574" backgroundQuery="1" createdVersion="8" refreshedVersion="8" minRefreshableVersion="3" recordCount="0" supportSubquery="1" supportAdvancedDrill="1" xr:uid="{98DA08C6-83C3-4BD7-A265-D9A2FC4609FA}">
  <cacheSource type="external" connectionId="7"/>
  <cacheFields count="3">
    <cacheField name="[Data].[Cyc#].[Cyc#]" caption="Cyc#" numFmtId="0" hierarchy="2" level="1">
      <sharedItems containsSemiMixedTypes="0" containsString="0" containsNumber="1" containsInteger="1" minValue="1" maxValue="68" count="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</sharedItems>
      <extLst>
        <ext xmlns:x15="http://schemas.microsoft.com/office/spreadsheetml/2010/11/main" uri="{4F2E5C28-24EA-4eb8-9CBF-B6C8F9C3D259}">
          <x15:cachedUniqueNames>
            <x15:cachedUniqueName index="0" name="[Data].[Cyc#].&amp;[1]"/>
            <x15:cachedUniqueName index="1" name="[Data].[Cyc#].&amp;[2]"/>
            <x15:cachedUniqueName index="2" name="[Data].[Cyc#].&amp;[3]"/>
            <x15:cachedUniqueName index="3" name="[Data].[Cyc#].&amp;[4]"/>
            <x15:cachedUniqueName index="4" name="[Data].[Cyc#].&amp;[5]"/>
            <x15:cachedUniqueName index="5" name="[Data].[Cyc#].&amp;[6]"/>
            <x15:cachedUniqueName index="6" name="[Data].[Cyc#].&amp;[7]"/>
            <x15:cachedUniqueName index="7" name="[Data].[Cyc#].&amp;[8]"/>
            <x15:cachedUniqueName index="8" name="[Data].[Cyc#].&amp;[9]"/>
            <x15:cachedUniqueName index="9" name="[Data].[Cyc#].&amp;[10]"/>
            <x15:cachedUniqueName index="10" name="[Data].[Cyc#].&amp;[11]"/>
            <x15:cachedUniqueName index="11" name="[Data].[Cyc#].&amp;[12]"/>
            <x15:cachedUniqueName index="12" name="[Data].[Cyc#].&amp;[13]"/>
            <x15:cachedUniqueName index="13" name="[Data].[Cyc#].&amp;[14]"/>
            <x15:cachedUniqueName index="14" name="[Data].[Cyc#].&amp;[15]"/>
            <x15:cachedUniqueName index="15" name="[Data].[Cyc#].&amp;[16]"/>
            <x15:cachedUniqueName index="16" name="[Data].[Cyc#].&amp;[17]"/>
            <x15:cachedUniqueName index="17" name="[Data].[Cyc#].&amp;[18]"/>
            <x15:cachedUniqueName index="18" name="[Data].[Cyc#].&amp;[19]"/>
            <x15:cachedUniqueName index="19" name="[Data].[Cyc#].&amp;[20]"/>
            <x15:cachedUniqueName index="20" name="[Data].[Cyc#].&amp;[21]"/>
            <x15:cachedUniqueName index="21" name="[Data].[Cyc#].&amp;[22]"/>
            <x15:cachedUniqueName index="22" name="[Data].[Cyc#].&amp;[23]"/>
            <x15:cachedUniqueName index="23" name="[Data].[Cyc#].&amp;[24]"/>
            <x15:cachedUniqueName index="24" name="[Data].[Cyc#].&amp;[25]"/>
            <x15:cachedUniqueName index="25" name="[Data].[Cyc#].&amp;[26]"/>
            <x15:cachedUniqueName index="26" name="[Data].[Cyc#].&amp;[27]"/>
            <x15:cachedUniqueName index="27" name="[Data].[Cyc#].&amp;[28]"/>
            <x15:cachedUniqueName index="28" name="[Data].[Cyc#].&amp;[29]"/>
            <x15:cachedUniqueName index="29" name="[Data].[Cyc#].&amp;[30]"/>
            <x15:cachedUniqueName index="30" name="[Data].[Cyc#].&amp;[31]"/>
            <x15:cachedUniqueName index="31" name="[Data].[Cyc#].&amp;[32]"/>
            <x15:cachedUniqueName index="32" name="[Data].[Cyc#].&amp;[33]"/>
            <x15:cachedUniqueName index="33" name="[Data].[Cyc#].&amp;[34]"/>
            <x15:cachedUniqueName index="34" name="[Data].[Cyc#].&amp;[35]"/>
            <x15:cachedUniqueName index="35" name="[Data].[Cyc#].&amp;[36]"/>
            <x15:cachedUniqueName index="36" name="[Data].[Cyc#].&amp;[37]"/>
            <x15:cachedUniqueName index="37" name="[Data].[Cyc#].&amp;[38]"/>
            <x15:cachedUniqueName index="38" name="[Data].[Cyc#].&amp;[39]"/>
            <x15:cachedUniqueName index="39" name="[Data].[Cyc#].&amp;[40]"/>
            <x15:cachedUniqueName index="40" name="[Data].[Cyc#].&amp;[41]"/>
            <x15:cachedUniqueName index="41" name="[Data].[Cyc#].&amp;[42]"/>
            <x15:cachedUniqueName index="42" name="[Data].[Cyc#].&amp;[43]"/>
            <x15:cachedUniqueName index="43" name="[Data].[Cyc#].&amp;[44]"/>
            <x15:cachedUniqueName index="44" name="[Data].[Cyc#].&amp;[45]"/>
            <x15:cachedUniqueName index="45" name="[Data].[Cyc#].&amp;[46]"/>
            <x15:cachedUniqueName index="46" name="[Data].[Cyc#].&amp;[47]"/>
            <x15:cachedUniqueName index="47" name="[Data].[Cyc#].&amp;[48]"/>
            <x15:cachedUniqueName index="48" name="[Data].[Cyc#].&amp;[49]"/>
            <x15:cachedUniqueName index="49" name="[Data].[Cyc#].&amp;[50]"/>
            <x15:cachedUniqueName index="50" name="[Data].[Cyc#].&amp;[51]"/>
            <x15:cachedUniqueName index="51" name="[Data].[Cyc#].&amp;[52]"/>
            <x15:cachedUniqueName index="52" name="[Data].[Cyc#].&amp;[53]"/>
            <x15:cachedUniqueName index="53" name="[Data].[Cyc#].&amp;[54]"/>
            <x15:cachedUniqueName index="54" name="[Data].[Cyc#].&amp;[55]"/>
            <x15:cachedUniqueName index="55" name="[Data].[Cyc#].&amp;[56]"/>
            <x15:cachedUniqueName index="56" name="[Data].[Cyc#].&amp;[57]"/>
            <x15:cachedUniqueName index="57" name="[Data].[Cyc#].&amp;[58]"/>
            <x15:cachedUniqueName index="58" name="[Data].[Cyc#].&amp;[59]"/>
            <x15:cachedUniqueName index="59" name="[Data].[Cyc#].&amp;[60]"/>
            <x15:cachedUniqueName index="60" name="[Data].[Cyc#].&amp;[61]"/>
            <x15:cachedUniqueName index="61" name="[Data].[Cyc#].&amp;[62]"/>
            <x15:cachedUniqueName index="62" name="[Data].[Cyc#].&amp;[63]"/>
            <x15:cachedUniqueName index="63" name="[Data].[Cyc#].&amp;[64]"/>
            <x15:cachedUniqueName index="64" name="[Data].[Cyc#].&amp;[65]"/>
            <x15:cachedUniqueName index="65" name="[Data].[Cyc#].&amp;[66]"/>
            <x15:cachedUniqueName index="66" name="[Data].[Cyc#].&amp;[67]"/>
            <x15:cachedUniqueName index="67" name="[Data].[Cyc#].&amp;[68]"/>
          </x15:cachedUniqueNames>
        </ext>
      </extLst>
    </cacheField>
    <cacheField name="[Measures].[Sum of Cap]" caption="Sum of Cap" numFmtId="0" hierarchy="6" level="32767"/>
    <cacheField name="[Data].[UUT].[UUT]" caption="UUT" numFmtId="0" level="1">
      <sharedItems count="4">
        <s v="U01"/>
        <s v="U02"/>
        <s v="U03"/>
        <s v="U05"/>
      </sharedItems>
    </cacheField>
  </cacheFields>
  <cacheHierarchies count="7">
    <cacheHierarchy uniqueName="[Data].[UUT]" caption="UUT" attribute="1" defaultMemberUniqueName="[Data].[UUT].[All]" allUniqueName="[Data].[UUT].[All]" dimensionUniqueName="[Data]" displayFolder="" count="2" memberValueDatatype="130" unbalanced="0">
      <fieldsUsage count="2">
        <fieldUsage x="-1"/>
        <fieldUsage x="2"/>
      </fieldsUsage>
    </cacheHierarchy>
    <cacheHierarchy uniqueName="[Data].[Test_Program]" caption="Test_Program" attribute="1" defaultMemberUniqueName="[Data].[Test_Program].[All]" allUniqueName="[Data].[Test_Program].[All]" dimensionUniqueName="[Data]" displayFolder="" count="0" memberValueDatatype="130" unbalanced="0"/>
    <cacheHierarchy uniqueName="[Data].[Cyc#]" caption="Cyc#" attribute="1" defaultMemberUniqueName="[Data].[Cyc#].[All]" allUniqueName="[Data].[Cyc#].[All]" dimensionUniqueName="[Data]" displayFolder="" count="2" memberValueDatatype="20" unbalanced="0">
      <fieldsUsage count="2">
        <fieldUsage x="-1"/>
        <fieldUsage x="0"/>
      </fieldsUsage>
    </cacheHierarchy>
    <cacheHierarchy uniqueName="[Data].[Cap]" caption="Cap" attribute="1" defaultMemberUniqueName="[Data].[Cap].[All]" allUniqueName="[Data].[Cap].[All]" dimensionUniqueName="[Data]" displayFolder="" count="0" memberValueDatatype="5" unbalanced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Cap]" caption="Sum of Cap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C7C03C-8DAE-4EEB-8C5F-39E719BB0194}" name="PivotTable1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34:F103" firstHeaderRow="1" firstDataRow="2" firstDataCol="1"/>
  <pivotFields count="3">
    <pivotField name=" Cycle" axis="axisRow" compact="0" allDrilled="1" outline="0" subtotalTop="0" showAll="0" dataSourceSort="1" defaultAttributeDrillState="1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dataField="1" compact="0" outline="0" subtotalTop="0" showAll="0"/>
    <pivotField axis="axisCol" compact="0" allDrilled="1" outline="0" subtotalTop="0" showAll="0" dataSourceSort="1" defaultAttributeDrillState="1">
      <items count="5">
        <item s="1" x="0"/>
        <item s="1" x="1"/>
        <item s="1" x="2"/>
        <item s="1" x="3"/>
        <item t="default"/>
      </items>
    </pivotField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Cap" fld="1" baseField="0" baseItem="0"/>
  </dataFields>
  <pivotHierarchies count="7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S103"/>
  <sheetViews>
    <sheetView showGridLines="0" tabSelected="1" workbookViewId="0">
      <selection activeCell="B34" sqref="B34:F103"/>
    </sheetView>
  </sheetViews>
  <sheetFormatPr defaultRowHeight="12.75" x14ac:dyDescent="0.2"/>
  <cols>
    <col min="2" max="2" width="11" bestFit="1" customWidth="1"/>
    <col min="3" max="8" width="8" bestFit="1" customWidth="1"/>
    <col min="9" max="9" width="12" bestFit="1" customWidth="1"/>
  </cols>
  <sheetData>
    <row r="1" spans="1:5" x14ac:dyDescent="0.2">
      <c r="A1" s="1" t="s">
        <v>0</v>
      </c>
      <c r="B1" s="3" t="s">
        <v>3</v>
      </c>
      <c r="C1" s="3"/>
      <c r="D1" s="3"/>
      <c r="E1" s="3"/>
    </row>
    <row r="2" spans="1:5" x14ac:dyDescent="0.2">
      <c r="A2" s="1" t="s">
        <v>1</v>
      </c>
      <c r="B2" s="2" t="s">
        <v>20</v>
      </c>
      <c r="C2" s="2"/>
      <c r="D2" s="2"/>
      <c r="E2" s="2"/>
    </row>
    <row r="3" spans="1:5" x14ac:dyDescent="0.2">
      <c r="A3" s="1" t="s">
        <v>2</v>
      </c>
      <c r="B3" s="4" t="str">
        <f>TEXT(DATE(2022,12,12),"dd-mmm-yyyy")</f>
        <v>12-Dec-2022</v>
      </c>
      <c r="C3" s="2"/>
      <c r="D3" s="2"/>
      <c r="E3" s="2"/>
    </row>
    <row r="5" spans="1:5" ht="15" x14ac:dyDescent="0.25">
      <c r="A5" s="5" t="s">
        <v>19</v>
      </c>
    </row>
    <row r="7" spans="1:5" x14ac:dyDescent="0.2">
      <c r="B7" t="s">
        <v>16</v>
      </c>
      <c r="C7" t="s">
        <v>20</v>
      </c>
    </row>
    <row r="8" spans="1:5" x14ac:dyDescent="0.2">
      <c r="B8" t="s">
        <v>14</v>
      </c>
      <c r="C8" t="s">
        <v>17</v>
      </c>
    </row>
    <row r="9" spans="1:5" x14ac:dyDescent="0.2">
      <c r="B9" t="s">
        <v>15</v>
      </c>
      <c r="C9" t="s">
        <v>18</v>
      </c>
    </row>
    <row r="29" spans="1:2" ht="15" x14ac:dyDescent="0.25">
      <c r="A29" s="5" t="s">
        <v>4</v>
      </c>
    </row>
    <row r="31" spans="1:2" x14ac:dyDescent="0.2">
      <c r="B31" t="str" cm="1">
        <f t="array" aca="1" ref="B31" ca="1">_xlfn.LET(_xlpm.x, CELL("filename"),LEFT(_xlpm.x,FIND("[",_xlpm.x)-1))&amp;"Data"</f>
        <v>C:\Users\Mark\Dropbox\GitHub\ChargerBatteryCyclePerformance\Data</v>
      </c>
    </row>
    <row r="34" spans="2:19" x14ac:dyDescent="0.2">
      <c r="B34" s="6" t="s">
        <v>5</v>
      </c>
      <c r="C34" s="6" t="s">
        <v>6</v>
      </c>
    </row>
    <row r="35" spans="2:19" x14ac:dyDescent="0.2">
      <c r="B35" s="6" t="s">
        <v>11</v>
      </c>
      <c r="C35" t="s">
        <v>7</v>
      </c>
      <c r="D35" t="s">
        <v>8</v>
      </c>
      <c r="E35" t="s">
        <v>9</v>
      </c>
      <c r="F35" t="s">
        <v>10</v>
      </c>
      <c r="H35" t="str" cm="1">
        <f t="array" ref="H35:L103">IF(B35:F103=0,NA(),B35:F103)</f>
        <v xml:space="preserve"> Cycle</v>
      </c>
      <c r="I35" t="str">
        <v>U01</v>
      </c>
      <c r="J35" t="str">
        <v>U02</v>
      </c>
      <c r="K35" t="str">
        <v>U03</v>
      </c>
      <c r="L35" t="str">
        <v>U05</v>
      </c>
      <c r="N35" t="s">
        <v>12</v>
      </c>
      <c r="O35" t="s">
        <v>7</v>
      </c>
      <c r="P35" t="s">
        <v>8</v>
      </c>
      <c r="Q35" t="s">
        <v>9</v>
      </c>
      <c r="R35" t="s">
        <v>13</v>
      </c>
      <c r="S35" t="s">
        <v>10</v>
      </c>
    </row>
    <row r="36" spans="2:19" x14ac:dyDescent="0.2">
      <c r="B36">
        <v>1</v>
      </c>
      <c r="C36" s="7">
        <v>0</v>
      </c>
      <c r="D36" s="7">
        <v>0.40869</v>
      </c>
      <c r="E36" s="7">
        <v>1.0000000000000001E-5</v>
      </c>
      <c r="F36" s="7">
        <v>9.9529999999999993E-2</v>
      </c>
      <c r="H36">
        <v>1</v>
      </c>
      <c r="I36" t="e">
        <v>#N/A</v>
      </c>
      <c r="J36">
        <v>0.40869</v>
      </c>
      <c r="K36">
        <v>1.0000000000000001E-5</v>
      </c>
      <c r="L36">
        <v>9.9529999999999993E-2</v>
      </c>
      <c r="N36" s="8">
        <f>H36</f>
        <v>1</v>
      </c>
      <c r="O36" s="8">
        <v>0.99552528758212733</v>
      </c>
      <c r="P36" s="8">
        <f t="shared" ref="P36:Q36" si="0">_xlfn.LET(_xlpm.X,J36/_xlfn.AGGREGATE(4,6,J$36:J$103),IF(_xlpm.X&lt;0.85,NA(),_xlpm.X))</f>
        <v>0.97962559025863516</v>
      </c>
      <c r="Q36" s="8" t="e">
        <f t="shared" si="0"/>
        <v>#N/A</v>
      </c>
      <c r="R36" s="8">
        <f>_xlfn.AGGREGATE(1,6,P36:Q36)</f>
        <v>0.97962559025863516</v>
      </c>
      <c r="S36" s="8" t="e">
        <f>_xlfn.LET(_xlpm.X,L36/_xlfn.AGGREGATE(4,6,L$36:L$103),IF(_xlpm.X&lt;0.85,NA(),_xlpm.X))</f>
        <v>#N/A</v>
      </c>
    </row>
    <row r="37" spans="2:19" x14ac:dyDescent="0.2">
      <c r="B37">
        <v>2</v>
      </c>
      <c r="C37" s="7">
        <v>0</v>
      </c>
      <c r="D37" s="7">
        <v>0.41647000000000001</v>
      </c>
      <c r="E37" s="7">
        <v>0.42897999999999997</v>
      </c>
      <c r="F37" s="7">
        <v>0.42374000000000001</v>
      </c>
      <c r="H37">
        <v>2</v>
      </c>
      <c r="I37" t="e">
        <v>#N/A</v>
      </c>
      <c r="J37">
        <v>0.41647000000000001</v>
      </c>
      <c r="K37">
        <v>0.42897999999999997</v>
      </c>
      <c r="L37">
        <v>0.42374000000000001</v>
      </c>
      <c r="N37" s="8">
        <f t="shared" ref="N37:N100" si="1">H37</f>
        <v>2</v>
      </c>
      <c r="O37" s="8">
        <v>0.99364809115316621</v>
      </c>
      <c r="P37" s="8">
        <f t="shared" ref="P37:P100" si="2">_xlfn.LET(_xlpm.X,J37/_xlfn.AGGREGATE(4,6,J$36:J$103),IF(_xlpm.X&lt;0.85,NA(),_xlpm.X))</f>
        <v>0.9982741676454373</v>
      </c>
      <c r="Q37" s="8">
        <f t="shared" ref="Q37:Q100" si="3">_xlfn.LET(_xlpm.X,K37/_xlfn.AGGREGATE(4,6,K$36:K$103),IF(_xlpm.X&lt;0.85,NA(),_xlpm.X))</f>
        <v>1</v>
      </c>
      <c r="R37" s="8">
        <f t="shared" ref="R37:R99" si="4">_xlfn.AGGREGATE(1,6,P37:Q37)</f>
        <v>0.99913708382271871</v>
      </c>
      <c r="S37" s="8">
        <f t="shared" ref="S37:S100" si="5">_xlfn.LET(_xlpm.X,L37/_xlfn.AGGREGATE(4,6,L$36:L$103),IF(_xlpm.X&lt;0.85,NA(),_xlpm.X))</f>
        <v>1</v>
      </c>
    </row>
    <row r="38" spans="2:19" x14ac:dyDescent="0.2">
      <c r="B38">
        <v>3</v>
      </c>
      <c r="C38" s="7">
        <v>0</v>
      </c>
      <c r="D38" s="7">
        <v>0.41621999999999998</v>
      </c>
      <c r="E38" s="7">
        <v>0.42760999999999999</v>
      </c>
      <c r="F38" s="7">
        <v>0.42229</v>
      </c>
      <c r="H38">
        <v>3</v>
      </c>
      <c r="I38" t="e">
        <v>#N/A</v>
      </c>
      <c r="J38">
        <v>0.41621999999999998</v>
      </c>
      <c r="K38">
        <v>0.42760999999999999</v>
      </c>
      <c r="L38">
        <v>0.42229</v>
      </c>
      <c r="N38" s="8">
        <f t="shared" si="1"/>
        <v>3</v>
      </c>
      <c r="O38" s="8">
        <v>0.99572173837120481</v>
      </c>
      <c r="P38" s="8">
        <f t="shared" si="2"/>
        <v>0.99767492030010296</v>
      </c>
      <c r="Q38" s="8">
        <f t="shared" si="3"/>
        <v>0.9968063779197166</v>
      </c>
      <c r="R38" s="8">
        <f t="shared" si="4"/>
        <v>0.99724064910990973</v>
      </c>
      <c r="S38" s="8">
        <f t="shared" si="5"/>
        <v>0.99657809033841505</v>
      </c>
    </row>
    <row r="39" spans="2:19" x14ac:dyDescent="0.2">
      <c r="B39">
        <v>4</v>
      </c>
      <c r="C39" s="7">
        <v>0</v>
      </c>
      <c r="D39" s="7">
        <v>0.41535</v>
      </c>
      <c r="E39" s="7">
        <v>0.42559000000000002</v>
      </c>
      <c r="F39" s="7">
        <v>0.41976999999999998</v>
      </c>
      <c r="H39">
        <v>4</v>
      </c>
      <c r="I39" t="e">
        <v>#N/A</v>
      </c>
      <c r="J39">
        <v>0.41535</v>
      </c>
      <c r="K39">
        <v>0.42559000000000002</v>
      </c>
      <c r="L39">
        <v>0.41976999999999998</v>
      </c>
      <c r="N39" s="8">
        <f t="shared" si="1"/>
        <v>4</v>
      </c>
      <c r="O39" s="8">
        <v>1</v>
      </c>
      <c r="P39" s="8">
        <f t="shared" si="2"/>
        <v>0.99558953953833984</v>
      </c>
      <c r="Q39" s="8">
        <f t="shared" si="3"/>
        <v>0.99209753368455422</v>
      </c>
      <c r="R39" s="8">
        <f t="shared" si="4"/>
        <v>0.99384353661144709</v>
      </c>
      <c r="S39" s="8">
        <f t="shared" si="5"/>
        <v>0.99063104734035012</v>
      </c>
    </row>
    <row r="40" spans="2:19" x14ac:dyDescent="0.2">
      <c r="B40">
        <v>5</v>
      </c>
      <c r="C40" s="7">
        <v>0</v>
      </c>
      <c r="D40" s="7">
        <v>0.41556999999999999</v>
      </c>
      <c r="E40" s="7">
        <v>0.42475000000000002</v>
      </c>
      <c r="F40" s="7">
        <v>0.41959999999999997</v>
      </c>
      <c r="H40">
        <v>5</v>
      </c>
      <c r="I40" t="e">
        <v>#N/A</v>
      </c>
      <c r="J40">
        <v>0.41556999999999999</v>
      </c>
      <c r="K40">
        <v>0.42475000000000002</v>
      </c>
      <c r="L40">
        <v>0.41959999999999997</v>
      </c>
      <c r="N40" s="8">
        <f t="shared" si="1"/>
        <v>5</v>
      </c>
      <c r="O40" s="8">
        <v>0.99797000851286755</v>
      </c>
      <c r="P40" s="8">
        <f t="shared" si="2"/>
        <v>0.99611687720223396</v>
      </c>
      <c r="Q40" s="8">
        <f t="shared" si="3"/>
        <v>0.990139400438249</v>
      </c>
      <c r="R40" s="8">
        <f t="shared" si="4"/>
        <v>0.99312813882024154</v>
      </c>
      <c r="S40" s="8">
        <f t="shared" si="5"/>
        <v>0.99022985793175056</v>
      </c>
    </row>
    <row r="41" spans="2:19" x14ac:dyDescent="0.2">
      <c r="B41">
        <v>6</v>
      </c>
      <c r="C41" s="7">
        <v>0</v>
      </c>
      <c r="D41" s="7">
        <v>0.41654000000000002</v>
      </c>
      <c r="E41" s="7">
        <v>0.42080000000000001</v>
      </c>
      <c r="F41" s="7">
        <v>0.41689999999999999</v>
      </c>
      <c r="H41">
        <v>6</v>
      </c>
      <c r="I41" t="e">
        <v>#N/A</v>
      </c>
      <c r="J41">
        <v>0.41654000000000002</v>
      </c>
      <c r="K41">
        <v>0.42080000000000001</v>
      </c>
      <c r="L41">
        <v>0.41689999999999999</v>
      </c>
      <c r="N41" s="8">
        <f t="shared" si="1"/>
        <v>6</v>
      </c>
      <c r="O41" s="8">
        <v>0.99884312313098911</v>
      </c>
      <c r="P41" s="8">
        <f t="shared" si="2"/>
        <v>0.998441956902131</v>
      </c>
      <c r="Q41" s="8">
        <f t="shared" si="3"/>
        <v>0.98093151195859951</v>
      </c>
      <c r="R41" s="8">
        <f t="shared" si="4"/>
        <v>0.98968673443036526</v>
      </c>
      <c r="S41" s="8">
        <f t="shared" si="5"/>
        <v>0.98385802614810969</v>
      </c>
    </row>
    <row r="42" spans="2:19" x14ac:dyDescent="0.2">
      <c r="B42">
        <v>7</v>
      </c>
      <c r="C42" s="7">
        <v>0</v>
      </c>
      <c r="D42" s="7">
        <v>0.41664000000000001</v>
      </c>
      <c r="E42" s="7">
        <v>0.42241000000000001</v>
      </c>
      <c r="F42" s="7">
        <v>0.41753000000000001</v>
      </c>
      <c r="H42">
        <v>7</v>
      </c>
      <c r="I42" t="e">
        <v>#N/A</v>
      </c>
      <c r="J42">
        <v>0.41664000000000001</v>
      </c>
      <c r="K42">
        <v>0.42241000000000001</v>
      </c>
      <c r="L42">
        <v>0.41753000000000001</v>
      </c>
      <c r="N42" s="8">
        <f t="shared" si="1"/>
        <v>7</v>
      </c>
      <c r="O42" s="8">
        <v>0.99530700892759705</v>
      </c>
      <c r="P42" s="8">
        <f t="shared" si="2"/>
        <v>0.99868165584026469</v>
      </c>
      <c r="Q42" s="8">
        <f t="shared" si="3"/>
        <v>0.98468460068068453</v>
      </c>
      <c r="R42" s="8">
        <f t="shared" si="4"/>
        <v>0.99168312826047456</v>
      </c>
      <c r="S42" s="8">
        <f t="shared" si="5"/>
        <v>0.98534478689762595</v>
      </c>
    </row>
    <row r="43" spans="2:19" x14ac:dyDescent="0.2">
      <c r="B43">
        <v>8</v>
      </c>
      <c r="C43" s="7">
        <v>1.414E-2</v>
      </c>
      <c r="D43" s="7">
        <v>0.41525000000000001</v>
      </c>
      <c r="E43" s="7">
        <v>0.41904000000000002</v>
      </c>
      <c r="F43" s="7">
        <v>0.41448000000000002</v>
      </c>
      <c r="H43">
        <v>8</v>
      </c>
      <c r="I43">
        <v>1.414E-2</v>
      </c>
      <c r="J43">
        <v>0.41525000000000001</v>
      </c>
      <c r="K43">
        <v>0.41904000000000002</v>
      </c>
      <c r="L43">
        <v>0.41448000000000002</v>
      </c>
      <c r="N43" s="8">
        <f t="shared" si="1"/>
        <v>8</v>
      </c>
      <c r="O43" s="8">
        <v>0.99875581166917693</v>
      </c>
      <c r="P43" s="8">
        <f t="shared" si="2"/>
        <v>0.99534984060020615</v>
      </c>
      <c r="Q43" s="8">
        <f t="shared" si="3"/>
        <v>0.9768287565853887</v>
      </c>
      <c r="R43" s="8">
        <f t="shared" si="4"/>
        <v>0.98608929859279737</v>
      </c>
      <c r="S43" s="8">
        <f t="shared" si="5"/>
        <v>0.97814697691980934</v>
      </c>
    </row>
    <row r="44" spans="2:19" x14ac:dyDescent="0.2">
      <c r="B44">
        <v>9</v>
      </c>
      <c r="C44" s="7">
        <v>0.45607999999999999</v>
      </c>
      <c r="D44" s="7">
        <v>0.4163</v>
      </c>
      <c r="E44" s="7">
        <v>0.41863</v>
      </c>
      <c r="F44" s="7">
        <v>0.41509000000000001</v>
      </c>
      <c r="H44">
        <v>9</v>
      </c>
      <c r="I44">
        <v>0.45607999999999999</v>
      </c>
      <c r="J44">
        <v>0.4163</v>
      </c>
      <c r="K44">
        <v>0.41863</v>
      </c>
      <c r="L44">
        <v>0.41509000000000001</v>
      </c>
      <c r="N44" s="8">
        <f t="shared" si="1"/>
        <v>9</v>
      </c>
      <c r="O44" s="8">
        <v>0.99759893480016593</v>
      </c>
      <c r="P44" s="8">
        <f t="shared" si="2"/>
        <v>0.99786667945061003</v>
      </c>
      <c r="Q44" s="8">
        <f t="shared" si="3"/>
        <v>0.97587300107231112</v>
      </c>
      <c r="R44" s="8">
        <f t="shared" si="4"/>
        <v>0.98686984026146063</v>
      </c>
      <c r="S44" s="8">
        <f t="shared" si="5"/>
        <v>0.97958653891537262</v>
      </c>
    </row>
    <row r="45" spans="2:19" x14ac:dyDescent="0.2">
      <c r="B45">
        <v>10</v>
      </c>
      <c r="C45" s="7">
        <v>0.45522000000000001</v>
      </c>
      <c r="D45" s="7">
        <v>0.41719000000000001</v>
      </c>
      <c r="E45" s="7">
        <v>0.41869000000000001</v>
      </c>
      <c r="F45" s="7">
        <v>0.41533999999999999</v>
      </c>
      <c r="H45">
        <v>10</v>
      </c>
      <c r="I45">
        <v>0.45522000000000001</v>
      </c>
      <c r="J45">
        <v>0.41719000000000001</v>
      </c>
      <c r="K45">
        <v>0.41869000000000001</v>
      </c>
      <c r="L45">
        <v>0.41533999999999999</v>
      </c>
      <c r="N45" s="8">
        <f t="shared" si="1"/>
        <v>10</v>
      </c>
      <c r="O45" s="8">
        <v>0.99508873027306666</v>
      </c>
      <c r="P45" s="8">
        <f t="shared" si="2"/>
        <v>1</v>
      </c>
      <c r="Q45" s="8">
        <f t="shared" si="3"/>
        <v>0.97601286773276152</v>
      </c>
      <c r="R45" s="8">
        <f t="shared" si="4"/>
        <v>0.98800643386638076</v>
      </c>
      <c r="S45" s="8">
        <f t="shared" si="5"/>
        <v>0.98017652333978378</v>
      </c>
    </row>
    <row r="46" spans="2:19" x14ac:dyDescent="0.2">
      <c r="B46">
        <v>11</v>
      </c>
      <c r="C46" s="7">
        <v>0.45617000000000002</v>
      </c>
      <c r="D46" s="7">
        <v>0.41381000000000001</v>
      </c>
      <c r="E46" s="7">
        <v>0.41614000000000001</v>
      </c>
      <c r="F46" s="7">
        <v>0.41449999999999998</v>
      </c>
      <c r="H46">
        <v>11</v>
      </c>
      <c r="I46">
        <v>0.45617000000000002</v>
      </c>
      <c r="J46">
        <v>0.41381000000000001</v>
      </c>
      <c r="K46">
        <v>0.41614000000000001</v>
      </c>
      <c r="L46">
        <v>0.41449999999999998</v>
      </c>
      <c r="N46" s="8">
        <f t="shared" si="1"/>
        <v>11</v>
      </c>
      <c r="O46" s="8">
        <v>0.99366991901861923</v>
      </c>
      <c r="P46" s="8">
        <f t="shared" si="2"/>
        <v>0.99189817589108087</v>
      </c>
      <c r="Q46" s="8">
        <f t="shared" si="3"/>
        <v>0.97006853466362075</v>
      </c>
      <c r="R46" s="8">
        <f t="shared" si="4"/>
        <v>0.98098335527735081</v>
      </c>
      <c r="S46" s="8">
        <f t="shared" si="5"/>
        <v>0.9781941756737621</v>
      </c>
    </row>
    <row r="47" spans="2:19" x14ac:dyDescent="0.2">
      <c r="B47">
        <v>12</v>
      </c>
      <c r="C47" s="7">
        <v>0.45812999999999998</v>
      </c>
      <c r="D47" s="7">
        <v>0.41521999999999998</v>
      </c>
      <c r="E47" s="7">
        <v>0.41443000000000002</v>
      </c>
      <c r="F47" s="7">
        <v>0.41203000000000001</v>
      </c>
      <c r="H47">
        <v>12</v>
      </c>
      <c r="I47">
        <v>0.45812999999999998</v>
      </c>
      <c r="J47">
        <v>0.41521999999999998</v>
      </c>
      <c r="K47">
        <v>0.41443000000000002</v>
      </c>
      <c r="L47">
        <v>0.41203000000000001</v>
      </c>
      <c r="N47" s="8">
        <f t="shared" si="1"/>
        <v>12</v>
      </c>
      <c r="O47" s="8">
        <v>0.99805731997467972</v>
      </c>
      <c r="P47" s="8">
        <f t="shared" si="2"/>
        <v>0.99527793091876593</v>
      </c>
      <c r="Q47" s="8">
        <f t="shared" si="3"/>
        <v>0.96608233484078521</v>
      </c>
      <c r="R47" s="8">
        <f t="shared" si="4"/>
        <v>0.98068013287977562</v>
      </c>
      <c r="S47" s="8">
        <f t="shared" si="5"/>
        <v>0.97236512956057963</v>
      </c>
    </row>
    <row r="48" spans="2:19" x14ac:dyDescent="0.2">
      <c r="B48">
        <v>13</v>
      </c>
      <c r="C48" s="7">
        <v>0.4572</v>
      </c>
      <c r="D48" s="7">
        <v>0.41599000000000003</v>
      </c>
      <c r="E48" s="7">
        <v>0.41533999999999999</v>
      </c>
      <c r="F48" s="7">
        <v>0.41304999999999997</v>
      </c>
      <c r="H48">
        <v>13</v>
      </c>
      <c r="I48">
        <v>0.4572</v>
      </c>
      <c r="J48">
        <v>0.41599000000000003</v>
      </c>
      <c r="K48">
        <v>0.41533999999999999</v>
      </c>
      <c r="L48">
        <v>0.41304999999999997</v>
      </c>
      <c r="N48" s="8">
        <f t="shared" si="1"/>
        <v>13</v>
      </c>
      <c r="O48" s="8">
        <v>0.99639840220024889</v>
      </c>
      <c r="P48" s="8">
        <f t="shared" si="2"/>
        <v>0.99712361274239558</v>
      </c>
      <c r="Q48" s="8">
        <f t="shared" si="3"/>
        <v>0.96820364585761576</v>
      </c>
      <c r="R48" s="8">
        <f t="shared" si="4"/>
        <v>0.98266362930000573</v>
      </c>
      <c r="S48" s="8">
        <f t="shared" si="5"/>
        <v>0.97477226601217715</v>
      </c>
    </row>
    <row r="49" spans="2:19" x14ac:dyDescent="0.2">
      <c r="B49">
        <v>14</v>
      </c>
      <c r="C49" s="7">
        <v>0.45760000000000001</v>
      </c>
      <c r="D49" s="7">
        <v>0.41576000000000002</v>
      </c>
      <c r="E49" s="7">
        <v>0.41409000000000001</v>
      </c>
      <c r="F49" s="7">
        <v>0.41221999999999998</v>
      </c>
      <c r="H49">
        <v>14</v>
      </c>
      <c r="I49">
        <v>0.45760000000000001</v>
      </c>
      <c r="J49">
        <v>0.41576000000000002</v>
      </c>
      <c r="K49">
        <v>0.41409000000000001</v>
      </c>
      <c r="L49">
        <v>0.41221999999999998</v>
      </c>
      <c r="N49" s="8">
        <f t="shared" si="1"/>
        <v>14</v>
      </c>
      <c r="O49" s="8">
        <v>0.99286228799685683</v>
      </c>
      <c r="P49" s="8">
        <f t="shared" si="2"/>
        <v>0.99657230518468809</v>
      </c>
      <c r="Q49" s="8">
        <f t="shared" si="3"/>
        <v>0.96528975709823306</v>
      </c>
      <c r="R49" s="8">
        <f t="shared" si="4"/>
        <v>0.98093103114146052</v>
      </c>
      <c r="S49" s="8">
        <f t="shared" si="5"/>
        <v>0.97281351772313207</v>
      </c>
    </row>
    <row r="50" spans="2:19" x14ac:dyDescent="0.2">
      <c r="B50">
        <v>15</v>
      </c>
      <c r="C50" s="7">
        <v>0.45598</v>
      </c>
      <c r="D50" s="7">
        <v>0.41607</v>
      </c>
      <c r="E50" s="7">
        <v>0.41404000000000002</v>
      </c>
      <c r="F50" s="7">
        <v>0.41226000000000002</v>
      </c>
      <c r="H50">
        <v>15</v>
      </c>
      <c r="I50">
        <v>0.45598</v>
      </c>
      <c r="J50">
        <v>0.41607</v>
      </c>
      <c r="K50">
        <v>0.41404000000000002</v>
      </c>
      <c r="L50">
        <v>0.41226000000000002</v>
      </c>
      <c r="N50" s="8">
        <f t="shared" si="1"/>
        <v>15</v>
      </c>
      <c r="O50" s="8">
        <v>0.99772990199288414</v>
      </c>
      <c r="P50" s="8">
        <f t="shared" si="2"/>
        <v>0.99731537189290254</v>
      </c>
      <c r="Q50" s="8">
        <f t="shared" si="3"/>
        <v>0.9651732015478578</v>
      </c>
      <c r="R50" s="8">
        <f t="shared" si="4"/>
        <v>0.98124428672038011</v>
      </c>
      <c r="S50" s="8">
        <f t="shared" si="5"/>
        <v>0.97290791523103792</v>
      </c>
    </row>
    <row r="51" spans="2:19" x14ac:dyDescent="0.2">
      <c r="B51">
        <v>16</v>
      </c>
      <c r="C51" s="7">
        <v>0.45756000000000002</v>
      </c>
      <c r="D51" s="7">
        <v>0.41635</v>
      </c>
      <c r="E51" s="7">
        <v>0.41370000000000001</v>
      </c>
      <c r="F51" s="7">
        <v>0.41117999999999999</v>
      </c>
      <c r="H51">
        <v>16</v>
      </c>
      <c r="I51">
        <v>0.45756000000000002</v>
      </c>
      <c r="J51">
        <v>0.41635</v>
      </c>
      <c r="K51">
        <v>0.41370000000000001</v>
      </c>
      <c r="L51">
        <v>0.41117999999999999</v>
      </c>
      <c r="N51" s="8">
        <f t="shared" si="1"/>
        <v>16</v>
      </c>
      <c r="O51" s="8">
        <v>0.99380088621133733</v>
      </c>
      <c r="P51" s="8">
        <f t="shared" si="2"/>
        <v>0.99798652891967687</v>
      </c>
      <c r="Q51" s="8">
        <f t="shared" si="3"/>
        <v>0.96438062380530565</v>
      </c>
      <c r="R51" s="8">
        <f t="shared" si="4"/>
        <v>0.98118357636249121</v>
      </c>
      <c r="S51" s="8">
        <f t="shared" si="5"/>
        <v>0.97035918251758146</v>
      </c>
    </row>
    <row r="52" spans="2:19" x14ac:dyDescent="0.2">
      <c r="B52">
        <v>17</v>
      </c>
      <c r="C52" s="7">
        <v>0.45702999999999999</v>
      </c>
      <c r="D52" s="7">
        <v>0.41397</v>
      </c>
      <c r="E52" s="7">
        <v>0.41037000000000001</v>
      </c>
      <c r="F52" s="7">
        <v>0.41053000000000001</v>
      </c>
      <c r="H52">
        <v>17</v>
      </c>
      <c r="I52">
        <v>0.45702999999999999</v>
      </c>
      <c r="J52">
        <v>0.41397</v>
      </c>
      <c r="K52">
        <v>0.41037000000000001</v>
      </c>
      <c r="L52">
        <v>0.41053000000000001</v>
      </c>
      <c r="N52" s="8">
        <f t="shared" si="1"/>
        <v>17</v>
      </c>
      <c r="O52" s="8">
        <v>0.99314605024774627</v>
      </c>
      <c r="P52" s="8">
        <f t="shared" si="2"/>
        <v>0.99228169419209478</v>
      </c>
      <c r="Q52" s="8">
        <f t="shared" si="3"/>
        <v>0.95661802415031016</v>
      </c>
      <c r="R52" s="8">
        <f t="shared" si="4"/>
        <v>0.97444985917120253</v>
      </c>
      <c r="S52" s="8">
        <f t="shared" si="5"/>
        <v>0.96882522301411245</v>
      </c>
    </row>
    <row r="53" spans="2:19" x14ac:dyDescent="0.2">
      <c r="B53">
        <v>18</v>
      </c>
      <c r="C53" s="7">
        <v>0.45588000000000001</v>
      </c>
      <c r="D53" s="7">
        <v>0.41332000000000002</v>
      </c>
      <c r="E53" s="7">
        <v>0.40950999999999999</v>
      </c>
      <c r="F53" s="7">
        <v>0.40948000000000001</v>
      </c>
      <c r="H53">
        <v>18</v>
      </c>
      <c r="I53">
        <v>0.45588000000000001</v>
      </c>
      <c r="J53">
        <v>0.41332000000000002</v>
      </c>
      <c r="K53">
        <v>0.40950999999999999</v>
      </c>
      <c r="L53">
        <v>0.40948000000000001</v>
      </c>
      <c r="N53" s="8">
        <f t="shared" si="1"/>
        <v>18</v>
      </c>
      <c r="O53" s="8">
        <v>0.99288411586230985</v>
      </c>
      <c r="P53" s="8">
        <f t="shared" si="2"/>
        <v>0.99072365109422567</v>
      </c>
      <c r="Q53" s="8">
        <f t="shared" si="3"/>
        <v>0.95461326868385477</v>
      </c>
      <c r="R53" s="8">
        <f t="shared" si="4"/>
        <v>0.97266845988904027</v>
      </c>
      <c r="S53" s="8">
        <f t="shared" si="5"/>
        <v>0.96634728843158546</v>
      </c>
    </row>
    <row r="54" spans="2:19" x14ac:dyDescent="0.2">
      <c r="B54">
        <v>19</v>
      </c>
      <c r="C54" s="7">
        <v>0.45523000000000002</v>
      </c>
      <c r="D54" s="7">
        <v>0.41482999999999998</v>
      </c>
      <c r="E54" s="7">
        <v>0.40977999999999998</v>
      </c>
      <c r="F54" s="7">
        <v>0.40793000000000001</v>
      </c>
      <c r="H54">
        <v>19</v>
      </c>
      <c r="I54">
        <v>0.45523000000000002</v>
      </c>
      <c r="J54">
        <v>0.41482999999999998</v>
      </c>
      <c r="K54">
        <v>0.40977999999999998</v>
      </c>
      <c r="L54">
        <v>0.40793000000000001</v>
      </c>
      <c r="N54" s="8">
        <f t="shared" si="1"/>
        <v>19</v>
      </c>
      <c r="O54" s="8">
        <v>0.99528518106214392</v>
      </c>
      <c r="P54" s="8">
        <f t="shared" si="2"/>
        <v>0.99434310506004453</v>
      </c>
      <c r="Q54" s="8">
        <f t="shared" si="3"/>
        <v>0.95524266865588137</v>
      </c>
      <c r="R54" s="8">
        <f t="shared" si="4"/>
        <v>0.97479288685796295</v>
      </c>
      <c r="S54" s="8">
        <f t="shared" si="5"/>
        <v>0.96268938500023604</v>
      </c>
    </row>
    <row r="55" spans="2:19" x14ac:dyDescent="0.2">
      <c r="B55">
        <v>20</v>
      </c>
      <c r="C55" s="7">
        <v>0.45723999999999998</v>
      </c>
      <c r="D55" s="7">
        <v>0.41452</v>
      </c>
      <c r="E55" s="7">
        <v>0.40887000000000001</v>
      </c>
      <c r="F55" s="7">
        <v>0.40850999999999998</v>
      </c>
      <c r="H55">
        <v>20</v>
      </c>
      <c r="I55">
        <v>0.45723999999999998</v>
      </c>
      <c r="J55">
        <v>0.41452</v>
      </c>
      <c r="K55">
        <v>0.40887000000000001</v>
      </c>
      <c r="L55">
        <v>0.40850999999999998</v>
      </c>
      <c r="N55" s="8">
        <f t="shared" si="1"/>
        <v>20</v>
      </c>
      <c r="O55" s="8">
        <v>0.99561259904393962</v>
      </c>
      <c r="P55" s="8">
        <f t="shared" si="2"/>
        <v>0.99360003835183008</v>
      </c>
      <c r="Q55" s="8">
        <f t="shared" si="3"/>
        <v>0.95312135763905081</v>
      </c>
      <c r="R55" s="8">
        <f t="shared" si="4"/>
        <v>0.97336069799544045</v>
      </c>
      <c r="S55" s="8">
        <f t="shared" si="5"/>
        <v>0.96405814886486996</v>
      </c>
    </row>
    <row r="56" spans="2:19" x14ac:dyDescent="0.2">
      <c r="B56">
        <v>21</v>
      </c>
      <c r="C56" s="7">
        <v>0.45648</v>
      </c>
      <c r="D56" s="7">
        <v>0.41381000000000001</v>
      </c>
      <c r="E56" s="7">
        <v>0.40843000000000002</v>
      </c>
      <c r="F56" s="7">
        <v>0.40850999999999998</v>
      </c>
      <c r="H56">
        <v>21</v>
      </c>
      <c r="I56">
        <v>0.45648</v>
      </c>
      <c r="J56">
        <v>0.41381000000000001</v>
      </c>
      <c r="K56">
        <v>0.40843000000000002</v>
      </c>
      <c r="L56">
        <v>0.40850999999999998</v>
      </c>
      <c r="N56" s="8">
        <f t="shared" si="1"/>
        <v>21</v>
      </c>
      <c r="O56" s="8">
        <v>0.9954816318512214</v>
      </c>
      <c r="P56" s="8">
        <f t="shared" si="2"/>
        <v>0.99189817589108087</v>
      </c>
      <c r="Q56" s="8">
        <f t="shared" si="3"/>
        <v>0.95209566879574814</v>
      </c>
      <c r="R56" s="8">
        <f t="shared" si="4"/>
        <v>0.9719969223434145</v>
      </c>
      <c r="S56" s="8">
        <f t="shared" si="5"/>
        <v>0.96405814886486996</v>
      </c>
    </row>
    <row r="57" spans="2:19" x14ac:dyDescent="0.2">
      <c r="B57">
        <v>22</v>
      </c>
      <c r="C57" s="7">
        <v>0.45485999999999999</v>
      </c>
      <c r="D57" s="7">
        <v>0.41339999999999999</v>
      </c>
      <c r="E57" s="7">
        <v>0.40699999999999997</v>
      </c>
      <c r="F57" s="7">
        <v>0.40751999999999999</v>
      </c>
      <c r="H57">
        <v>22</v>
      </c>
      <c r="I57">
        <v>0.45485999999999999</v>
      </c>
      <c r="J57">
        <v>0.41339999999999999</v>
      </c>
      <c r="K57">
        <v>0.40699999999999997</v>
      </c>
      <c r="L57">
        <v>0.40751999999999999</v>
      </c>
      <c r="N57" s="8">
        <f t="shared" si="1"/>
        <v>22</v>
      </c>
      <c r="O57" s="8">
        <v>0.99574356623665772</v>
      </c>
      <c r="P57" s="8">
        <f t="shared" si="2"/>
        <v>0.99091541024473262</v>
      </c>
      <c r="Q57" s="8">
        <f t="shared" si="3"/>
        <v>0.94876218005501423</v>
      </c>
      <c r="R57" s="8">
        <f t="shared" si="4"/>
        <v>0.96983879514987348</v>
      </c>
      <c r="S57" s="8">
        <f t="shared" si="5"/>
        <v>0.96172181054420158</v>
      </c>
    </row>
    <row r="58" spans="2:19" x14ac:dyDescent="0.2">
      <c r="B58">
        <v>23</v>
      </c>
      <c r="C58" s="7">
        <v>0.45709</v>
      </c>
      <c r="D58" s="7">
        <v>0.41304000000000002</v>
      </c>
      <c r="E58" s="7">
        <v>0.40664</v>
      </c>
      <c r="F58" s="7">
        <v>0.40619</v>
      </c>
      <c r="H58">
        <v>23</v>
      </c>
      <c r="I58">
        <v>0.45709</v>
      </c>
      <c r="J58">
        <v>0.41304000000000002</v>
      </c>
      <c r="K58">
        <v>0.40664</v>
      </c>
      <c r="L58">
        <v>0.40619</v>
      </c>
      <c r="N58" s="8">
        <f t="shared" si="1"/>
        <v>23</v>
      </c>
      <c r="O58" s="8">
        <v>0.99329884530591761</v>
      </c>
      <c r="P58" s="8">
        <f t="shared" si="2"/>
        <v>0.99005249406745133</v>
      </c>
      <c r="Q58" s="8">
        <f t="shared" si="3"/>
        <v>0.94792298009231202</v>
      </c>
      <c r="R58" s="8">
        <f t="shared" si="4"/>
        <v>0.96898773707988162</v>
      </c>
      <c r="S58" s="8">
        <f t="shared" si="5"/>
        <v>0.95858309340633407</v>
      </c>
    </row>
    <row r="59" spans="2:19" x14ac:dyDescent="0.2">
      <c r="B59">
        <v>24</v>
      </c>
      <c r="C59" s="7">
        <v>0.45528999999999997</v>
      </c>
      <c r="D59" s="7">
        <v>0.41449000000000003</v>
      </c>
      <c r="E59" s="7">
        <v>0.40655000000000002</v>
      </c>
      <c r="F59" s="7">
        <v>0.40573999999999999</v>
      </c>
      <c r="H59">
        <v>24</v>
      </c>
      <c r="I59">
        <v>0.45528999999999997</v>
      </c>
      <c r="J59">
        <v>0.41449000000000003</v>
      </c>
      <c r="K59">
        <v>0.40655000000000002</v>
      </c>
      <c r="L59">
        <v>0.40573999999999999</v>
      </c>
      <c r="N59" s="8">
        <f t="shared" si="1"/>
        <v>24</v>
      </c>
      <c r="O59" s="8">
        <v>0.99297142732412202</v>
      </c>
      <c r="P59" s="8">
        <f t="shared" si="2"/>
        <v>0.99352812867039009</v>
      </c>
      <c r="Q59" s="8">
        <f t="shared" si="3"/>
        <v>0.94771318010163652</v>
      </c>
      <c r="R59" s="8">
        <f t="shared" si="4"/>
        <v>0.9706206543860133</v>
      </c>
      <c r="S59" s="8">
        <f t="shared" si="5"/>
        <v>0.95752112144239387</v>
      </c>
    </row>
    <row r="60" spans="2:19" x14ac:dyDescent="0.2">
      <c r="B60">
        <v>25</v>
      </c>
      <c r="C60" s="7">
        <v>0.45499000000000001</v>
      </c>
      <c r="D60" s="7">
        <v>0.41317999999999999</v>
      </c>
      <c r="E60" s="7">
        <v>0.40438000000000002</v>
      </c>
      <c r="F60" s="7">
        <v>0.40567999999999999</v>
      </c>
      <c r="H60">
        <v>25</v>
      </c>
      <c r="I60">
        <v>0.45499000000000001</v>
      </c>
      <c r="J60">
        <v>0.41317999999999999</v>
      </c>
      <c r="K60">
        <v>0.40438000000000002</v>
      </c>
      <c r="L60">
        <v>0.40567999999999999</v>
      </c>
      <c r="N60" s="8">
        <f t="shared" si="1"/>
        <v>25</v>
      </c>
      <c r="O60" s="8">
        <v>0.99393185340405565</v>
      </c>
      <c r="P60" s="8">
        <f t="shared" si="2"/>
        <v>0.99038807258083839</v>
      </c>
      <c r="Q60" s="8">
        <f t="shared" si="3"/>
        <v>0.94265466921534813</v>
      </c>
      <c r="R60" s="8">
        <f t="shared" si="4"/>
        <v>0.96652137089809331</v>
      </c>
      <c r="S60" s="8">
        <f t="shared" si="5"/>
        <v>0.95737952518053515</v>
      </c>
    </row>
    <row r="61" spans="2:19" x14ac:dyDescent="0.2">
      <c r="B61">
        <v>26</v>
      </c>
      <c r="C61" s="7">
        <v>0.45487</v>
      </c>
      <c r="D61" s="7">
        <v>0.41499999999999998</v>
      </c>
      <c r="E61" s="7">
        <v>0.40678999999999998</v>
      </c>
      <c r="F61" s="7">
        <v>0.40449000000000002</v>
      </c>
      <c r="H61">
        <v>26</v>
      </c>
      <c r="I61">
        <v>0.45487</v>
      </c>
      <c r="J61">
        <v>0.41499999999999998</v>
      </c>
      <c r="K61">
        <v>0.40678999999999998</v>
      </c>
      <c r="L61">
        <v>0.40449000000000002</v>
      </c>
      <c r="N61" s="8">
        <f t="shared" si="1"/>
        <v>26</v>
      </c>
      <c r="O61" s="8">
        <v>0.99410647632768001</v>
      </c>
      <c r="P61" s="8">
        <f t="shared" si="2"/>
        <v>0.99475059325487181</v>
      </c>
      <c r="Q61" s="8">
        <f t="shared" si="3"/>
        <v>0.94827264674343792</v>
      </c>
      <c r="R61" s="8">
        <f t="shared" si="4"/>
        <v>0.97151161999915492</v>
      </c>
      <c r="S61" s="8">
        <f t="shared" si="5"/>
        <v>0.95457119932033796</v>
      </c>
    </row>
    <row r="62" spans="2:19" x14ac:dyDescent="0.2">
      <c r="B62">
        <v>27</v>
      </c>
      <c r="C62" s="7">
        <v>0.45596999999999999</v>
      </c>
      <c r="D62" s="7">
        <v>0.41381000000000001</v>
      </c>
      <c r="E62" s="7">
        <v>0.40516999999999997</v>
      </c>
      <c r="F62" s="7">
        <v>0.40525</v>
      </c>
      <c r="H62">
        <v>27</v>
      </c>
      <c r="I62">
        <v>0.45596999999999999</v>
      </c>
      <c r="J62">
        <v>0.41381000000000001</v>
      </c>
      <c r="K62">
        <v>0.40516999999999997</v>
      </c>
      <c r="L62">
        <v>0.40525</v>
      </c>
      <c r="N62" s="8">
        <f t="shared" si="1"/>
        <v>27</v>
      </c>
      <c r="O62" s="8">
        <v>0.99277497653504465</v>
      </c>
      <c r="P62" s="8">
        <f t="shared" si="2"/>
        <v>0.99189817589108087</v>
      </c>
      <c r="Q62" s="8">
        <f t="shared" si="3"/>
        <v>0.94449624691127787</v>
      </c>
      <c r="R62" s="8">
        <f t="shared" si="4"/>
        <v>0.96819721140117943</v>
      </c>
      <c r="S62" s="8">
        <f t="shared" si="5"/>
        <v>0.95636475197054793</v>
      </c>
    </row>
    <row r="63" spans="2:19" x14ac:dyDescent="0.2">
      <c r="B63">
        <v>28</v>
      </c>
      <c r="C63" s="7">
        <v>0.45612000000000003</v>
      </c>
      <c r="D63" s="7">
        <v>0.41264000000000001</v>
      </c>
      <c r="E63" s="7">
        <v>0.40454000000000001</v>
      </c>
      <c r="F63" s="7">
        <v>0.40550000000000003</v>
      </c>
      <c r="H63">
        <v>28</v>
      </c>
      <c r="I63">
        <v>0.45612000000000003</v>
      </c>
      <c r="J63">
        <v>0.41264000000000001</v>
      </c>
      <c r="K63">
        <v>0.40454000000000001</v>
      </c>
      <c r="L63">
        <v>0.40550000000000003</v>
      </c>
      <c r="N63" s="8">
        <f t="shared" si="1"/>
        <v>28</v>
      </c>
      <c r="O63" s="8">
        <v>0.99310239451684024</v>
      </c>
      <c r="P63" s="8">
        <f t="shared" si="2"/>
        <v>0.98909369831491645</v>
      </c>
      <c r="Q63" s="8">
        <f t="shared" si="3"/>
        <v>0.94302764697654906</v>
      </c>
      <c r="R63" s="8">
        <f t="shared" si="4"/>
        <v>0.96606067264573281</v>
      </c>
      <c r="S63" s="8">
        <f t="shared" si="5"/>
        <v>0.9569547363949592</v>
      </c>
    </row>
    <row r="64" spans="2:19" x14ac:dyDescent="0.2">
      <c r="B64">
        <v>29</v>
      </c>
      <c r="C64" s="7">
        <v>0.45606000000000002</v>
      </c>
      <c r="D64" s="7">
        <v>0.41304000000000002</v>
      </c>
      <c r="E64" s="7">
        <v>0.40422999999999998</v>
      </c>
      <c r="F64" s="7">
        <v>0.40407999999999999</v>
      </c>
      <c r="H64">
        <v>29</v>
      </c>
      <c r="I64">
        <v>0.45606000000000002</v>
      </c>
      <c r="J64">
        <v>0.41304000000000002</v>
      </c>
      <c r="K64">
        <v>0.40422999999999998</v>
      </c>
      <c r="L64">
        <v>0.40407999999999999</v>
      </c>
      <c r="N64" s="8">
        <f t="shared" si="1"/>
        <v>29</v>
      </c>
      <c r="O64" s="8">
        <v>0.99198917337873527</v>
      </c>
      <c r="P64" s="8">
        <f t="shared" si="2"/>
        <v>0.99005249406745133</v>
      </c>
      <c r="Q64" s="8">
        <f t="shared" si="3"/>
        <v>0.94230500256422212</v>
      </c>
      <c r="R64" s="8">
        <f t="shared" si="4"/>
        <v>0.96617874831583672</v>
      </c>
      <c r="S64" s="8">
        <f t="shared" si="5"/>
        <v>0.95360362486430361</v>
      </c>
    </row>
    <row r="65" spans="2:19" x14ac:dyDescent="0.2">
      <c r="B65">
        <v>30</v>
      </c>
      <c r="C65" s="7">
        <v>0.45617999999999997</v>
      </c>
      <c r="D65" s="7">
        <v>0.41333999999999999</v>
      </c>
      <c r="E65" s="7">
        <v>0.40411000000000002</v>
      </c>
      <c r="F65" s="7">
        <v>0.40362999999999999</v>
      </c>
      <c r="H65">
        <v>30</v>
      </c>
      <c r="I65">
        <v>0.45617999999999997</v>
      </c>
      <c r="J65">
        <v>0.41333999999999999</v>
      </c>
      <c r="K65">
        <v>0.40411000000000002</v>
      </c>
      <c r="L65">
        <v>0.40362999999999999</v>
      </c>
      <c r="N65" s="8">
        <f t="shared" si="1"/>
        <v>30</v>
      </c>
      <c r="O65" s="8">
        <v>0.99057036212428784</v>
      </c>
      <c r="P65" s="8">
        <f t="shared" si="2"/>
        <v>0.99077159088185229</v>
      </c>
      <c r="Q65" s="8">
        <f t="shared" si="3"/>
        <v>0.94202526924332153</v>
      </c>
      <c r="R65" s="8">
        <f t="shared" si="4"/>
        <v>0.96639843006258697</v>
      </c>
      <c r="S65" s="8">
        <f t="shared" si="5"/>
        <v>0.95254165290036341</v>
      </c>
    </row>
    <row r="66" spans="2:19" x14ac:dyDescent="0.2">
      <c r="B66">
        <v>31</v>
      </c>
      <c r="C66" s="7">
        <v>0.45506000000000002</v>
      </c>
      <c r="D66" s="7">
        <v>0.41154000000000002</v>
      </c>
      <c r="E66" s="7">
        <v>0.40262999999999999</v>
      </c>
      <c r="F66" s="7">
        <v>0.40181</v>
      </c>
      <c r="H66">
        <v>31</v>
      </c>
      <c r="I66">
        <v>0.45506000000000002</v>
      </c>
      <c r="J66">
        <v>0.41154000000000002</v>
      </c>
      <c r="K66">
        <v>0.40262999999999999</v>
      </c>
      <c r="L66">
        <v>0.40181</v>
      </c>
      <c r="N66" s="8">
        <f t="shared" si="1"/>
        <v>31</v>
      </c>
      <c r="O66" s="8" t="e">
        <f>NA()</f>
        <v>#N/A</v>
      </c>
      <c r="P66" s="8">
        <f t="shared" si="2"/>
        <v>0.98645700999544572</v>
      </c>
      <c r="Q66" s="8">
        <f t="shared" si="3"/>
        <v>0.93857522495221224</v>
      </c>
      <c r="R66" s="8">
        <f t="shared" si="4"/>
        <v>0.96251611747382904</v>
      </c>
      <c r="S66" s="8">
        <f t="shared" si="5"/>
        <v>0.94824656629064996</v>
      </c>
    </row>
    <row r="67" spans="2:19" x14ac:dyDescent="0.2">
      <c r="B67">
        <v>32</v>
      </c>
      <c r="C67" s="7">
        <v>0.45490999999999998</v>
      </c>
      <c r="D67" s="7">
        <v>0.41313</v>
      </c>
      <c r="E67" s="7">
        <v>0.40225</v>
      </c>
      <c r="F67" s="7">
        <v>0.40250000000000002</v>
      </c>
      <c r="H67">
        <v>32</v>
      </c>
      <c r="I67">
        <v>0.45490999999999998</v>
      </c>
      <c r="J67">
        <v>0.41313</v>
      </c>
      <c r="K67">
        <v>0.40225</v>
      </c>
      <c r="L67">
        <v>0.40250000000000002</v>
      </c>
      <c r="N67" s="8">
        <f t="shared" si="1"/>
        <v>32</v>
      </c>
      <c r="O67" s="8" t="e">
        <f>NA()</f>
        <v>#N/A</v>
      </c>
      <c r="P67" s="8">
        <f t="shared" si="2"/>
        <v>0.99026822311177165</v>
      </c>
      <c r="Q67" s="8">
        <f t="shared" si="3"/>
        <v>0.93768940276935997</v>
      </c>
      <c r="R67" s="8">
        <f t="shared" si="4"/>
        <v>0.96397881294056575</v>
      </c>
      <c r="S67" s="8">
        <f t="shared" si="5"/>
        <v>0.94987492330202483</v>
      </c>
    </row>
    <row r="68" spans="2:19" x14ac:dyDescent="0.2">
      <c r="B68">
        <v>33</v>
      </c>
      <c r="C68" s="7">
        <v>0.45534999999999998</v>
      </c>
      <c r="D68" s="7">
        <v>0.41219</v>
      </c>
      <c r="E68" s="7">
        <v>0.40099000000000001</v>
      </c>
      <c r="F68" s="7">
        <v>0.27146999999999999</v>
      </c>
      <c r="H68">
        <v>33</v>
      </c>
      <c r="I68">
        <v>0.45534999999999998</v>
      </c>
      <c r="J68">
        <v>0.41219</v>
      </c>
      <c r="K68">
        <v>0.40099000000000001</v>
      </c>
      <c r="L68">
        <v>0.27146999999999999</v>
      </c>
      <c r="N68" s="8">
        <f t="shared" si="1"/>
        <v>33</v>
      </c>
      <c r="O68" s="8" t="e">
        <f>NA()</f>
        <v>#N/A</v>
      </c>
      <c r="P68" s="8">
        <f t="shared" si="2"/>
        <v>0.98801505309331483</v>
      </c>
      <c r="Q68" s="8">
        <f t="shared" si="3"/>
        <v>0.93475220289990213</v>
      </c>
      <c r="R68" s="8">
        <f t="shared" si="4"/>
        <v>0.96138362799660848</v>
      </c>
      <c r="S68" s="8" t="e">
        <f t="shared" si="5"/>
        <v>#N/A</v>
      </c>
    </row>
    <row r="69" spans="2:19" x14ac:dyDescent="0.2">
      <c r="B69">
        <v>34</v>
      </c>
      <c r="C69" s="7">
        <v>0.45543</v>
      </c>
      <c r="D69" s="7">
        <v>0.41222999999999999</v>
      </c>
      <c r="E69" s="7">
        <v>0.40195999999999998</v>
      </c>
      <c r="F69" s="7">
        <v>0.40117999999999998</v>
      </c>
      <c r="H69">
        <v>34</v>
      </c>
      <c r="I69">
        <v>0.45543</v>
      </c>
      <c r="J69">
        <v>0.41222999999999999</v>
      </c>
      <c r="K69">
        <v>0.40195999999999998</v>
      </c>
      <c r="L69">
        <v>0.40117999999999998</v>
      </c>
      <c r="N69" s="8">
        <f t="shared" si="1"/>
        <v>34</v>
      </c>
      <c r="O69" s="8" t="e">
        <f>NA()</f>
        <v>#N/A</v>
      </c>
      <c r="P69" s="8">
        <f t="shared" si="2"/>
        <v>0.9881109326685682</v>
      </c>
      <c r="Q69" s="8">
        <f t="shared" si="3"/>
        <v>0.93701338057718309</v>
      </c>
      <c r="R69" s="8">
        <f t="shared" si="4"/>
        <v>0.9625621566228757</v>
      </c>
      <c r="S69" s="8">
        <f t="shared" si="5"/>
        <v>0.9467598055411337</v>
      </c>
    </row>
    <row r="70" spans="2:19" x14ac:dyDescent="0.2">
      <c r="B70">
        <v>35</v>
      </c>
      <c r="C70" s="7">
        <v>0.45482</v>
      </c>
      <c r="D70" s="7">
        <v>0.41182999999999997</v>
      </c>
      <c r="E70" s="7">
        <v>0.40095999999999998</v>
      </c>
      <c r="F70" s="7">
        <v>0.40355999999999997</v>
      </c>
      <c r="H70">
        <v>35</v>
      </c>
      <c r="I70">
        <v>0.45482</v>
      </c>
      <c r="J70">
        <v>0.41182999999999997</v>
      </c>
      <c r="K70">
        <v>0.40095999999999998</v>
      </c>
      <c r="L70">
        <v>0.40355999999999997</v>
      </c>
      <c r="N70" s="8">
        <f t="shared" si="1"/>
        <v>35</v>
      </c>
      <c r="O70" s="8" t="e">
        <f>NA()</f>
        <v>#N/A</v>
      </c>
      <c r="P70" s="8">
        <f t="shared" si="2"/>
        <v>0.98715213691603343</v>
      </c>
      <c r="Q70" s="8">
        <f t="shared" si="3"/>
        <v>0.93468226956967693</v>
      </c>
      <c r="R70" s="8">
        <f t="shared" si="4"/>
        <v>0.96091720324285523</v>
      </c>
      <c r="S70" s="8">
        <f t="shared" si="5"/>
        <v>0.9523764572615282</v>
      </c>
    </row>
    <row r="71" spans="2:19" x14ac:dyDescent="0.2">
      <c r="B71">
        <v>36</v>
      </c>
      <c r="C71" s="7">
        <v>0.45496999999999999</v>
      </c>
      <c r="D71" s="7">
        <v>0.41149000000000002</v>
      </c>
      <c r="E71" s="7">
        <v>0.40026</v>
      </c>
      <c r="F71" s="7">
        <v>0.40265000000000001</v>
      </c>
      <c r="H71">
        <v>36</v>
      </c>
      <c r="I71">
        <v>0.45496999999999999</v>
      </c>
      <c r="J71">
        <v>0.41149000000000002</v>
      </c>
      <c r="K71">
        <v>0.40026</v>
      </c>
      <c r="L71">
        <v>0.40265000000000001</v>
      </c>
      <c r="N71" s="8">
        <f t="shared" si="1"/>
        <v>36</v>
      </c>
      <c r="O71" s="8" t="e">
        <f>NA()</f>
        <v>#N/A</v>
      </c>
      <c r="P71" s="8">
        <f t="shared" si="2"/>
        <v>0.98633716052637888</v>
      </c>
      <c r="Q71" s="8">
        <f t="shared" si="3"/>
        <v>0.93305049186442268</v>
      </c>
      <c r="R71" s="8">
        <f t="shared" si="4"/>
        <v>0.95969382619540078</v>
      </c>
      <c r="S71" s="8">
        <f t="shared" si="5"/>
        <v>0.95022891395667153</v>
      </c>
    </row>
    <row r="72" spans="2:19" x14ac:dyDescent="0.2">
      <c r="B72">
        <v>37</v>
      </c>
      <c r="C72" s="7">
        <v>0.45445999999999998</v>
      </c>
      <c r="D72" s="7">
        <v>0.41111999999999999</v>
      </c>
      <c r="E72" s="7">
        <v>0.39999000000000001</v>
      </c>
      <c r="F72" s="7">
        <v>0.40134999999999998</v>
      </c>
      <c r="H72">
        <v>37</v>
      </c>
      <c r="I72">
        <v>0.45445999999999998</v>
      </c>
      <c r="J72">
        <v>0.41111999999999999</v>
      </c>
      <c r="K72">
        <v>0.39999000000000001</v>
      </c>
      <c r="L72">
        <v>0.40134999999999998</v>
      </c>
      <c r="N72" s="8">
        <f t="shared" si="1"/>
        <v>37</v>
      </c>
      <c r="O72" s="8" t="e">
        <f>NA()</f>
        <v>#N/A</v>
      </c>
      <c r="P72" s="8">
        <f t="shared" si="2"/>
        <v>0.9854502744552841</v>
      </c>
      <c r="Q72" s="8">
        <f t="shared" si="3"/>
        <v>0.93242109189239597</v>
      </c>
      <c r="R72" s="8">
        <f t="shared" si="4"/>
        <v>0.95893568317384004</v>
      </c>
      <c r="S72" s="8">
        <f t="shared" si="5"/>
        <v>0.94716099494973327</v>
      </c>
    </row>
    <row r="73" spans="2:19" x14ac:dyDescent="0.2">
      <c r="B73">
        <v>38</v>
      </c>
      <c r="C73" s="7">
        <v>0.45380999999999999</v>
      </c>
      <c r="D73" s="7">
        <v>0.41055000000000003</v>
      </c>
      <c r="E73" s="7">
        <v>0.39996999999999999</v>
      </c>
      <c r="F73" s="7">
        <v>0.40168999999999999</v>
      </c>
      <c r="H73">
        <v>38</v>
      </c>
      <c r="I73">
        <v>0.45380999999999999</v>
      </c>
      <c r="J73">
        <v>0.41055000000000003</v>
      </c>
      <c r="K73">
        <v>0.39996999999999999</v>
      </c>
      <c r="L73">
        <v>0.40168999999999999</v>
      </c>
      <c r="N73" s="8">
        <f t="shared" si="1"/>
        <v>38</v>
      </c>
      <c r="O73" s="8" t="e">
        <f>NA()</f>
        <v>#N/A</v>
      </c>
      <c r="P73" s="8">
        <f t="shared" si="2"/>
        <v>0.98408399050792206</v>
      </c>
      <c r="Q73" s="8">
        <f t="shared" si="3"/>
        <v>0.9323744696722458</v>
      </c>
      <c r="R73" s="8">
        <f t="shared" si="4"/>
        <v>0.95822923009008387</v>
      </c>
      <c r="S73" s="8">
        <f t="shared" si="5"/>
        <v>0.94796337376693252</v>
      </c>
    </row>
    <row r="74" spans="2:19" x14ac:dyDescent="0.2">
      <c r="B74">
        <v>39</v>
      </c>
      <c r="C74" s="7"/>
      <c r="D74" s="7">
        <v>0.41120000000000001</v>
      </c>
      <c r="E74" s="7">
        <v>0.39916000000000001</v>
      </c>
      <c r="F74" s="7">
        <v>0.40185999999999999</v>
      </c>
      <c r="H74">
        <v>39</v>
      </c>
      <c r="I74" t="e">
        <v>#N/A</v>
      </c>
      <c r="J74">
        <v>0.41120000000000001</v>
      </c>
      <c r="K74">
        <v>0.39916000000000001</v>
      </c>
      <c r="L74">
        <v>0.40185999999999999</v>
      </c>
      <c r="N74" s="8">
        <f t="shared" si="1"/>
        <v>39</v>
      </c>
      <c r="O74" s="8" t="e">
        <f>_xlfn.LET(_xlpm.X,I74/_xlfn.AGGREGATE(4,6,I$36:I$103),IF(_xlpm.X&lt;0.85,NA(),_xlpm.X))</f>
        <v>#N/A</v>
      </c>
      <c r="P74" s="8">
        <f t="shared" si="2"/>
        <v>0.98564203360579117</v>
      </c>
      <c r="Q74" s="8">
        <f t="shared" si="3"/>
        <v>0.93048626975616588</v>
      </c>
      <c r="R74" s="8">
        <f t="shared" si="4"/>
        <v>0.95806415168097847</v>
      </c>
      <c r="S74" s="8">
        <f t="shared" si="5"/>
        <v>0.94836456317553219</v>
      </c>
    </row>
    <row r="75" spans="2:19" x14ac:dyDescent="0.2">
      <c r="B75">
        <v>40</v>
      </c>
      <c r="C75" s="7"/>
      <c r="D75" s="7">
        <v>0.41134999999999999</v>
      </c>
      <c r="E75" s="7">
        <v>0.39761999999999997</v>
      </c>
      <c r="F75" s="7">
        <v>0.25029000000000001</v>
      </c>
      <c r="H75">
        <v>40</v>
      </c>
      <c r="I75" t="e">
        <v>#N/A</v>
      </c>
      <c r="J75">
        <v>0.41134999999999999</v>
      </c>
      <c r="K75">
        <v>0.39761999999999997</v>
      </c>
      <c r="L75">
        <v>0.25029000000000001</v>
      </c>
      <c r="N75" s="8">
        <f t="shared" si="1"/>
        <v>40</v>
      </c>
      <c r="O75" s="8" t="e">
        <f>_xlfn.LET(_xlpm.X,I75/_xlfn.AGGREGATE(4,6,I$36:I$103),IF(_xlpm.X&lt;0.85,NA(),_xlpm.X))</f>
        <v>#N/A</v>
      </c>
      <c r="P75" s="8">
        <f t="shared" si="2"/>
        <v>0.98600158201299171</v>
      </c>
      <c r="Q75" s="8">
        <f t="shared" si="3"/>
        <v>0.9268963588046063</v>
      </c>
      <c r="R75" s="8">
        <f t="shared" si="4"/>
        <v>0.95644897040879906</v>
      </c>
      <c r="S75" s="8" t="e">
        <f t="shared" si="5"/>
        <v>#N/A</v>
      </c>
    </row>
    <row r="76" spans="2:19" x14ac:dyDescent="0.2">
      <c r="B76">
        <v>41</v>
      </c>
      <c r="C76" s="7"/>
      <c r="D76" s="7">
        <v>0.41095999999999999</v>
      </c>
      <c r="E76" s="7">
        <v>0.39793000000000001</v>
      </c>
      <c r="F76" s="7">
        <v>0.40461999999999998</v>
      </c>
      <c r="H76">
        <v>41</v>
      </c>
      <c r="I76" t="e">
        <v>#N/A</v>
      </c>
      <c r="J76">
        <v>0.41095999999999999</v>
      </c>
      <c r="K76">
        <v>0.39793000000000001</v>
      </c>
      <c r="L76">
        <v>0.40461999999999998</v>
      </c>
      <c r="N76" s="8">
        <f t="shared" si="1"/>
        <v>41</v>
      </c>
      <c r="O76" s="8" t="e">
        <f>_xlfn.LET(_xlpm.X,I76/_xlfn.AGGREGATE(4,6,I$36:I$103),IF(_xlpm.X&lt;0.85,NA(),_xlpm.X))</f>
        <v>#N/A</v>
      </c>
      <c r="P76" s="8">
        <f t="shared" si="2"/>
        <v>0.9850667561542702</v>
      </c>
      <c r="Q76" s="8">
        <f t="shared" si="3"/>
        <v>0.92761900321693325</v>
      </c>
      <c r="R76" s="8">
        <f t="shared" si="4"/>
        <v>0.95634287968560172</v>
      </c>
      <c r="S76" s="8">
        <f t="shared" si="5"/>
        <v>0.95487799122103167</v>
      </c>
    </row>
    <row r="77" spans="2:19" x14ac:dyDescent="0.2">
      <c r="B77">
        <v>42</v>
      </c>
      <c r="C77" s="7"/>
      <c r="D77" s="7">
        <v>0.41136</v>
      </c>
      <c r="E77" s="7">
        <v>0.39711000000000002</v>
      </c>
      <c r="F77" s="7">
        <v>0.40327000000000002</v>
      </c>
      <c r="H77">
        <v>42</v>
      </c>
      <c r="I77" t="e">
        <v>#N/A</v>
      </c>
      <c r="J77">
        <v>0.41136</v>
      </c>
      <c r="K77">
        <v>0.39711000000000002</v>
      </c>
      <c r="L77">
        <v>0.40327000000000002</v>
      </c>
      <c r="N77" s="8">
        <f t="shared" si="1"/>
        <v>42</v>
      </c>
      <c r="O77" s="8" t="e">
        <f>_xlfn.LET(_xlpm.X,I77/_xlfn.AGGREGATE(4,6,I$36:I$103),IF(_xlpm.X&lt;0.85,NA(),_xlpm.X))</f>
        <v>#N/A</v>
      </c>
      <c r="P77" s="8">
        <f t="shared" si="2"/>
        <v>0.98602555190680508</v>
      </c>
      <c r="Q77" s="8">
        <f t="shared" si="3"/>
        <v>0.92570749219077819</v>
      </c>
      <c r="R77" s="8">
        <f t="shared" si="4"/>
        <v>0.95586652204879163</v>
      </c>
      <c r="S77" s="8">
        <f t="shared" si="5"/>
        <v>0.9516920753292113</v>
      </c>
    </row>
    <row r="78" spans="2:19" x14ac:dyDescent="0.2">
      <c r="B78">
        <v>43</v>
      </c>
      <c r="C78" s="7"/>
      <c r="D78" s="7">
        <v>0.41106999999999999</v>
      </c>
      <c r="E78" s="7">
        <v>0.39704</v>
      </c>
      <c r="F78" s="7">
        <v>0.40304000000000001</v>
      </c>
      <c r="H78">
        <v>43</v>
      </c>
      <c r="I78" t="e">
        <v>#N/A</v>
      </c>
      <c r="J78">
        <v>0.41106999999999999</v>
      </c>
      <c r="K78">
        <v>0.39704</v>
      </c>
      <c r="L78">
        <v>0.40304000000000001</v>
      </c>
      <c r="N78" s="8">
        <f t="shared" si="1"/>
        <v>43</v>
      </c>
      <c r="O78" s="8" t="e">
        <f>_xlfn.LET(_xlpm.X,I78/_xlfn.AGGREGATE(4,6,I$36:I$103),IF(_xlpm.X&lt;0.85,NA(),_xlpm.X))</f>
        <v>#N/A</v>
      </c>
      <c r="P78" s="8">
        <f t="shared" si="2"/>
        <v>0.98533042498621726</v>
      </c>
      <c r="Q78" s="8">
        <f t="shared" si="3"/>
        <v>0.92554431442025276</v>
      </c>
      <c r="R78" s="8">
        <f t="shared" si="4"/>
        <v>0.95543736970323501</v>
      </c>
      <c r="S78" s="8">
        <f t="shared" si="5"/>
        <v>0.95114928965875301</v>
      </c>
    </row>
    <row r="79" spans="2:19" x14ac:dyDescent="0.2">
      <c r="B79">
        <v>44</v>
      </c>
      <c r="C79" s="7"/>
      <c r="D79" s="7">
        <v>0.41093000000000002</v>
      </c>
      <c r="E79" s="7">
        <v>0.39617000000000002</v>
      </c>
      <c r="F79" s="7">
        <v>0.40327000000000002</v>
      </c>
      <c r="H79">
        <v>44</v>
      </c>
      <c r="I79" t="e">
        <v>#N/A</v>
      </c>
      <c r="J79">
        <v>0.41093000000000002</v>
      </c>
      <c r="K79">
        <v>0.39617000000000002</v>
      </c>
      <c r="L79">
        <v>0.40327000000000002</v>
      </c>
      <c r="N79" s="8">
        <f t="shared" si="1"/>
        <v>44</v>
      </c>
      <c r="O79" s="8" t="e">
        <f>_xlfn.LET(_xlpm.X,I79/_xlfn.AGGREGATE(4,6,I$36:I$103),IF(_xlpm.X&lt;0.85,NA(),_xlpm.X))</f>
        <v>#N/A</v>
      </c>
      <c r="P79" s="8">
        <f t="shared" si="2"/>
        <v>0.9849948464728302</v>
      </c>
      <c r="Q79" s="8">
        <f t="shared" si="3"/>
        <v>0.92351624784372244</v>
      </c>
      <c r="R79" s="8">
        <f t="shared" si="4"/>
        <v>0.95425554715827632</v>
      </c>
      <c r="S79" s="8">
        <f t="shared" si="5"/>
        <v>0.9516920753292113</v>
      </c>
    </row>
    <row r="80" spans="2:19" x14ac:dyDescent="0.2">
      <c r="B80">
        <v>45</v>
      </c>
      <c r="C80" s="7"/>
      <c r="D80" s="7">
        <v>0.41116999999999998</v>
      </c>
      <c r="E80" s="7">
        <v>0.39693000000000001</v>
      </c>
      <c r="F80" s="7">
        <v>0.40278000000000003</v>
      </c>
      <c r="H80">
        <v>45</v>
      </c>
      <c r="I80" t="e">
        <v>#N/A</v>
      </c>
      <c r="J80">
        <v>0.41116999999999998</v>
      </c>
      <c r="K80">
        <v>0.39693000000000001</v>
      </c>
      <c r="L80">
        <v>0.40278000000000003</v>
      </c>
      <c r="N80" s="8">
        <f t="shared" si="1"/>
        <v>45</v>
      </c>
      <c r="O80" s="8" t="e">
        <f>_xlfn.LET(_xlpm.X,I80/_xlfn.AGGREGATE(4,6,I$36:I$103),IF(_xlpm.X&lt;0.85,NA(),_xlpm.X))</f>
        <v>#N/A</v>
      </c>
      <c r="P80" s="8">
        <f t="shared" si="2"/>
        <v>0.98557012392435095</v>
      </c>
      <c r="Q80" s="8">
        <f t="shared" si="3"/>
        <v>0.92528789220942709</v>
      </c>
      <c r="R80" s="8">
        <f t="shared" si="4"/>
        <v>0.95542900806688902</v>
      </c>
      <c r="S80" s="8">
        <f t="shared" si="5"/>
        <v>0.95053570585736546</v>
      </c>
    </row>
    <row r="81" spans="2:19" x14ac:dyDescent="0.2">
      <c r="B81">
        <v>46</v>
      </c>
      <c r="C81" s="7"/>
      <c r="D81" s="7">
        <v>0.41086</v>
      </c>
      <c r="E81" s="7">
        <v>0.39644000000000001</v>
      </c>
      <c r="F81" s="7">
        <v>0.40229999999999999</v>
      </c>
      <c r="H81">
        <v>46</v>
      </c>
      <c r="I81" t="e">
        <v>#N/A</v>
      </c>
      <c r="J81">
        <v>0.41086</v>
      </c>
      <c r="K81">
        <v>0.39644000000000001</v>
      </c>
      <c r="L81">
        <v>0.40229999999999999</v>
      </c>
      <c r="N81" s="8">
        <f t="shared" si="1"/>
        <v>46</v>
      </c>
      <c r="O81" s="8" t="e">
        <f>_xlfn.LET(_xlpm.X,I81/_xlfn.AGGREGATE(4,6,I$36:I$103),IF(_xlpm.X&lt;0.85,NA(),_xlpm.X))</f>
        <v>#N/A</v>
      </c>
      <c r="P81" s="8">
        <f t="shared" si="2"/>
        <v>0.9848270572161365</v>
      </c>
      <c r="Q81" s="8">
        <f t="shared" si="3"/>
        <v>0.92414564781574904</v>
      </c>
      <c r="R81" s="8">
        <f t="shared" si="4"/>
        <v>0.95448635251594283</v>
      </c>
      <c r="S81" s="8">
        <f t="shared" si="5"/>
        <v>0.94940293576249579</v>
      </c>
    </row>
    <row r="82" spans="2:19" x14ac:dyDescent="0.2">
      <c r="B82">
        <v>47</v>
      </c>
      <c r="C82" s="7"/>
      <c r="D82" s="7">
        <v>0.41082999999999997</v>
      </c>
      <c r="E82" s="7">
        <v>0.39581</v>
      </c>
      <c r="F82" s="7">
        <v>0.40237000000000001</v>
      </c>
      <c r="H82">
        <v>47</v>
      </c>
      <c r="I82" t="e">
        <v>#N/A</v>
      </c>
      <c r="J82">
        <v>0.41082999999999997</v>
      </c>
      <c r="K82">
        <v>0.39581</v>
      </c>
      <c r="L82">
        <v>0.40237000000000001</v>
      </c>
      <c r="N82" s="8">
        <f t="shared" si="1"/>
        <v>47</v>
      </c>
      <c r="O82" s="8" t="e">
        <f>_xlfn.LET(_xlpm.X,I82/_xlfn.AGGREGATE(4,6,I$36:I$103),IF(_xlpm.X&lt;0.85,NA(),_xlpm.X))</f>
        <v>#N/A</v>
      </c>
      <c r="P82" s="8">
        <f t="shared" si="2"/>
        <v>0.9847551475346964</v>
      </c>
      <c r="Q82" s="8">
        <f t="shared" si="3"/>
        <v>0.92267704788102012</v>
      </c>
      <c r="R82" s="8">
        <f t="shared" si="4"/>
        <v>0.95371609770785826</v>
      </c>
      <c r="S82" s="8">
        <f t="shared" si="5"/>
        <v>0.94956813140133101</v>
      </c>
    </row>
    <row r="83" spans="2:19" x14ac:dyDescent="0.2">
      <c r="B83">
        <v>48</v>
      </c>
      <c r="C83" s="7"/>
      <c r="D83" s="7">
        <v>0.41109000000000001</v>
      </c>
      <c r="E83" s="7">
        <v>0.39598</v>
      </c>
      <c r="F83" s="7">
        <v>0.40198</v>
      </c>
      <c r="H83">
        <v>48</v>
      </c>
      <c r="I83" t="e">
        <v>#N/A</v>
      </c>
      <c r="J83">
        <v>0.41109000000000001</v>
      </c>
      <c r="K83">
        <v>0.39598</v>
      </c>
      <c r="L83">
        <v>0.40198</v>
      </c>
      <c r="N83" s="8">
        <f t="shared" si="1"/>
        <v>48</v>
      </c>
      <c r="O83" s="8" t="e">
        <f>_xlfn.LET(_xlpm.X,I83/_xlfn.AGGREGATE(4,6,I$36:I$103),IF(_xlpm.X&lt;0.85,NA(),_xlpm.X))</f>
        <v>#N/A</v>
      </c>
      <c r="P83" s="8">
        <f t="shared" si="2"/>
        <v>0.98537836477384411</v>
      </c>
      <c r="Q83" s="8">
        <f t="shared" si="3"/>
        <v>0.92307333675229619</v>
      </c>
      <c r="R83" s="8">
        <f t="shared" si="4"/>
        <v>0.95422585076307009</v>
      </c>
      <c r="S83" s="8">
        <f t="shared" si="5"/>
        <v>0.94864775569924953</v>
      </c>
    </row>
    <row r="84" spans="2:19" x14ac:dyDescent="0.2">
      <c r="B84">
        <v>49</v>
      </c>
      <c r="C84" s="7"/>
      <c r="D84" s="7">
        <v>0.41056999999999999</v>
      </c>
      <c r="E84" s="7">
        <v>0.39538000000000001</v>
      </c>
      <c r="F84" s="7">
        <v>0.40150999999999998</v>
      </c>
      <c r="H84">
        <v>49</v>
      </c>
      <c r="I84" t="e">
        <v>#N/A</v>
      </c>
      <c r="J84">
        <v>0.41056999999999999</v>
      </c>
      <c r="K84">
        <v>0.39538000000000001</v>
      </c>
      <c r="L84">
        <v>0.40150999999999998</v>
      </c>
      <c r="N84" s="8">
        <f t="shared" si="1"/>
        <v>49</v>
      </c>
      <c r="O84" s="8" t="e">
        <f>_xlfn.LET(_xlpm.X,I84/_xlfn.AGGREGATE(4,6,I$36:I$103),IF(_xlpm.X&lt;0.85,NA(),_xlpm.X))</f>
        <v>#N/A</v>
      </c>
      <c r="P84" s="8">
        <f t="shared" si="2"/>
        <v>0.9841319302955488</v>
      </c>
      <c r="Q84" s="8">
        <f t="shared" si="3"/>
        <v>0.92167467014779247</v>
      </c>
      <c r="R84" s="8">
        <f t="shared" si="4"/>
        <v>0.95290330022167069</v>
      </c>
      <c r="S84" s="8">
        <f t="shared" si="5"/>
        <v>0.94753858498135646</v>
      </c>
    </row>
    <row r="85" spans="2:19" x14ac:dyDescent="0.2">
      <c r="B85">
        <v>50</v>
      </c>
      <c r="C85" s="7"/>
      <c r="D85" s="7">
        <v>0.40941</v>
      </c>
      <c r="E85" s="7">
        <v>0.39461000000000002</v>
      </c>
      <c r="F85" s="7">
        <v>0.40159</v>
      </c>
      <c r="H85">
        <v>50</v>
      </c>
      <c r="I85" t="e">
        <v>#N/A</v>
      </c>
      <c r="J85">
        <v>0.40941</v>
      </c>
      <c r="K85">
        <v>0.39461000000000002</v>
      </c>
      <c r="L85">
        <v>0.40159</v>
      </c>
      <c r="N85" s="8">
        <f t="shared" si="1"/>
        <v>50</v>
      </c>
      <c r="O85" s="8" t="e">
        <f>_xlfn.LET(_xlpm.X,I85/_xlfn.AGGREGATE(4,6,I$36:I$103),IF(_xlpm.X&lt;0.85,NA(),_xlpm.X))</f>
        <v>#N/A</v>
      </c>
      <c r="P85" s="8">
        <f t="shared" si="2"/>
        <v>0.98135142261319785</v>
      </c>
      <c r="Q85" s="8">
        <f t="shared" si="3"/>
        <v>0.91987971467201279</v>
      </c>
      <c r="R85" s="8">
        <f t="shared" si="4"/>
        <v>0.95061556864260532</v>
      </c>
      <c r="S85" s="8">
        <f t="shared" si="5"/>
        <v>0.94772737999716805</v>
      </c>
    </row>
    <row r="86" spans="2:19" x14ac:dyDescent="0.2">
      <c r="B86">
        <v>51</v>
      </c>
      <c r="C86" s="7"/>
      <c r="D86" s="7">
        <v>0.40876000000000001</v>
      </c>
      <c r="E86" s="7">
        <v>0.39333000000000001</v>
      </c>
      <c r="F86" s="7">
        <v>0.40167000000000003</v>
      </c>
      <c r="H86">
        <v>51</v>
      </c>
      <c r="I86" t="e">
        <v>#N/A</v>
      </c>
      <c r="J86">
        <v>0.40876000000000001</v>
      </c>
      <c r="K86">
        <v>0.39333000000000001</v>
      </c>
      <c r="L86">
        <v>0.40167000000000003</v>
      </c>
      <c r="N86" s="8">
        <f t="shared" si="1"/>
        <v>51</v>
      </c>
      <c r="O86" s="8" t="e">
        <f>_xlfn.LET(_xlpm.X,I86/_xlfn.AGGREGATE(4,6,I$36:I$103),IF(_xlpm.X&lt;0.85,NA(),_xlpm.X))</f>
        <v>#N/A</v>
      </c>
      <c r="P86" s="8">
        <f t="shared" si="2"/>
        <v>0.97979337951532874</v>
      </c>
      <c r="Q86" s="8">
        <f t="shared" si="3"/>
        <v>0.91689589258240489</v>
      </c>
      <c r="R86" s="8">
        <f t="shared" si="4"/>
        <v>0.94834463604886676</v>
      </c>
      <c r="S86" s="8">
        <f t="shared" si="5"/>
        <v>0.94791617501297976</v>
      </c>
    </row>
    <row r="87" spans="2:19" x14ac:dyDescent="0.2">
      <c r="B87">
        <v>52</v>
      </c>
      <c r="C87" s="7"/>
      <c r="D87" s="7">
        <v>0.40888999999999998</v>
      </c>
      <c r="E87" s="7">
        <v>0.39254</v>
      </c>
      <c r="F87" s="7">
        <v>0.40048</v>
      </c>
      <c r="H87">
        <v>52</v>
      </c>
      <c r="I87" t="e">
        <v>#N/A</v>
      </c>
      <c r="J87">
        <v>0.40888999999999998</v>
      </c>
      <c r="K87">
        <v>0.39254</v>
      </c>
      <c r="L87">
        <v>0.40048</v>
      </c>
      <c r="N87" s="8">
        <f t="shared" si="1"/>
        <v>52</v>
      </c>
      <c r="O87" s="8" t="e">
        <f>_xlfn.LET(_xlpm.X,I87/_xlfn.AGGREGATE(4,6,I$36:I$103),IF(_xlpm.X&lt;0.85,NA(),_xlpm.X))</f>
        <v>#N/A</v>
      </c>
      <c r="P87" s="8">
        <f t="shared" si="2"/>
        <v>0.98010498813490254</v>
      </c>
      <c r="Q87" s="8">
        <f t="shared" si="3"/>
        <v>0.91505431488647493</v>
      </c>
      <c r="R87" s="8">
        <f t="shared" si="4"/>
        <v>0.94757965151068868</v>
      </c>
      <c r="S87" s="8">
        <f t="shared" si="5"/>
        <v>0.94510784915278234</v>
      </c>
    </row>
    <row r="88" spans="2:19" x14ac:dyDescent="0.2">
      <c r="B88">
        <v>53</v>
      </c>
      <c r="C88" s="7"/>
      <c r="D88" s="7">
        <v>0.40900999999999998</v>
      </c>
      <c r="E88" s="7">
        <v>0.39245000000000002</v>
      </c>
      <c r="F88" s="7">
        <v>0.39932000000000001</v>
      </c>
      <c r="H88">
        <v>53</v>
      </c>
      <c r="I88" t="e">
        <v>#N/A</v>
      </c>
      <c r="J88">
        <v>0.40900999999999998</v>
      </c>
      <c r="K88">
        <v>0.39245000000000002</v>
      </c>
      <c r="L88">
        <v>0.39932000000000001</v>
      </c>
      <c r="N88" s="8">
        <f t="shared" si="1"/>
        <v>53</v>
      </c>
      <c r="O88" s="8" t="e">
        <f>_xlfn.LET(_xlpm.X,I88/_xlfn.AGGREGATE(4,6,I$36:I$103),IF(_xlpm.X&lt;0.85,NA(),_xlpm.X))</f>
        <v>#N/A</v>
      </c>
      <c r="P88" s="8">
        <f t="shared" si="2"/>
        <v>0.98039262686066297</v>
      </c>
      <c r="Q88" s="8">
        <f t="shared" si="3"/>
        <v>0.91484451489579943</v>
      </c>
      <c r="R88" s="8">
        <f t="shared" si="4"/>
        <v>0.9476185708782312</v>
      </c>
      <c r="S88" s="8">
        <f t="shared" si="5"/>
        <v>0.9423703214235144</v>
      </c>
    </row>
    <row r="89" spans="2:19" x14ac:dyDescent="0.2">
      <c r="B89">
        <v>54</v>
      </c>
      <c r="C89" s="7"/>
      <c r="D89" s="7">
        <v>0.40922999999999998</v>
      </c>
      <c r="E89" s="7">
        <v>0.39234999999999998</v>
      </c>
      <c r="F89" s="7">
        <v>0.39872000000000002</v>
      </c>
      <c r="H89">
        <v>54</v>
      </c>
      <c r="I89" t="e">
        <v>#N/A</v>
      </c>
      <c r="J89">
        <v>0.40922999999999998</v>
      </c>
      <c r="K89">
        <v>0.39234999999999998</v>
      </c>
      <c r="L89">
        <v>0.39872000000000002</v>
      </c>
      <c r="N89" s="8">
        <f t="shared" si="1"/>
        <v>54</v>
      </c>
      <c r="O89" s="8" t="e">
        <f>_xlfn.LET(_xlpm.X,I89/_xlfn.AGGREGATE(4,6,I$36:I$103),IF(_xlpm.X&lt;0.85,NA(),_xlpm.X))</f>
        <v>#N/A</v>
      </c>
      <c r="P89" s="8">
        <f t="shared" si="2"/>
        <v>0.9809199645245571</v>
      </c>
      <c r="Q89" s="8">
        <f t="shared" si="3"/>
        <v>0.91461140379504868</v>
      </c>
      <c r="R89" s="8">
        <f t="shared" si="4"/>
        <v>0.94776568415980289</v>
      </c>
      <c r="S89" s="8">
        <f t="shared" si="5"/>
        <v>0.94095435880492762</v>
      </c>
    </row>
    <row r="90" spans="2:19" x14ac:dyDescent="0.2">
      <c r="B90">
        <v>55</v>
      </c>
      <c r="C90" s="7"/>
      <c r="D90" s="7">
        <v>0.40892000000000001</v>
      </c>
      <c r="E90" s="7">
        <v>0.39245000000000002</v>
      </c>
      <c r="F90" s="7">
        <v>0.39895999999999998</v>
      </c>
      <c r="H90">
        <v>55</v>
      </c>
      <c r="I90" t="e">
        <v>#N/A</v>
      </c>
      <c r="J90">
        <v>0.40892000000000001</v>
      </c>
      <c r="K90">
        <v>0.39245000000000002</v>
      </c>
      <c r="L90">
        <v>0.39895999999999998</v>
      </c>
      <c r="N90" s="8">
        <f t="shared" si="1"/>
        <v>55</v>
      </c>
      <c r="O90" s="8" t="e">
        <f>_xlfn.LET(_xlpm.X,I90/_xlfn.AGGREGATE(4,6,I$36:I$103),IF(_xlpm.X&lt;0.85,NA(),_xlpm.X))</f>
        <v>#N/A</v>
      </c>
      <c r="P90" s="8">
        <f t="shared" si="2"/>
        <v>0.98017689781634265</v>
      </c>
      <c r="Q90" s="8">
        <f t="shared" si="3"/>
        <v>0.91484451489579943</v>
      </c>
      <c r="R90" s="8">
        <f t="shared" si="4"/>
        <v>0.94751070635607104</v>
      </c>
      <c r="S90" s="8">
        <f t="shared" si="5"/>
        <v>0.94152074385236229</v>
      </c>
    </row>
    <row r="91" spans="2:19" x14ac:dyDescent="0.2">
      <c r="B91">
        <v>56</v>
      </c>
      <c r="C91" s="7"/>
      <c r="D91" s="7">
        <v>0.40895999999999999</v>
      </c>
      <c r="E91" s="7">
        <v>0.39205000000000001</v>
      </c>
      <c r="F91" s="7">
        <v>0.39917999999999998</v>
      </c>
      <c r="H91">
        <v>56</v>
      </c>
      <c r="I91" t="e">
        <v>#N/A</v>
      </c>
      <c r="J91">
        <v>0.40895999999999999</v>
      </c>
      <c r="K91">
        <v>0.39205000000000001</v>
      </c>
      <c r="L91">
        <v>0.39917999999999998</v>
      </c>
      <c r="N91" s="8">
        <f t="shared" si="1"/>
        <v>56</v>
      </c>
      <c r="O91" s="8" t="e">
        <f>_xlfn.LET(_xlpm.X,I91/_xlfn.AGGREGATE(4,6,I$36:I$103),IF(_xlpm.X&lt;0.85,NA(),_xlpm.X))</f>
        <v>#N/A</v>
      </c>
      <c r="P91" s="8">
        <f t="shared" si="2"/>
        <v>0.98027277739159613</v>
      </c>
      <c r="Q91" s="8">
        <f t="shared" si="3"/>
        <v>0.91391207049279699</v>
      </c>
      <c r="R91" s="8">
        <f t="shared" si="4"/>
        <v>0.9470924239421965</v>
      </c>
      <c r="S91" s="8">
        <f t="shared" si="5"/>
        <v>0.94203993014584408</v>
      </c>
    </row>
    <row r="92" spans="2:19" x14ac:dyDescent="0.2">
      <c r="B92">
        <v>57</v>
      </c>
      <c r="C92" s="7"/>
      <c r="D92" s="7">
        <v>0.40866000000000002</v>
      </c>
      <c r="E92" s="7">
        <v>0.39188000000000001</v>
      </c>
      <c r="F92" s="7">
        <v>0.39878000000000002</v>
      </c>
      <c r="H92">
        <v>57</v>
      </c>
      <c r="I92" t="e">
        <v>#N/A</v>
      </c>
      <c r="J92">
        <v>0.40866000000000002</v>
      </c>
      <c r="K92">
        <v>0.39188000000000001</v>
      </c>
      <c r="L92">
        <v>0.39878000000000002</v>
      </c>
      <c r="N92" s="8">
        <f t="shared" si="1"/>
        <v>57</v>
      </c>
      <c r="O92" s="8" t="e">
        <f>_xlfn.LET(_xlpm.X,I92/_xlfn.AGGREGATE(4,6,I$36:I$103),IF(_xlpm.X&lt;0.85,NA(),_xlpm.X))</f>
        <v>#N/A</v>
      </c>
      <c r="P92" s="8">
        <f t="shared" si="2"/>
        <v>0.97955368057719505</v>
      </c>
      <c r="Q92" s="8">
        <f t="shared" si="3"/>
        <v>0.91351578162152092</v>
      </c>
      <c r="R92" s="8">
        <f t="shared" si="4"/>
        <v>0.94653473109935793</v>
      </c>
      <c r="S92" s="8">
        <f t="shared" si="5"/>
        <v>0.94109595506678623</v>
      </c>
    </row>
    <row r="93" spans="2:19" x14ac:dyDescent="0.2">
      <c r="B93">
        <v>58</v>
      </c>
      <c r="C93" s="7"/>
      <c r="D93" s="7">
        <v>0.40816999999999998</v>
      </c>
      <c r="E93" s="7">
        <v>0.39140999999999998</v>
      </c>
      <c r="F93" s="7">
        <v>0.39895000000000003</v>
      </c>
      <c r="H93">
        <v>58</v>
      </c>
      <c r="I93" t="e">
        <v>#N/A</v>
      </c>
      <c r="J93">
        <v>0.40816999999999998</v>
      </c>
      <c r="K93">
        <v>0.39140999999999998</v>
      </c>
      <c r="L93">
        <v>0.39895000000000003</v>
      </c>
      <c r="N93" s="8">
        <f t="shared" si="1"/>
        <v>58</v>
      </c>
      <c r="O93" s="8" t="e">
        <f>_xlfn.LET(_xlpm.X,I93/_xlfn.AGGREGATE(4,6,I$36:I$103),IF(_xlpm.X&lt;0.85,NA(),_xlpm.X))</f>
        <v>#N/A</v>
      </c>
      <c r="P93" s="8">
        <f t="shared" si="2"/>
        <v>0.97837915578033985</v>
      </c>
      <c r="Q93" s="8">
        <f t="shared" si="3"/>
        <v>0.91242015944799293</v>
      </c>
      <c r="R93" s="8">
        <f t="shared" si="4"/>
        <v>0.94539965761416633</v>
      </c>
      <c r="S93" s="8">
        <f t="shared" si="5"/>
        <v>0.94149714447538591</v>
      </c>
    </row>
    <row r="94" spans="2:19" x14ac:dyDescent="0.2">
      <c r="B94">
        <v>59</v>
      </c>
      <c r="C94" s="7"/>
      <c r="D94" s="7">
        <v>0.40804000000000001</v>
      </c>
      <c r="E94" s="7">
        <v>0.39074999999999999</v>
      </c>
      <c r="F94" s="7">
        <v>0.39863999999999999</v>
      </c>
      <c r="H94">
        <v>59</v>
      </c>
      <c r="I94" t="e">
        <v>#N/A</v>
      </c>
      <c r="J94">
        <v>0.40804000000000001</v>
      </c>
      <c r="K94">
        <v>0.39074999999999999</v>
      </c>
      <c r="L94">
        <v>0.39863999999999999</v>
      </c>
      <c r="N94" s="8">
        <f t="shared" si="1"/>
        <v>59</v>
      </c>
      <c r="O94" s="8" t="e">
        <f>_xlfn.LET(_xlpm.X,I94/_xlfn.AGGREGATE(4,6,I$36:I$103),IF(_xlpm.X&lt;0.85,NA(),_xlpm.X))</f>
        <v>#N/A</v>
      </c>
      <c r="P94" s="8">
        <f t="shared" si="2"/>
        <v>0.97806754716076605</v>
      </c>
      <c r="Q94" s="8">
        <f t="shared" si="3"/>
        <v>0.91088162618303892</v>
      </c>
      <c r="R94" s="8">
        <f t="shared" si="4"/>
        <v>0.94447458667190243</v>
      </c>
      <c r="S94" s="8">
        <f t="shared" si="5"/>
        <v>0.94076556378911591</v>
      </c>
    </row>
    <row r="95" spans="2:19" x14ac:dyDescent="0.2">
      <c r="B95">
        <v>60</v>
      </c>
      <c r="C95" s="7"/>
      <c r="D95" s="7">
        <v>0.40808</v>
      </c>
      <c r="E95" s="7">
        <v>0.39045999999999997</v>
      </c>
      <c r="F95" s="7">
        <v>0.39767999999999998</v>
      </c>
      <c r="H95">
        <v>60</v>
      </c>
      <c r="I95" t="e">
        <v>#N/A</v>
      </c>
      <c r="J95">
        <v>0.40808</v>
      </c>
      <c r="K95">
        <v>0.39045999999999997</v>
      </c>
      <c r="L95">
        <v>0.39767999999999998</v>
      </c>
      <c r="N95" s="8">
        <f t="shared" si="1"/>
        <v>60</v>
      </c>
      <c r="O95" s="8" t="e">
        <f>_xlfn.LET(_xlpm.X,I95/_xlfn.AGGREGATE(4,6,I$36:I$103),IF(_xlpm.X&lt;0.85,NA(),_xlpm.X))</f>
        <v>#N/A</v>
      </c>
      <c r="P95" s="8">
        <f t="shared" si="2"/>
        <v>0.97816342673601953</v>
      </c>
      <c r="Q95" s="8">
        <f t="shared" si="3"/>
        <v>0.91020560399086203</v>
      </c>
      <c r="R95" s="8">
        <f t="shared" si="4"/>
        <v>0.94418451536344072</v>
      </c>
      <c r="S95" s="8">
        <f t="shared" si="5"/>
        <v>0.9385000235993769</v>
      </c>
    </row>
    <row r="96" spans="2:19" x14ac:dyDescent="0.2">
      <c r="B96">
        <v>61</v>
      </c>
      <c r="C96" s="7"/>
      <c r="D96" s="7">
        <v>0.40760000000000002</v>
      </c>
      <c r="E96" s="7">
        <v>0.39043</v>
      </c>
      <c r="F96" s="7">
        <v>0.39765</v>
      </c>
      <c r="H96">
        <v>61</v>
      </c>
      <c r="I96" t="e">
        <v>#N/A</v>
      </c>
      <c r="J96">
        <v>0.40760000000000002</v>
      </c>
      <c r="K96">
        <v>0.39043</v>
      </c>
      <c r="L96">
        <v>0.39765</v>
      </c>
      <c r="N96" s="8">
        <f t="shared" si="1"/>
        <v>61</v>
      </c>
      <c r="O96" s="8" t="e">
        <f>_xlfn.LET(_xlpm.X,I96/_xlfn.AGGREGATE(4,6,I$36:I$103),IF(_xlpm.X&lt;0.85,NA(),_xlpm.X))</f>
        <v>#N/A</v>
      </c>
      <c r="P96" s="8">
        <f t="shared" si="2"/>
        <v>0.9770128718329778</v>
      </c>
      <c r="Q96" s="8">
        <f t="shared" si="3"/>
        <v>0.91013567066063694</v>
      </c>
      <c r="R96" s="8">
        <f t="shared" si="4"/>
        <v>0.94357427124680737</v>
      </c>
      <c r="S96" s="8">
        <f t="shared" si="5"/>
        <v>0.93842922546844765</v>
      </c>
    </row>
    <row r="97" spans="2:19" x14ac:dyDescent="0.2">
      <c r="B97">
        <v>62</v>
      </c>
      <c r="C97" s="7"/>
      <c r="D97" s="7">
        <v>0.40711000000000003</v>
      </c>
      <c r="E97" s="7">
        <v>0.38950000000000001</v>
      </c>
      <c r="F97" s="7">
        <v>0.39783000000000002</v>
      </c>
      <c r="H97">
        <v>62</v>
      </c>
      <c r="I97" t="e">
        <v>#N/A</v>
      </c>
      <c r="J97">
        <v>0.40711000000000003</v>
      </c>
      <c r="K97">
        <v>0.38950000000000001</v>
      </c>
      <c r="L97">
        <v>0.39783000000000002</v>
      </c>
      <c r="N97" s="8">
        <f t="shared" si="1"/>
        <v>62</v>
      </c>
      <c r="O97" s="8" t="e">
        <f>_xlfn.LET(_xlpm.X,I97/_xlfn.AGGREGATE(4,6,I$36:I$103),IF(_xlpm.X&lt;0.85,NA(),_xlpm.X))</f>
        <v>#N/A</v>
      </c>
      <c r="P97" s="8">
        <f t="shared" si="2"/>
        <v>0.97583834703612271</v>
      </c>
      <c r="Q97" s="8">
        <f t="shared" si="3"/>
        <v>0.90796773742365622</v>
      </c>
      <c r="R97" s="8">
        <f t="shared" si="4"/>
        <v>0.94190304222988952</v>
      </c>
      <c r="S97" s="8">
        <f t="shared" si="5"/>
        <v>0.93885401425402371</v>
      </c>
    </row>
    <row r="98" spans="2:19" x14ac:dyDescent="0.2">
      <c r="B98">
        <v>63</v>
      </c>
      <c r="C98" s="7"/>
      <c r="D98" s="7">
        <v>0.40712999999999999</v>
      </c>
      <c r="E98" s="7">
        <v>0.38907000000000003</v>
      </c>
      <c r="F98" s="7">
        <v>0.39749000000000001</v>
      </c>
      <c r="H98">
        <v>63</v>
      </c>
      <c r="I98" t="e">
        <v>#N/A</v>
      </c>
      <c r="J98">
        <v>0.40712999999999999</v>
      </c>
      <c r="K98">
        <v>0.38907000000000003</v>
      </c>
      <c r="L98">
        <v>0.39749000000000001</v>
      </c>
      <c r="N98" s="8">
        <f t="shared" si="1"/>
        <v>63</v>
      </c>
      <c r="O98" s="8" t="e">
        <f>_xlfn.LET(_xlpm.X,I98/_xlfn.AGGREGATE(4,6,I$36:I$103),IF(_xlpm.X&lt;0.85,NA(),_xlpm.X))</f>
        <v>#N/A</v>
      </c>
      <c r="P98" s="8">
        <f t="shared" si="2"/>
        <v>0.97588628682374934</v>
      </c>
      <c r="Q98" s="8">
        <f t="shared" si="3"/>
        <v>0.90696535969042857</v>
      </c>
      <c r="R98" s="8">
        <f t="shared" si="4"/>
        <v>0.9414258232570889</v>
      </c>
      <c r="S98" s="8">
        <f t="shared" si="5"/>
        <v>0.93805163543682446</v>
      </c>
    </row>
    <row r="99" spans="2:19" x14ac:dyDescent="0.2">
      <c r="B99">
        <v>64</v>
      </c>
      <c r="C99" s="7"/>
      <c r="D99" s="7">
        <v>0.40744999999999998</v>
      </c>
      <c r="E99" s="7">
        <v>0.38883000000000001</v>
      </c>
      <c r="F99" s="7">
        <v>0.39516000000000001</v>
      </c>
      <c r="H99">
        <v>64</v>
      </c>
      <c r="I99" t="e">
        <v>#N/A</v>
      </c>
      <c r="J99">
        <v>0.40744999999999998</v>
      </c>
      <c r="K99">
        <v>0.38883000000000001</v>
      </c>
      <c r="L99">
        <v>0.39516000000000001</v>
      </c>
      <c r="N99" s="8">
        <f t="shared" si="1"/>
        <v>64</v>
      </c>
      <c r="O99" s="8" t="e">
        <f>_xlfn.LET(_xlpm.X,I99/_xlfn.AGGREGATE(4,6,I$36:I$103),IF(_xlpm.X&lt;0.85,NA(),_xlpm.X))</f>
        <v>#N/A</v>
      </c>
      <c r="P99" s="8">
        <f t="shared" si="2"/>
        <v>0.97665332342577715</v>
      </c>
      <c r="Q99" s="8">
        <f t="shared" si="3"/>
        <v>0.90640589304862706</v>
      </c>
      <c r="R99" s="8">
        <f t="shared" si="4"/>
        <v>0.94152960823720211</v>
      </c>
      <c r="S99" s="8">
        <f t="shared" si="5"/>
        <v>0.93255298060131209</v>
      </c>
    </row>
    <row r="100" spans="2:19" x14ac:dyDescent="0.2">
      <c r="B100">
        <v>65</v>
      </c>
      <c r="C100" s="7"/>
      <c r="D100" s="7">
        <v>0.34797</v>
      </c>
      <c r="E100" s="7">
        <v>0.38797999999999999</v>
      </c>
      <c r="F100" s="7">
        <v>0.39634000000000003</v>
      </c>
      <c r="H100">
        <v>65</v>
      </c>
      <c r="I100" t="e">
        <v>#N/A</v>
      </c>
      <c r="J100">
        <v>0.34797</v>
      </c>
      <c r="K100">
        <v>0.38797999999999999</v>
      </c>
      <c r="L100">
        <v>0.39634000000000003</v>
      </c>
      <c r="N100" s="8">
        <f t="shared" si="1"/>
        <v>65</v>
      </c>
      <c r="O100" s="8" t="e">
        <f>_xlfn.LET(_xlpm.X,I100/_xlfn.AGGREGATE(4,6,I$36:I$103),IF(_xlpm.X&lt;0.85,NA(),_xlpm.X))</f>
        <v>#N/A</v>
      </c>
      <c r="P100" s="8" t="e">
        <f t="shared" si="2"/>
        <v>#N/A</v>
      </c>
      <c r="Q100" s="8">
        <f t="shared" si="3"/>
        <v>0.90442444869224681</v>
      </c>
      <c r="R100" s="8" t="e">
        <f>NA()</f>
        <v>#N/A</v>
      </c>
      <c r="S100" s="8">
        <f t="shared" si="5"/>
        <v>0.93533770708453301</v>
      </c>
    </row>
    <row r="101" spans="2:19" x14ac:dyDescent="0.2">
      <c r="B101">
        <v>66</v>
      </c>
      <c r="C101" s="7"/>
      <c r="D101" s="7"/>
      <c r="E101" s="7">
        <v>0.3876</v>
      </c>
      <c r="F101" s="7">
        <v>0.39556999999999998</v>
      </c>
      <c r="H101">
        <v>66</v>
      </c>
      <c r="I101" t="e">
        <v>#N/A</v>
      </c>
      <c r="J101" t="e">
        <v>#N/A</v>
      </c>
      <c r="K101">
        <v>0.3876</v>
      </c>
      <c r="L101">
        <v>0.39556999999999998</v>
      </c>
      <c r="N101" s="8">
        <f t="shared" ref="N101:N103" si="6">H101</f>
        <v>66</v>
      </c>
      <c r="O101" s="8" t="e">
        <f t="shared" ref="O101:O103" si="7">_xlfn.LET(_xlpm.X,I101/_xlfn.AGGREGATE(4,6,I$36:I$103),IF(_xlpm.X&lt;0.85,NA(),_xlpm.X))</f>
        <v>#N/A</v>
      </c>
      <c r="P101" s="8" t="e">
        <f t="shared" ref="P101:P103" si="8">_xlfn.LET(_xlpm.X,J101/_xlfn.AGGREGATE(4,6,J$36:J$103),IF(_xlpm.X&lt;0.85,NA(),_xlpm.X))</f>
        <v>#N/A</v>
      </c>
      <c r="Q101" s="8">
        <f t="shared" ref="Q101:Q103" si="9">_xlfn.LET(_xlpm.X,K101/_xlfn.AGGREGATE(4,6,K$36:K$103),IF(_xlpm.X&lt;0.85,NA(),_xlpm.X))</f>
        <v>0.90353862650939443</v>
      </c>
      <c r="R101" s="8" t="e">
        <f>NA()</f>
        <v>#N/A</v>
      </c>
      <c r="S101" s="8">
        <f t="shared" ref="S101:S103" si="10">_xlfn.LET(_xlpm.X,L101/_xlfn.AGGREGATE(4,6,L$36:L$103),IF(_xlpm.X&lt;0.85,NA(),_xlpm.X))</f>
        <v>0.93352055505734644</v>
      </c>
    </row>
    <row r="102" spans="2:19" x14ac:dyDescent="0.2">
      <c r="B102">
        <v>67</v>
      </c>
      <c r="C102" s="7"/>
      <c r="D102" s="7"/>
      <c r="E102" s="7"/>
      <c r="F102" s="7">
        <v>0.39609</v>
      </c>
      <c r="H102">
        <v>67</v>
      </c>
      <c r="I102" t="e">
        <v>#N/A</v>
      </c>
      <c r="J102" t="e">
        <v>#N/A</v>
      </c>
      <c r="K102" t="e">
        <v>#N/A</v>
      </c>
      <c r="L102">
        <v>0.39609</v>
      </c>
      <c r="N102" s="8">
        <f t="shared" si="6"/>
        <v>67</v>
      </c>
      <c r="O102" s="8" t="e">
        <f t="shared" si="7"/>
        <v>#N/A</v>
      </c>
      <c r="P102" s="8" t="e">
        <f t="shared" si="8"/>
        <v>#N/A</v>
      </c>
      <c r="Q102" s="8" t="e">
        <f t="shared" si="9"/>
        <v>#N/A</v>
      </c>
      <c r="R102" s="8" t="e">
        <f>NA()</f>
        <v>#N/A</v>
      </c>
      <c r="S102" s="8">
        <f t="shared" si="10"/>
        <v>0.93474772266012174</v>
      </c>
    </row>
    <row r="103" spans="2:19" x14ac:dyDescent="0.2">
      <c r="B103">
        <v>68</v>
      </c>
      <c r="C103" s="7"/>
      <c r="D103" s="7"/>
      <c r="E103" s="7"/>
      <c r="F103" s="7">
        <v>0.27997</v>
      </c>
      <c r="H103">
        <v>68</v>
      </c>
      <c r="I103" t="e">
        <v>#N/A</v>
      </c>
      <c r="J103" t="e">
        <v>#N/A</v>
      </c>
      <c r="K103" t="e">
        <v>#N/A</v>
      </c>
      <c r="L103">
        <v>0.27997</v>
      </c>
      <c r="N103" s="8">
        <f t="shared" si="6"/>
        <v>68</v>
      </c>
      <c r="O103" s="8" t="e">
        <f t="shared" si="7"/>
        <v>#N/A</v>
      </c>
      <c r="P103" s="8" t="e">
        <f t="shared" si="8"/>
        <v>#N/A</v>
      </c>
      <c r="Q103" s="8" t="e">
        <f t="shared" si="9"/>
        <v>#N/A</v>
      </c>
      <c r="R103" s="8" t="e">
        <f>NA()</f>
        <v>#N/A</v>
      </c>
      <c r="S103" s="8" t="e">
        <f t="shared" si="10"/>
        <v>#N/A</v>
      </c>
    </row>
  </sheetData>
  <pageMargins left="0.7" right="0.7" top="0.75" bottom="0.75" header="0.3" footer="0.3"/>
  <pageSetup orientation="portrait" horizontalDpi="4294967295" verticalDpi="4294967295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2022-12-13T03:03:36Z</dcterms:modified>
</cp:coreProperties>
</file>