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anogh_zaman_starkey_com/Documents/Documents/Battery/Long Term Li-ion Cell Cycling/Long Term Li-Ion Cell Cycling/Varta-Zenipower/"/>
    </mc:Choice>
  </mc:AlternateContent>
  <xr:revisionPtr revIDLastSave="0" documentId="8_{93F4CA8E-39E5-47F9-810C-49926A172A0D}" xr6:coauthVersionLast="47" xr6:coauthVersionMax="47" xr10:uidLastSave="{00000000-0000-0000-0000-000000000000}"/>
  <bookViews>
    <workbookView xWindow="57480" yWindow="1770" windowWidth="29040" windowHeight="15720" xr2:uid="{A652E448-9462-487B-876F-D8BFEC1C719B}"/>
  </bookViews>
  <sheets>
    <sheet name="Raw_Data" sheetId="1" r:id="rId1"/>
    <sheet name="Baseline_Data" sheetId="4" r:id="rId2"/>
    <sheet name="Test Protocol" sheetId="5" r:id="rId3"/>
    <sheet name="Zenipower_Pivot_Table" sheetId="2" r:id="rId4"/>
    <sheet name="Varta_Pivot_Table" sheetId="3" r:id="rId5"/>
    <sheet name="Varta_Extrapolation" sheetId="6" r:id="rId6"/>
    <sheet name="Zenipower_Extrapolation" sheetId="8" r:id="rId7"/>
    <sheet name="Zenipower vs. Varta" sheetId="9" r:id="rId8"/>
    <sheet name="Varta_SupplierData_Comparison" sheetId="10" r:id="rId9"/>
    <sheet name="Varta_FieldData_Comparison" sheetId="11" r:id="rId10"/>
  </sheets>
  <calcPr calcId="191028"/>
  <pivotCaches>
    <pivotCache cacheId="554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6" i="6" l="1"/>
  <c r="C6468" i="1"/>
  <c r="C6469" i="1" s="1"/>
  <c r="C6470" i="1" s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D6466" i="1"/>
  <c r="D6467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D6465" i="1"/>
  <c r="F6465" i="1"/>
  <c r="J6465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P261" i="11"/>
  <c r="N261" i="11"/>
  <c r="K261" i="11"/>
  <c r="I261" i="11"/>
  <c r="L260" i="11"/>
  <c r="G260" i="11"/>
  <c r="P260" i="11"/>
  <c r="N260" i="11"/>
  <c r="K260" i="11"/>
  <c r="I2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P60" i="11"/>
  <c r="N60" i="11"/>
  <c r="K116" i="11"/>
  <c r="K196" i="11"/>
  <c r="I125" i="11"/>
  <c r="I189" i="11"/>
  <c r="I253" i="11"/>
  <c r="M189" i="11"/>
  <c r="O189" i="11"/>
  <c r="M195" i="11"/>
  <c r="O195" i="11"/>
  <c r="M198" i="11"/>
  <c r="O198" i="11"/>
  <c r="M199" i="11"/>
  <c r="O199" i="11"/>
  <c r="M224" i="11"/>
  <c r="O224" i="11"/>
  <c r="M225" i="11"/>
  <c r="O225" i="11"/>
  <c r="M226" i="11"/>
  <c r="O226" i="11"/>
  <c r="M227" i="11"/>
  <c r="O227" i="11"/>
  <c r="M230" i="11"/>
  <c r="O230" i="11"/>
  <c r="M231" i="11"/>
  <c r="O231" i="11"/>
  <c r="M232" i="11"/>
  <c r="O232" i="11"/>
  <c r="M233" i="11"/>
  <c r="O233" i="11"/>
  <c r="M234" i="11"/>
  <c r="O234" i="11"/>
  <c r="M235" i="11"/>
  <c r="O235" i="11"/>
  <c r="M236" i="11"/>
  <c r="O236" i="11"/>
  <c r="M237" i="11"/>
  <c r="O237" i="11"/>
  <c r="M238" i="11"/>
  <c r="O238" i="11"/>
  <c r="M239" i="11"/>
  <c r="O239" i="11"/>
  <c r="M240" i="11"/>
  <c r="O240" i="11"/>
  <c r="M241" i="11"/>
  <c r="O241" i="11"/>
  <c r="M242" i="11"/>
  <c r="O242" i="11"/>
  <c r="M243" i="11"/>
  <c r="O243" i="11"/>
  <c r="M244" i="11"/>
  <c r="O244" i="11"/>
  <c r="M245" i="11"/>
  <c r="O245" i="11"/>
  <c r="M246" i="11"/>
  <c r="O246" i="11"/>
  <c r="M247" i="11"/>
  <c r="O247" i="11"/>
  <c r="M248" i="11"/>
  <c r="O248" i="11"/>
  <c r="M249" i="11"/>
  <c r="O249" i="11"/>
  <c r="M250" i="11"/>
  <c r="O250" i="11"/>
  <c r="M251" i="11"/>
  <c r="O251" i="11"/>
  <c r="M252" i="11"/>
  <c r="O252" i="11"/>
  <c r="M253" i="11"/>
  <c r="O253" i="11"/>
  <c r="M254" i="11"/>
  <c r="O254" i="11"/>
  <c r="M255" i="11"/>
  <c r="O255" i="11"/>
  <c r="M256" i="11"/>
  <c r="O256" i="11"/>
  <c r="M257" i="11"/>
  <c r="O257" i="11"/>
  <c r="M258" i="11"/>
  <c r="O258" i="11"/>
  <c r="M259" i="11"/>
  <c r="O259" i="11"/>
  <c r="O159" i="11"/>
  <c r="M159" i="11"/>
  <c r="O158" i="11"/>
  <c r="M158" i="11"/>
  <c r="O157" i="11"/>
  <c r="M157" i="11"/>
  <c r="O156" i="11"/>
  <c r="M156" i="11"/>
  <c r="O155" i="11"/>
  <c r="M155" i="11"/>
  <c r="O154" i="11"/>
  <c r="M154" i="11"/>
  <c r="O153" i="11"/>
  <c r="M153" i="11"/>
  <c r="O152" i="11"/>
  <c r="M152" i="11"/>
  <c r="O151" i="11"/>
  <c r="M151" i="11"/>
  <c r="O150" i="11"/>
  <c r="M150" i="11"/>
  <c r="O149" i="11"/>
  <c r="M149" i="11"/>
  <c r="O148" i="11"/>
  <c r="M148" i="11"/>
  <c r="O147" i="11"/>
  <c r="M147" i="11"/>
  <c r="O146" i="11"/>
  <c r="M146" i="11"/>
  <c r="O145" i="11"/>
  <c r="M145" i="11"/>
  <c r="O144" i="11"/>
  <c r="M144" i="11"/>
  <c r="O143" i="11"/>
  <c r="M143" i="11"/>
  <c r="O142" i="11"/>
  <c r="M142" i="11"/>
  <c r="O141" i="11"/>
  <c r="M141" i="11"/>
  <c r="O140" i="11"/>
  <c r="M140" i="11"/>
  <c r="O139" i="11"/>
  <c r="M139" i="11"/>
  <c r="O138" i="11"/>
  <c r="M138" i="11"/>
  <c r="O137" i="11"/>
  <c r="M137" i="11"/>
  <c r="O136" i="11"/>
  <c r="M136" i="11"/>
  <c r="O135" i="11"/>
  <c r="M135" i="11"/>
  <c r="O134" i="11"/>
  <c r="M134" i="11"/>
  <c r="O133" i="11"/>
  <c r="M133" i="11"/>
  <c r="O132" i="11"/>
  <c r="M132" i="11"/>
  <c r="O131" i="11"/>
  <c r="M131" i="11"/>
  <c r="O130" i="11"/>
  <c r="M130" i="11"/>
  <c r="O129" i="11"/>
  <c r="M129" i="11"/>
  <c r="O128" i="11"/>
  <c r="M128" i="11"/>
  <c r="O127" i="11"/>
  <c r="M127" i="11"/>
  <c r="O126" i="11"/>
  <c r="M126" i="11"/>
  <c r="O125" i="11"/>
  <c r="M125" i="11"/>
  <c r="O124" i="11"/>
  <c r="M124" i="11"/>
  <c r="O123" i="11"/>
  <c r="M123" i="11"/>
  <c r="O122" i="11"/>
  <c r="M122" i="11"/>
  <c r="O121" i="11"/>
  <c r="M121" i="11"/>
  <c r="O120" i="11"/>
  <c r="M120" i="11"/>
  <c r="O119" i="11"/>
  <c r="M119" i="11"/>
  <c r="O118" i="11"/>
  <c r="M118" i="11"/>
  <c r="O117" i="11"/>
  <c r="M117" i="11"/>
  <c r="O116" i="11"/>
  <c r="M116" i="11"/>
  <c r="O115" i="11"/>
  <c r="M115" i="11"/>
  <c r="O114" i="11"/>
  <c r="M114" i="11"/>
  <c r="O113" i="11"/>
  <c r="M113" i="11"/>
  <c r="O112" i="11"/>
  <c r="M112" i="11"/>
  <c r="O111" i="11"/>
  <c r="M111" i="11"/>
  <c r="O110" i="11"/>
  <c r="M110" i="11"/>
  <c r="O109" i="11"/>
  <c r="M109" i="11"/>
  <c r="O108" i="11"/>
  <c r="M108" i="11"/>
  <c r="O107" i="11"/>
  <c r="M107" i="11"/>
  <c r="O106" i="11"/>
  <c r="M106" i="11"/>
  <c r="O105" i="11"/>
  <c r="M105" i="11"/>
  <c r="O104" i="11"/>
  <c r="M104" i="11"/>
  <c r="O103" i="11"/>
  <c r="M103" i="11"/>
  <c r="O102" i="11"/>
  <c r="M102" i="11"/>
  <c r="O101" i="11"/>
  <c r="M101" i="11"/>
  <c r="O100" i="11"/>
  <c r="M100" i="11"/>
  <c r="O99" i="11"/>
  <c r="M99" i="11"/>
  <c r="O98" i="11"/>
  <c r="M98" i="11"/>
  <c r="O97" i="11"/>
  <c r="M97" i="11"/>
  <c r="O96" i="11"/>
  <c r="M96" i="11"/>
  <c r="O95" i="11"/>
  <c r="M95" i="11"/>
  <c r="O94" i="11"/>
  <c r="M94" i="11"/>
  <c r="O93" i="11"/>
  <c r="M93" i="11"/>
  <c r="O92" i="11"/>
  <c r="M92" i="11"/>
  <c r="O91" i="11"/>
  <c r="M91" i="11"/>
  <c r="O90" i="11"/>
  <c r="M90" i="11"/>
  <c r="O89" i="11"/>
  <c r="M89" i="11"/>
  <c r="O88" i="11"/>
  <c r="M88" i="11"/>
  <c r="O87" i="11"/>
  <c r="M87" i="11"/>
  <c r="O86" i="11"/>
  <c r="M86" i="11"/>
  <c r="O85" i="11"/>
  <c r="M85" i="11"/>
  <c r="O84" i="11"/>
  <c r="M84" i="11"/>
  <c r="O83" i="11"/>
  <c r="M83" i="11"/>
  <c r="O82" i="11"/>
  <c r="M82" i="11"/>
  <c r="O81" i="11"/>
  <c r="M81" i="11"/>
  <c r="O80" i="11"/>
  <c r="M80" i="11"/>
  <c r="O79" i="11"/>
  <c r="M79" i="11"/>
  <c r="O78" i="11"/>
  <c r="M78" i="11"/>
  <c r="O77" i="11"/>
  <c r="M77" i="11"/>
  <c r="O76" i="11"/>
  <c r="M76" i="11"/>
  <c r="O75" i="11"/>
  <c r="M75" i="11"/>
  <c r="O74" i="11"/>
  <c r="M74" i="11"/>
  <c r="O73" i="11"/>
  <c r="M73" i="11"/>
  <c r="O72" i="11"/>
  <c r="M72" i="11"/>
  <c r="O71" i="11"/>
  <c r="M71" i="11"/>
  <c r="O70" i="11"/>
  <c r="M70" i="11"/>
  <c r="O69" i="11"/>
  <c r="M69" i="11"/>
  <c r="O68" i="11"/>
  <c r="M68" i="11"/>
  <c r="O67" i="11"/>
  <c r="M67" i="11"/>
  <c r="O66" i="11"/>
  <c r="M66" i="11"/>
  <c r="O65" i="11"/>
  <c r="M65" i="11"/>
  <c r="O64" i="11"/>
  <c r="M64" i="11"/>
  <c r="O63" i="11"/>
  <c r="M63" i="11"/>
  <c r="O62" i="11"/>
  <c r="M62" i="11"/>
  <c r="O61" i="11"/>
  <c r="M61" i="11"/>
  <c r="O60" i="11"/>
  <c r="M60" i="11"/>
  <c r="H107" i="11"/>
  <c r="I107" i="11" s="1"/>
  <c r="J107" i="11"/>
  <c r="K107" i="11" s="1"/>
  <c r="H108" i="11"/>
  <c r="I108" i="11" s="1"/>
  <c r="J108" i="11"/>
  <c r="K108" i="11" s="1"/>
  <c r="H109" i="11"/>
  <c r="I109" i="11" s="1"/>
  <c r="J109" i="11"/>
  <c r="K109" i="11" s="1"/>
  <c r="H118" i="11"/>
  <c r="I118" i="11" s="1"/>
  <c r="J118" i="11"/>
  <c r="K118" i="11" s="1"/>
  <c r="H119" i="11"/>
  <c r="I119" i="11" s="1"/>
  <c r="J119" i="11"/>
  <c r="K119" i="11" s="1"/>
  <c r="H120" i="11"/>
  <c r="I120" i="11" s="1"/>
  <c r="J120" i="11"/>
  <c r="K120" i="11" s="1"/>
  <c r="H121" i="11"/>
  <c r="I121" i="11" s="1"/>
  <c r="J121" i="11"/>
  <c r="K121" i="11" s="1"/>
  <c r="H122" i="11"/>
  <c r="I122" i="11" s="1"/>
  <c r="J122" i="11"/>
  <c r="K122" i="11" s="1"/>
  <c r="H123" i="11"/>
  <c r="I123" i="11" s="1"/>
  <c r="J123" i="11"/>
  <c r="K123" i="11" s="1"/>
  <c r="H124" i="11"/>
  <c r="I124" i="11" s="1"/>
  <c r="J124" i="11"/>
  <c r="K124" i="11" s="1"/>
  <c r="H125" i="11"/>
  <c r="J125" i="11"/>
  <c r="K125" i="11" s="1"/>
  <c r="H126" i="11"/>
  <c r="I126" i="11" s="1"/>
  <c r="J126" i="11"/>
  <c r="K126" i="11" s="1"/>
  <c r="H127" i="11"/>
  <c r="I127" i="11" s="1"/>
  <c r="J127" i="11"/>
  <c r="K127" i="11" s="1"/>
  <c r="H128" i="11"/>
  <c r="I128" i="11" s="1"/>
  <c r="J128" i="11"/>
  <c r="K128" i="11" s="1"/>
  <c r="H129" i="11"/>
  <c r="I129" i="11" s="1"/>
  <c r="J129" i="11"/>
  <c r="K129" i="11" s="1"/>
  <c r="H130" i="11"/>
  <c r="I130" i="11" s="1"/>
  <c r="J130" i="11"/>
  <c r="K130" i="11" s="1"/>
  <c r="H131" i="11"/>
  <c r="I131" i="11" s="1"/>
  <c r="J131" i="11"/>
  <c r="K131" i="11" s="1"/>
  <c r="H132" i="11"/>
  <c r="I132" i="11" s="1"/>
  <c r="J132" i="11"/>
  <c r="K132" i="11" s="1"/>
  <c r="H133" i="11"/>
  <c r="I133" i="11" s="1"/>
  <c r="J133" i="11"/>
  <c r="K133" i="11" s="1"/>
  <c r="H134" i="11"/>
  <c r="I134" i="11" s="1"/>
  <c r="J134" i="11"/>
  <c r="K134" i="11" s="1"/>
  <c r="H135" i="11"/>
  <c r="I135" i="11" s="1"/>
  <c r="J135" i="11"/>
  <c r="K135" i="11" s="1"/>
  <c r="H136" i="11"/>
  <c r="I136" i="11" s="1"/>
  <c r="J136" i="11"/>
  <c r="K136" i="11" s="1"/>
  <c r="H137" i="11"/>
  <c r="I137" i="11" s="1"/>
  <c r="J137" i="11"/>
  <c r="K137" i="11" s="1"/>
  <c r="H138" i="11"/>
  <c r="I138" i="11" s="1"/>
  <c r="J138" i="11"/>
  <c r="K138" i="11" s="1"/>
  <c r="H139" i="11"/>
  <c r="I139" i="11" s="1"/>
  <c r="J139" i="11"/>
  <c r="K139" i="11" s="1"/>
  <c r="H150" i="11"/>
  <c r="I150" i="11" s="1"/>
  <c r="J150" i="11"/>
  <c r="K150" i="11" s="1"/>
  <c r="H151" i="11"/>
  <c r="I151" i="11" s="1"/>
  <c r="J151" i="11"/>
  <c r="K151" i="11" s="1"/>
  <c r="H152" i="11"/>
  <c r="I152" i="11" s="1"/>
  <c r="J152" i="11"/>
  <c r="K152" i="11" s="1"/>
  <c r="H153" i="11"/>
  <c r="I153" i="11" s="1"/>
  <c r="J153" i="11"/>
  <c r="K153" i="11" s="1"/>
  <c r="H154" i="11"/>
  <c r="I154" i="11" s="1"/>
  <c r="J154" i="11"/>
  <c r="K154" i="11" s="1"/>
  <c r="H155" i="11"/>
  <c r="I155" i="11" s="1"/>
  <c r="J155" i="11"/>
  <c r="K155" i="11" s="1"/>
  <c r="H156" i="11"/>
  <c r="I156" i="11" s="1"/>
  <c r="J156" i="11"/>
  <c r="K156" i="11" s="1"/>
  <c r="H157" i="11"/>
  <c r="I157" i="11" s="1"/>
  <c r="J157" i="11"/>
  <c r="K157" i="11" s="1"/>
  <c r="H158" i="11"/>
  <c r="I158" i="11" s="1"/>
  <c r="J158" i="11"/>
  <c r="K158" i="11" s="1"/>
  <c r="H159" i="11"/>
  <c r="I159" i="11" s="1"/>
  <c r="J159" i="11"/>
  <c r="K159" i="11" s="1"/>
  <c r="H160" i="11"/>
  <c r="I160" i="11" s="1"/>
  <c r="J160" i="11"/>
  <c r="K160" i="11" s="1"/>
  <c r="H161" i="11"/>
  <c r="I161" i="11" s="1"/>
  <c r="J161" i="11"/>
  <c r="K161" i="11" s="1"/>
  <c r="H162" i="11"/>
  <c r="I162" i="11" s="1"/>
  <c r="J162" i="11"/>
  <c r="K162" i="11" s="1"/>
  <c r="H163" i="11"/>
  <c r="I163" i="11" s="1"/>
  <c r="J163" i="11"/>
  <c r="K163" i="11" s="1"/>
  <c r="H164" i="11"/>
  <c r="I164" i="11" s="1"/>
  <c r="J164" i="11"/>
  <c r="K164" i="11" s="1"/>
  <c r="H165" i="11"/>
  <c r="I165" i="11" s="1"/>
  <c r="J165" i="11"/>
  <c r="K165" i="11" s="1"/>
  <c r="H166" i="11"/>
  <c r="I166" i="11" s="1"/>
  <c r="J166" i="11"/>
  <c r="K166" i="11" s="1"/>
  <c r="H167" i="11"/>
  <c r="I167" i="11" s="1"/>
  <c r="J167" i="11"/>
  <c r="K167" i="11" s="1"/>
  <c r="H168" i="11"/>
  <c r="I168" i="11" s="1"/>
  <c r="J168" i="11"/>
  <c r="K168" i="11" s="1"/>
  <c r="H169" i="11"/>
  <c r="I169" i="11" s="1"/>
  <c r="J169" i="11"/>
  <c r="K169" i="11" s="1"/>
  <c r="H170" i="11"/>
  <c r="I170" i="11" s="1"/>
  <c r="J170" i="11"/>
  <c r="K170" i="11" s="1"/>
  <c r="H171" i="11"/>
  <c r="I171" i="11" s="1"/>
  <c r="J171" i="11"/>
  <c r="K171" i="11" s="1"/>
  <c r="H172" i="11"/>
  <c r="I172" i="11" s="1"/>
  <c r="J172" i="11"/>
  <c r="K172" i="11" s="1"/>
  <c r="H173" i="11"/>
  <c r="I173" i="11" s="1"/>
  <c r="J173" i="11"/>
  <c r="K173" i="11" s="1"/>
  <c r="H174" i="11"/>
  <c r="I174" i="11" s="1"/>
  <c r="J174" i="11"/>
  <c r="K174" i="11" s="1"/>
  <c r="H175" i="11"/>
  <c r="I175" i="11" s="1"/>
  <c r="J175" i="11"/>
  <c r="K175" i="11" s="1"/>
  <c r="H176" i="11"/>
  <c r="I176" i="11" s="1"/>
  <c r="J176" i="11"/>
  <c r="K176" i="11" s="1"/>
  <c r="H177" i="11"/>
  <c r="I177" i="11" s="1"/>
  <c r="J177" i="11"/>
  <c r="K177" i="11" s="1"/>
  <c r="H178" i="11"/>
  <c r="I178" i="11" s="1"/>
  <c r="J178" i="11"/>
  <c r="K178" i="11" s="1"/>
  <c r="H179" i="11"/>
  <c r="I179" i="11" s="1"/>
  <c r="J179" i="11"/>
  <c r="K179" i="11" s="1"/>
  <c r="H180" i="11"/>
  <c r="I180" i="11" s="1"/>
  <c r="J180" i="11"/>
  <c r="K180" i="11" s="1"/>
  <c r="H181" i="11"/>
  <c r="I181" i="11" s="1"/>
  <c r="J181" i="11"/>
  <c r="K181" i="11" s="1"/>
  <c r="H182" i="11"/>
  <c r="I182" i="11" s="1"/>
  <c r="J182" i="11"/>
  <c r="K182" i="11" s="1"/>
  <c r="H183" i="11"/>
  <c r="I183" i="11" s="1"/>
  <c r="J183" i="11"/>
  <c r="K183" i="11" s="1"/>
  <c r="H184" i="11"/>
  <c r="I184" i="11" s="1"/>
  <c r="J184" i="11"/>
  <c r="K184" i="11" s="1"/>
  <c r="H185" i="11"/>
  <c r="I185" i="11" s="1"/>
  <c r="J185" i="11"/>
  <c r="K185" i="11" s="1"/>
  <c r="H186" i="11"/>
  <c r="I186" i="11" s="1"/>
  <c r="J186" i="11"/>
  <c r="K186" i="11" s="1"/>
  <c r="H187" i="11"/>
  <c r="I187" i="11" s="1"/>
  <c r="J187" i="11"/>
  <c r="K187" i="11" s="1"/>
  <c r="H188" i="11"/>
  <c r="I188" i="11" s="1"/>
  <c r="J188" i="11"/>
  <c r="K188" i="11" s="1"/>
  <c r="H189" i="11"/>
  <c r="J189" i="11"/>
  <c r="K189" i="11" s="1"/>
  <c r="H190" i="11"/>
  <c r="I190" i="11" s="1"/>
  <c r="J190" i="11"/>
  <c r="K190" i="11" s="1"/>
  <c r="H191" i="11"/>
  <c r="I191" i="11" s="1"/>
  <c r="J191" i="11"/>
  <c r="K191" i="11" s="1"/>
  <c r="H192" i="11"/>
  <c r="I192" i="11" s="1"/>
  <c r="J192" i="11"/>
  <c r="K192" i="11" s="1"/>
  <c r="H193" i="11"/>
  <c r="I193" i="11" s="1"/>
  <c r="J193" i="11"/>
  <c r="K193" i="11" s="1"/>
  <c r="H194" i="11"/>
  <c r="I194" i="11" s="1"/>
  <c r="J194" i="11"/>
  <c r="K194" i="11" s="1"/>
  <c r="H195" i="11"/>
  <c r="I195" i="11" s="1"/>
  <c r="J195" i="11"/>
  <c r="K195" i="11" s="1"/>
  <c r="H196" i="11"/>
  <c r="I196" i="11" s="1"/>
  <c r="J196" i="11"/>
  <c r="H197" i="11"/>
  <c r="I197" i="11" s="1"/>
  <c r="J197" i="11"/>
  <c r="K197" i="11" s="1"/>
  <c r="H198" i="11"/>
  <c r="I198" i="11" s="1"/>
  <c r="J198" i="11"/>
  <c r="K198" i="11" s="1"/>
  <c r="H199" i="11"/>
  <c r="I199" i="11" s="1"/>
  <c r="J199" i="11"/>
  <c r="K199" i="11" s="1"/>
  <c r="H200" i="11"/>
  <c r="I200" i="11" s="1"/>
  <c r="J200" i="11"/>
  <c r="K200" i="11" s="1"/>
  <c r="H201" i="11"/>
  <c r="I201" i="11" s="1"/>
  <c r="J201" i="11"/>
  <c r="K201" i="11" s="1"/>
  <c r="H202" i="11"/>
  <c r="I202" i="11" s="1"/>
  <c r="J202" i="11"/>
  <c r="K202" i="11" s="1"/>
  <c r="H203" i="11"/>
  <c r="I203" i="11" s="1"/>
  <c r="J203" i="11"/>
  <c r="K203" i="11" s="1"/>
  <c r="H204" i="11"/>
  <c r="I204" i="11" s="1"/>
  <c r="J204" i="11"/>
  <c r="K204" i="11" s="1"/>
  <c r="H205" i="11"/>
  <c r="I205" i="11" s="1"/>
  <c r="J205" i="11"/>
  <c r="K205" i="11" s="1"/>
  <c r="H206" i="11"/>
  <c r="I206" i="11" s="1"/>
  <c r="J206" i="11"/>
  <c r="K206" i="11" s="1"/>
  <c r="H207" i="11"/>
  <c r="I207" i="11" s="1"/>
  <c r="J207" i="11"/>
  <c r="K207" i="11" s="1"/>
  <c r="H208" i="11"/>
  <c r="I208" i="11" s="1"/>
  <c r="J208" i="11"/>
  <c r="K208" i="11" s="1"/>
  <c r="H209" i="11"/>
  <c r="I209" i="11" s="1"/>
  <c r="J209" i="11"/>
  <c r="K209" i="11" s="1"/>
  <c r="H210" i="11"/>
  <c r="I210" i="11" s="1"/>
  <c r="J210" i="11"/>
  <c r="K210" i="11" s="1"/>
  <c r="H211" i="11"/>
  <c r="I211" i="11" s="1"/>
  <c r="J211" i="11"/>
  <c r="K211" i="11" s="1"/>
  <c r="H212" i="11"/>
  <c r="I212" i="11" s="1"/>
  <c r="J212" i="11"/>
  <c r="K212" i="11" s="1"/>
  <c r="H213" i="11"/>
  <c r="I213" i="11" s="1"/>
  <c r="J213" i="11"/>
  <c r="K213" i="11" s="1"/>
  <c r="H214" i="11"/>
  <c r="I214" i="11" s="1"/>
  <c r="J214" i="11"/>
  <c r="K214" i="11" s="1"/>
  <c r="H215" i="11"/>
  <c r="I215" i="11" s="1"/>
  <c r="J215" i="11"/>
  <c r="K215" i="11" s="1"/>
  <c r="H216" i="11"/>
  <c r="I216" i="11" s="1"/>
  <c r="J216" i="11"/>
  <c r="K216" i="11" s="1"/>
  <c r="H217" i="11"/>
  <c r="I217" i="11" s="1"/>
  <c r="J217" i="11"/>
  <c r="K217" i="11" s="1"/>
  <c r="H218" i="11"/>
  <c r="I218" i="11" s="1"/>
  <c r="J218" i="11"/>
  <c r="K218" i="11" s="1"/>
  <c r="H219" i="11"/>
  <c r="I219" i="11" s="1"/>
  <c r="J219" i="11"/>
  <c r="K219" i="11" s="1"/>
  <c r="H220" i="11"/>
  <c r="I220" i="11" s="1"/>
  <c r="J220" i="11"/>
  <c r="K220" i="11" s="1"/>
  <c r="H221" i="11"/>
  <c r="I221" i="11" s="1"/>
  <c r="J221" i="11"/>
  <c r="K221" i="11" s="1"/>
  <c r="H222" i="11"/>
  <c r="I222" i="11" s="1"/>
  <c r="J222" i="11"/>
  <c r="K222" i="11" s="1"/>
  <c r="H223" i="11"/>
  <c r="I223" i="11" s="1"/>
  <c r="J223" i="11"/>
  <c r="K223" i="11" s="1"/>
  <c r="H224" i="11"/>
  <c r="I224" i="11" s="1"/>
  <c r="J224" i="11"/>
  <c r="K224" i="11" s="1"/>
  <c r="H225" i="11"/>
  <c r="I225" i="11" s="1"/>
  <c r="J225" i="11"/>
  <c r="K225" i="11" s="1"/>
  <c r="H226" i="11"/>
  <c r="I226" i="11" s="1"/>
  <c r="J226" i="11"/>
  <c r="K226" i="11" s="1"/>
  <c r="H227" i="11"/>
  <c r="I227" i="11" s="1"/>
  <c r="J227" i="11"/>
  <c r="K227" i="11" s="1"/>
  <c r="H228" i="11"/>
  <c r="I228" i="11" s="1"/>
  <c r="J228" i="11"/>
  <c r="K228" i="11" s="1"/>
  <c r="H229" i="11"/>
  <c r="I229" i="11" s="1"/>
  <c r="J229" i="11"/>
  <c r="K229" i="11" s="1"/>
  <c r="H230" i="11"/>
  <c r="I230" i="11" s="1"/>
  <c r="J230" i="11"/>
  <c r="K230" i="11" s="1"/>
  <c r="H231" i="11"/>
  <c r="I231" i="11" s="1"/>
  <c r="J231" i="11"/>
  <c r="K231" i="11" s="1"/>
  <c r="H232" i="11"/>
  <c r="I232" i="11" s="1"/>
  <c r="J232" i="11"/>
  <c r="K232" i="11" s="1"/>
  <c r="H233" i="11"/>
  <c r="I233" i="11" s="1"/>
  <c r="J233" i="11"/>
  <c r="K233" i="11" s="1"/>
  <c r="H234" i="11"/>
  <c r="I234" i="11" s="1"/>
  <c r="J234" i="11"/>
  <c r="K234" i="11" s="1"/>
  <c r="H235" i="11"/>
  <c r="I235" i="11" s="1"/>
  <c r="J235" i="11"/>
  <c r="K235" i="11" s="1"/>
  <c r="H236" i="11"/>
  <c r="I236" i="11" s="1"/>
  <c r="J236" i="11"/>
  <c r="K236" i="11" s="1"/>
  <c r="H237" i="11"/>
  <c r="I237" i="11" s="1"/>
  <c r="J237" i="11"/>
  <c r="K237" i="11" s="1"/>
  <c r="H238" i="11"/>
  <c r="I238" i="11" s="1"/>
  <c r="J238" i="11"/>
  <c r="K238" i="11" s="1"/>
  <c r="H239" i="11"/>
  <c r="I239" i="11" s="1"/>
  <c r="J239" i="11"/>
  <c r="K239" i="11" s="1"/>
  <c r="H240" i="11"/>
  <c r="I240" i="11" s="1"/>
  <c r="J240" i="11"/>
  <c r="K240" i="11" s="1"/>
  <c r="H241" i="11"/>
  <c r="I241" i="11" s="1"/>
  <c r="J241" i="11"/>
  <c r="K241" i="11" s="1"/>
  <c r="H242" i="11"/>
  <c r="I242" i="11" s="1"/>
  <c r="J242" i="11"/>
  <c r="K242" i="11" s="1"/>
  <c r="H243" i="11"/>
  <c r="I243" i="11" s="1"/>
  <c r="J243" i="11"/>
  <c r="K243" i="11" s="1"/>
  <c r="H244" i="11"/>
  <c r="I244" i="11" s="1"/>
  <c r="J244" i="11"/>
  <c r="K244" i="11" s="1"/>
  <c r="H245" i="11"/>
  <c r="I245" i="11" s="1"/>
  <c r="J245" i="11"/>
  <c r="K245" i="11" s="1"/>
  <c r="H246" i="11"/>
  <c r="I246" i="11" s="1"/>
  <c r="J246" i="11"/>
  <c r="K246" i="11" s="1"/>
  <c r="H247" i="11"/>
  <c r="I247" i="11" s="1"/>
  <c r="J247" i="11"/>
  <c r="K247" i="11" s="1"/>
  <c r="H248" i="11"/>
  <c r="I248" i="11" s="1"/>
  <c r="J248" i="11"/>
  <c r="K248" i="11" s="1"/>
  <c r="H249" i="11"/>
  <c r="I249" i="11" s="1"/>
  <c r="J249" i="11"/>
  <c r="K249" i="11" s="1"/>
  <c r="H250" i="11"/>
  <c r="I250" i="11" s="1"/>
  <c r="J250" i="11"/>
  <c r="K250" i="11" s="1"/>
  <c r="H251" i="11"/>
  <c r="I251" i="11" s="1"/>
  <c r="J251" i="11"/>
  <c r="K251" i="11" s="1"/>
  <c r="H252" i="11"/>
  <c r="I252" i="11" s="1"/>
  <c r="J252" i="11"/>
  <c r="K252" i="11" s="1"/>
  <c r="H253" i="11"/>
  <c r="J253" i="11"/>
  <c r="K253" i="11" s="1"/>
  <c r="H254" i="11"/>
  <c r="I254" i="11" s="1"/>
  <c r="J254" i="11"/>
  <c r="K254" i="11" s="1"/>
  <c r="H255" i="11"/>
  <c r="I255" i="11" s="1"/>
  <c r="J255" i="11"/>
  <c r="K255" i="11" s="1"/>
  <c r="H256" i="11"/>
  <c r="I256" i="11" s="1"/>
  <c r="J256" i="11"/>
  <c r="K256" i="11" s="1"/>
  <c r="H257" i="11"/>
  <c r="I257" i="11" s="1"/>
  <c r="J257" i="11"/>
  <c r="K257" i="11" s="1"/>
  <c r="H258" i="11"/>
  <c r="I258" i="11" s="1"/>
  <c r="J258" i="11"/>
  <c r="K258" i="11" s="1"/>
  <c r="H259" i="11"/>
  <c r="I259" i="11" s="1"/>
  <c r="J259" i="11"/>
  <c r="K259" i="11" s="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J60" i="11" s="1"/>
  <c r="K60" i="11" s="1"/>
  <c r="E61" i="11"/>
  <c r="J61" i="11" s="1"/>
  <c r="K61" i="11" s="1"/>
  <c r="E62" i="11"/>
  <c r="J62" i="11" s="1"/>
  <c r="K62" i="11" s="1"/>
  <c r="E63" i="11"/>
  <c r="J63" i="11" s="1"/>
  <c r="K63" i="11" s="1"/>
  <c r="E64" i="11"/>
  <c r="J64" i="11" s="1"/>
  <c r="K64" i="11" s="1"/>
  <c r="E65" i="11"/>
  <c r="J65" i="11" s="1"/>
  <c r="K65" i="11" s="1"/>
  <c r="E66" i="11"/>
  <c r="J66" i="11" s="1"/>
  <c r="K66" i="11" s="1"/>
  <c r="E67" i="11"/>
  <c r="J67" i="11" s="1"/>
  <c r="K67" i="11" s="1"/>
  <c r="E68" i="11"/>
  <c r="J68" i="11" s="1"/>
  <c r="K68" i="11" s="1"/>
  <c r="E69" i="11"/>
  <c r="J69" i="11" s="1"/>
  <c r="K69" i="11" s="1"/>
  <c r="E70" i="11"/>
  <c r="J70" i="11" s="1"/>
  <c r="K70" i="11" s="1"/>
  <c r="E71" i="11"/>
  <c r="J71" i="11" s="1"/>
  <c r="K71" i="11" s="1"/>
  <c r="E72" i="11"/>
  <c r="J72" i="11" s="1"/>
  <c r="K72" i="11" s="1"/>
  <c r="E73" i="11"/>
  <c r="J73" i="11" s="1"/>
  <c r="K73" i="11" s="1"/>
  <c r="E74" i="11"/>
  <c r="J74" i="11" s="1"/>
  <c r="K74" i="11" s="1"/>
  <c r="E75" i="11"/>
  <c r="J75" i="11" s="1"/>
  <c r="K75" i="11" s="1"/>
  <c r="E76" i="11"/>
  <c r="J76" i="11" s="1"/>
  <c r="K76" i="11" s="1"/>
  <c r="E77" i="11"/>
  <c r="J77" i="11" s="1"/>
  <c r="K77" i="11" s="1"/>
  <c r="E78" i="11"/>
  <c r="J78" i="11" s="1"/>
  <c r="K78" i="11" s="1"/>
  <c r="E79" i="11"/>
  <c r="J79" i="11" s="1"/>
  <c r="K79" i="11" s="1"/>
  <c r="E80" i="11"/>
  <c r="J80" i="11" s="1"/>
  <c r="K80" i="11" s="1"/>
  <c r="E81" i="11"/>
  <c r="J81" i="11" s="1"/>
  <c r="K81" i="11" s="1"/>
  <c r="E82" i="11"/>
  <c r="J82" i="11" s="1"/>
  <c r="K82" i="11" s="1"/>
  <c r="E83" i="11"/>
  <c r="J83" i="11" s="1"/>
  <c r="K83" i="11" s="1"/>
  <c r="E84" i="11"/>
  <c r="J84" i="11" s="1"/>
  <c r="K84" i="11" s="1"/>
  <c r="E85" i="11"/>
  <c r="J85" i="11" s="1"/>
  <c r="K85" i="11" s="1"/>
  <c r="E86" i="11"/>
  <c r="J86" i="11" s="1"/>
  <c r="K86" i="11" s="1"/>
  <c r="E87" i="11"/>
  <c r="J87" i="11" s="1"/>
  <c r="K87" i="11" s="1"/>
  <c r="E88" i="11"/>
  <c r="J88" i="11" s="1"/>
  <c r="K88" i="11" s="1"/>
  <c r="E89" i="11"/>
  <c r="J89" i="11" s="1"/>
  <c r="K89" i="11" s="1"/>
  <c r="E90" i="11"/>
  <c r="J90" i="11" s="1"/>
  <c r="K90" i="11" s="1"/>
  <c r="E91" i="11"/>
  <c r="J91" i="11" s="1"/>
  <c r="K91" i="11" s="1"/>
  <c r="E92" i="11"/>
  <c r="J92" i="11" s="1"/>
  <c r="K92" i="11" s="1"/>
  <c r="E93" i="11"/>
  <c r="J93" i="11" s="1"/>
  <c r="K93" i="11" s="1"/>
  <c r="E94" i="11"/>
  <c r="J94" i="11" s="1"/>
  <c r="K94" i="11" s="1"/>
  <c r="E95" i="11"/>
  <c r="J95" i="11" s="1"/>
  <c r="K95" i="11" s="1"/>
  <c r="E96" i="11"/>
  <c r="J96" i="11" s="1"/>
  <c r="K96" i="11" s="1"/>
  <c r="E97" i="11"/>
  <c r="J97" i="11" s="1"/>
  <c r="K97" i="11" s="1"/>
  <c r="E98" i="11"/>
  <c r="J98" i="11" s="1"/>
  <c r="K98" i="11" s="1"/>
  <c r="E99" i="11"/>
  <c r="J99" i="11" s="1"/>
  <c r="K99" i="11" s="1"/>
  <c r="E100" i="11"/>
  <c r="J100" i="11" s="1"/>
  <c r="K100" i="11" s="1"/>
  <c r="E101" i="11"/>
  <c r="J101" i="11" s="1"/>
  <c r="K101" i="11" s="1"/>
  <c r="E102" i="11"/>
  <c r="J102" i="11" s="1"/>
  <c r="K102" i="11" s="1"/>
  <c r="E103" i="11"/>
  <c r="J103" i="11" s="1"/>
  <c r="K103" i="11" s="1"/>
  <c r="E104" i="11"/>
  <c r="J104" i="11" s="1"/>
  <c r="K104" i="11" s="1"/>
  <c r="E105" i="11"/>
  <c r="J105" i="11" s="1"/>
  <c r="K105" i="11" s="1"/>
  <c r="E106" i="11"/>
  <c r="J106" i="11" s="1"/>
  <c r="K106" i="11" s="1"/>
  <c r="E107" i="11"/>
  <c r="E108" i="11"/>
  <c r="E109" i="11"/>
  <c r="E110" i="11"/>
  <c r="J110" i="11" s="1"/>
  <c r="K110" i="11" s="1"/>
  <c r="E111" i="11"/>
  <c r="J111" i="11" s="1"/>
  <c r="K111" i="11" s="1"/>
  <c r="E112" i="11"/>
  <c r="J112" i="11" s="1"/>
  <c r="K112" i="11" s="1"/>
  <c r="E113" i="11"/>
  <c r="J113" i="11" s="1"/>
  <c r="K113" i="11" s="1"/>
  <c r="E114" i="11"/>
  <c r="J114" i="11" s="1"/>
  <c r="K114" i="11" s="1"/>
  <c r="E115" i="11"/>
  <c r="J115" i="11" s="1"/>
  <c r="K115" i="11" s="1"/>
  <c r="E116" i="11"/>
  <c r="J116" i="11" s="1"/>
  <c r="E117" i="11"/>
  <c r="J117" i="11" s="1"/>
  <c r="K117" i="11" s="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J140" i="11" s="1"/>
  <c r="K140" i="11" s="1"/>
  <c r="E141" i="11"/>
  <c r="J141" i="11" s="1"/>
  <c r="K141" i="11" s="1"/>
  <c r="E142" i="11"/>
  <c r="J142" i="11" s="1"/>
  <c r="K142" i="11" s="1"/>
  <c r="E143" i="11"/>
  <c r="J143" i="11" s="1"/>
  <c r="K143" i="11" s="1"/>
  <c r="E144" i="11"/>
  <c r="J144" i="11" s="1"/>
  <c r="K144" i="11" s="1"/>
  <c r="E145" i="11"/>
  <c r="J145" i="11" s="1"/>
  <c r="K145" i="11" s="1"/>
  <c r="E146" i="11"/>
  <c r="J146" i="11" s="1"/>
  <c r="K146" i="11" s="1"/>
  <c r="E147" i="11"/>
  <c r="J147" i="11" s="1"/>
  <c r="K147" i="11" s="1"/>
  <c r="E148" i="11"/>
  <c r="J148" i="11" s="1"/>
  <c r="K148" i="11" s="1"/>
  <c r="E149" i="11"/>
  <c r="J149" i="11" s="1"/>
  <c r="K149" i="11" s="1"/>
  <c r="E150" i="11"/>
  <c r="E151" i="11"/>
  <c r="E152" i="11"/>
  <c r="E153" i="11"/>
  <c r="E154" i="11"/>
  <c r="E155" i="11"/>
  <c r="E156" i="11"/>
  <c r="E157" i="11"/>
  <c r="E158" i="11"/>
  <c r="E159" i="11"/>
  <c r="E160" i="11"/>
  <c r="O160" i="11" s="1"/>
  <c r="E161" i="11"/>
  <c r="O161" i="11" s="1"/>
  <c r="E162" i="11"/>
  <c r="O162" i="11" s="1"/>
  <c r="E163" i="11"/>
  <c r="O163" i="11" s="1"/>
  <c r="E164" i="11"/>
  <c r="O164" i="11" s="1"/>
  <c r="E165" i="11"/>
  <c r="O165" i="11" s="1"/>
  <c r="E166" i="11"/>
  <c r="O166" i="11" s="1"/>
  <c r="E167" i="11"/>
  <c r="O167" i="11" s="1"/>
  <c r="E168" i="11"/>
  <c r="O168" i="11" s="1"/>
  <c r="E169" i="11"/>
  <c r="O169" i="11" s="1"/>
  <c r="E170" i="11"/>
  <c r="O170" i="11" s="1"/>
  <c r="E171" i="11"/>
  <c r="O171" i="11" s="1"/>
  <c r="E172" i="11"/>
  <c r="O172" i="11" s="1"/>
  <c r="E173" i="11"/>
  <c r="O173" i="11" s="1"/>
  <c r="E174" i="11"/>
  <c r="O174" i="11" s="1"/>
  <c r="E175" i="11"/>
  <c r="O175" i="11" s="1"/>
  <c r="E176" i="11"/>
  <c r="O176" i="11" s="1"/>
  <c r="E177" i="11"/>
  <c r="O177" i="11" s="1"/>
  <c r="E178" i="11"/>
  <c r="O178" i="11" s="1"/>
  <c r="E179" i="11"/>
  <c r="O179" i="11" s="1"/>
  <c r="E180" i="11"/>
  <c r="O180" i="11" s="1"/>
  <c r="E181" i="11"/>
  <c r="O181" i="11" s="1"/>
  <c r="E182" i="11"/>
  <c r="O182" i="11" s="1"/>
  <c r="E183" i="11"/>
  <c r="O183" i="11" s="1"/>
  <c r="E184" i="11"/>
  <c r="O184" i="11" s="1"/>
  <c r="E185" i="11"/>
  <c r="O185" i="11" s="1"/>
  <c r="E186" i="11"/>
  <c r="O186" i="11" s="1"/>
  <c r="E187" i="11"/>
  <c r="O187" i="11" s="1"/>
  <c r="E188" i="11"/>
  <c r="O188" i="11" s="1"/>
  <c r="E189" i="11"/>
  <c r="E190" i="11"/>
  <c r="O190" i="11" s="1"/>
  <c r="E191" i="11"/>
  <c r="O191" i="11" s="1"/>
  <c r="E192" i="11"/>
  <c r="O192" i="11" s="1"/>
  <c r="E193" i="11"/>
  <c r="O193" i="11" s="1"/>
  <c r="E194" i="11"/>
  <c r="O194" i="11" s="1"/>
  <c r="E195" i="11"/>
  <c r="E196" i="11"/>
  <c r="O196" i="11" s="1"/>
  <c r="E197" i="11"/>
  <c r="O197" i="11" s="1"/>
  <c r="E198" i="11"/>
  <c r="E199" i="11"/>
  <c r="E200" i="11"/>
  <c r="O200" i="11" s="1"/>
  <c r="E201" i="11"/>
  <c r="O201" i="11" s="1"/>
  <c r="E202" i="11"/>
  <c r="O202" i="11" s="1"/>
  <c r="E203" i="11"/>
  <c r="O203" i="11" s="1"/>
  <c r="E204" i="11"/>
  <c r="O204" i="11" s="1"/>
  <c r="E205" i="11"/>
  <c r="O205" i="11" s="1"/>
  <c r="E206" i="11"/>
  <c r="O206" i="11" s="1"/>
  <c r="E207" i="11"/>
  <c r="O207" i="11" s="1"/>
  <c r="E208" i="11"/>
  <c r="O208" i="11" s="1"/>
  <c r="E209" i="11"/>
  <c r="O209" i="11" s="1"/>
  <c r="E210" i="11"/>
  <c r="O210" i="11" s="1"/>
  <c r="E211" i="11"/>
  <c r="O211" i="11" s="1"/>
  <c r="E212" i="11"/>
  <c r="O212" i="11" s="1"/>
  <c r="E213" i="11"/>
  <c r="O213" i="11" s="1"/>
  <c r="E214" i="11"/>
  <c r="O214" i="11" s="1"/>
  <c r="E215" i="11"/>
  <c r="O215" i="11" s="1"/>
  <c r="E216" i="11"/>
  <c r="O216" i="11" s="1"/>
  <c r="E217" i="11"/>
  <c r="O217" i="11" s="1"/>
  <c r="E218" i="11"/>
  <c r="O218" i="11" s="1"/>
  <c r="E219" i="11"/>
  <c r="O219" i="11" s="1"/>
  <c r="E220" i="11"/>
  <c r="O220" i="11" s="1"/>
  <c r="E221" i="11"/>
  <c r="O221" i="11" s="1"/>
  <c r="E222" i="11"/>
  <c r="O222" i="11" s="1"/>
  <c r="E223" i="11"/>
  <c r="O223" i="11" s="1"/>
  <c r="E224" i="11"/>
  <c r="E225" i="11"/>
  <c r="E226" i="11"/>
  <c r="E227" i="11"/>
  <c r="E228" i="11"/>
  <c r="O228" i="11" s="1"/>
  <c r="E229" i="11"/>
  <c r="O229" i="11" s="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H60" i="11" s="1"/>
  <c r="I60" i="11" s="1"/>
  <c r="C61" i="11"/>
  <c r="H61" i="11" s="1"/>
  <c r="I61" i="11" s="1"/>
  <c r="C62" i="11"/>
  <c r="H62" i="11" s="1"/>
  <c r="I62" i="11" s="1"/>
  <c r="C63" i="11"/>
  <c r="H63" i="11" s="1"/>
  <c r="I63" i="11" s="1"/>
  <c r="C64" i="11"/>
  <c r="H64" i="11" s="1"/>
  <c r="I64" i="11" s="1"/>
  <c r="C65" i="11"/>
  <c r="H65" i="11" s="1"/>
  <c r="I65" i="11" s="1"/>
  <c r="C66" i="11"/>
  <c r="H66" i="11" s="1"/>
  <c r="I66" i="11" s="1"/>
  <c r="C67" i="11"/>
  <c r="H67" i="11" s="1"/>
  <c r="I67" i="11" s="1"/>
  <c r="C68" i="11"/>
  <c r="H68" i="11" s="1"/>
  <c r="I68" i="11" s="1"/>
  <c r="C69" i="11"/>
  <c r="H69" i="11" s="1"/>
  <c r="I69" i="11" s="1"/>
  <c r="C70" i="11"/>
  <c r="H70" i="11" s="1"/>
  <c r="I70" i="11" s="1"/>
  <c r="C71" i="11"/>
  <c r="H71" i="11" s="1"/>
  <c r="I71" i="11" s="1"/>
  <c r="C72" i="11"/>
  <c r="H72" i="11" s="1"/>
  <c r="I72" i="11" s="1"/>
  <c r="C73" i="11"/>
  <c r="H73" i="11" s="1"/>
  <c r="I73" i="11" s="1"/>
  <c r="C74" i="11"/>
  <c r="H74" i="11" s="1"/>
  <c r="I74" i="11" s="1"/>
  <c r="C75" i="11"/>
  <c r="H75" i="11" s="1"/>
  <c r="I75" i="11" s="1"/>
  <c r="C76" i="11"/>
  <c r="H76" i="11" s="1"/>
  <c r="I76" i="11" s="1"/>
  <c r="C77" i="11"/>
  <c r="H77" i="11" s="1"/>
  <c r="I77" i="11" s="1"/>
  <c r="C78" i="11"/>
  <c r="H78" i="11" s="1"/>
  <c r="I78" i="11" s="1"/>
  <c r="C79" i="11"/>
  <c r="H79" i="11" s="1"/>
  <c r="I79" i="11" s="1"/>
  <c r="C80" i="11"/>
  <c r="H80" i="11" s="1"/>
  <c r="I80" i="11" s="1"/>
  <c r="C81" i="11"/>
  <c r="H81" i="11" s="1"/>
  <c r="I81" i="11" s="1"/>
  <c r="C82" i="11"/>
  <c r="H82" i="11" s="1"/>
  <c r="I82" i="11" s="1"/>
  <c r="C83" i="11"/>
  <c r="H83" i="11" s="1"/>
  <c r="I83" i="11" s="1"/>
  <c r="C84" i="11"/>
  <c r="H84" i="11" s="1"/>
  <c r="I84" i="11" s="1"/>
  <c r="C85" i="11"/>
  <c r="H85" i="11" s="1"/>
  <c r="I85" i="11" s="1"/>
  <c r="C86" i="11"/>
  <c r="H86" i="11" s="1"/>
  <c r="I86" i="11" s="1"/>
  <c r="C87" i="11"/>
  <c r="H87" i="11" s="1"/>
  <c r="I87" i="11" s="1"/>
  <c r="C88" i="11"/>
  <c r="H88" i="11" s="1"/>
  <c r="I88" i="11" s="1"/>
  <c r="C89" i="11"/>
  <c r="H89" i="11" s="1"/>
  <c r="I89" i="11" s="1"/>
  <c r="C90" i="11"/>
  <c r="H90" i="11" s="1"/>
  <c r="I90" i="11" s="1"/>
  <c r="C91" i="11"/>
  <c r="H91" i="11" s="1"/>
  <c r="I91" i="11" s="1"/>
  <c r="C92" i="11"/>
  <c r="H92" i="11" s="1"/>
  <c r="I92" i="11" s="1"/>
  <c r="C93" i="11"/>
  <c r="H93" i="11" s="1"/>
  <c r="I93" i="11" s="1"/>
  <c r="C94" i="11"/>
  <c r="H94" i="11" s="1"/>
  <c r="I94" i="11" s="1"/>
  <c r="C95" i="11"/>
  <c r="H95" i="11" s="1"/>
  <c r="I95" i="11" s="1"/>
  <c r="C96" i="11"/>
  <c r="H96" i="11" s="1"/>
  <c r="I96" i="11" s="1"/>
  <c r="C97" i="11"/>
  <c r="H97" i="11" s="1"/>
  <c r="I97" i="11" s="1"/>
  <c r="C98" i="11"/>
  <c r="H98" i="11" s="1"/>
  <c r="I98" i="11" s="1"/>
  <c r="C99" i="11"/>
  <c r="H99" i="11" s="1"/>
  <c r="I99" i="11" s="1"/>
  <c r="C100" i="11"/>
  <c r="H100" i="11" s="1"/>
  <c r="I100" i="11" s="1"/>
  <c r="C101" i="11"/>
  <c r="H101" i="11" s="1"/>
  <c r="I101" i="11" s="1"/>
  <c r="C102" i="11"/>
  <c r="H102" i="11" s="1"/>
  <c r="I102" i="11" s="1"/>
  <c r="C103" i="11"/>
  <c r="H103" i="11" s="1"/>
  <c r="I103" i="11" s="1"/>
  <c r="C104" i="11"/>
  <c r="H104" i="11" s="1"/>
  <c r="I104" i="11" s="1"/>
  <c r="C105" i="11"/>
  <c r="H105" i="11" s="1"/>
  <c r="I105" i="11" s="1"/>
  <c r="C106" i="11"/>
  <c r="H106" i="11" s="1"/>
  <c r="I106" i="11" s="1"/>
  <c r="C107" i="11"/>
  <c r="C108" i="11"/>
  <c r="C109" i="11"/>
  <c r="C110" i="11"/>
  <c r="H110" i="11" s="1"/>
  <c r="I110" i="11" s="1"/>
  <c r="C111" i="11"/>
  <c r="H111" i="11" s="1"/>
  <c r="I111" i="11" s="1"/>
  <c r="C112" i="11"/>
  <c r="H112" i="11" s="1"/>
  <c r="I112" i="11" s="1"/>
  <c r="C113" i="11"/>
  <c r="H113" i="11" s="1"/>
  <c r="I113" i="11" s="1"/>
  <c r="C114" i="11"/>
  <c r="H114" i="11" s="1"/>
  <c r="I114" i="11" s="1"/>
  <c r="C115" i="11"/>
  <c r="H115" i="11" s="1"/>
  <c r="I115" i="11" s="1"/>
  <c r="C116" i="11"/>
  <c r="H116" i="11" s="1"/>
  <c r="I116" i="11" s="1"/>
  <c r="C117" i="11"/>
  <c r="H117" i="11" s="1"/>
  <c r="I117" i="11" s="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H140" i="11" s="1"/>
  <c r="I140" i="11" s="1"/>
  <c r="C141" i="11"/>
  <c r="H141" i="11" s="1"/>
  <c r="I141" i="11" s="1"/>
  <c r="C142" i="11"/>
  <c r="H142" i="11" s="1"/>
  <c r="I142" i="11" s="1"/>
  <c r="C143" i="11"/>
  <c r="H143" i="11" s="1"/>
  <c r="I143" i="11" s="1"/>
  <c r="C144" i="11"/>
  <c r="H144" i="11" s="1"/>
  <c r="I144" i="11" s="1"/>
  <c r="C145" i="11"/>
  <c r="H145" i="11" s="1"/>
  <c r="I145" i="11" s="1"/>
  <c r="C146" i="11"/>
  <c r="H146" i="11" s="1"/>
  <c r="I146" i="11" s="1"/>
  <c r="C147" i="11"/>
  <c r="H147" i="11" s="1"/>
  <c r="I147" i="11" s="1"/>
  <c r="C148" i="11"/>
  <c r="H148" i="11" s="1"/>
  <c r="I148" i="11" s="1"/>
  <c r="C149" i="11"/>
  <c r="H149" i="11" s="1"/>
  <c r="I149" i="11" s="1"/>
  <c r="C150" i="11"/>
  <c r="C151" i="11"/>
  <c r="C152" i="11"/>
  <c r="C153" i="11"/>
  <c r="C154" i="11"/>
  <c r="C155" i="11"/>
  <c r="C156" i="11"/>
  <c r="C157" i="11"/>
  <c r="C158" i="11"/>
  <c r="C159" i="11"/>
  <c r="C160" i="11"/>
  <c r="M160" i="11" s="1"/>
  <c r="C161" i="11"/>
  <c r="M161" i="11" s="1"/>
  <c r="C162" i="11"/>
  <c r="M162" i="11" s="1"/>
  <c r="C163" i="11"/>
  <c r="M163" i="11" s="1"/>
  <c r="C164" i="11"/>
  <c r="M164" i="11" s="1"/>
  <c r="C165" i="11"/>
  <c r="M165" i="11" s="1"/>
  <c r="C166" i="11"/>
  <c r="M166" i="11" s="1"/>
  <c r="C167" i="11"/>
  <c r="M167" i="11" s="1"/>
  <c r="C168" i="11"/>
  <c r="M168" i="11" s="1"/>
  <c r="C169" i="11"/>
  <c r="M169" i="11" s="1"/>
  <c r="C170" i="11"/>
  <c r="M170" i="11" s="1"/>
  <c r="C171" i="11"/>
  <c r="M171" i="11" s="1"/>
  <c r="C172" i="11"/>
  <c r="M172" i="11" s="1"/>
  <c r="C173" i="11"/>
  <c r="M173" i="11" s="1"/>
  <c r="C174" i="11"/>
  <c r="M174" i="11" s="1"/>
  <c r="C175" i="11"/>
  <c r="M175" i="11" s="1"/>
  <c r="C176" i="11"/>
  <c r="M176" i="11" s="1"/>
  <c r="C177" i="11"/>
  <c r="M177" i="11" s="1"/>
  <c r="C178" i="11"/>
  <c r="M178" i="11" s="1"/>
  <c r="C179" i="11"/>
  <c r="M179" i="11" s="1"/>
  <c r="C180" i="11"/>
  <c r="M180" i="11" s="1"/>
  <c r="C181" i="11"/>
  <c r="M181" i="11" s="1"/>
  <c r="C182" i="11"/>
  <c r="M182" i="11" s="1"/>
  <c r="C183" i="11"/>
  <c r="M183" i="11" s="1"/>
  <c r="C184" i="11"/>
  <c r="M184" i="11" s="1"/>
  <c r="C185" i="11"/>
  <c r="M185" i="11" s="1"/>
  <c r="C186" i="11"/>
  <c r="M186" i="11" s="1"/>
  <c r="C187" i="11"/>
  <c r="M187" i="11" s="1"/>
  <c r="C188" i="11"/>
  <c r="M188" i="11" s="1"/>
  <c r="C189" i="11"/>
  <c r="C190" i="11"/>
  <c r="M190" i="11" s="1"/>
  <c r="C191" i="11"/>
  <c r="M191" i="11" s="1"/>
  <c r="C192" i="11"/>
  <c r="M192" i="11" s="1"/>
  <c r="C193" i="11"/>
  <c r="M193" i="11" s="1"/>
  <c r="C194" i="11"/>
  <c r="M194" i="11" s="1"/>
  <c r="C195" i="11"/>
  <c r="C196" i="11"/>
  <c r="M196" i="11" s="1"/>
  <c r="C197" i="11"/>
  <c r="M197" i="11" s="1"/>
  <c r="C198" i="11"/>
  <c r="C199" i="11"/>
  <c r="C200" i="11"/>
  <c r="M200" i="11" s="1"/>
  <c r="C201" i="11"/>
  <c r="M201" i="11" s="1"/>
  <c r="C202" i="11"/>
  <c r="M202" i="11" s="1"/>
  <c r="C203" i="11"/>
  <c r="M203" i="11" s="1"/>
  <c r="C204" i="11"/>
  <c r="M204" i="11" s="1"/>
  <c r="C205" i="11"/>
  <c r="M205" i="11" s="1"/>
  <c r="C206" i="11"/>
  <c r="M206" i="11" s="1"/>
  <c r="C207" i="11"/>
  <c r="M207" i="11" s="1"/>
  <c r="C208" i="11"/>
  <c r="M208" i="11" s="1"/>
  <c r="C209" i="11"/>
  <c r="M209" i="11" s="1"/>
  <c r="C210" i="11"/>
  <c r="M210" i="11" s="1"/>
  <c r="C211" i="11"/>
  <c r="M211" i="11" s="1"/>
  <c r="C212" i="11"/>
  <c r="M212" i="11" s="1"/>
  <c r="C213" i="11"/>
  <c r="M213" i="11" s="1"/>
  <c r="C214" i="11"/>
  <c r="M214" i="11" s="1"/>
  <c r="C215" i="11"/>
  <c r="M215" i="11" s="1"/>
  <c r="C216" i="11"/>
  <c r="M216" i="11" s="1"/>
  <c r="C217" i="11"/>
  <c r="M217" i="11" s="1"/>
  <c r="C218" i="11"/>
  <c r="M218" i="11" s="1"/>
  <c r="C219" i="11"/>
  <c r="M219" i="11" s="1"/>
  <c r="C220" i="11"/>
  <c r="M220" i="11" s="1"/>
  <c r="C221" i="11"/>
  <c r="M221" i="11" s="1"/>
  <c r="C222" i="11"/>
  <c r="M222" i="11" s="1"/>
  <c r="C223" i="11"/>
  <c r="M223" i="11" s="1"/>
  <c r="C224" i="11"/>
  <c r="C225" i="11"/>
  <c r="C226" i="11"/>
  <c r="C227" i="11"/>
  <c r="C228" i="11"/>
  <c r="M228" i="11" s="1"/>
  <c r="C229" i="11"/>
  <c r="M229" i="11" s="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" i="11"/>
  <c r="D6468" i="1" l="1"/>
  <c r="C6471" i="1"/>
  <c r="D6470" i="1"/>
  <c r="D6469" i="1"/>
  <c r="O55" i="10"/>
  <c r="T3" i="10" s="1"/>
  <c r="O56" i="10"/>
  <c r="T4" i="10" s="1"/>
  <c r="O57" i="10"/>
  <c r="T5" i="10" s="1"/>
  <c r="O58" i="10"/>
  <c r="T6" i="10" s="1"/>
  <c r="O59" i="10"/>
  <c r="T7" i="10" s="1"/>
  <c r="O60" i="10"/>
  <c r="T8" i="10" s="1"/>
  <c r="O61" i="10"/>
  <c r="T9" i="10" s="1"/>
  <c r="O62" i="10"/>
  <c r="T10" i="10" s="1"/>
  <c r="O63" i="10"/>
  <c r="T11" i="10" s="1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C4" i="10"/>
  <c r="P55" i="10" s="1"/>
  <c r="C5" i="10"/>
  <c r="P56" i="10" s="1"/>
  <c r="C6" i="10"/>
  <c r="P57" i="10" s="1"/>
  <c r="C7" i="10"/>
  <c r="P58" i="10" s="1"/>
  <c r="C8" i="10"/>
  <c r="P59" i="10" s="1"/>
  <c r="C9" i="10"/>
  <c r="P60" i="10" s="1"/>
  <c r="C10" i="10"/>
  <c r="P61" i="10" s="1"/>
  <c r="C11" i="10"/>
  <c r="P62" i="10" s="1"/>
  <c r="C12" i="10"/>
  <c r="P63" i="10" s="1"/>
  <c r="C3" i="10"/>
  <c r="P54" i="10" s="1"/>
  <c r="T2" i="10" s="1"/>
  <c r="K45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" i="8"/>
  <c r="D6471" i="1" l="1"/>
  <c r="C6472" i="1"/>
  <c r="S9" i="10"/>
  <c r="U9" i="10" s="1"/>
  <c r="S5" i="10"/>
  <c r="U5" i="10" s="1"/>
  <c r="S2" i="10"/>
  <c r="U2" i="10" s="1"/>
  <c r="S4" i="10"/>
  <c r="U4" i="10" s="1"/>
  <c r="S11" i="10"/>
  <c r="U11" i="10" s="1"/>
  <c r="S3" i="10"/>
  <c r="U3" i="10" s="1"/>
  <c r="S10" i="10"/>
  <c r="U10" i="10" s="1"/>
  <c r="S8" i="10"/>
  <c r="U8" i="10" s="1"/>
  <c r="S7" i="10"/>
  <c r="U7" i="10" s="1"/>
  <c r="S6" i="10"/>
  <c r="U6" i="10" s="1"/>
  <c r="R5" i="8"/>
  <c r="R13" i="8"/>
  <c r="R17" i="8"/>
  <c r="R21" i="8"/>
  <c r="R26" i="8"/>
  <c r="R29" i="8"/>
  <c r="R3" i="8"/>
  <c r="R10" i="8"/>
  <c r="R14" i="8"/>
  <c r="R18" i="8"/>
  <c r="R22" i="8"/>
  <c r="R27" i="8"/>
  <c r="R32" i="8"/>
  <c r="R6" i="8"/>
  <c r="R12" i="8"/>
  <c r="R16" i="8"/>
  <c r="R19" i="8"/>
  <c r="R24" i="8"/>
  <c r="R28" i="8"/>
  <c r="R30" i="8"/>
  <c r="R4" i="8"/>
  <c r="R11" i="8"/>
  <c r="R15" i="8"/>
  <c r="R20" i="8"/>
  <c r="R25" i="8"/>
  <c r="R33" i="8"/>
  <c r="R9" i="8"/>
  <c r="R8" i="8"/>
  <c r="R7" i="8"/>
  <c r="R23" i="8"/>
  <c r="R31" i="8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" i="6"/>
  <c r="C4" i="6"/>
  <c r="R4" i="6" s="1"/>
  <c r="C5" i="6"/>
  <c r="R5" i="6" s="1"/>
  <c r="C6" i="6"/>
  <c r="R6" i="6" s="1"/>
  <c r="C7" i="6"/>
  <c r="R7" i="6" s="1"/>
  <c r="C8" i="6"/>
  <c r="R8" i="6" s="1"/>
  <c r="C9" i="6"/>
  <c r="R9" i="6" s="1"/>
  <c r="C10" i="6"/>
  <c r="R10" i="6" s="1"/>
  <c r="C11" i="6"/>
  <c r="R11" i="6" s="1"/>
  <c r="C12" i="6"/>
  <c r="R12" i="6" s="1"/>
  <c r="C13" i="6"/>
  <c r="R13" i="6" s="1"/>
  <c r="C14" i="6"/>
  <c r="R14" i="6" s="1"/>
  <c r="C15" i="6"/>
  <c r="R15" i="6" s="1"/>
  <c r="C16" i="6"/>
  <c r="R16" i="6" s="1"/>
  <c r="C17" i="6"/>
  <c r="R17" i="6" s="1"/>
  <c r="C18" i="6"/>
  <c r="R18" i="6" s="1"/>
  <c r="C19" i="6"/>
  <c r="R19" i="6" s="1"/>
  <c r="C20" i="6"/>
  <c r="R20" i="6" s="1"/>
  <c r="C21" i="6"/>
  <c r="R21" i="6" s="1"/>
  <c r="C22" i="6"/>
  <c r="R22" i="6" s="1"/>
  <c r="C23" i="6"/>
  <c r="R23" i="6" s="1"/>
  <c r="C24" i="6"/>
  <c r="R24" i="6" s="1"/>
  <c r="C25" i="6"/>
  <c r="R25" i="6" s="1"/>
  <c r="C26" i="6"/>
  <c r="R26" i="6" s="1"/>
  <c r="C27" i="6"/>
  <c r="R27" i="6" s="1"/>
  <c r="C28" i="6"/>
  <c r="R28" i="6" s="1"/>
  <c r="C29" i="6"/>
  <c r="R29" i="6" s="1"/>
  <c r="C30" i="6"/>
  <c r="R30" i="6" s="1"/>
  <c r="C31" i="6"/>
  <c r="R31" i="6" s="1"/>
  <c r="C32" i="6"/>
  <c r="R32" i="6" s="1"/>
  <c r="C33" i="6"/>
  <c r="R33" i="6" s="1"/>
  <c r="C34" i="6"/>
  <c r="R34" i="6" s="1"/>
  <c r="C3" i="6"/>
  <c r="R3" i="6" s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D6426" i="1"/>
  <c r="F6426" i="1"/>
  <c r="D6425" i="1"/>
  <c r="F6425" i="1"/>
  <c r="D6424" i="1"/>
  <c r="F6424" i="1"/>
  <c r="D6423" i="1"/>
  <c r="F6423" i="1"/>
  <c r="D6422" i="1"/>
  <c r="F6422" i="1"/>
  <c r="D6421" i="1"/>
  <c r="F6421" i="1"/>
  <c r="D6420" i="1"/>
  <c r="F6420" i="1"/>
  <c r="D6419" i="1"/>
  <c r="F6419" i="1"/>
  <c r="D6418" i="1"/>
  <c r="F6418" i="1"/>
  <c r="D6417" i="1"/>
  <c r="F641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D5610" i="1"/>
  <c r="D5611" i="1"/>
  <c r="D5612" i="1"/>
  <c r="D5613" i="1"/>
  <c r="D5614" i="1"/>
  <c r="D5615" i="1"/>
  <c r="D5616" i="1"/>
  <c r="F5610" i="1"/>
  <c r="F5611" i="1"/>
  <c r="F5612" i="1"/>
  <c r="F5613" i="1"/>
  <c r="F5614" i="1"/>
  <c r="F5615" i="1"/>
  <c r="F5616" i="1"/>
  <c r="D5609" i="1"/>
  <c r="F5609" i="1"/>
  <c r="D5608" i="1"/>
  <c r="F5608" i="1"/>
  <c r="D5607" i="1"/>
  <c r="F5607" i="1"/>
  <c r="D5606" i="1"/>
  <c r="F5606" i="1"/>
  <c r="D5605" i="1"/>
  <c r="F5605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D4803" i="1"/>
  <c r="D4804" i="1"/>
  <c r="D4805" i="1"/>
  <c r="D4806" i="1"/>
  <c r="D4807" i="1"/>
  <c r="D4808" i="1"/>
  <c r="D4809" i="1"/>
  <c r="D4810" i="1"/>
  <c r="F4803" i="1"/>
  <c r="F4804" i="1"/>
  <c r="F4805" i="1"/>
  <c r="F4806" i="1"/>
  <c r="F4807" i="1"/>
  <c r="F4808" i="1"/>
  <c r="F4809" i="1"/>
  <c r="F4810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D3997" i="1"/>
  <c r="D3998" i="1"/>
  <c r="D3999" i="1"/>
  <c r="D4000" i="1"/>
  <c r="D4001" i="1"/>
  <c r="D4002" i="1"/>
  <c r="D4003" i="1"/>
  <c r="D4004" i="1"/>
  <c r="F3997" i="1"/>
  <c r="F3998" i="1"/>
  <c r="F3999" i="1"/>
  <c r="F4000" i="1"/>
  <c r="F4001" i="1"/>
  <c r="F4002" i="1"/>
  <c r="F4003" i="1"/>
  <c r="F4004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D3191" i="1"/>
  <c r="D3192" i="1"/>
  <c r="D3193" i="1"/>
  <c r="D3194" i="1"/>
  <c r="D3195" i="1"/>
  <c r="D3196" i="1"/>
  <c r="D3197" i="1"/>
  <c r="D3198" i="1"/>
  <c r="F3191" i="1"/>
  <c r="F3192" i="1"/>
  <c r="F3193" i="1"/>
  <c r="F3194" i="1"/>
  <c r="F3195" i="1"/>
  <c r="F3196" i="1"/>
  <c r="F3197" i="1"/>
  <c r="F3198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D2388" i="1"/>
  <c r="F2388" i="1"/>
  <c r="D2382" i="1"/>
  <c r="D2383" i="1"/>
  <c r="D2384" i="1"/>
  <c r="D2385" i="1"/>
  <c r="D2386" i="1"/>
  <c r="D2387" i="1"/>
  <c r="F2382" i="1"/>
  <c r="F2383" i="1"/>
  <c r="F2384" i="1"/>
  <c r="F2385" i="1"/>
  <c r="F2386" i="1"/>
  <c r="F2387" i="1"/>
  <c r="D2381" i="1"/>
  <c r="F2381" i="1"/>
  <c r="D2380" i="1"/>
  <c r="F2380" i="1"/>
  <c r="D2379" i="1"/>
  <c r="F2379" i="1"/>
  <c r="D2378" i="1"/>
  <c r="F2378" i="1"/>
  <c r="D2377" i="1"/>
  <c r="F2377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F1582" i="1"/>
  <c r="F1583" i="1"/>
  <c r="F1584" i="1"/>
  <c r="F1585" i="1"/>
  <c r="F1586" i="1"/>
  <c r="F1587" i="1"/>
  <c r="F1588" i="1"/>
  <c r="F1589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D1575" i="1"/>
  <c r="D1576" i="1"/>
  <c r="D1577" i="1"/>
  <c r="D1578" i="1"/>
  <c r="D1579" i="1"/>
  <c r="D1580" i="1"/>
  <c r="D1581" i="1"/>
  <c r="F1575" i="1"/>
  <c r="F1576" i="1"/>
  <c r="F1577" i="1"/>
  <c r="F1578" i="1"/>
  <c r="F1579" i="1"/>
  <c r="F1580" i="1"/>
  <c r="F1581" i="1"/>
  <c r="D1574" i="1"/>
  <c r="F1574" i="1"/>
  <c r="D1573" i="1"/>
  <c r="F1573" i="1"/>
  <c r="D1572" i="1"/>
  <c r="F1572" i="1"/>
  <c r="D1571" i="1"/>
  <c r="F1571" i="1"/>
  <c r="D1570" i="1"/>
  <c r="F1570" i="1"/>
  <c r="D1569" i="1"/>
  <c r="F1569" i="1"/>
  <c r="D1568" i="1"/>
  <c r="F1568" i="1"/>
  <c r="D1567" i="1"/>
  <c r="F156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D761" i="1"/>
  <c r="D762" i="1"/>
  <c r="D763" i="1"/>
  <c r="D764" i="1"/>
  <c r="D765" i="1"/>
  <c r="D766" i="1"/>
  <c r="D767" i="1"/>
  <c r="F761" i="1"/>
  <c r="F762" i="1"/>
  <c r="F763" i="1"/>
  <c r="F764" i="1"/>
  <c r="F765" i="1"/>
  <c r="F766" i="1"/>
  <c r="F767" i="1"/>
  <c r="D760" i="1"/>
  <c r="F76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D6213" i="1"/>
  <c r="D6214" i="1"/>
  <c r="D6215" i="1"/>
  <c r="D6216" i="1"/>
  <c r="D6217" i="1"/>
  <c r="D6218" i="1"/>
  <c r="D6219" i="1"/>
  <c r="F6213" i="1"/>
  <c r="F6214" i="1"/>
  <c r="F6215" i="1"/>
  <c r="F6216" i="1"/>
  <c r="F6217" i="1"/>
  <c r="F6218" i="1"/>
  <c r="F6219" i="1"/>
  <c r="D6212" i="1"/>
  <c r="F6212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D5268" i="1"/>
  <c r="D5419" i="1"/>
  <c r="D5420" i="1"/>
  <c r="D5421" i="1"/>
  <c r="D5422" i="1"/>
  <c r="D5423" i="1"/>
  <c r="D5424" i="1"/>
  <c r="D5425" i="1"/>
  <c r="D5269" i="1"/>
  <c r="D5426" i="1"/>
  <c r="D5427" i="1"/>
  <c r="D5428" i="1"/>
  <c r="D5429" i="1"/>
  <c r="D5430" i="1"/>
  <c r="D5431" i="1"/>
  <c r="D5432" i="1"/>
  <c r="D5270" i="1"/>
  <c r="D5433" i="1"/>
  <c r="D5434" i="1"/>
  <c r="D5435" i="1"/>
  <c r="D5436" i="1"/>
  <c r="D5437" i="1"/>
  <c r="D5438" i="1"/>
  <c r="D5439" i="1"/>
  <c r="D5271" i="1"/>
  <c r="D5440" i="1"/>
  <c r="D5441" i="1"/>
  <c r="D5442" i="1"/>
  <c r="D5443" i="1"/>
  <c r="D5444" i="1"/>
  <c r="D5445" i="1"/>
  <c r="D5446" i="1"/>
  <c r="D5272" i="1"/>
  <c r="D5447" i="1"/>
  <c r="D5448" i="1"/>
  <c r="D5449" i="1"/>
  <c r="D5450" i="1"/>
  <c r="D5451" i="1"/>
  <c r="D5452" i="1"/>
  <c r="D5453" i="1"/>
  <c r="D5273" i="1"/>
  <c r="D5454" i="1"/>
  <c r="D5455" i="1"/>
  <c r="D5456" i="1"/>
  <c r="D5457" i="1"/>
  <c r="D5458" i="1"/>
  <c r="F5268" i="1"/>
  <c r="F5419" i="1"/>
  <c r="F5420" i="1"/>
  <c r="F5421" i="1"/>
  <c r="F5422" i="1"/>
  <c r="F5423" i="1"/>
  <c r="F5424" i="1"/>
  <c r="F5425" i="1"/>
  <c r="F5269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271" i="1"/>
  <c r="F5440" i="1"/>
  <c r="F5441" i="1"/>
  <c r="F5442" i="1"/>
  <c r="F5443" i="1"/>
  <c r="F5444" i="1"/>
  <c r="F5445" i="1"/>
  <c r="F5446" i="1"/>
  <c r="F5272" i="1"/>
  <c r="F5447" i="1"/>
  <c r="F5448" i="1"/>
  <c r="F5449" i="1"/>
  <c r="F5450" i="1"/>
  <c r="F5451" i="1"/>
  <c r="F5452" i="1"/>
  <c r="F5453" i="1"/>
  <c r="F5273" i="1"/>
  <c r="F5454" i="1"/>
  <c r="F5455" i="1"/>
  <c r="F5456" i="1"/>
  <c r="F5457" i="1"/>
  <c r="F5458" i="1"/>
  <c r="D5412" i="1"/>
  <c r="D5413" i="1"/>
  <c r="D5414" i="1"/>
  <c r="D5415" i="1"/>
  <c r="D5416" i="1"/>
  <c r="D5417" i="1"/>
  <c r="D5418" i="1"/>
  <c r="F5412" i="1"/>
  <c r="F5413" i="1"/>
  <c r="F5414" i="1"/>
  <c r="F5415" i="1"/>
  <c r="F5416" i="1"/>
  <c r="F5417" i="1"/>
  <c r="F5418" i="1"/>
  <c r="D5267" i="1"/>
  <c r="F5267" i="1"/>
  <c r="D5411" i="1"/>
  <c r="F5411" i="1"/>
  <c r="D5410" i="1"/>
  <c r="F5410" i="1"/>
  <c r="D5409" i="1"/>
  <c r="F5409" i="1"/>
  <c r="D5408" i="1"/>
  <c r="F5408" i="1"/>
  <c r="D5407" i="1"/>
  <c r="F5407" i="1"/>
  <c r="D5274" i="1"/>
  <c r="D5275" i="1"/>
  <c r="D5276" i="1"/>
  <c r="D5277" i="1"/>
  <c r="D5278" i="1"/>
  <c r="D5248" i="1"/>
  <c r="D5279" i="1"/>
  <c r="D5280" i="1"/>
  <c r="D5281" i="1"/>
  <c r="D5282" i="1"/>
  <c r="D5283" i="1"/>
  <c r="D5284" i="1"/>
  <c r="D5285" i="1"/>
  <c r="D5249" i="1"/>
  <c r="D5286" i="1"/>
  <c r="D5287" i="1"/>
  <c r="D5288" i="1"/>
  <c r="D5289" i="1"/>
  <c r="D5290" i="1"/>
  <c r="D5291" i="1"/>
  <c r="D5292" i="1"/>
  <c r="D5250" i="1"/>
  <c r="D5293" i="1"/>
  <c r="D5294" i="1"/>
  <c r="D5295" i="1"/>
  <c r="D5296" i="1"/>
  <c r="D5297" i="1"/>
  <c r="D5298" i="1"/>
  <c r="D5299" i="1"/>
  <c r="D5251" i="1"/>
  <c r="D5300" i="1"/>
  <c r="D5301" i="1"/>
  <c r="D5302" i="1"/>
  <c r="D5303" i="1"/>
  <c r="D5304" i="1"/>
  <c r="D5305" i="1"/>
  <c r="D5306" i="1"/>
  <c r="D5252" i="1"/>
  <c r="D5307" i="1"/>
  <c r="D5308" i="1"/>
  <c r="D5309" i="1"/>
  <c r="D5310" i="1"/>
  <c r="D5311" i="1"/>
  <c r="D5312" i="1"/>
  <c r="D5313" i="1"/>
  <c r="D5253" i="1"/>
  <c r="D5314" i="1"/>
  <c r="D5315" i="1"/>
  <c r="D5316" i="1"/>
  <c r="D5317" i="1"/>
  <c r="D5318" i="1"/>
  <c r="D5319" i="1"/>
  <c r="D5320" i="1"/>
  <c r="D5254" i="1"/>
  <c r="D5321" i="1"/>
  <c r="D5322" i="1"/>
  <c r="D5323" i="1"/>
  <c r="D5324" i="1"/>
  <c r="D5325" i="1"/>
  <c r="D5326" i="1"/>
  <c r="D5327" i="1"/>
  <c r="D5255" i="1"/>
  <c r="D5328" i="1"/>
  <c r="D5329" i="1"/>
  <c r="D5330" i="1"/>
  <c r="D5331" i="1"/>
  <c r="D5332" i="1"/>
  <c r="D5333" i="1"/>
  <c r="D5334" i="1"/>
  <c r="D5256" i="1"/>
  <c r="D5335" i="1"/>
  <c r="D5336" i="1"/>
  <c r="D5337" i="1"/>
  <c r="D5338" i="1"/>
  <c r="D5339" i="1"/>
  <c r="D5340" i="1"/>
  <c r="D5341" i="1"/>
  <c r="D5257" i="1"/>
  <c r="D5342" i="1"/>
  <c r="D5343" i="1"/>
  <c r="D5344" i="1"/>
  <c r="D5345" i="1"/>
  <c r="D5346" i="1"/>
  <c r="D5347" i="1"/>
  <c r="D5348" i="1"/>
  <c r="D5258" i="1"/>
  <c r="D5349" i="1"/>
  <c r="D5350" i="1"/>
  <c r="D5351" i="1"/>
  <c r="D5352" i="1"/>
  <c r="D5353" i="1"/>
  <c r="D5354" i="1"/>
  <c r="D5355" i="1"/>
  <c r="D5259" i="1"/>
  <c r="D5356" i="1"/>
  <c r="D5357" i="1"/>
  <c r="D5358" i="1"/>
  <c r="D5359" i="1"/>
  <c r="D5360" i="1"/>
  <c r="D5361" i="1"/>
  <c r="D5362" i="1"/>
  <c r="D5260" i="1"/>
  <c r="D5363" i="1"/>
  <c r="D5364" i="1"/>
  <c r="D5365" i="1"/>
  <c r="D5366" i="1"/>
  <c r="D5367" i="1"/>
  <c r="D5368" i="1"/>
  <c r="D5369" i="1"/>
  <c r="D5261" i="1"/>
  <c r="D5370" i="1"/>
  <c r="D5371" i="1"/>
  <c r="D5372" i="1"/>
  <c r="D5373" i="1"/>
  <c r="D5374" i="1"/>
  <c r="D5375" i="1"/>
  <c r="D5376" i="1"/>
  <c r="D5262" i="1"/>
  <c r="D5377" i="1"/>
  <c r="D5378" i="1"/>
  <c r="D5379" i="1"/>
  <c r="D5380" i="1"/>
  <c r="D5381" i="1"/>
  <c r="D5382" i="1"/>
  <c r="D5383" i="1"/>
  <c r="D5263" i="1"/>
  <c r="D5384" i="1"/>
  <c r="D5385" i="1"/>
  <c r="D5386" i="1"/>
  <c r="D5387" i="1"/>
  <c r="D5388" i="1"/>
  <c r="D5389" i="1"/>
  <c r="D5390" i="1"/>
  <c r="D5264" i="1"/>
  <c r="D5391" i="1"/>
  <c r="D5392" i="1"/>
  <c r="D5393" i="1"/>
  <c r="D5394" i="1"/>
  <c r="D5395" i="1"/>
  <c r="D5396" i="1"/>
  <c r="D5397" i="1"/>
  <c r="D5265" i="1"/>
  <c r="D5398" i="1"/>
  <c r="D5399" i="1"/>
  <c r="D5400" i="1"/>
  <c r="D5401" i="1"/>
  <c r="D5402" i="1"/>
  <c r="D5403" i="1"/>
  <c r="D5404" i="1"/>
  <c r="D5266" i="1"/>
  <c r="D5405" i="1"/>
  <c r="D5406" i="1"/>
  <c r="F5274" i="1"/>
  <c r="F5275" i="1"/>
  <c r="F5276" i="1"/>
  <c r="F5277" i="1"/>
  <c r="F5278" i="1"/>
  <c r="F5248" i="1"/>
  <c r="F5279" i="1"/>
  <c r="F5280" i="1"/>
  <c r="F5281" i="1"/>
  <c r="F5282" i="1"/>
  <c r="F5283" i="1"/>
  <c r="F5284" i="1"/>
  <c r="F5285" i="1"/>
  <c r="F5249" i="1"/>
  <c r="F5286" i="1"/>
  <c r="F5287" i="1"/>
  <c r="F5288" i="1"/>
  <c r="F5289" i="1"/>
  <c r="F5290" i="1"/>
  <c r="F5291" i="1"/>
  <c r="F5292" i="1"/>
  <c r="F5250" i="1"/>
  <c r="F5293" i="1"/>
  <c r="F5294" i="1"/>
  <c r="F5295" i="1"/>
  <c r="F5296" i="1"/>
  <c r="F5297" i="1"/>
  <c r="F5298" i="1"/>
  <c r="F5299" i="1"/>
  <c r="F5251" i="1"/>
  <c r="F5300" i="1"/>
  <c r="F5301" i="1"/>
  <c r="F5302" i="1"/>
  <c r="F5303" i="1"/>
  <c r="F5304" i="1"/>
  <c r="F5305" i="1"/>
  <c r="F5306" i="1"/>
  <c r="F5252" i="1"/>
  <c r="F5307" i="1"/>
  <c r="F5308" i="1"/>
  <c r="F5309" i="1"/>
  <c r="F5310" i="1"/>
  <c r="F5311" i="1"/>
  <c r="F5312" i="1"/>
  <c r="F5313" i="1"/>
  <c r="F5253" i="1"/>
  <c r="F5314" i="1"/>
  <c r="F5315" i="1"/>
  <c r="F5316" i="1"/>
  <c r="F5317" i="1"/>
  <c r="F5318" i="1"/>
  <c r="F5319" i="1"/>
  <c r="F5320" i="1"/>
  <c r="F5254" i="1"/>
  <c r="F5321" i="1"/>
  <c r="F5322" i="1"/>
  <c r="F5323" i="1"/>
  <c r="F5324" i="1"/>
  <c r="F5325" i="1"/>
  <c r="F5326" i="1"/>
  <c r="F5327" i="1"/>
  <c r="F5255" i="1"/>
  <c r="F5328" i="1"/>
  <c r="F5329" i="1"/>
  <c r="F5330" i="1"/>
  <c r="F5331" i="1"/>
  <c r="F5332" i="1"/>
  <c r="F5333" i="1"/>
  <c r="F5334" i="1"/>
  <c r="F5256" i="1"/>
  <c r="F5335" i="1"/>
  <c r="F5336" i="1"/>
  <c r="F5337" i="1"/>
  <c r="F5338" i="1"/>
  <c r="F5339" i="1"/>
  <c r="F5340" i="1"/>
  <c r="F5341" i="1"/>
  <c r="F5257" i="1"/>
  <c r="F5342" i="1"/>
  <c r="F5343" i="1"/>
  <c r="F5344" i="1"/>
  <c r="F5345" i="1"/>
  <c r="F5346" i="1"/>
  <c r="F5347" i="1"/>
  <c r="F5348" i="1"/>
  <c r="F5258" i="1"/>
  <c r="F5349" i="1"/>
  <c r="F5350" i="1"/>
  <c r="F5351" i="1"/>
  <c r="F5352" i="1"/>
  <c r="F5353" i="1"/>
  <c r="F5354" i="1"/>
  <c r="F5355" i="1"/>
  <c r="F5259" i="1"/>
  <c r="F5356" i="1"/>
  <c r="F5357" i="1"/>
  <c r="F5358" i="1"/>
  <c r="F5359" i="1"/>
  <c r="F5360" i="1"/>
  <c r="F5361" i="1"/>
  <c r="F5362" i="1"/>
  <c r="F5260" i="1"/>
  <c r="F5363" i="1"/>
  <c r="F5364" i="1"/>
  <c r="F5365" i="1"/>
  <c r="F5366" i="1"/>
  <c r="F5367" i="1"/>
  <c r="F5368" i="1"/>
  <c r="F5369" i="1"/>
  <c r="F5261" i="1"/>
  <c r="F5370" i="1"/>
  <c r="F5371" i="1"/>
  <c r="F5372" i="1"/>
  <c r="F5373" i="1"/>
  <c r="F5374" i="1"/>
  <c r="F5375" i="1"/>
  <c r="F5376" i="1"/>
  <c r="F5262" i="1"/>
  <c r="F5377" i="1"/>
  <c r="F5378" i="1"/>
  <c r="F5379" i="1"/>
  <c r="F5380" i="1"/>
  <c r="F5381" i="1"/>
  <c r="F5382" i="1"/>
  <c r="F5383" i="1"/>
  <c r="F5263" i="1"/>
  <c r="F5384" i="1"/>
  <c r="F5385" i="1"/>
  <c r="F5386" i="1"/>
  <c r="F5387" i="1"/>
  <c r="F5388" i="1"/>
  <c r="F5389" i="1"/>
  <c r="F5390" i="1"/>
  <c r="F5264" i="1"/>
  <c r="F5391" i="1"/>
  <c r="F5392" i="1"/>
  <c r="F5393" i="1"/>
  <c r="F5394" i="1"/>
  <c r="F5395" i="1"/>
  <c r="F5396" i="1"/>
  <c r="F5397" i="1"/>
  <c r="F5265" i="1"/>
  <c r="F5398" i="1"/>
  <c r="F5399" i="1"/>
  <c r="F5400" i="1"/>
  <c r="F5401" i="1"/>
  <c r="F5402" i="1"/>
  <c r="F5403" i="1"/>
  <c r="F5404" i="1"/>
  <c r="F5266" i="1"/>
  <c r="F5405" i="1"/>
  <c r="F5406" i="1"/>
  <c r="D4462" i="1"/>
  <c r="D4614" i="1"/>
  <c r="D4615" i="1"/>
  <c r="D4616" i="1"/>
  <c r="D4617" i="1"/>
  <c r="D4618" i="1"/>
  <c r="D4619" i="1"/>
  <c r="D4620" i="1"/>
  <c r="D4463" i="1"/>
  <c r="D4621" i="1"/>
  <c r="D4622" i="1"/>
  <c r="D4623" i="1"/>
  <c r="D4624" i="1"/>
  <c r="D4625" i="1"/>
  <c r="D4626" i="1"/>
  <c r="D4627" i="1"/>
  <c r="D4464" i="1"/>
  <c r="D4628" i="1"/>
  <c r="D4629" i="1"/>
  <c r="D4630" i="1"/>
  <c r="D4631" i="1"/>
  <c r="D4632" i="1"/>
  <c r="D4633" i="1"/>
  <c r="D4634" i="1"/>
  <c r="D4465" i="1"/>
  <c r="D4635" i="1"/>
  <c r="D4636" i="1"/>
  <c r="D4637" i="1"/>
  <c r="D4638" i="1"/>
  <c r="D4639" i="1"/>
  <c r="D4640" i="1"/>
  <c r="D4641" i="1"/>
  <c r="D4466" i="1"/>
  <c r="D4642" i="1"/>
  <c r="D4643" i="1"/>
  <c r="D4644" i="1"/>
  <c r="D4645" i="1"/>
  <c r="D4646" i="1"/>
  <c r="D4647" i="1"/>
  <c r="D4648" i="1"/>
  <c r="D4467" i="1"/>
  <c r="D4649" i="1"/>
  <c r="D4650" i="1"/>
  <c r="D4651" i="1"/>
  <c r="D4652" i="1"/>
  <c r="D4653" i="1"/>
  <c r="F4462" i="1"/>
  <c r="F4614" i="1"/>
  <c r="F4615" i="1"/>
  <c r="F4616" i="1"/>
  <c r="F4617" i="1"/>
  <c r="F4618" i="1"/>
  <c r="F4619" i="1"/>
  <c r="F4620" i="1"/>
  <c r="F4463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465" i="1"/>
  <c r="F4635" i="1"/>
  <c r="F4636" i="1"/>
  <c r="F4637" i="1"/>
  <c r="F4638" i="1"/>
  <c r="F4639" i="1"/>
  <c r="F4640" i="1"/>
  <c r="F4641" i="1"/>
  <c r="F4466" i="1"/>
  <c r="F4642" i="1"/>
  <c r="F4643" i="1"/>
  <c r="F4644" i="1"/>
  <c r="F4645" i="1"/>
  <c r="F4646" i="1"/>
  <c r="F4647" i="1"/>
  <c r="F4648" i="1"/>
  <c r="F4467" i="1"/>
  <c r="F4649" i="1"/>
  <c r="F4650" i="1"/>
  <c r="F4651" i="1"/>
  <c r="F4652" i="1"/>
  <c r="F4653" i="1"/>
  <c r="D4607" i="1"/>
  <c r="D4608" i="1"/>
  <c r="D4609" i="1"/>
  <c r="D4610" i="1"/>
  <c r="D4611" i="1"/>
  <c r="D4612" i="1"/>
  <c r="D4613" i="1"/>
  <c r="F4607" i="1"/>
  <c r="F4608" i="1"/>
  <c r="F4609" i="1"/>
  <c r="F4610" i="1"/>
  <c r="F4611" i="1"/>
  <c r="F4612" i="1"/>
  <c r="F4613" i="1"/>
  <c r="D4461" i="1"/>
  <c r="F4461" i="1"/>
  <c r="D4606" i="1"/>
  <c r="F4606" i="1"/>
  <c r="D4605" i="1"/>
  <c r="F4605" i="1"/>
  <c r="D4604" i="1"/>
  <c r="F4604" i="1"/>
  <c r="D4603" i="1"/>
  <c r="F4603" i="1"/>
  <c r="D4468" i="1"/>
  <c r="D4469" i="1"/>
  <c r="D4470" i="1"/>
  <c r="D4471" i="1"/>
  <c r="D4472" i="1"/>
  <c r="D4473" i="1"/>
  <c r="D4442" i="1"/>
  <c r="D4474" i="1"/>
  <c r="D4475" i="1"/>
  <c r="D4476" i="1"/>
  <c r="D4477" i="1"/>
  <c r="D4478" i="1"/>
  <c r="D4479" i="1"/>
  <c r="D4480" i="1"/>
  <c r="D4443" i="1"/>
  <c r="D4481" i="1"/>
  <c r="D4482" i="1"/>
  <c r="D4483" i="1"/>
  <c r="D4484" i="1"/>
  <c r="D4485" i="1"/>
  <c r="D4486" i="1"/>
  <c r="D4487" i="1"/>
  <c r="D4444" i="1"/>
  <c r="D4488" i="1"/>
  <c r="D4489" i="1"/>
  <c r="D4490" i="1"/>
  <c r="D4491" i="1"/>
  <c r="D4492" i="1"/>
  <c r="D4493" i="1"/>
  <c r="D4494" i="1"/>
  <c r="D4445" i="1"/>
  <c r="D4495" i="1"/>
  <c r="D4496" i="1"/>
  <c r="D4497" i="1"/>
  <c r="D4498" i="1"/>
  <c r="D4499" i="1"/>
  <c r="D4500" i="1"/>
  <c r="D4501" i="1"/>
  <c r="D4446" i="1"/>
  <c r="D4502" i="1"/>
  <c r="D4503" i="1"/>
  <c r="D4504" i="1"/>
  <c r="D4505" i="1"/>
  <c r="D4506" i="1"/>
  <c r="D4507" i="1"/>
  <c r="D4508" i="1"/>
  <c r="D4447" i="1"/>
  <c r="D4509" i="1"/>
  <c r="D4510" i="1"/>
  <c r="D4511" i="1"/>
  <c r="D4512" i="1"/>
  <c r="D4513" i="1"/>
  <c r="D4514" i="1"/>
  <c r="D4515" i="1"/>
  <c r="D4448" i="1"/>
  <c r="D4516" i="1"/>
  <c r="D4517" i="1"/>
  <c r="D4518" i="1"/>
  <c r="D4519" i="1"/>
  <c r="D4520" i="1"/>
  <c r="D4521" i="1"/>
  <c r="D4522" i="1"/>
  <c r="D4449" i="1"/>
  <c r="D4523" i="1"/>
  <c r="D4524" i="1"/>
  <c r="D4525" i="1"/>
  <c r="D4526" i="1"/>
  <c r="D4527" i="1"/>
  <c r="D4528" i="1"/>
  <c r="D4529" i="1"/>
  <c r="D4450" i="1"/>
  <c r="D4530" i="1"/>
  <c r="D4531" i="1"/>
  <c r="D4532" i="1"/>
  <c r="D4533" i="1"/>
  <c r="D4534" i="1"/>
  <c r="D4535" i="1"/>
  <c r="D4536" i="1"/>
  <c r="D4451" i="1"/>
  <c r="D4537" i="1"/>
  <c r="D4538" i="1"/>
  <c r="D4539" i="1"/>
  <c r="D4540" i="1"/>
  <c r="D4541" i="1"/>
  <c r="D4542" i="1"/>
  <c r="D4543" i="1"/>
  <c r="D4452" i="1"/>
  <c r="D4544" i="1"/>
  <c r="D4545" i="1"/>
  <c r="D4546" i="1"/>
  <c r="D4547" i="1"/>
  <c r="D4548" i="1"/>
  <c r="D4549" i="1"/>
  <c r="D4550" i="1"/>
  <c r="D4453" i="1"/>
  <c r="D4551" i="1"/>
  <c r="D4552" i="1"/>
  <c r="D4553" i="1"/>
  <c r="D4554" i="1"/>
  <c r="D4555" i="1"/>
  <c r="D4556" i="1"/>
  <c r="D4557" i="1"/>
  <c r="D4454" i="1"/>
  <c r="D4558" i="1"/>
  <c r="D4559" i="1"/>
  <c r="D4560" i="1"/>
  <c r="D4561" i="1"/>
  <c r="D4562" i="1"/>
  <c r="D4563" i="1"/>
  <c r="D4564" i="1"/>
  <c r="D4455" i="1"/>
  <c r="D4565" i="1"/>
  <c r="D4566" i="1"/>
  <c r="D4567" i="1"/>
  <c r="D4568" i="1"/>
  <c r="D4569" i="1"/>
  <c r="D4570" i="1"/>
  <c r="D4571" i="1"/>
  <c r="D4456" i="1"/>
  <c r="D4572" i="1"/>
  <c r="D4573" i="1"/>
  <c r="D4574" i="1"/>
  <c r="D4575" i="1"/>
  <c r="D4576" i="1"/>
  <c r="D4577" i="1"/>
  <c r="D4578" i="1"/>
  <c r="D4457" i="1"/>
  <c r="D4579" i="1"/>
  <c r="D4580" i="1"/>
  <c r="D4581" i="1"/>
  <c r="D4582" i="1"/>
  <c r="D4583" i="1"/>
  <c r="D4584" i="1"/>
  <c r="D4585" i="1"/>
  <c r="D4458" i="1"/>
  <c r="D4586" i="1"/>
  <c r="D4587" i="1"/>
  <c r="D4588" i="1"/>
  <c r="D4589" i="1"/>
  <c r="D4590" i="1"/>
  <c r="D4591" i="1"/>
  <c r="D4592" i="1"/>
  <c r="D4459" i="1"/>
  <c r="D4593" i="1"/>
  <c r="D4594" i="1"/>
  <c r="D4595" i="1"/>
  <c r="D4596" i="1"/>
  <c r="D4597" i="1"/>
  <c r="D4598" i="1"/>
  <c r="D4599" i="1"/>
  <c r="D4460" i="1"/>
  <c r="D4600" i="1"/>
  <c r="D4601" i="1"/>
  <c r="D4602" i="1"/>
  <c r="F4468" i="1"/>
  <c r="F4469" i="1"/>
  <c r="F4470" i="1"/>
  <c r="F4471" i="1"/>
  <c r="F4472" i="1"/>
  <c r="F4473" i="1"/>
  <c r="F4442" i="1"/>
  <c r="F4474" i="1"/>
  <c r="F4475" i="1"/>
  <c r="F4476" i="1"/>
  <c r="F4477" i="1"/>
  <c r="F4478" i="1"/>
  <c r="F4479" i="1"/>
  <c r="F4480" i="1"/>
  <c r="F4443" i="1"/>
  <c r="F4481" i="1"/>
  <c r="F4482" i="1"/>
  <c r="F4483" i="1"/>
  <c r="F4484" i="1"/>
  <c r="F4485" i="1"/>
  <c r="F4486" i="1"/>
  <c r="F4487" i="1"/>
  <c r="F4444" i="1"/>
  <c r="F4488" i="1"/>
  <c r="F4489" i="1"/>
  <c r="F4490" i="1"/>
  <c r="F4491" i="1"/>
  <c r="F4492" i="1"/>
  <c r="F4493" i="1"/>
  <c r="F4494" i="1"/>
  <c r="F4445" i="1"/>
  <c r="F4495" i="1"/>
  <c r="F4496" i="1"/>
  <c r="F4497" i="1"/>
  <c r="F4498" i="1"/>
  <c r="F4499" i="1"/>
  <c r="F4500" i="1"/>
  <c r="F4501" i="1"/>
  <c r="F4446" i="1"/>
  <c r="F4502" i="1"/>
  <c r="F4503" i="1"/>
  <c r="F4504" i="1"/>
  <c r="F4505" i="1"/>
  <c r="F4506" i="1"/>
  <c r="F4507" i="1"/>
  <c r="F4508" i="1"/>
  <c r="F4447" i="1"/>
  <c r="F4509" i="1"/>
  <c r="F4510" i="1"/>
  <c r="F4511" i="1"/>
  <c r="F4512" i="1"/>
  <c r="F4513" i="1"/>
  <c r="F4514" i="1"/>
  <c r="F4515" i="1"/>
  <c r="F4448" i="1"/>
  <c r="F4516" i="1"/>
  <c r="F4517" i="1"/>
  <c r="F4518" i="1"/>
  <c r="F4519" i="1"/>
  <c r="F4520" i="1"/>
  <c r="F4521" i="1"/>
  <c r="F4522" i="1"/>
  <c r="F4449" i="1"/>
  <c r="F4523" i="1"/>
  <c r="F4524" i="1"/>
  <c r="F4525" i="1"/>
  <c r="F4526" i="1"/>
  <c r="F4527" i="1"/>
  <c r="F4528" i="1"/>
  <c r="F4529" i="1"/>
  <c r="F4450" i="1"/>
  <c r="F4530" i="1"/>
  <c r="F4531" i="1"/>
  <c r="F4532" i="1"/>
  <c r="F4533" i="1"/>
  <c r="F4534" i="1"/>
  <c r="F4535" i="1"/>
  <c r="F4536" i="1"/>
  <c r="F4451" i="1"/>
  <c r="F4537" i="1"/>
  <c r="F4538" i="1"/>
  <c r="F4539" i="1"/>
  <c r="F4540" i="1"/>
  <c r="F4541" i="1"/>
  <c r="F4542" i="1"/>
  <c r="F4543" i="1"/>
  <c r="F4452" i="1"/>
  <c r="F4544" i="1"/>
  <c r="F4545" i="1"/>
  <c r="F4546" i="1"/>
  <c r="F4547" i="1"/>
  <c r="F4548" i="1"/>
  <c r="F4549" i="1"/>
  <c r="F4550" i="1"/>
  <c r="F4453" i="1"/>
  <c r="F4551" i="1"/>
  <c r="F4552" i="1"/>
  <c r="F4553" i="1"/>
  <c r="F4554" i="1"/>
  <c r="F4555" i="1"/>
  <c r="F4556" i="1"/>
  <c r="F4557" i="1"/>
  <c r="F4454" i="1"/>
  <c r="F4558" i="1"/>
  <c r="F4559" i="1"/>
  <c r="F4560" i="1"/>
  <c r="F4561" i="1"/>
  <c r="F4562" i="1"/>
  <c r="F4563" i="1"/>
  <c r="F4564" i="1"/>
  <c r="F4455" i="1"/>
  <c r="F4565" i="1"/>
  <c r="F4566" i="1"/>
  <c r="F4567" i="1"/>
  <c r="F4568" i="1"/>
  <c r="F4569" i="1"/>
  <c r="F4570" i="1"/>
  <c r="F4571" i="1"/>
  <c r="F4456" i="1"/>
  <c r="F4572" i="1"/>
  <c r="F4573" i="1"/>
  <c r="F4574" i="1"/>
  <c r="F4575" i="1"/>
  <c r="F4576" i="1"/>
  <c r="F4577" i="1"/>
  <c r="F4578" i="1"/>
  <c r="F4457" i="1"/>
  <c r="F4579" i="1"/>
  <c r="F4580" i="1"/>
  <c r="F4581" i="1"/>
  <c r="F4582" i="1"/>
  <c r="F4583" i="1"/>
  <c r="F4584" i="1"/>
  <c r="F4585" i="1"/>
  <c r="F4458" i="1"/>
  <c r="F4586" i="1"/>
  <c r="F4587" i="1"/>
  <c r="F4588" i="1"/>
  <c r="F4589" i="1"/>
  <c r="F4590" i="1"/>
  <c r="F4591" i="1"/>
  <c r="F4592" i="1"/>
  <c r="F4459" i="1"/>
  <c r="F4593" i="1"/>
  <c r="F4594" i="1"/>
  <c r="F4595" i="1"/>
  <c r="F4596" i="1"/>
  <c r="F4597" i="1"/>
  <c r="F4598" i="1"/>
  <c r="F4599" i="1"/>
  <c r="F4460" i="1"/>
  <c r="F4600" i="1"/>
  <c r="F4601" i="1"/>
  <c r="F4602" i="1"/>
  <c r="D3808" i="1"/>
  <c r="D3809" i="1"/>
  <c r="D3810" i="1"/>
  <c r="D3811" i="1"/>
  <c r="D3812" i="1"/>
  <c r="D3813" i="1"/>
  <c r="D3814" i="1"/>
  <c r="D3658" i="1"/>
  <c r="D3815" i="1"/>
  <c r="D3816" i="1"/>
  <c r="D3817" i="1"/>
  <c r="D3818" i="1"/>
  <c r="D3819" i="1"/>
  <c r="D3820" i="1"/>
  <c r="D3821" i="1"/>
  <c r="D3659" i="1"/>
  <c r="D3822" i="1"/>
  <c r="D3823" i="1"/>
  <c r="D3824" i="1"/>
  <c r="D3825" i="1"/>
  <c r="D3826" i="1"/>
  <c r="D3827" i="1"/>
  <c r="D3828" i="1"/>
  <c r="D3660" i="1"/>
  <c r="D3829" i="1"/>
  <c r="D3830" i="1"/>
  <c r="D3831" i="1"/>
  <c r="D3832" i="1"/>
  <c r="D3833" i="1"/>
  <c r="D3834" i="1"/>
  <c r="D3835" i="1"/>
  <c r="D3661" i="1"/>
  <c r="D3836" i="1"/>
  <c r="D3837" i="1"/>
  <c r="D3838" i="1"/>
  <c r="D3839" i="1"/>
  <c r="D3840" i="1"/>
  <c r="D3841" i="1"/>
  <c r="D3842" i="1"/>
  <c r="D3662" i="1"/>
  <c r="D3843" i="1"/>
  <c r="D3844" i="1"/>
  <c r="D3845" i="1"/>
  <c r="D3846" i="1"/>
  <c r="D3847" i="1"/>
  <c r="F3808" i="1"/>
  <c r="F3809" i="1"/>
  <c r="F3810" i="1"/>
  <c r="F3811" i="1"/>
  <c r="F3812" i="1"/>
  <c r="F3813" i="1"/>
  <c r="F3814" i="1"/>
  <c r="F3658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660" i="1"/>
  <c r="F3829" i="1"/>
  <c r="F3830" i="1"/>
  <c r="F3831" i="1"/>
  <c r="F3832" i="1"/>
  <c r="F3833" i="1"/>
  <c r="F3834" i="1"/>
  <c r="F3835" i="1"/>
  <c r="F3661" i="1"/>
  <c r="F3836" i="1"/>
  <c r="F3837" i="1"/>
  <c r="F3838" i="1"/>
  <c r="F3839" i="1"/>
  <c r="F3840" i="1"/>
  <c r="F3841" i="1"/>
  <c r="F3842" i="1"/>
  <c r="F3662" i="1"/>
  <c r="F3843" i="1"/>
  <c r="F3844" i="1"/>
  <c r="F3845" i="1"/>
  <c r="F3846" i="1"/>
  <c r="F3847" i="1"/>
  <c r="D3657" i="1"/>
  <c r="F3657" i="1"/>
  <c r="D3802" i="1"/>
  <c r="D3803" i="1"/>
  <c r="D3804" i="1"/>
  <c r="D3805" i="1"/>
  <c r="D3806" i="1"/>
  <c r="D3807" i="1"/>
  <c r="F3802" i="1"/>
  <c r="F3803" i="1"/>
  <c r="F3804" i="1"/>
  <c r="F3805" i="1"/>
  <c r="F3806" i="1"/>
  <c r="F3807" i="1"/>
  <c r="D3801" i="1"/>
  <c r="F3801" i="1"/>
  <c r="D3656" i="1"/>
  <c r="F3656" i="1"/>
  <c r="D3800" i="1"/>
  <c r="F3800" i="1"/>
  <c r="D3799" i="1"/>
  <c r="F3799" i="1"/>
  <c r="D3798" i="1"/>
  <c r="F3798" i="1"/>
  <c r="D3663" i="1"/>
  <c r="D3664" i="1"/>
  <c r="D3665" i="1"/>
  <c r="D3666" i="1"/>
  <c r="D3667" i="1"/>
  <c r="D3637" i="1"/>
  <c r="D3668" i="1"/>
  <c r="D3669" i="1"/>
  <c r="D3670" i="1"/>
  <c r="D3671" i="1"/>
  <c r="D3672" i="1"/>
  <c r="D3673" i="1"/>
  <c r="D3674" i="1"/>
  <c r="D3638" i="1"/>
  <c r="D3675" i="1"/>
  <c r="D3676" i="1"/>
  <c r="D3677" i="1"/>
  <c r="D3678" i="1"/>
  <c r="D3679" i="1"/>
  <c r="D3680" i="1"/>
  <c r="D3681" i="1"/>
  <c r="D3639" i="1"/>
  <c r="D3682" i="1"/>
  <c r="D3683" i="1"/>
  <c r="D3684" i="1"/>
  <c r="D3685" i="1"/>
  <c r="D3686" i="1"/>
  <c r="D3687" i="1"/>
  <c r="D3688" i="1"/>
  <c r="D3640" i="1"/>
  <c r="D3689" i="1"/>
  <c r="D3690" i="1"/>
  <c r="D3691" i="1"/>
  <c r="D3692" i="1"/>
  <c r="D3693" i="1"/>
  <c r="D3694" i="1"/>
  <c r="D3695" i="1"/>
  <c r="D3641" i="1"/>
  <c r="D3696" i="1"/>
  <c r="D3697" i="1"/>
  <c r="D3698" i="1"/>
  <c r="D3699" i="1"/>
  <c r="D3700" i="1"/>
  <c r="D3701" i="1"/>
  <c r="D3702" i="1"/>
  <c r="D3642" i="1"/>
  <c r="D3703" i="1"/>
  <c r="D3704" i="1"/>
  <c r="D3705" i="1"/>
  <c r="D3706" i="1"/>
  <c r="D3707" i="1"/>
  <c r="D3708" i="1"/>
  <c r="D3709" i="1"/>
  <c r="D3643" i="1"/>
  <c r="D3710" i="1"/>
  <c r="D3711" i="1"/>
  <c r="D3712" i="1"/>
  <c r="D3713" i="1"/>
  <c r="D3714" i="1"/>
  <c r="D3715" i="1"/>
  <c r="D3716" i="1"/>
  <c r="D3644" i="1"/>
  <c r="D3717" i="1"/>
  <c r="D3718" i="1"/>
  <c r="D3719" i="1"/>
  <c r="D3720" i="1"/>
  <c r="D3721" i="1"/>
  <c r="D3722" i="1"/>
  <c r="D3723" i="1"/>
  <c r="D3645" i="1"/>
  <c r="D3724" i="1"/>
  <c r="D3725" i="1"/>
  <c r="D3726" i="1"/>
  <c r="D3727" i="1"/>
  <c r="D3728" i="1"/>
  <c r="D3729" i="1"/>
  <c r="D3730" i="1"/>
  <c r="D3646" i="1"/>
  <c r="D3731" i="1"/>
  <c r="D3732" i="1"/>
  <c r="D3733" i="1"/>
  <c r="D3734" i="1"/>
  <c r="D3735" i="1"/>
  <c r="D3736" i="1"/>
  <c r="D3737" i="1"/>
  <c r="D3647" i="1"/>
  <c r="D3738" i="1"/>
  <c r="D3739" i="1"/>
  <c r="D3740" i="1"/>
  <c r="D3741" i="1"/>
  <c r="D3742" i="1"/>
  <c r="D3743" i="1"/>
  <c r="D3744" i="1"/>
  <c r="D3648" i="1"/>
  <c r="D3745" i="1"/>
  <c r="D3746" i="1"/>
  <c r="D3747" i="1"/>
  <c r="D3748" i="1"/>
  <c r="D3749" i="1"/>
  <c r="D3750" i="1"/>
  <c r="D3751" i="1"/>
  <c r="D3649" i="1"/>
  <c r="D3752" i="1"/>
  <c r="D3753" i="1"/>
  <c r="D3754" i="1"/>
  <c r="D3755" i="1"/>
  <c r="D3756" i="1"/>
  <c r="D3757" i="1"/>
  <c r="D3758" i="1"/>
  <c r="D3650" i="1"/>
  <c r="D3759" i="1"/>
  <c r="D3760" i="1"/>
  <c r="D3761" i="1"/>
  <c r="D3762" i="1"/>
  <c r="D3763" i="1"/>
  <c r="D3764" i="1"/>
  <c r="D3765" i="1"/>
  <c r="D3651" i="1"/>
  <c r="D3766" i="1"/>
  <c r="D3767" i="1"/>
  <c r="D3768" i="1"/>
  <c r="D3769" i="1"/>
  <c r="D3770" i="1"/>
  <c r="D3771" i="1"/>
  <c r="D3772" i="1"/>
  <c r="D3652" i="1"/>
  <c r="D3773" i="1"/>
  <c r="D3774" i="1"/>
  <c r="D3775" i="1"/>
  <c r="D3776" i="1"/>
  <c r="D3777" i="1"/>
  <c r="D3778" i="1"/>
  <c r="D3779" i="1"/>
  <c r="D3653" i="1"/>
  <c r="D3780" i="1"/>
  <c r="D3781" i="1"/>
  <c r="D3782" i="1"/>
  <c r="D3783" i="1"/>
  <c r="D3784" i="1"/>
  <c r="D3785" i="1"/>
  <c r="D3786" i="1"/>
  <c r="D3654" i="1"/>
  <c r="D3787" i="1"/>
  <c r="D3788" i="1"/>
  <c r="D3789" i="1"/>
  <c r="D3790" i="1"/>
  <c r="D3791" i="1"/>
  <c r="D3792" i="1"/>
  <c r="D3793" i="1"/>
  <c r="D3655" i="1"/>
  <c r="D3794" i="1"/>
  <c r="D3795" i="1"/>
  <c r="D3796" i="1"/>
  <c r="D3797" i="1"/>
  <c r="F3663" i="1"/>
  <c r="F3664" i="1"/>
  <c r="F3665" i="1"/>
  <c r="F3666" i="1"/>
  <c r="F3667" i="1"/>
  <c r="F3637" i="1"/>
  <c r="F3668" i="1"/>
  <c r="F3669" i="1"/>
  <c r="F3670" i="1"/>
  <c r="F3671" i="1"/>
  <c r="F3672" i="1"/>
  <c r="F3673" i="1"/>
  <c r="F3674" i="1"/>
  <c r="F3638" i="1"/>
  <c r="F3675" i="1"/>
  <c r="F3676" i="1"/>
  <c r="F3677" i="1"/>
  <c r="F3678" i="1"/>
  <c r="F3679" i="1"/>
  <c r="F3680" i="1"/>
  <c r="F3681" i="1"/>
  <c r="F3639" i="1"/>
  <c r="F3682" i="1"/>
  <c r="F3683" i="1"/>
  <c r="F3684" i="1"/>
  <c r="F3685" i="1"/>
  <c r="F3686" i="1"/>
  <c r="F3687" i="1"/>
  <c r="F3688" i="1"/>
  <c r="F3640" i="1"/>
  <c r="F3689" i="1"/>
  <c r="F3690" i="1"/>
  <c r="F3691" i="1"/>
  <c r="F3692" i="1"/>
  <c r="F3693" i="1"/>
  <c r="F3694" i="1"/>
  <c r="F3695" i="1"/>
  <c r="F3641" i="1"/>
  <c r="F3696" i="1"/>
  <c r="F3697" i="1"/>
  <c r="F3698" i="1"/>
  <c r="F3699" i="1"/>
  <c r="F3700" i="1"/>
  <c r="F3701" i="1"/>
  <c r="F3702" i="1"/>
  <c r="F3642" i="1"/>
  <c r="F3703" i="1"/>
  <c r="F3704" i="1"/>
  <c r="F3705" i="1"/>
  <c r="F3706" i="1"/>
  <c r="F3707" i="1"/>
  <c r="F3708" i="1"/>
  <c r="F3709" i="1"/>
  <c r="F3643" i="1"/>
  <c r="F3710" i="1"/>
  <c r="F3711" i="1"/>
  <c r="F3712" i="1"/>
  <c r="F3713" i="1"/>
  <c r="F3714" i="1"/>
  <c r="F3715" i="1"/>
  <c r="F3716" i="1"/>
  <c r="F3644" i="1"/>
  <c r="F3717" i="1"/>
  <c r="F3718" i="1"/>
  <c r="F3719" i="1"/>
  <c r="F3720" i="1"/>
  <c r="F3721" i="1"/>
  <c r="F3722" i="1"/>
  <c r="F3723" i="1"/>
  <c r="F3645" i="1"/>
  <c r="F3724" i="1"/>
  <c r="F3725" i="1"/>
  <c r="F3726" i="1"/>
  <c r="F3727" i="1"/>
  <c r="F3728" i="1"/>
  <c r="F3729" i="1"/>
  <c r="F3730" i="1"/>
  <c r="F3646" i="1"/>
  <c r="F3731" i="1"/>
  <c r="F3732" i="1"/>
  <c r="F3733" i="1"/>
  <c r="F3734" i="1"/>
  <c r="F3735" i="1"/>
  <c r="F3736" i="1"/>
  <c r="F3737" i="1"/>
  <c r="F3647" i="1"/>
  <c r="F3738" i="1"/>
  <c r="F3739" i="1"/>
  <c r="F3740" i="1"/>
  <c r="F3741" i="1"/>
  <c r="F3742" i="1"/>
  <c r="F3743" i="1"/>
  <c r="F3744" i="1"/>
  <c r="F3648" i="1"/>
  <c r="F3745" i="1"/>
  <c r="F3746" i="1"/>
  <c r="F3747" i="1"/>
  <c r="F3748" i="1"/>
  <c r="F3749" i="1"/>
  <c r="F3750" i="1"/>
  <c r="F3751" i="1"/>
  <c r="F3649" i="1"/>
  <c r="F3752" i="1"/>
  <c r="F3753" i="1"/>
  <c r="F3754" i="1"/>
  <c r="F3755" i="1"/>
  <c r="F3756" i="1"/>
  <c r="F3757" i="1"/>
  <c r="F3758" i="1"/>
  <c r="F3650" i="1"/>
  <c r="F3759" i="1"/>
  <c r="F3760" i="1"/>
  <c r="F3761" i="1"/>
  <c r="F3762" i="1"/>
  <c r="F3763" i="1"/>
  <c r="F3764" i="1"/>
  <c r="F3765" i="1"/>
  <c r="F3651" i="1"/>
  <c r="F3766" i="1"/>
  <c r="F3767" i="1"/>
  <c r="F3768" i="1"/>
  <c r="F3769" i="1"/>
  <c r="F3770" i="1"/>
  <c r="F3771" i="1"/>
  <c r="F3772" i="1"/>
  <c r="F3652" i="1"/>
  <c r="F3773" i="1"/>
  <c r="F3774" i="1"/>
  <c r="F3775" i="1"/>
  <c r="F3776" i="1"/>
  <c r="F3777" i="1"/>
  <c r="F3778" i="1"/>
  <c r="F3779" i="1"/>
  <c r="F3653" i="1"/>
  <c r="F3780" i="1"/>
  <c r="F3781" i="1"/>
  <c r="F3782" i="1"/>
  <c r="F3783" i="1"/>
  <c r="F3784" i="1"/>
  <c r="F3785" i="1"/>
  <c r="F3786" i="1"/>
  <c r="F3654" i="1"/>
  <c r="F3787" i="1"/>
  <c r="F3788" i="1"/>
  <c r="F3789" i="1"/>
  <c r="F3790" i="1"/>
  <c r="F3791" i="1"/>
  <c r="F3792" i="1"/>
  <c r="F3793" i="1"/>
  <c r="F3655" i="1"/>
  <c r="F3794" i="1"/>
  <c r="F3795" i="1"/>
  <c r="F3796" i="1"/>
  <c r="F3797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D2996" i="1"/>
  <c r="F2996" i="1"/>
  <c r="D2993" i="1"/>
  <c r="D2994" i="1"/>
  <c r="D2995" i="1"/>
  <c r="F2993" i="1"/>
  <c r="F2994" i="1"/>
  <c r="F2995" i="1"/>
  <c r="D2992" i="1"/>
  <c r="F2992" i="1"/>
  <c r="D2991" i="1"/>
  <c r="F2991" i="1"/>
  <c r="D2990" i="1"/>
  <c r="F2990" i="1"/>
  <c r="D2989" i="1"/>
  <c r="F2989" i="1"/>
  <c r="D2988" i="1"/>
  <c r="F2988" i="1"/>
  <c r="D2987" i="1"/>
  <c r="F2987" i="1"/>
  <c r="D2986" i="1"/>
  <c r="F2986" i="1"/>
  <c r="D2985" i="1"/>
  <c r="F2985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D2226" i="1"/>
  <c r="D2227" i="1"/>
  <c r="D2228" i="1"/>
  <c r="D2229" i="1"/>
  <c r="F2226" i="1"/>
  <c r="F2227" i="1"/>
  <c r="F2228" i="1"/>
  <c r="F2229" i="1"/>
  <c r="D2045" i="1"/>
  <c r="D2046" i="1"/>
  <c r="D2047" i="1"/>
  <c r="D2048" i="1"/>
  <c r="D2049" i="1"/>
  <c r="D2019" i="1"/>
  <c r="D2050" i="1"/>
  <c r="D2051" i="1"/>
  <c r="D2052" i="1"/>
  <c r="D2053" i="1"/>
  <c r="D2054" i="1"/>
  <c r="D2055" i="1"/>
  <c r="D2056" i="1"/>
  <c r="D2020" i="1"/>
  <c r="D2057" i="1"/>
  <c r="D2058" i="1"/>
  <c r="D2059" i="1"/>
  <c r="D2060" i="1"/>
  <c r="D2061" i="1"/>
  <c r="D2062" i="1"/>
  <c r="D2063" i="1"/>
  <c r="D2021" i="1"/>
  <c r="D2064" i="1"/>
  <c r="D2065" i="1"/>
  <c r="D2066" i="1"/>
  <c r="D2067" i="1"/>
  <c r="D2068" i="1"/>
  <c r="D2069" i="1"/>
  <c r="D2070" i="1"/>
  <c r="D2022" i="1"/>
  <c r="D2071" i="1"/>
  <c r="D2072" i="1"/>
  <c r="D2073" i="1"/>
  <c r="D2074" i="1"/>
  <c r="D2075" i="1"/>
  <c r="D2076" i="1"/>
  <c r="D2077" i="1"/>
  <c r="D2023" i="1"/>
  <c r="D2078" i="1"/>
  <c r="D2079" i="1"/>
  <c r="D2080" i="1"/>
  <c r="D2081" i="1"/>
  <c r="D2082" i="1"/>
  <c r="D2083" i="1"/>
  <c r="D2084" i="1"/>
  <c r="D2024" i="1"/>
  <c r="D2085" i="1"/>
  <c r="D2086" i="1"/>
  <c r="D2087" i="1"/>
  <c r="D2088" i="1"/>
  <c r="D2089" i="1"/>
  <c r="D2090" i="1"/>
  <c r="D2091" i="1"/>
  <c r="D2025" i="1"/>
  <c r="D2092" i="1"/>
  <c r="D2093" i="1"/>
  <c r="D2094" i="1"/>
  <c r="D2095" i="1"/>
  <c r="D2096" i="1"/>
  <c r="D2097" i="1"/>
  <c r="D2098" i="1"/>
  <c r="D2026" i="1"/>
  <c r="D2099" i="1"/>
  <c r="D2100" i="1"/>
  <c r="D2101" i="1"/>
  <c r="D2102" i="1"/>
  <c r="D2103" i="1"/>
  <c r="D2104" i="1"/>
  <c r="D2105" i="1"/>
  <c r="D2027" i="1"/>
  <c r="D2106" i="1"/>
  <c r="D2107" i="1"/>
  <c r="D2108" i="1"/>
  <c r="D2109" i="1"/>
  <c r="D2110" i="1"/>
  <c r="D2111" i="1"/>
  <c r="D2112" i="1"/>
  <c r="D2028" i="1"/>
  <c r="D2113" i="1"/>
  <c r="D2114" i="1"/>
  <c r="D2115" i="1"/>
  <c r="D2116" i="1"/>
  <c r="D2117" i="1"/>
  <c r="D2118" i="1"/>
  <c r="D2119" i="1"/>
  <c r="D2029" i="1"/>
  <c r="D2120" i="1"/>
  <c r="D2121" i="1"/>
  <c r="D2122" i="1"/>
  <c r="D2123" i="1"/>
  <c r="D2124" i="1"/>
  <c r="D2125" i="1"/>
  <c r="D2126" i="1"/>
  <c r="D2030" i="1"/>
  <c r="D2127" i="1"/>
  <c r="D2128" i="1"/>
  <c r="D2129" i="1"/>
  <c r="D2130" i="1"/>
  <c r="D2131" i="1"/>
  <c r="D2132" i="1"/>
  <c r="D2133" i="1"/>
  <c r="D2031" i="1"/>
  <c r="D2134" i="1"/>
  <c r="D2135" i="1"/>
  <c r="D2136" i="1"/>
  <c r="D2137" i="1"/>
  <c r="D2138" i="1"/>
  <c r="D2139" i="1"/>
  <c r="D2140" i="1"/>
  <c r="D2032" i="1"/>
  <c r="D2141" i="1"/>
  <c r="D2142" i="1"/>
  <c r="D2143" i="1"/>
  <c r="D2144" i="1"/>
  <c r="D2145" i="1"/>
  <c r="D2146" i="1"/>
  <c r="D2147" i="1"/>
  <c r="D2033" i="1"/>
  <c r="D2148" i="1"/>
  <c r="D2149" i="1"/>
  <c r="D2150" i="1"/>
  <c r="D2151" i="1"/>
  <c r="D2152" i="1"/>
  <c r="D2153" i="1"/>
  <c r="D2154" i="1"/>
  <c r="D2034" i="1"/>
  <c r="D2155" i="1"/>
  <c r="D2156" i="1"/>
  <c r="D2157" i="1"/>
  <c r="D2158" i="1"/>
  <c r="D2159" i="1"/>
  <c r="D2160" i="1"/>
  <c r="D2161" i="1"/>
  <c r="D2035" i="1"/>
  <c r="D2162" i="1"/>
  <c r="D2163" i="1"/>
  <c r="D2164" i="1"/>
  <c r="D2165" i="1"/>
  <c r="D2166" i="1"/>
  <c r="D2167" i="1"/>
  <c r="D2168" i="1"/>
  <c r="D2036" i="1"/>
  <c r="D2169" i="1"/>
  <c r="D2170" i="1"/>
  <c r="D2171" i="1"/>
  <c r="D2172" i="1"/>
  <c r="D2173" i="1"/>
  <c r="D2174" i="1"/>
  <c r="D2175" i="1"/>
  <c r="D2037" i="1"/>
  <c r="D2176" i="1"/>
  <c r="D2177" i="1"/>
  <c r="D2178" i="1"/>
  <c r="D2179" i="1"/>
  <c r="D2180" i="1"/>
  <c r="D2181" i="1"/>
  <c r="D2182" i="1"/>
  <c r="D2038" i="1"/>
  <c r="D2183" i="1"/>
  <c r="D2184" i="1"/>
  <c r="D2185" i="1"/>
  <c r="D2186" i="1"/>
  <c r="D2187" i="1"/>
  <c r="D2188" i="1"/>
  <c r="D2189" i="1"/>
  <c r="D2039" i="1"/>
  <c r="D2190" i="1"/>
  <c r="D2191" i="1"/>
  <c r="D2192" i="1"/>
  <c r="D2193" i="1"/>
  <c r="D2194" i="1"/>
  <c r="D2195" i="1"/>
  <c r="D2196" i="1"/>
  <c r="D2040" i="1"/>
  <c r="D2197" i="1"/>
  <c r="D2198" i="1"/>
  <c r="D2199" i="1"/>
  <c r="D2200" i="1"/>
  <c r="D2201" i="1"/>
  <c r="D2202" i="1"/>
  <c r="D2203" i="1"/>
  <c r="D2041" i="1"/>
  <c r="D2204" i="1"/>
  <c r="D2205" i="1"/>
  <c r="D2206" i="1"/>
  <c r="D2207" i="1"/>
  <c r="D2208" i="1"/>
  <c r="D2209" i="1"/>
  <c r="D2210" i="1"/>
  <c r="D2042" i="1"/>
  <c r="D2211" i="1"/>
  <c r="D2212" i="1"/>
  <c r="D2213" i="1"/>
  <c r="D2214" i="1"/>
  <c r="D2215" i="1"/>
  <c r="D2216" i="1"/>
  <c r="D2217" i="1"/>
  <c r="D2043" i="1"/>
  <c r="D2218" i="1"/>
  <c r="D2219" i="1"/>
  <c r="D2220" i="1"/>
  <c r="D2221" i="1"/>
  <c r="D2222" i="1"/>
  <c r="D2223" i="1"/>
  <c r="D2224" i="1"/>
  <c r="D2044" i="1"/>
  <c r="D2225" i="1"/>
  <c r="F2045" i="1"/>
  <c r="F2046" i="1"/>
  <c r="F2047" i="1"/>
  <c r="F2048" i="1"/>
  <c r="F2049" i="1"/>
  <c r="F2019" i="1"/>
  <c r="F2050" i="1"/>
  <c r="F2051" i="1"/>
  <c r="F2052" i="1"/>
  <c r="F2053" i="1"/>
  <c r="F2054" i="1"/>
  <c r="F2055" i="1"/>
  <c r="F2056" i="1"/>
  <c r="F2020" i="1"/>
  <c r="F2057" i="1"/>
  <c r="F2058" i="1"/>
  <c r="F2059" i="1"/>
  <c r="F2060" i="1"/>
  <c r="F2061" i="1"/>
  <c r="F2062" i="1"/>
  <c r="F2063" i="1"/>
  <c r="F2021" i="1"/>
  <c r="F2064" i="1"/>
  <c r="F2065" i="1"/>
  <c r="F2066" i="1"/>
  <c r="F2067" i="1"/>
  <c r="F2068" i="1"/>
  <c r="F2069" i="1"/>
  <c r="F2070" i="1"/>
  <c r="F2022" i="1"/>
  <c r="F2071" i="1"/>
  <c r="F2072" i="1"/>
  <c r="F2073" i="1"/>
  <c r="F2074" i="1"/>
  <c r="F2075" i="1"/>
  <c r="F2076" i="1"/>
  <c r="F2077" i="1"/>
  <c r="F2023" i="1"/>
  <c r="F2078" i="1"/>
  <c r="F2079" i="1"/>
  <c r="F2080" i="1"/>
  <c r="F2081" i="1"/>
  <c r="F2082" i="1"/>
  <c r="F2083" i="1"/>
  <c r="F2084" i="1"/>
  <c r="F2024" i="1"/>
  <c r="F2085" i="1"/>
  <c r="F2086" i="1"/>
  <c r="F2087" i="1"/>
  <c r="F2088" i="1"/>
  <c r="F2089" i="1"/>
  <c r="F2090" i="1"/>
  <c r="F2091" i="1"/>
  <c r="F2025" i="1"/>
  <c r="F2092" i="1"/>
  <c r="F2093" i="1"/>
  <c r="F2094" i="1"/>
  <c r="F2095" i="1"/>
  <c r="F2096" i="1"/>
  <c r="F2097" i="1"/>
  <c r="F2098" i="1"/>
  <c r="F2026" i="1"/>
  <c r="F2099" i="1"/>
  <c r="F2100" i="1"/>
  <c r="F2101" i="1"/>
  <c r="F2102" i="1"/>
  <c r="F2103" i="1"/>
  <c r="F2104" i="1"/>
  <c r="F2105" i="1"/>
  <c r="F2027" i="1"/>
  <c r="F2106" i="1"/>
  <c r="F2107" i="1"/>
  <c r="F2108" i="1"/>
  <c r="F2109" i="1"/>
  <c r="F2110" i="1"/>
  <c r="F2111" i="1"/>
  <c r="F2112" i="1"/>
  <c r="F2028" i="1"/>
  <c r="F2113" i="1"/>
  <c r="F2114" i="1"/>
  <c r="F2115" i="1"/>
  <c r="F2116" i="1"/>
  <c r="F2117" i="1"/>
  <c r="F2118" i="1"/>
  <c r="F2119" i="1"/>
  <c r="F2029" i="1"/>
  <c r="F2120" i="1"/>
  <c r="F2121" i="1"/>
  <c r="F2122" i="1"/>
  <c r="F2123" i="1"/>
  <c r="F2124" i="1"/>
  <c r="F2125" i="1"/>
  <c r="F2126" i="1"/>
  <c r="F2030" i="1"/>
  <c r="F2127" i="1"/>
  <c r="F2128" i="1"/>
  <c r="F2129" i="1"/>
  <c r="F2130" i="1"/>
  <c r="F2131" i="1"/>
  <c r="F2132" i="1"/>
  <c r="F2133" i="1"/>
  <c r="F2031" i="1"/>
  <c r="F2134" i="1"/>
  <c r="F2135" i="1"/>
  <c r="F2136" i="1"/>
  <c r="F2137" i="1"/>
  <c r="F2138" i="1"/>
  <c r="F2139" i="1"/>
  <c r="F2140" i="1"/>
  <c r="F2032" i="1"/>
  <c r="F2141" i="1"/>
  <c r="F2142" i="1"/>
  <c r="F2143" i="1"/>
  <c r="F2144" i="1"/>
  <c r="F2145" i="1"/>
  <c r="F2146" i="1"/>
  <c r="F2147" i="1"/>
  <c r="F2033" i="1"/>
  <c r="F2148" i="1"/>
  <c r="F2149" i="1"/>
  <c r="F2150" i="1"/>
  <c r="F2151" i="1"/>
  <c r="F2152" i="1"/>
  <c r="F2153" i="1"/>
  <c r="F2154" i="1"/>
  <c r="F2034" i="1"/>
  <c r="F2155" i="1"/>
  <c r="F2156" i="1"/>
  <c r="F2157" i="1"/>
  <c r="F2158" i="1"/>
  <c r="F2159" i="1"/>
  <c r="F2160" i="1"/>
  <c r="F2161" i="1"/>
  <c r="F2035" i="1"/>
  <c r="F2162" i="1"/>
  <c r="F2163" i="1"/>
  <c r="F2164" i="1"/>
  <c r="F2165" i="1"/>
  <c r="F2166" i="1"/>
  <c r="F2167" i="1"/>
  <c r="F2168" i="1"/>
  <c r="F2036" i="1"/>
  <c r="F2169" i="1"/>
  <c r="F2170" i="1"/>
  <c r="F2171" i="1"/>
  <c r="F2172" i="1"/>
  <c r="F2173" i="1"/>
  <c r="F2174" i="1"/>
  <c r="F2175" i="1"/>
  <c r="F2037" i="1"/>
  <c r="F2176" i="1"/>
  <c r="F2177" i="1"/>
  <c r="F2178" i="1"/>
  <c r="F2179" i="1"/>
  <c r="F2180" i="1"/>
  <c r="F2181" i="1"/>
  <c r="F2182" i="1"/>
  <c r="F2038" i="1"/>
  <c r="F2183" i="1"/>
  <c r="F2184" i="1"/>
  <c r="F2185" i="1"/>
  <c r="F2186" i="1"/>
  <c r="F2187" i="1"/>
  <c r="F2188" i="1"/>
  <c r="F2189" i="1"/>
  <c r="F2039" i="1"/>
  <c r="F2190" i="1"/>
  <c r="F2191" i="1"/>
  <c r="F2192" i="1"/>
  <c r="F2193" i="1"/>
  <c r="F2194" i="1"/>
  <c r="F2195" i="1"/>
  <c r="F2196" i="1"/>
  <c r="F2040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042" i="1"/>
  <c r="F2211" i="1"/>
  <c r="F2212" i="1"/>
  <c r="F2213" i="1"/>
  <c r="F2214" i="1"/>
  <c r="F2215" i="1"/>
  <c r="F2216" i="1"/>
  <c r="F2217" i="1"/>
  <c r="F2043" i="1"/>
  <c r="F2218" i="1"/>
  <c r="F2219" i="1"/>
  <c r="F2220" i="1"/>
  <c r="F2221" i="1"/>
  <c r="F2222" i="1"/>
  <c r="F2223" i="1"/>
  <c r="F2224" i="1"/>
  <c r="F2044" i="1"/>
  <c r="F2225" i="1"/>
  <c r="D1378" i="1"/>
  <c r="D1379" i="1"/>
  <c r="D1380" i="1"/>
  <c r="D1381" i="1"/>
  <c r="D1382" i="1"/>
  <c r="D1383" i="1"/>
  <c r="D1384" i="1"/>
  <c r="D1184" i="1"/>
  <c r="D1385" i="1"/>
  <c r="D1386" i="1"/>
  <c r="D1387" i="1"/>
  <c r="D1388" i="1"/>
  <c r="D1389" i="1"/>
  <c r="D1390" i="1"/>
  <c r="D1391" i="1"/>
  <c r="D1192" i="1"/>
  <c r="D1392" i="1"/>
  <c r="D1393" i="1"/>
  <c r="D1394" i="1"/>
  <c r="D1395" i="1"/>
  <c r="D1396" i="1"/>
  <c r="D1397" i="1"/>
  <c r="D1398" i="1"/>
  <c r="D1200" i="1"/>
  <c r="D1399" i="1"/>
  <c r="D1400" i="1"/>
  <c r="D1401" i="1"/>
  <c r="D1402" i="1"/>
  <c r="D1403" i="1"/>
  <c r="D1404" i="1"/>
  <c r="D1405" i="1"/>
  <c r="D1208" i="1"/>
  <c r="D1406" i="1"/>
  <c r="D1407" i="1"/>
  <c r="D1408" i="1"/>
  <c r="D1409" i="1"/>
  <c r="D1410" i="1"/>
  <c r="D1411" i="1"/>
  <c r="D1412" i="1"/>
  <c r="D1216" i="1"/>
  <c r="D1413" i="1"/>
  <c r="D1414" i="1"/>
  <c r="D1415" i="1"/>
  <c r="D1416" i="1"/>
  <c r="D1417" i="1"/>
  <c r="F1378" i="1"/>
  <c r="F1379" i="1"/>
  <c r="F1380" i="1"/>
  <c r="F1381" i="1"/>
  <c r="F1382" i="1"/>
  <c r="F1383" i="1"/>
  <c r="F1384" i="1"/>
  <c r="F11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200" i="1"/>
  <c r="F1399" i="1"/>
  <c r="F1400" i="1"/>
  <c r="F1401" i="1"/>
  <c r="F1402" i="1"/>
  <c r="F1403" i="1"/>
  <c r="F1404" i="1"/>
  <c r="F1405" i="1"/>
  <c r="F1208" i="1"/>
  <c r="F1406" i="1"/>
  <c r="F1407" i="1"/>
  <c r="F1408" i="1"/>
  <c r="F1409" i="1"/>
  <c r="F1410" i="1"/>
  <c r="F1411" i="1"/>
  <c r="F1412" i="1"/>
  <c r="F1216" i="1"/>
  <c r="F1413" i="1"/>
  <c r="F1414" i="1"/>
  <c r="F1415" i="1"/>
  <c r="F1416" i="1"/>
  <c r="F1417" i="1"/>
  <c r="D1176" i="1"/>
  <c r="F1176" i="1"/>
  <c r="D1377" i="1"/>
  <c r="F1377" i="1"/>
  <c r="D1376" i="1"/>
  <c r="F1376" i="1"/>
  <c r="D1375" i="1"/>
  <c r="F1375" i="1"/>
  <c r="D1374" i="1"/>
  <c r="F1374" i="1"/>
  <c r="D1373" i="1"/>
  <c r="F1373" i="1"/>
  <c r="D1372" i="1"/>
  <c r="F1372" i="1"/>
  <c r="D1371" i="1"/>
  <c r="F1371" i="1"/>
  <c r="D1168" i="1"/>
  <c r="F1168" i="1"/>
  <c r="D1234" i="1"/>
  <c r="D1235" i="1"/>
  <c r="D1236" i="1"/>
  <c r="D1237" i="1"/>
  <c r="D1086" i="1"/>
  <c r="D1238" i="1"/>
  <c r="D1239" i="1"/>
  <c r="D1240" i="1"/>
  <c r="D1241" i="1"/>
  <c r="D1242" i="1"/>
  <c r="D1243" i="1"/>
  <c r="D1244" i="1"/>
  <c r="D1087" i="1"/>
  <c r="D1245" i="1"/>
  <c r="D1246" i="1"/>
  <c r="D1247" i="1"/>
  <c r="D1248" i="1"/>
  <c r="D1249" i="1"/>
  <c r="D1250" i="1"/>
  <c r="D1251" i="1"/>
  <c r="D1088" i="1"/>
  <c r="D1252" i="1"/>
  <c r="D1253" i="1"/>
  <c r="D1254" i="1"/>
  <c r="D1255" i="1"/>
  <c r="D1256" i="1"/>
  <c r="D1257" i="1"/>
  <c r="D1258" i="1"/>
  <c r="D1089" i="1"/>
  <c r="D1259" i="1"/>
  <c r="D1260" i="1"/>
  <c r="D1261" i="1"/>
  <c r="D1262" i="1"/>
  <c r="D1263" i="1"/>
  <c r="D1264" i="1"/>
  <c r="D1265" i="1"/>
  <c r="D1090" i="1"/>
  <c r="D1266" i="1"/>
  <c r="D1267" i="1"/>
  <c r="D1268" i="1"/>
  <c r="D1269" i="1"/>
  <c r="D1270" i="1"/>
  <c r="D1271" i="1"/>
  <c r="D1272" i="1"/>
  <c r="D1091" i="1"/>
  <c r="D1273" i="1"/>
  <c r="D1274" i="1"/>
  <c r="D1275" i="1"/>
  <c r="D1276" i="1"/>
  <c r="D1277" i="1"/>
  <c r="D1278" i="1"/>
  <c r="D1279" i="1"/>
  <c r="D1092" i="1"/>
  <c r="D1280" i="1"/>
  <c r="D1281" i="1"/>
  <c r="D1282" i="1"/>
  <c r="D1283" i="1"/>
  <c r="D1284" i="1"/>
  <c r="D1285" i="1"/>
  <c r="D1286" i="1"/>
  <c r="D1093" i="1"/>
  <c r="D1287" i="1"/>
  <c r="D1288" i="1"/>
  <c r="D1289" i="1"/>
  <c r="D1290" i="1"/>
  <c r="D1291" i="1"/>
  <c r="D1292" i="1"/>
  <c r="D1293" i="1"/>
  <c r="D1094" i="1"/>
  <c r="D1294" i="1"/>
  <c r="D1295" i="1"/>
  <c r="D1296" i="1"/>
  <c r="D1297" i="1"/>
  <c r="D1298" i="1"/>
  <c r="D1299" i="1"/>
  <c r="D1300" i="1"/>
  <c r="D1095" i="1"/>
  <c r="D1301" i="1"/>
  <c r="D1302" i="1"/>
  <c r="D1303" i="1"/>
  <c r="D1304" i="1"/>
  <c r="D1305" i="1"/>
  <c r="D1306" i="1"/>
  <c r="D1307" i="1"/>
  <c r="D1096" i="1"/>
  <c r="D1308" i="1"/>
  <c r="D1309" i="1"/>
  <c r="D1310" i="1"/>
  <c r="D1311" i="1"/>
  <c r="D1312" i="1"/>
  <c r="D1313" i="1"/>
  <c r="D1314" i="1"/>
  <c r="D1104" i="1"/>
  <c r="D1315" i="1"/>
  <c r="D1316" i="1"/>
  <c r="D1317" i="1"/>
  <c r="D1318" i="1"/>
  <c r="D1319" i="1"/>
  <c r="D1320" i="1"/>
  <c r="D1321" i="1"/>
  <c r="D1112" i="1"/>
  <c r="D1322" i="1"/>
  <c r="D1323" i="1"/>
  <c r="D1324" i="1"/>
  <c r="D1325" i="1"/>
  <c r="D1326" i="1"/>
  <c r="D1327" i="1"/>
  <c r="D1328" i="1"/>
  <c r="D1120" i="1"/>
  <c r="D1329" i="1"/>
  <c r="D1330" i="1"/>
  <c r="D1331" i="1"/>
  <c r="D1332" i="1"/>
  <c r="D1333" i="1"/>
  <c r="D1334" i="1"/>
  <c r="D1335" i="1"/>
  <c r="D1128" i="1"/>
  <c r="D1336" i="1"/>
  <c r="D1337" i="1"/>
  <c r="D1338" i="1"/>
  <c r="D1339" i="1"/>
  <c r="D1340" i="1"/>
  <c r="D1341" i="1"/>
  <c r="D1342" i="1"/>
  <c r="D1136" i="1"/>
  <c r="D1343" i="1"/>
  <c r="D1344" i="1"/>
  <c r="D1345" i="1"/>
  <c r="D1346" i="1"/>
  <c r="D1347" i="1"/>
  <c r="D1348" i="1"/>
  <c r="D1349" i="1"/>
  <c r="D1144" i="1"/>
  <c r="D1350" i="1"/>
  <c r="D1351" i="1"/>
  <c r="D1352" i="1"/>
  <c r="D1353" i="1"/>
  <c r="D1354" i="1"/>
  <c r="D1355" i="1"/>
  <c r="D1356" i="1"/>
  <c r="D1152" i="1"/>
  <c r="D1357" i="1"/>
  <c r="D1358" i="1"/>
  <c r="D1359" i="1"/>
  <c r="D1360" i="1"/>
  <c r="D1361" i="1"/>
  <c r="D1362" i="1"/>
  <c r="D1363" i="1"/>
  <c r="D1160" i="1"/>
  <c r="D1364" i="1"/>
  <c r="D1365" i="1"/>
  <c r="D1366" i="1"/>
  <c r="D1367" i="1"/>
  <c r="D1368" i="1"/>
  <c r="D1369" i="1"/>
  <c r="D1370" i="1"/>
  <c r="F1234" i="1"/>
  <c r="F1235" i="1"/>
  <c r="F1236" i="1"/>
  <c r="F1237" i="1"/>
  <c r="F1086" i="1"/>
  <c r="F1238" i="1"/>
  <c r="F1239" i="1"/>
  <c r="F1240" i="1"/>
  <c r="F1241" i="1"/>
  <c r="F1242" i="1"/>
  <c r="F1243" i="1"/>
  <c r="F1244" i="1"/>
  <c r="F1087" i="1"/>
  <c r="F1245" i="1"/>
  <c r="F1246" i="1"/>
  <c r="F1247" i="1"/>
  <c r="F1248" i="1"/>
  <c r="F1249" i="1"/>
  <c r="F1250" i="1"/>
  <c r="F1251" i="1"/>
  <c r="F1088" i="1"/>
  <c r="F1252" i="1"/>
  <c r="F1253" i="1"/>
  <c r="F1254" i="1"/>
  <c r="F1255" i="1"/>
  <c r="F1256" i="1"/>
  <c r="F1257" i="1"/>
  <c r="F1258" i="1"/>
  <c r="F1089" i="1"/>
  <c r="F1259" i="1"/>
  <c r="F1260" i="1"/>
  <c r="F1261" i="1"/>
  <c r="F1262" i="1"/>
  <c r="F1263" i="1"/>
  <c r="F1264" i="1"/>
  <c r="F1265" i="1"/>
  <c r="F1090" i="1"/>
  <c r="F1266" i="1"/>
  <c r="F1267" i="1"/>
  <c r="F1268" i="1"/>
  <c r="F1269" i="1"/>
  <c r="F1270" i="1"/>
  <c r="F1271" i="1"/>
  <c r="F1272" i="1"/>
  <c r="F1091" i="1"/>
  <c r="F1273" i="1"/>
  <c r="F1274" i="1"/>
  <c r="F1275" i="1"/>
  <c r="F1276" i="1"/>
  <c r="F1277" i="1"/>
  <c r="F1278" i="1"/>
  <c r="F1279" i="1"/>
  <c r="F1092" i="1"/>
  <c r="F1280" i="1"/>
  <c r="F1281" i="1"/>
  <c r="F1282" i="1"/>
  <c r="F1283" i="1"/>
  <c r="F1284" i="1"/>
  <c r="F1285" i="1"/>
  <c r="F1286" i="1"/>
  <c r="F1093" i="1"/>
  <c r="F1287" i="1"/>
  <c r="F1288" i="1"/>
  <c r="F1289" i="1"/>
  <c r="F1290" i="1"/>
  <c r="F1291" i="1"/>
  <c r="F1292" i="1"/>
  <c r="F1293" i="1"/>
  <c r="F1094" i="1"/>
  <c r="F1294" i="1"/>
  <c r="F1295" i="1"/>
  <c r="F1296" i="1"/>
  <c r="F1297" i="1"/>
  <c r="F1298" i="1"/>
  <c r="F1299" i="1"/>
  <c r="F1300" i="1"/>
  <c r="F1095" i="1"/>
  <c r="F1301" i="1"/>
  <c r="F1302" i="1"/>
  <c r="F1303" i="1"/>
  <c r="F1304" i="1"/>
  <c r="F1305" i="1"/>
  <c r="F1306" i="1"/>
  <c r="F1307" i="1"/>
  <c r="F1096" i="1"/>
  <c r="F1308" i="1"/>
  <c r="F1309" i="1"/>
  <c r="F1310" i="1"/>
  <c r="F1311" i="1"/>
  <c r="F1312" i="1"/>
  <c r="F1313" i="1"/>
  <c r="F1314" i="1"/>
  <c r="F1104" i="1"/>
  <c r="F1315" i="1"/>
  <c r="F1316" i="1"/>
  <c r="F1317" i="1"/>
  <c r="F1318" i="1"/>
  <c r="F1319" i="1"/>
  <c r="F1320" i="1"/>
  <c r="F1321" i="1"/>
  <c r="F1112" i="1"/>
  <c r="F1322" i="1"/>
  <c r="F1323" i="1"/>
  <c r="F1324" i="1"/>
  <c r="F1325" i="1"/>
  <c r="F1326" i="1"/>
  <c r="F1327" i="1"/>
  <c r="F1328" i="1"/>
  <c r="F1120" i="1"/>
  <c r="F1329" i="1"/>
  <c r="F1330" i="1"/>
  <c r="F1331" i="1"/>
  <c r="F1332" i="1"/>
  <c r="F1333" i="1"/>
  <c r="F1334" i="1"/>
  <c r="F1335" i="1"/>
  <c r="F1128" i="1"/>
  <c r="F1336" i="1"/>
  <c r="F1337" i="1"/>
  <c r="F1338" i="1"/>
  <c r="F1339" i="1"/>
  <c r="F1340" i="1"/>
  <c r="F1341" i="1"/>
  <c r="F1342" i="1"/>
  <c r="F1136" i="1"/>
  <c r="F1343" i="1"/>
  <c r="F1344" i="1"/>
  <c r="F1345" i="1"/>
  <c r="F1346" i="1"/>
  <c r="F1347" i="1"/>
  <c r="F1348" i="1"/>
  <c r="F1349" i="1"/>
  <c r="F1144" i="1"/>
  <c r="F1350" i="1"/>
  <c r="F1351" i="1"/>
  <c r="F1352" i="1"/>
  <c r="F1353" i="1"/>
  <c r="F1354" i="1"/>
  <c r="F1355" i="1"/>
  <c r="F1356" i="1"/>
  <c r="F1152" i="1"/>
  <c r="F1357" i="1"/>
  <c r="F1358" i="1"/>
  <c r="F1359" i="1"/>
  <c r="F1360" i="1"/>
  <c r="F1361" i="1"/>
  <c r="F1362" i="1"/>
  <c r="F1363" i="1"/>
  <c r="F1160" i="1"/>
  <c r="F1364" i="1"/>
  <c r="F1365" i="1"/>
  <c r="F1366" i="1"/>
  <c r="F1367" i="1"/>
  <c r="F1368" i="1"/>
  <c r="F1369" i="1"/>
  <c r="F1370" i="1"/>
  <c r="D607" i="1"/>
  <c r="D608" i="1"/>
  <c r="D609" i="1"/>
  <c r="D610" i="1"/>
  <c r="F607" i="1"/>
  <c r="F608" i="1"/>
  <c r="F609" i="1"/>
  <c r="F610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D563" i="1"/>
  <c r="F563" i="1"/>
  <c r="D562" i="1"/>
  <c r="F562" i="1"/>
  <c r="D561" i="1"/>
  <c r="F561" i="1"/>
  <c r="D560" i="1"/>
  <c r="F560" i="1"/>
  <c r="D559" i="1"/>
  <c r="F559" i="1"/>
  <c r="D558" i="1"/>
  <c r="F558" i="1"/>
  <c r="D557" i="1"/>
  <c r="F557" i="1"/>
  <c r="D556" i="1"/>
  <c r="F556" i="1"/>
  <c r="D555" i="1"/>
  <c r="F555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D5908" i="1"/>
  <c r="D5909" i="1"/>
  <c r="D5910" i="1"/>
  <c r="D5911" i="1"/>
  <c r="D5912" i="1"/>
  <c r="D5913" i="1"/>
  <c r="D5914" i="1"/>
  <c r="D6039" i="1"/>
  <c r="D5915" i="1"/>
  <c r="D5916" i="1"/>
  <c r="D5917" i="1"/>
  <c r="D5918" i="1"/>
  <c r="D5919" i="1"/>
  <c r="D5920" i="1"/>
  <c r="D5921" i="1"/>
  <c r="D6040" i="1"/>
  <c r="D5922" i="1"/>
  <c r="D5923" i="1"/>
  <c r="D5924" i="1"/>
  <c r="D5925" i="1"/>
  <c r="D5926" i="1"/>
  <c r="D5927" i="1"/>
  <c r="D5928" i="1"/>
  <c r="D6041" i="1"/>
  <c r="D5929" i="1"/>
  <c r="D5930" i="1"/>
  <c r="D5931" i="1"/>
  <c r="D5932" i="1"/>
  <c r="D5933" i="1"/>
  <c r="D5934" i="1"/>
  <c r="D5935" i="1"/>
  <c r="D6042" i="1"/>
  <c r="D5936" i="1"/>
  <c r="D5937" i="1"/>
  <c r="D5938" i="1"/>
  <c r="D5939" i="1"/>
  <c r="D5940" i="1"/>
  <c r="D5941" i="1"/>
  <c r="D5942" i="1"/>
  <c r="D6043" i="1"/>
  <c r="D5943" i="1"/>
  <c r="D5944" i="1"/>
  <c r="D5945" i="1"/>
  <c r="D5946" i="1"/>
  <c r="D5947" i="1"/>
  <c r="D5948" i="1"/>
  <c r="D5949" i="1"/>
  <c r="D6044" i="1"/>
  <c r="D5950" i="1"/>
  <c r="D5951" i="1"/>
  <c r="D5952" i="1"/>
  <c r="D5953" i="1"/>
  <c r="D5954" i="1"/>
  <c r="D5955" i="1"/>
  <c r="D5956" i="1"/>
  <c r="D6045" i="1"/>
  <c r="D5957" i="1"/>
  <c r="D5958" i="1"/>
  <c r="D5959" i="1"/>
  <c r="D5960" i="1"/>
  <c r="D5961" i="1"/>
  <c r="D5962" i="1"/>
  <c r="D5963" i="1"/>
  <c r="D6046" i="1"/>
  <c r="D5964" i="1"/>
  <c r="D5965" i="1"/>
  <c r="D5966" i="1"/>
  <c r="D5967" i="1"/>
  <c r="D5968" i="1"/>
  <c r="D5969" i="1"/>
  <c r="D5970" i="1"/>
  <c r="D6047" i="1"/>
  <c r="D5971" i="1"/>
  <c r="D5972" i="1"/>
  <c r="D5973" i="1"/>
  <c r="D5974" i="1"/>
  <c r="D5975" i="1"/>
  <c r="D5976" i="1"/>
  <c r="D5977" i="1"/>
  <c r="D6048" i="1"/>
  <c r="D5978" i="1"/>
  <c r="D5979" i="1"/>
  <c r="D5980" i="1"/>
  <c r="D5981" i="1"/>
  <c r="D5982" i="1"/>
  <c r="D5983" i="1"/>
  <c r="D5984" i="1"/>
  <c r="D6049" i="1"/>
  <c r="D5985" i="1"/>
  <c r="D5986" i="1"/>
  <c r="D5987" i="1"/>
  <c r="D5988" i="1"/>
  <c r="D5989" i="1"/>
  <c r="D5990" i="1"/>
  <c r="D5991" i="1"/>
  <c r="D6050" i="1"/>
  <c r="D5992" i="1"/>
  <c r="D5993" i="1"/>
  <c r="D5994" i="1"/>
  <c r="D5995" i="1"/>
  <c r="D5996" i="1"/>
  <c r="D5997" i="1"/>
  <c r="D5998" i="1"/>
  <c r="D6051" i="1"/>
  <c r="D5999" i="1"/>
  <c r="D6000" i="1"/>
  <c r="D6001" i="1"/>
  <c r="D6002" i="1"/>
  <c r="D6003" i="1"/>
  <c r="D6004" i="1"/>
  <c r="D6005" i="1"/>
  <c r="D6052" i="1"/>
  <c r="D6006" i="1"/>
  <c r="D6007" i="1"/>
  <c r="D6008" i="1"/>
  <c r="D6009" i="1"/>
  <c r="D6010" i="1"/>
  <c r="D6011" i="1"/>
  <c r="D6012" i="1"/>
  <c r="D6053" i="1"/>
  <c r="D6013" i="1"/>
  <c r="D6014" i="1"/>
  <c r="D6015" i="1"/>
  <c r="D6016" i="1"/>
  <c r="D6017" i="1"/>
  <c r="D6018" i="1"/>
  <c r="D6019" i="1"/>
  <c r="D6054" i="1"/>
  <c r="D6020" i="1"/>
  <c r="D6021" i="1"/>
  <c r="D6022" i="1"/>
  <c r="D6023" i="1"/>
  <c r="D6024" i="1"/>
  <c r="D6025" i="1"/>
  <c r="D6026" i="1"/>
  <c r="D6055" i="1"/>
  <c r="D6027" i="1"/>
  <c r="D6028" i="1"/>
  <c r="D6029" i="1"/>
  <c r="F5908" i="1"/>
  <c r="F5909" i="1"/>
  <c r="F5910" i="1"/>
  <c r="F5911" i="1"/>
  <c r="F5912" i="1"/>
  <c r="F5913" i="1"/>
  <c r="F5914" i="1"/>
  <c r="F6039" i="1"/>
  <c r="F5915" i="1"/>
  <c r="F5916" i="1"/>
  <c r="F5917" i="1"/>
  <c r="F5918" i="1"/>
  <c r="F5919" i="1"/>
  <c r="F5920" i="1"/>
  <c r="F5921" i="1"/>
  <c r="F6040" i="1"/>
  <c r="F5922" i="1"/>
  <c r="F5923" i="1"/>
  <c r="F5924" i="1"/>
  <c r="F5925" i="1"/>
  <c r="F5926" i="1"/>
  <c r="F5927" i="1"/>
  <c r="F5928" i="1"/>
  <c r="F6041" i="1"/>
  <c r="F5929" i="1"/>
  <c r="F5930" i="1"/>
  <c r="F5931" i="1"/>
  <c r="F5932" i="1"/>
  <c r="F5933" i="1"/>
  <c r="F5934" i="1"/>
  <c r="F5935" i="1"/>
  <c r="F6042" i="1"/>
  <c r="F5936" i="1"/>
  <c r="F5937" i="1"/>
  <c r="F5938" i="1"/>
  <c r="F5939" i="1"/>
  <c r="F5940" i="1"/>
  <c r="F5941" i="1"/>
  <c r="F5942" i="1"/>
  <c r="F6043" i="1"/>
  <c r="F5943" i="1"/>
  <c r="F5944" i="1"/>
  <c r="F5945" i="1"/>
  <c r="F5946" i="1"/>
  <c r="F5947" i="1"/>
  <c r="F5948" i="1"/>
  <c r="F5949" i="1"/>
  <c r="F6044" i="1"/>
  <c r="F5950" i="1"/>
  <c r="F5951" i="1"/>
  <c r="F5952" i="1"/>
  <c r="F5953" i="1"/>
  <c r="F5954" i="1"/>
  <c r="F5955" i="1"/>
  <c r="F5956" i="1"/>
  <c r="F6045" i="1"/>
  <c r="F5957" i="1"/>
  <c r="F5958" i="1"/>
  <c r="F5959" i="1"/>
  <c r="F5960" i="1"/>
  <c r="F5961" i="1"/>
  <c r="F5962" i="1"/>
  <c r="F5963" i="1"/>
  <c r="F6046" i="1"/>
  <c r="F5964" i="1"/>
  <c r="F5965" i="1"/>
  <c r="F5966" i="1"/>
  <c r="F5967" i="1"/>
  <c r="F5968" i="1"/>
  <c r="F5969" i="1"/>
  <c r="F5970" i="1"/>
  <c r="F6047" i="1"/>
  <c r="F5971" i="1"/>
  <c r="F5972" i="1"/>
  <c r="F5973" i="1"/>
  <c r="F5974" i="1"/>
  <c r="F5975" i="1"/>
  <c r="F5976" i="1"/>
  <c r="F5977" i="1"/>
  <c r="F6048" i="1"/>
  <c r="F5978" i="1"/>
  <c r="F5979" i="1"/>
  <c r="F5980" i="1"/>
  <c r="F5981" i="1"/>
  <c r="F5982" i="1"/>
  <c r="F5983" i="1"/>
  <c r="F5984" i="1"/>
  <c r="F6049" i="1"/>
  <c r="F5985" i="1"/>
  <c r="F5986" i="1"/>
  <c r="F5987" i="1"/>
  <c r="F5988" i="1"/>
  <c r="F5989" i="1"/>
  <c r="F5990" i="1"/>
  <c r="F5991" i="1"/>
  <c r="F6050" i="1"/>
  <c r="F5992" i="1"/>
  <c r="F5993" i="1"/>
  <c r="F5994" i="1"/>
  <c r="F5995" i="1"/>
  <c r="F5996" i="1"/>
  <c r="F5997" i="1"/>
  <c r="F5998" i="1"/>
  <c r="F6051" i="1"/>
  <c r="F5999" i="1"/>
  <c r="F6000" i="1"/>
  <c r="F6001" i="1"/>
  <c r="F6002" i="1"/>
  <c r="F6003" i="1"/>
  <c r="F6004" i="1"/>
  <c r="F6005" i="1"/>
  <c r="F6052" i="1"/>
  <c r="F6006" i="1"/>
  <c r="F6007" i="1"/>
  <c r="F6008" i="1"/>
  <c r="F6009" i="1"/>
  <c r="F6010" i="1"/>
  <c r="F6011" i="1"/>
  <c r="F6012" i="1"/>
  <c r="F6053" i="1"/>
  <c r="F6013" i="1"/>
  <c r="F6014" i="1"/>
  <c r="F6015" i="1"/>
  <c r="F6016" i="1"/>
  <c r="F6017" i="1"/>
  <c r="F6018" i="1"/>
  <c r="F6019" i="1"/>
  <c r="F6054" i="1"/>
  <c r="F6020" i="1"/>
  <c r="F6021" i="1"/>
  <c r="F6022" i="1"/>
  <c r="F6023" i="1"/>
  <c r="F6024" i="1"/>
  <c r="F6025" i="1"/>
  <c r="F6026" i="1"/>
  <c r="F6055" i="1"/>
  <c r="F6027" i="1"/>
  <c r="F6028" i="1"/>
  <c r="F6029" i="1"/>
  <c r="D5101" i="1"/>
  <c r="D5102" i="1"/>
  <c r="D5103" i="1"/>
  <c r="D5104" i="1"/>
  <c r="D5105" i="1"/>
  <c r="D5106" i="1"/>
  <c r="D5107" i="1"/>
  <c r="D5231" i="1"/>
  <c r="D5108" i="1"/>
  <c r="D5109" i="1"/>
  <c r="D5110" i="1"/>
  <c r="D5111" i="1"/>
  <c r="D5112" i="1"/>
  <c r="D5113" i="1"/>
  <c r="D5114" i="1"/>
  <c r="D5232" i="1"/>
  <c r="D5115" i="1"/>
  <c r="D5116" i="1"/>
  <c r="D5117" i="1"/>
  <c r="D5118" i="1"/>
  <c r="D5119" i="1"/>
  <c r="D5120" i="1"/>
  <c r="D5121" i="1"/>
  <c r="D5233" i="1"/>
  <c r="D5122" i="1"/>
  <c r="D5123" i="1"/>
  <c r="D5124" i="1"/>
  <c r="D5125" i="1"/>
  <c r="D5126" i="1"/>
  <c r="D5127" i="1"/>
  <c r="D5128" i="1"/>
  <c r="D5234" i="1"/>
  <c r="D5129" i="1"/>
  <c r="D5130" i="1"/>
  <c r="D5131" i="1"/>
  <c r="D5132" i="1"/>
  <c r="D5133" i="1"/>
  <c r="D5134" i="1"/>
  <c r="D5135" i="1"/>
  <c r="D5235" i="1"/>
  <c r="D5136" i="1"/>
  <c r="D5137" i="1"/>
  <c r="D5138" i="1"/>
  <c r="D5139" i="1"/>
  <c r="D5140" i="1"/>
  <c r="D5141" i="1"/>
  <c r="D5142" i="1"/>
  <c r="D5236" i="1"/>
  <c r="D5143" i="1"/>
  <c r="D5144" i="1"/>
  <c r="D5145" i="1"/>
  <c r="D5146" i="1"/>
  <c r="D5147" i="1"/>
  <c r="D5148" i="1"/>
  <c r="D5149" i="1"/>
  <c r="D5237" i="1"/>
  <c r="D5150" i="1"/>
  <c r="D5151" i="1"/>
  <c r="D5152" i="1"/>
  <c r="D5153" i="1"/>
  <c r="D5154" i="1"/>
  <c r="D5155" i="1"/>
  <c r="D5156" i="1"/>
  <c r="D5238" i="1"/>
  <c r="D5157" i="1"/>
  <c r="D5158" i="1"/>
  <c r="D5159" i="1"/>
  <c r="D5160" i="1"/>
  <c r="D5161" i="1"/>
  <c r="D5162" i="1"/>
  <c r="D5163" i="1"/>
  <c r="D5239" i="1"/>
  <c r="D5164" i="1"/>
  <c r="D5165" i="1"/>
  <c r="D5166" i="1"/>
  <c r="D5167" i="1"/>
  <c r="D5168" i="1"/>
  <c r="D5169" i="1"/>
  <c r="D5170" i="1"/>
  <c r="D5240" i="1"/>
  <c r="D5171" i="1"/>
  <c r="D5172" i="1"/>
  <c r="D5173" i="1"/>
  <c r="D5174" i="1"/>
  <c r="D5175" i="1"/>
  <c r="D5176" i="1"/>
  <c r="D5177" i="1"/>
  <c r="D5241" i="1"/>
  <c r="D5178" i="1"/>
  <c r="D5179" i="1"/>
  <c r="D5180" i="1"/>
  <c r="D5181" i="1"/>
  <c r="D5182" i="1"/>
  <c r="D5183" i="1"/>
  <c r="D5184" i="1"/>
  <c r="D5242" i="1"/>
  <c r="D5185" i="1"/>
  <c r="D5186" i="1"/>
  <c r="D5187" i="1"/>
  <c r="D5188" i="1"/>
  <c r="D5189" i="1"/>
  <c r="D5190" i="1"/>
  <c r="D5191" i="1"/>
  <c r="D5243" i="1"/>
  <c r="D5192" i="1"/>
  <c r="D5193" i="1"/>
  <c r="D5194" i="1"/>
  <c r="D5195" i="1"/>
  <c r="D5196" i="1"/>
  <c r="D5197" i="1"/>
  <c r="D5198" i="1"/>
  <c r="D5244" i="1"/>
  <c r="D5199" i="1"/>
  <c r="D5200" i="1"/>
  <c r="D5201" i="1"/>
  <c r="D5202" i="1"/>
  <c r="D5203" i="1"/>
  <c r="D5204" i="1"/>
  <c r="D5205" i="1"/>
  <c r="D5245" i="1"/>
  <c r="D5206" i="1"/>
  <c r="D5207" i="1"/>
  <c r="D5208" i="1"/>
  <c r="D5209" i="1"/>
  <c r="D5210" i="1"/>
  <c r="D5211" i="1"/>
  <c r="D5212" i="1"/>
  <c r="D5246" i="1"/>
  <c r="D5213" i="1"/>
  <c r="D5214" i="1"/>
  <c r="D5215" i="1"/>
  <c r="D5216" i="1"/>
  <c r="D5217" i="1"/>
  <c r="D5218" i="1"/>
  <c r="D5219" i="1"/>
  <c r="D5247" i="1"/>
  <c r="D5220" i="1"/>
  <c r="D5221" i="1"/>
  <c r="F5101" i="1"/>
  <c r="F5102" i="1"/>
  <c r="F5103" i="1"/>
  <c r="F5104" i="1"/>
  <c r="F5105" i="1"/>
  <c r="F5106" i="1"/>
  <c r="F5107" i="1"/>
  <c r="F5231" i="1"/>
  <c r="F5108" i="1"/>
  <c r="F5109" i="1"/>
  <c r="F5110" i="1"/>
  <c r="F5111" i="1"/>
  <c r="F5112" i="1"/>
  <c r="F5113" i="1"/>
  <c r="F5114" i="1"/>
  <c r="F5232" i="1"/>
  <c r="F5115" i="1"/>
  <c r="F5116" i="1"/>
  <c r="F5117" i="1"/>
  <c r="F5118" i="1"/>
  <c r="F5119" i="1"/>
  <c r="F5120" i="1"/>
  <c r="F5121" i="1"/>
  <c r="F5233" i="1"/>
  <c r="F5122" i="1"/>
  <c r="F5123" i="1"/>
  <c r="F5124" i="1"/>
  <c r="F5125" i="1"/>
  <c r="F5126" i="1"/>
  <c r="F5127" i="1"/>
  <c r="F5128" i="1"/>
  <c r="F5234" i="1"/>
  <c r="F5129" i="1"/>
  <c r="F5130" i="1"/>
  <c r="F5131" i="1"/>
  <c r="F5132" i="1"/>
  <c r="F5133" i="1"/>
  <c r="F5134" i="1"/>
  <c r="F5135" i="1"/>
  <c r="F5235" i="1"/>
  <c r="F5136" i="1"/>
  <c r="F5137" i="1"/>
  <c r="F5138" i="1"/>
  <c r="F5139" i="1"/>
  <c r="F5140" i="1"/>
  <c r="F5141" i="1"/>
  <c r="F5142" i="1"/>
  <c r="F5236" i="1"/>
  <c r="F5143" i="1"/>
  <c r="F5144" i="1"/>
  <c r="F5145" i="1"/>
  <c r="F5146" i="1"/>
  <c r="F5147" i="1"/>
  <c r="F5148" i="1"/>
  <c r="F5149" i="1"/>
  <c r="F5237" i="1"/>
  <c r="F5150" i="1"/>
  <c r="F5151" i="1"/>
  <c r="F5152" i="1"/>
  <c r="F5153" i="1"/>
  <c r="F5154" i="1"/>
  <c r="F5155" i="1"/>
  <c r="F5156" i="1"/>
  <c r="F5238" i="1"/>
  <c r="F5157" i="1"/>
  <c r="F5158" i="1"/>
  <c r="F5159" i="1"/>
  <c r="F5160" i="1"/>
  <c r="F5161" i="1"/>
  <c r="F5162" i="1"/>
  <c r="F5163" i="1"/>
  <c r="F5239" i="1"/>
  <c r="F5164" i="1"/>
  <c r="F5165" i="1"/>
  <c r="F5166" i="1"/>
  <c r="F5167" i="1"/>
  <c r="F5168" i="1"/>
  <c r="F5169" i="1"/>
  <c r="F5170" i="1"/>
  <c r="F5240" i="1"/>
  <c r="F5171" i="1"/>
  <c r="F5172" i="1"/>
  <c r="F5173" i="1"/>
  <c r="F5174" i="1"/>
  <c r="F5175" i="1"/>
  <c r="F5176" i="1"/>
  <c r="F5177" i="1"/>
  <c r="F5241" i="1"/>
  <c r="F5178" i="1"/>
  <c r="F5179" i="1"/>
  <c r="F5180" i="1"/>
  <c r="F5181" i="1"/>
  <c r="F5182" i="1"/>
  <c r="F5183" i="1"/>
  <c r="F5184" i="1"/>
  <c r="F5242" i="1"/>
  <c r="F5185" i="1"/>
  <c r="F5186" i="1"/>
  <c r="F5187" i="1"/>
  <c r="F5188" i="1"/>
  <c r="F5189" i="1"/>
  <c r="F5190" i="1"/>
  <c r="F5191" i="1"/>
  <c r="F5243" i="1"/>
  <c r="F5192" i="1"/>
  <c r="F5193" i="1"/>
  <c r="F5194" i="1"/>
  <c r="F5195" i="1"/>
  <c r="F5196" i="1"/>
  <c r="F5197" i="1"/>
  <c r="F5198" i="1"/>
  <c r="F5244" i="1"/>
  <c r="F5199" i="1"/>
  <c r="F5200" i="1"/>
  <c r="F5201" i="1"/>
  <c r="F5202" i="1"/>
  <c r="F5203" i="1"/>
  <c r="F5204" i="1"/>
  <c r="F5205" i="1"/>
  <c r="F5245" i="1"/>
  <c r="F5206" i="1"/>
  <c r="F5207" i="1"/>
  <c r="F5208" i="1"/>
  <c r="F5209" i="1"/>
  <c r="F5210" i="1"/>
  <c r="F5211" i="1"/>
  <c r="F5212" i="1"/>
  <c r="F5246" i="1"/>
  <c r="F5213" i="1"/>
  <c r="F5214" i="1"/>
  <c r="F5215" i="1"/>
  <c r="F5216" i="1"/>
  <c r="F5217" i="1"/>
  <c r="F5218" i="1"/>
  <c r="F5219" i="1"/>
  <c r="F5247" i="1"/>
  <c r="F5220" i="1"/>
  <c r="F5221" i="1"/>
  <c r="D4296" i="1"/>
  <c r="D4297" i="1"/>
  <c r="D4298" i="1"/>
  <c r="D4299" i="1"/>
  <c r="D4300" i="1"/>
  <c r="D4301" i="1"/>
  <c r="D4302" i="1"/>
  <c r="D4425" i="1"/>
  <c r="D4303" i="1"/>
  <c r="D4304" i="1"/>
  <c r="D4305" i="1"/>
  <c r="D4306" i="1"/>
  <c r="D4307" i="1"/>
  <c r="D4308" i="1"/>
  <c r="D4309" i="1"/>
  <c r="D4426" i="1"/>
  <c r="D4310" i="1"/>
  <c r="D4311" i="1"/>
  <c r="D4312" i="1"/>
  <c r="D4313" i="1"/>
  <c r="D4314" i="1"/>
  <c r="D4315" i="1"/>
  <c r="D4316" i="1"/>
  <c r="D4427" i="1"/>
  <c r="D4317" i="1"/>
  <c r="D4318" i="1"/>
  <c r="D4319" i="1"/>
  <c r="D4320" i="1"/>
  <c r="D4321" i="1"/>
  <c r="D4322" i="1"/>
  <c r="D4323" i="1"/>
  <c r="D4428" i="1"/>
  <c r="D4324" i="1"/>
  <c r="D4325" i="1"/>
  <c r="D4326" i="1"/>
  <c r="D4327" i="1"/>
  <c r="D4328" i="1"/>
  <c r="D4329" i="1"/>
  <c r="D4330" i="1"/>
  <c r="D4429" i="1"/>
  <c r="D4331" i="1"/>
  <c r="D4332" i="1"/>
  <c r="D4333" i="1"/>
  <c r="D4334" i="1"/>
  <c r="D4335" i="1"/>
  <c r="D4336" i="1"/>
  <c r="D4337" i="1"/>
  <c r="D4430" i="1"/>
  <c r="D4338" i="1"/>
  <c r="D4339" i="1"/>
  <c r="D4340" i="1"/>
  <c r="D4341" i="1"/>
  <c r="D4342" i="1"/>
  <c r="D4343" i="1"/>
  <c r="D4344" i="1"/>
  <c r="D4431" i="1"/>
  <c r="D4345" i="1"/>
  <c r="D4346" i="1"/>
  <c r="D4347" i="1"/>
  <c r="D4348" i="1"/>
  <c r="D4349" i="1"/>
  <c r="D4350" i="1"/>
  <c r="D4351" i="1"/>
  <c r="D4432" i="1"/>
  <c r="D4352" i="1"/>
  <c r="D4353" i="1"/>
  <c r="D4354" i="1"/>
  <c r="D4355" i="1"/>
  <c r="D4356" i="1"/>
  <c r="D4357" i="1"/>
  <c r="D4358" i="1"/>
  <c r="D4433" i="1"/>
  <c r="D4359" i="1"/>
  <c r="D4360" i="1"/>
  <c r="D4361" i="1"/>
  <c r="D4362" i="1"/>
  <c r="D4363" i="1"/>
  <c r="D4364" i="1"/>
  <c r="D4365" i="1"/>
  <c r="D4434" i="1"/>
  <c r="D4366" i="1"/>
  <c r="D4367" i="1"/>
  <c r="D4368" i="1"/>
  <c r="D4369" i="1"/>
  <c r="D4370" i="1"/>
  <c r="D4371" i="1"/>
  <c r="D4372" i="1"/>
  <c r="D4435" i="1"/>
  <c r="D4373" i="1"/>
  <c r="D4374" i="1"/>
  <c r="D4375" i="1"/>
  <c r="D4376" i="1"/>
  <c r="D4377" i="1"/>
  <c r="D4378" i="1"/>
  <c r="D4379" i="1"/>
  <c r="D4436" i="1"/>
  <c r="D4380" i="1"/>
  <c r="D4381" i="1"/>
  <c r="D4382" i="1"/>
  <c r="D4383" i="1"/>
  <c r="D4384" i="1"/>
  <c r="D4385" i="1"/>
  <c r="D4386" i="1"/>
  <c r="D4437" i="1"/>
  <c r="D4387" i="1"/>
  <c r="D4388" i="1"/>
  <c r="D4389" i="1"/>
  <c r="D4390" i="1"/>
  <c r="D4391" i="1"/>
  <c r="D4392" i="1"/>
  <c r="D4393" i="1"/>
  <c r="D4438" i="1"/>
  <c r="D4394" i="1"/>
  <c r="D4395" i="1"/>
  <c r="D4396" i="1"/>
  <c r="D4397" i="1"/>
  <c r="D4398" i="1"/>
  <c r="D4399" i="1"/>
  <c r="D4400" i="1"/>
  <c r="D4439" i="1"/>
  <c r="D4401" i="1"/>
  <c r="D4402" i="1"/>
  <c r="D4403" i="1"/>
  <c r="D4404" i="1"/>
  <c r="D4405" i="1"/>
  <c r="D4406" i="1"/>
  <c r="D4407" i="1"/>
  <c r="D4440" i="1"/>
  <c r="D4408" i="1"/>
  <c r="D4409" i="1"/>
  <c r="D4410" i="1"/>
  <c r="D4411" i="1"/>
  <c r="D4412" i="1"/>
  <c r="D4413" i="1"/>
  <c r="D4414" i="1"/>
  <c r="D4441" i="1"/>
  <c r="D4415" i="1"/>
  <c r="F4296" i="1"/>
  <c r="F4297" i="1"/>
  <c r="F4298" i="1"/>
  <c r="F4299" i="1"/>
  <c r="F4300" i="1"/>
  <c r="F4301" i="1"/>
  <c r="F4302" i="1"/>
  <c r="F4425" i="1"/>
  <c r="F4303" i="1"/>
  <c r="F4304" i="1"/>
  <c r="F4305" i="1"/>
  <c r="F4306" i="1"/>
  <c r="F4307" i="1"/>
  <c r="F4308" i="1"/>
  <c r="F4309" i="1"/>
  <c r="F4426" i="1"/>
  <c r="F4310" i="1"/>
  <c r="F4311" i="1"/>
  <c r="F4312" i="1"/>
  <c r="F4313" i="1"/>
  <c r="F4314" i="1"/>
  <c r="F4315" i="1"/>
  <c r="F4316" i="1"/>
  <c r="F4427" i="1"/>
  <c r="F4317" i="1"/>
  <c r="F4318" i="1"/>
  <c r="F4319" i="1"/>
  <c r="F4320" i="1"/>
  <c r="F4321" i="1"/>
  <c r="F4322" i="1"/>
  <c r="F4323" i="1"/>
  <c r="F4428" i="1"/>
  <c r="F4324" i="1"/>
  <c r="F4325" i="1"/>
  <c r="F4326" i="1"/>
  <c r="F4327" i="1"/>
  <c r="F4328" i="1"/>
  <c r="F4329" i="1"/>
  <c r="F4330" i="1"/>
  <c r="F4429" i="1"/>
  <c r="F4331" i="1"/>
  <c r="F4332" i="1"/>
  <c r="F4333" i="1"/>
  <c r="F4334" i="1"/>
  <c r="F4335" i="1"/>
  <c r="F4336" i="1"/>
  <c r="F4337" i="1"/>
  <c r="F4430" i="1"/>
  <c r="F4338" i="1"/>
  <c r="F4339" i="1"/>
  <c r="F4340" i="1"/>
  <c r="F4341" i="1"/>
  <c r="F4342" i="1"/>
  <c r="F4343" i="1"/>
  <c r="F4344" i="1"/>
  <c r="F4431" i="1"/>
  <c r="F4345" i="1"/>
  <c r="F4346" i="1"/>
  <c r="F4347" i="1"/>
  <c r="F4348" i="1"/>
  <c r="F4349" i="1"/>
  <c r="F4350" i="1"/>
  <c r="F4351" i="1"/>
  <c r="F4432" i="1"/>
  <c r="F4352" i="1"/>
  <c r="F4353" i="1"/>
  <c r="F4354" i="1"/>
  <c r="F4355" i="1"/>
  <c r="F4356" i="1"/>
  <c r="F4357" i="1"/>
  <c r="F4358" i="1"/>
  <c r="F4433" i="1"/>
  <c r="F4359" i="1"/>
  <c r="F4360" i="1"/>
  <c r="F4361" i="1"/>
  <c r="F4362" i="1"/>
  <c r="F4363" i="1"/>
  <c r="F4364" i="1"/>
  <c r="F4365" i="1"/>
  <c r="F4434" i="1"/>
  <c r="F4366" i="1"/>
  <c r="F4367" i="1"/>
  <c r="F4368" i="1"/>
  <c r="F4369" i="1"/>
  <c r="F4370" i="1"/>
  <c r="F4371" i="1"/>
  <c r="F4372" i="1"/>
  <c r="F4435" i="1"/>
  <c r="F4373" i="1"/>
  <c r="F4374" i="1"/>
  <c r="F4375" i="1"/>
  <c r="F4376" i="1"/>
  <c r="F4377" i="1"/>
  <c r="F4378" i="1"/>
  <c r="F4379" i="1"/>
  <c r="F4436" i="1"/>
  <c r="F4380" i="1"/>
  <c r="F4381" i="1"/>
  <c r="F4382" i="1"/>
  <c r="F4383" i="1"/>
  <c r="F4384" i="1"/>
  <c r="F4385" i="1"/>
  <c r="F4386" i="1"/>
  <c r="F4437" i="1"/>
  <c r="F4387" i="1"/>
  <c r="F4388" i="1"/>
  <c r="F4389" i="1"/>
  <c r="F4390" i="1"/>
  <c r="F4391" i="1"/>
  <c r="F4392" i="1"/>
  <c r="F4393" i="1"/>
  <c r="F4438" i="1"/>
  <c r="F4394" i="1"/>
  <c r="F4395" i="1"/>
  <c r="F4396" i="1"/>
  <c r="F4397" i="1"/>
  <c r="F4398" i="1"/>
  <c r="F4399" i="1"/>
  <c r="F4400" i="1"/>
  <c r="F4439" i="1"/>
  <c r="F4401" i="1"/>
  <c r="F4402" i="1"/>
  <c r="F4403" i="1"/>
  <c r="F4404" i="1"/>
  <c r="F4405" i="1"/>
  <c r="F4406" i="1"/>
  <c r="F4407" i="1"/>
  <c r="F4440" i="1"/>
  <c r="F4408" i="1"/>
  <c r="F4409" i="1"/>
  <c r="F4410" i="1"/>
  <c r="F4411" i="1"/>
  <c r="F4412" i="1"/>
  <c r="F4413" i="1"/>
  <c r="F4414" i="1"/>
  <c r="F4441" i="1"/>
  <c r="F4415" i="1"/>
  <c r="D3491" i="1"/>
  <c r="D3492" i="1"/>
  <c r="D3493" i="1"/>
  <c r="D3494" i="1"/>
  <c r="D3495" i="1"/>
  <c r="D3496" i="1"/>
  <c r="D3620" i="1"/>
  <c r="D3497" i="1"/>
  <c r="D3498" i="1"/>
  <c r="D3499" i="1"/>
  <c r="D3500" i="1"/>
  <c r="D3501" i="1"/>
  <c r="D3502" i="1"/>
  <c r="D3503" i="1"/>
  <c r="D3621" i="1"/>
  <c r="D3504" i="1"/>
  <c r="D3505" i="1"/>
  <c r="D3506" i="1"/>
  <c r="D3507" i="1"/>
  <c r="D3508" i="1"/>
  <c r="D3509" i="1"/>
  <c r="D3510" i="1"/>
  <c r="D3622" i="1"/>
  <c r="D3511" i="1"/>
  <c r="D3512" i="1"/>
  <c r="D3513" i="1"/>
  <c r="D3514" i="1"/>
  <c r="D3515" i="1"/>
  <c r="D3516" i="1"/>
  <c r="D3517" i="1"/>
  <c r="D3623" i="1"/>
  <c r="D3518" i="1"/>
  <c r="D3519" i="1"/>
  <c r="D3520" i="1"/>
  <c r="D3521" i="1"/>
  <c r="D3522" i="1"/>
  <c r="D3523" i="1"/>
  <c r="D3524" i="1"/>
  <c r="D3624" i="1"/>
  <c r="D3525" i="1"/>
  <c r="D3526" i="1"/>
  <c r="D3527" i="1"/>
  <c r="D3528" i="1"/>
  <c r="D3529" i="1"/>
  <c r="D3530" i="1"/>
  <c r="D3531" i="1"/>
  <c r="D3625" i="1"/>
  <c r="D3532" i="1"/>
  <c r="D3533" i="1"/>
  <c r="D3534" i="1"/>
  <c r="D3535" i="1"/>
  <c r="D3536" i="1"/>
  <c r="D3537" i="1"/>
  <c r="D3538" i="1"/>
  <c r="D3626" i="1"/>
  <c r="D3539" i="1"/>
  <c r="D3540" i="1"/>
  <c r="D3541" i="1"/>
  <c r="D3542" i="1"/>
  <c r="D3543" i="1"/>
  <c r="D3544" i="1"/>
  <c r="D3545" i="1"/>
  <c r="D3627" i="1"/>
  <c r="D3546" i="1"/>
  <c r="D3547" i="1"/>
  <c r="D3548" i="1"/>
  <c r="D3549" i="1"/>
  <c r="D3550" i="1"/>
  <c r="D3551" i="1"/>
  <c r="D3552" i="1"/>
  <c r="D3628" i="1"/>
  <c r="D3553" i="1"/>
  <c r="D3554" i="1"/>
  <c r="D3555" i="1"/>
  <c r="D3556" i="1"/>
  <c r="D3557" i="1"/>
  <c r="D3558" i="1"/>
  <c r="D3559" i="1"/>
  <c r="D3629" i="1"/>
  <c r="D3560" i="1"/>
  <c r="D3561" i="1"/>
  <c r="D3562" i="1"/>
  <c r="D3563" i="1"/>
  <c r="D3564" i="1"/>
  <c r="D3565" i="1"/>
  <c r="D3566" i="1"/>
  <c r="D3630" i="1"/>
  <c r="D3567" i="1"/>
  <c r="D3568" i="1"/>
  <c r="D3569" i="1"/>
  <c r="D3570" i="1"/>
  <c r="D3571" i="1"/>
  <c r="D3572" i="1"/>
  <c r="D3573" i="1"/>
  <c r="D3631" i="1"/>
  <c r="D3574" i="1"/>
  <c r="D3575" i="1"/>
  <c r="D3576" i="1"/>
  <c r="D3577" i="1"/>
  <c r="D3578" i="1"/>
  <c r="D3579" i="1"/>
  <c r="D3580" i="1"/>
  <c r="D3632" i="1"/>
  <c r="D3581" i="1"/>
  <c r="D3582" i="1"/>
  <c r="D3583" i="1"/>
  <c r="D3584" i="1"/>
  <c r="D3585" i="1"/>
  <c r="D3586" i="1"/>
  <c r="D3587" i="1"/>
  <c r="D3633" i="1"/>
  <c r="D3588" i="1"/>
  <c r="D3589" i="1"/>
  <c r="D3590" i="1"/>
  <c r="D3591" i="1"/>
  <c r="D3592" i="1"/>
  <c r="D3593" i="1"/>
  <c r="D3594" i="1"/>
  <c r="D3634" i="1"/>
  <c r="D3595" i="1"/>
  <c r="D3596" i="1"/>
  <c r="D3597" i="1"/>
  <c r="D3598" i="1"/>
  <c r="D3599" i="1"/>
  <c r="D3600" i="1"/>
  <c r="D3601" i="1"/>
  <c r="D3635" i="1"/>
  <c r="D3602" i="1"/>
  <c r="D3603" i="1"/>
  <c r="D3604" i="1"/>
  <c r="D3605" i="1"/>
  <c r="D3606" i="1"/>
  <c r="D3607" i="1"/>
  <c r="D3608" i="1"/>
  <c r="D3636" i="1"/>
  <c r="D3609" i="1"/>
  <c r="D3610" i="1"/>
  <c r="F3491" i="1"/>
  <c r="F3492" i="1"/>
  <c r="F3493" i="1"/>
  <c r="F3494" i="1"/>
  <c r="F3495" i="1"/>
  <c r="F3496" i="1"/>
  <c r="F3620" i="1"/>
  <c r="F3497" i="1"/>
  <c r="F3498" i="1"/>
  <c r="F3499" i="1"/>
  <c r="F3500" i="1"/>
  <c r="F3501" i="1"/>
  <c r="F3502" i="1"/>
  <c r="F3503" i="1"/>
  <c r="F3621" i="1"/>
  <c r="F3504" i="1"/>
  <c r="F3505" i="1"/>
  <c r="F3506" i="1"/>
  <c r="F3507" i="1"/>
  <c r="F3508" i="1"/>
  <c r="F3509" i="1"/>
  <c r="F3510" i="1"/>
  <c r="F3622" i="1"/>
  <c r="F3511" i="1"/>
  <c r="F3512" i="1"/>
  <c r="F3513" i="1"/>
  <c r="F3514" i="1"/>
  <c r="F3515" i="1"/>
  <c r="F3516" i="1"/>
  <c r="F3517" i="1"/>
  <c r="F3623" i="1"/>
  <c r="F3518" i="1"/>
  <c r="F3519" i="1"/>
  <c r="F3520" i="1"/>
  <c r="F3521" i="1"/>
  <c r="F3522" i="1"/>
  <c r="F3523" i="1"/>
  <c r="F3524" i="1"/>
  <c r="F3624" i="1"/>
  <c r="F3525" i="1"/>
  <c r="F3526" i="1"/>
  <c r="F3527" i="1"/>
  <c r="F3528" i="1"/>
  <c r="F3529" i="1"/>
  <c r="F3530" i="1"/>
  <c r="F3531" i="1"/>
  <c r="F3625" i="1"/>
  <c r="F3532" i="1"/>
  <c r="F3533" i="1"/>
  <c r="F3534" i="1"/>
  <c r="F3535" i="1"/>
  <c r="F3536" i="1"/>
  <c r="F3537" i="1"/>
  <c r="F3538" i="1"/>
  <c r="F3626" i="1"/>
  <c r="F3539" i="1"/>
  <c r="F3540" i="1"/>
  <c r="F3541" i="1"/>
  <c r="F3542" i="1"/>
  <c r="F3543" i="1"/>
  <c r="F3544" i="1"/>
  <c r="F3545" i="1"/>
  <c r="F3627" i="1"/>
  <c r="F3546" i="1"/>
  <c r="F3547" i="1"/>
  <c r="F3548" i="1"/>
  <c r="F3549" i="1"/>
  <c r="F3550" i="1"/>
  <c r="F3551" i="1"/>
  <c r="F3552" i="1"/>
  <c r="F3628" i="1"/>
  <c r="F3553" i="1"/>
  <c r="F3554" i="1"/>
  <c r="F3555" i="1"/>
  <c r="F3556" i="1"/>
  <c r="F3557" i="1"/>
  <c r="F3558" i="1"/>
  <c r="F3559" i="1"/>
  <c r="F3629" i="1"/>
  <c r="F3560" i="1"/>
  <c r="F3561" i="1"/>
  <c r="F3562" i="1"/>
  <c r="F3563" i="1"/>
  <c r="F3564" i="1"/>
  <c r="F3565" i="1"/>
  <c r="F3566" i="1"/>
  <c r="F3630" i="1"/>
  <c r="F3567" i="1"/>
  <c r="F3568" i="1"/>
  <c r="F3569" i="1"/>
  <c r="F3570" i="1"/>
  <c r="F3571" i="1"/>
  <c r="F3572" i="1"/>
  <c r="F3573" i="1"/>
  <c r="F3631" i="1"/>
  <c r="F3574" i="1"/>
  <c r="F3575" i="1"/>
  <c r="F3576" i="1"/>
  <c r="F3577" i="1"/>
  <c r="F3578" i="1"/>
  <c r="F3579" i="1"/>
  <c r="F3580" i="1"/>
  <c r="F3632" i="1"/>
  <c r="F3581" i="1"/>
  <c r="F3582" i="1"/>
  <c r="F3583" i="1"/>
  <c r="F3584" i="1"/>
  <c r="F3585" i="1"/>
  <c r="F3586" i="1"/>
  <c r="F3587" i="1"/>
  <c r="F3633" i="1"/>
  <c r="F3588" i="1"/>
  <c r="F3589" i="1"/>
  <c r="F3590" i="1"/>
  <c r="F3591" i="1"/>
  <c r="F3592" i="1"/>
  <c r="F3593" i="1"/>
  <c r="F3594" i="1"/>
  <c r="F3634" i="1"/>
  <c r="F3595" i="1"/>
  <c r="F3596" i="1"/>
  <c r="F3597" i="1"/>
  <c r="F3598" i="1"/>
  <c r="F3599" i="1"/>
  <c r="F3600" i="1"/>
  <c r="F3601" i="1"/>
  <c r="F3635" i="1"/>
  <c r="F3602" i="1"/>
  <c r="F3603" i="1"/>
  <c r="F3604" i="1"/>
  <c r="F3605" i="1"/>
  <c r="F3606" i="1"/>
  <c r="F3607" i="1"/>
  <c r="F3608" i="1"/>
  <c r="F3636" i="1"/>
  <c r="F3609" i="1"/>
  <c r="F3610" i="1"/>
  <c r="D3490" i="1"/>
  <c r="F3490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D1874" i="1"/>
  <c r="D1875" i="1"/>
  <c r="D1876" i="1"/>
  <c r="D1877" i="1"/>
  <c r="D1878" i="1"/>
  <c r="D1879" i="1"/>
  <c r="D1880" i="1"/>
  <c r="D1937" i="1"/>
  <c r="D1882" i="1"/>
  <c r="D1883" i="1"/>
  <c r="D1884" i="1"/>
  <c r="D1885" i="1"/>
  <c r="D1886" i="1"/>
  <c r="D1887" i="1"/>
  <c r="D1888" i="1"/>
  <c r="D1945" i="1"/>
  <c r="D1890" i="1"/>
  <c r="D1891" i="1"/>
  <c r="D1892" i="1"/>
  <c r="D1893" i="1"/>
  <c r="D1894" i="1"/>
  <c r="D1895" i="1"/>
  <c r="D1896" i="1"/>
  <c r="D1953" i="1"/>
  <c r="D1898" i="1"/>
  <c r="D1899" i="1"/>
  <c r="D1900" i="1"/>
  <c r="D1901" i="1"/>
  <c r="D1902" i="1"/>
  <c r="D1903" i="1"/>
  <c r="D1904" i="1"/>
  <c r="D1961" i="1"/>
  <c r="D1906" i="1"/>
  <c r="D1907" i="1"/>
  <c r="D1908" i="1"/>
  <c r="D1909" i="1"/>
  <c r="D1910" i="1"/>
  <c r="D1911" i="1"/>
  <c r="D1912" i="1"/>
  <c r="D1969" i="1"/>
  <c r="D1914" i="1"/>
  <c r="D1915" i="1"/>
  <c r="D1916" i="1"/>
  <c r="D1917" i="1"/>
  <c r="D1918" i="1"/>
  <c r="D1919" i="1"/>
  <c r="D1920" i="1"/>
  <c r="D1977" i="1"/>
  <c r="D1922" i="1"/>
  <c r="D1923" i="1"/>
  <c r="D1924" i="1"/>
  <c r="D1925" i="1"/>
  <c r="D1926" i="1"/>
  <c r="D1927" i="1"/>
  <c r="D1928" i="1"/>
  <c r="D1985" i="1"/>
  <c r="D1930" i="1"/>
  <c r="D1931" i="1"/>
  <c r="D1932" i="1"/>
  <c r="D1933" i="1"/>
  <c r="D1934" i="1"/>
  <c r="D1935" i="1"/>
  <c r="D1936" i="1"/>
  <c r="D1993" i="1"/>
  <c r="D1938" i="1"/>
  <c r="D1939" i="1"/>
  <c r="D1940" i="1"/>
  <c r="D1941" i="1"/>
  <c r="D1942" i="1"/>
  <c r="D1943" i="1"/>
  <c r="D1944" i="1"/>
  <c r="D2001" i="1"/>
  <c r="D1946" i="1"/>
  <c r="D1947" i="1"/>
  <c r="D1948" i="1"/>
  <c r="D1949" i="1"/>
  <c r="D1950" i="1"/>
  <c r="D1951" i="1"/>
  <c r="D1952" i="1"/>
  <c r="D2009" i="1"/>
  <c r="D1954" i="1"/>
  <c r="D1955" i="1"/>
  <c r="D1956" i="1"/>
  <c r="D1957" i="1"/>
  <c r="D1958" i="1"/>
  <c r="D1959" i="1"/>
  <c r="D1960" i="1"/>
  <c r="D2012" i="1"/>
  <c r="D1962" i="1"/>
  <c r="D1963" i="1"/>
  <c r="D1964" i="1"/>
  <c r="D1965" i="1"/>
  <c r="D1966" i="1"/>
  <c r="D1967" i="1"/>
  <c r="D1968" i="1"/>
  <c r="D2013" i="1"/>
  <c r="D1970" i="1"/>
  <c r="D1971" i="1"/>
  <c r="D1972" i="1"/>
  <c r="D1973" i="1"/>
  <c r="D1974" i="1"/>
  <c r="D1975" i="1"/>
  <c r="D1976" i="1"/>
  <c r="D2014" i="1"/>
  <c r="D1978" i="1"/>
  <c r="D1979" i="1"/>
  <c r="D1980" i="1"/>
  <c r="D1981" i="1"/>
  <c r="D1982" i="1"/>
  <c r="D1983" i="1"/>
  <c r="D1984" i="1"/>
  <c r="D2015" i="1"/>
  <c r="D1986" i="1"/>
  <c r="D1987" i="1"/>
  <c r="D1988" i="1"/>
  <c r="D1989" i="1"/>
  <c r="D1990" i="1"/>
  <c r="D1991" i="1"/>
  <c r="D1992" i="1"/>
  <c r="D2016" i="1"/>
  <c r="D1994" i="1"/>
  <c r="D1995" i="1"/>
  <c r="D1996" i="1"/>
  <c r="D1997" i="1"/>
  <c r="D1998" i="1"/>
  <c r="D1999" i="1"/>
  <c r="D2000" i="1"/>
  <c r="D2017" i="1"/>
  <c r="D2002" i="1"/>
  <c r="D2003" i="1"/>
  <c r="D2004" i="1"/>
  <c r="D2005" i="1"/>
  <c r="D2006" i="1"/>
  <c r="D2007" i="1"/>
  <c r="D2008" i="1"/>
  <c r="D2018" i="1"/>
  <c r="D2010" i="1"/>
  <c r="D2011" i="1"/>
  <c r="F1874" i="1"/>
  <c r="F1875" i="1"/>
  <c r="F1876" i="1"/>
  <c r="F1877" i="1"/>
  <c r="F1878" i="1"/>
  <c r="F1879" i="1"/>
  <c r="F1880" i="1"/>
  <c r="F1937" i="1"/>
  <c r="F1882" i="1"/>
  <c r="F1883" i="1"/>
  <c r="F1884" i="1"/>
  <c r="F1885" i="1"/>
  <c r="F1886" i="1"/>
  <c r="F1887" i="1"/>
  <c r="F1888" i="1"/>
  <c r="F1945" i="1"/>
  <c r="F1890" i="1"/>
  <c r="F1891" i="1"/>
  <c r="F1892" i="1"/>
  <c r="F1893" i="1"/>
  <c r="F1894" i="1"/>
  <c r="F1895" i="1"/>
  <c r="F1896" i="1"/>
  <c r="F1953" i="1"/>
  <c r="F1898" i="1"/>
  <c r="F1899" i="1"/>
  <c r="F1900" i="1"/>
  <c r="F1901" i="1"/>
  <c r="F1902" i="1"/>
  <c r="F1903" i="1"/>
  <c r="F1904" i="1"/>
  <c r="F1961" i="1"/>
  <c r="F1906" i="1"/>
  <c r="F1907" i="1"/>
  <c r="F1908" i="1"/>
  <c r="F1909" i="1"/>
  <c r="F1910" i="1"/>
  <c r="F1911" i="1"/>
  <c r="F1912" i="1"/>
  <c r="F1969" i="1"/>
  <c r="F1914" i="1"/>
  <c r="F1915" i="1"/>
  <c r="F1916" i="1"/>
  <c r="F1917" i="1"/>
  <c r="F1918" i="1"/>
  <c r="F1919" i="1"/>
  <c r="F1920" i="1"/>
  <c r="F1977" i="1"/>
  <c r="F1922" i="1"/>
  <c r="F1923" i="1"/>
  <c r="F1924" i="1"/>
  <c r="F1925" i="1"/>
  <c r="F1926" i="1"/>
  <c r="F1927" i="1"/>
  <c r="F1928" i="1"/>
  <c r="F1985" i="1"/>
  <c r="F1930" i="1"/>
  <c r="F1931" i="1"/>
  <c r="F1932" i="1"/>
  <c r="F1933" i="1"/>
  <c r="F1934" i="1"/>
  <c r="F1935" i="1"/>
  <c r="F1936" i="1"/>
  <c r="F1993" i="1"/>
  <c r="F1938" i="1"/>
  <c r="F1939" i="1"/>
  <c r="F1940" i="1"/>
  <c r="F1941" i="1"/>
  <c r="F1942" i="1"/>
  <c r="F1943" i="1"/>
  <c r="F1944" i="1"/>
  <c r="F2001" i="1"/>
  <c r="F1946" i="1"/>
  <c r="F1947" i="1"/>
  <c r="F1948" i="1"/>
  <c r="F1949" i="1"/>
  <c r="F1950" i="1"/>
  <c r="F1951" i="1"/>
  <c r="F1952" i="1"/>
  <c r="F2009" i="1"/>
  <c r="F1954" i="1"/>
  <c r="F1955" i="1"/>
  <c r="F1956" i="1"/>
  <c r="F1957" i="1"/>
  <c r="F1958" i="1"/>
  <c r="F1959" i="1"/>
  <c r="F1960" i="1"/>
  <c r="F2012" i="1"/>
  <c r="F1962" i="1"/>
  <c r="F1963" i="1"/>
  <c r="F1964" i="1"/>
  <c r="F1965" i="1"/>
  <c r="F1966" i="1"/>
  <c r="F1967" i="1"/>
  <c r="F1968" i="1"/>
  <c r="F2013" i="1"/>
  <c r="F1970" i="1"/>
  <c r="F1971" i="1"/>
  <c r="F1972" i="1"/>
  <c r="F1973" i="1"/>
  <c r="F1974" i="1"/>
  <c r="F1975" i="1"/>
  <c r="F1976" i="1"/>
  <c r="F2014" i="1"/>
  <c r="F1978" i="1"/>
  <c r="F1979" i="1"/>
  <c r="F1980" i="1"/>
  <c r="F1981" i="1"/>
  <c r="F1982" i="1"/>
  <c r="F1983" i="1"/>
  <c r="F1984" i="1"/>
  <c r="F2015" i="1"/>
  <c r="F1986" i="1"/>
  <c r="F1987" i="1"/>
  <c r="F1988" i="1"/>
  <c r="F1989" i="1"/>
  <c r="F1990" i="1"/>
  <c r="F1991" i="1"/>
  <c r="F1992" i="1"/>
  <c r="F2016" i="1"/>
  <c r="F1994" i="1"/>
  <c r="F1995" i="1"/>
  <c r="F1996" i="1"/>
  <c r="F1997" i="1"/>
  <c r="F1998" i="1"/>
  <c r="F1999" i="1"/>
  <c r="F2000" i="1"/>
  <c r="F2017" i="1"/>
  <c r="F2002" i="1"/>
  <c r="F2003" i="1"/>
  <c r="F2004" i="1"/>
  <c r="F2005" i="1"/>
  <c r="F2006" i="1"/>
  <c r="F2007" i="1"/>
  <c r="F2008" i="1"/>
  <c r="F2018" i="1"/>
  <c r="F2010" i="1"/>
  <c r="F2011" i="1"/>
  <c r="D1097" i="1"/>
  <c r="D1098" i="1"/>
  <c r="D1099" i="1"/>
  <c r="D1100" i="1"/>
  <c r="D1101" i="1"/>
  <c r="D1102" i="1"/>
  <c r="D1103" i="1"/>
  <c r="D873" i="1"/>
  <c r="D1105" i="1"/>
  <c r="D1106" i="1"/>
  <c r="D1107" i="1"/>
  <c r="D1108" i="1"/>
  <c r="D1109" i="1"/>
  <c r="D1110" i="1"/>
  <c r="D1111" i="1"/>
  <c r="D874" i="1"/>
  <c r="D1113" i="1"/>
  <c r="D1114" i="1"/>
  <c r="D1115" i="1"/>
  <c r="D1116" i="1"/>
  <c r="D1117" i="1"/>
  <c r="D1118" i="1"/>
  <c r="D1119" i="1"/>
  <c r="D875" i="1"/>
  <c r="D1121" i="1"/>
  <c r="D1122" i="1"/>
  <c r="D1123" i="1"/>
  <c r="D1124" i="1"/>
  <c r="D1125" i="1"/>
  <c r="D1126" i="1"/>
  <c r="D1127" i="1"/>
  <c r="D876" i="1"/>
  <c r="D1129" i="1"/>
  <c r="D1130" i="1"/>
  <c r="D1131" i="1"/>
  <c r="D1132" i="1"/>
  <c r="D1133" i="1"/>
  <c r="D1134" i="1"/>
  <c r="D1135" i="1"/>
  <c r="D877" i="1"/>
  <c r="D1137" i="1"/>
  <c r="D1138" i="1"/>
  <c r="D1139" i="1"/>
  <c r="D1140" i="1"/>
  <c r="D1141" i="1"/>
  <c r="D1142" i="1"/>
  <c r="D1143" i="1"/>
  <c r="D878" i="1"/>
  <c r="D1145" i="1"/>
  <c r="D1146" i="1"/>
  <c r="D1147" i="1"/>
  <c r="D1148" i="1"/>
  <c r="D1149" i="1"/>
  <c r="D1150" i="1"/>
  <c r="D1151" i="1"/>
  <c r="D879" i="1"/>
  <c r="D1153" i="1"/>
  <c r="D1154" i="1"/>
  <c r="D1155" i="1"/>
  <c r="D1156" i="1"/>
  <c r="D1157" i="1"/>
  <c r="D1158" i="1"/>
  <c r="D1159" i="1"/>
  <c r="D880" i="1"/>
  <c r="D1161" i="1"/>
  <c r="D1162" i="1"/>
  <c r="D1163" i="1"/>
  <c r="D1164" i="1"/>
  <c r="D1165" i="1"/>
  <c r="D1166" i="1"/>
  <c r="D1167" i="1"/>
  <c r="D881" i="1"/>
  <c r="D1169" i="1"/>
  <c r="D1170" i="1"/>
  <c r="D1171" i="1"/>
  <c r="D1172" i="1"/>
  <c r="D1173" i="1"/>
  <c r="D1174" i="1"/>
  <c r="D1175" i="1"/>
  <c r="D882" i="1"/>
  <c r="D1177" i="1"/>
  <c r="D1178" i="1"/>
  <c r="D1179" i="1"/>
  <c r="D1180" i="1"/>
  <c r="D1181" i="1"/>
  <c r="D1182" i="1"/>
  <c r="D1183" i="1"/>
  <c r="D883" i="1"/>
  <c r="D1185" i="1"/>
  <c r="D1186" i="1"/>
  <c r="D1187" i="1"/>
  <c r="D1188" i="1"/>
  <c r="D1189" i="1"/>
  <c r="D1190" i="1"/>
  <c r="D1191" i="1"/>
  <c r="D1080" i="1"/>
  <c r="D1193" i="1"/>
  <c r="D1194" i="1"/>
  <c r="D1195" i="1"/>
  <c r="D1196" i="1"/>
  <c r="D1197" i="1"/>
  <c r="D1198" i="1"/>
  <c r="D1199" i="1"/>
  <c r="D1081" i="1"/>
  <c r="D1201" i="1"/>
  <c r="D1202" i="1"/>
  <c r="D1203" i="1"/>
  <c r="D1204" i="1"/>
  <c r="D1205" i="1"/>
  <c r="D1206" i="1"/>
  <c r="D1207" i="1"/>
  <c r="D1082" i="1"/>
  <c r="D1209" i="1"/>
  <c r="D1210" i="1"/>
  <c r="D1211" i="1"/>
  <c r="D1212" i="1"/>
  <c r="D1213" i="1"/>
  <c r="D1214" i="1"/>
  <c r="D1215" i="1"/>
  <c r="D1083" i="1"/>
  <c r="D1217" i="1"/>
  <c r="D1218" i="1"/>
  <c r="D1219" i="1"/>
  <c r="D1220" i="1"/>
  <c r="D1221" i="1"/>
  <c r="D1222" i="1"/>
  <c r="D1223" i="1"/>
  <c r="D1084" i="1"/>
  <c r="D1224" i="1"/>
  <c r="D1225" i="1"/>
  <c r="D1226" i="1"/>
  <c r="D1227" i="1"/>
  <c r="D1228" i="1"/>
  <c r="D1229" i="1"/>
  <c r="D1230" i="1"/>
  <c r="D1085" i="1"/>
  <c r="D1231" i="1"/>
  <c r="D1232" i="1"/>
  <c r="D1233" i="1"/>
  <c r="F1097" i="1"/>
  <c r="F1098" i="1"/>
  <c r="F1099" i="1"/>
  <c r="F1100" i="1"/>
  <c r="F1101" i="1"/>
  <c r="F1102" i="1"/>
  <c r="F1103" i="1"/>
  <c r="F873" i="1"/>
  <c r="F1105" i="1"/>
  <c r="F1106" i="1"/>
  <c r="F1107" i="1"/>
  <c r="F1108" i="1"/>
  <c r="F1109" i="1"/>
  <c r="F1110" i="1"/>
  <c r="F1111" i="1"/>
  <c r="F874" i="1"/>
  <c r="F1113" i="1"/>
  <c r="F1114" i="1"/>
  <c r="F1115" i="1"/>
  <c r="F1116" i="1"/>
  <c r="F1117" i="1"/>
  <c r="F1118" i="1"/>
  <c r="F1119" i="1"/>
  <c r="F875" i="1"/>
  <c r="F1121" i="1"/>
  <c r="F1122" i="1"/>
  <c r="F1123" i="1"/>
  <c r="F1124" i="1"/>
  <c r="F1125" i="1"/>
  <c r="F1126" i="1"/>
  <c r="F1127" i="1"/>
  <c r="F876" i="1"/>
  <c r="F1129" i="1"/>
  <c r="F1130" i="1"/>
  <c r="F1131" i="1"/>
  <c r="F1132" i="1"/>
  <c r="F1133" i="1"/>
  <c r="F1134" i="1"/>
  <c r="F1135" i="1"/>
  <c r="F877" i="1"/>
  <c r="F1137" i="1"/>
  <c r="F1138" i="1"/>
  <c r="F1139" i="1"/>
  <c r="F1140" i="1"/>
  <c r="F1141" i="1"/>
  <c r="F1142" i="1"/>
  <c r="F1143" i="1"/>
  <c r="F878" i="1"/>
  <c r="F1145" i="1"/>
  <c r="F1146" i="1"/>
  <c r="F1147" i="1"/>
  <c r="F1148" i="1"/>
  <c r="F1149" i="1"/>
  <c r="F1150" i="1"/>
  <c r="F1151" i="1"/>
  <c r="F879" i="1"/>
  <c r="F1153" i="1"/>
  <c r="F1154" i="1"/>
  <c r="F1155" i="1"/>
  <c r="F1156" i="1"/>
  <c r="F1157" i="1"/>
  <c r="F1158" i="1"/>
  <c r="F1159" i="1"/>
  <c r="F880" i="1"/>
  <c r="F1161" i="1"/>
  <c r="F1162" i="1"/>
  <c r="F1163" i="1"/>
  <c r="F1164" i="1"/>
  <c r="F1165" i="1"/>
  <c r="F1166" i="1"/>
  <c r="F1167" i="1"/>
  <c r="F881" i="1"/>
  <c r="F1169" i="1"/>
  <c r="F1170" i="1"/>
  <c r="F1171" i="1"/>
  <c r="F1172" i="1"/>
  <c r="F1173" i="1"/>
  <c r="F1174" i="1"/>
  <c r="F1175" i="1"/>
  <c r="F882" i="1"/>
  <c r="F1177" i="1"/>
  <c r="F1178" i="1"/>
  <c r="F1179" i="1"/>
  <c r="F1180" i="1"/>
  <c r="F1181" i="1"/>
  <c r="F1182" i="1"/>
  <c r="F1183" i="1"/>
  <c r="F883" i="1"/>
  <c r="F1185" i="1"/>
  <c r="F1186" i="1"/>
  <c r="F1187" i="1"/>
  <c r="F1188" i="1"/>
  <c r="F1189" i="1"/>
  <c r="F1190" i="1"/>
  <c r="F1191" i="1"/>
  <c r="F1080" i="1"/>
  <c r="F1193" i="1"/>
  <c r="F1194" i="1"/>
  <c r="F1195" i="1"/>
  <c r="F1196" i="1"/>
  <c r="F1197" i="1"/>
  <c r="F1198" i="1"/>
  <c r="F1199" i="1"/>
  <c r="F1081" i="1"/>
  <c r="F1201" i="1"/>
  <c r="F1202" i="1"/>
  <c r="F1203" i="1"/>
  <c r="F1204" i="1"/>
  <c r="F1205" i="1"/>
  <c r="F1206" i="1"/>
  <c r="F1207" i="1"/>
  <c r="F1082" i="1"/>
  <c r="F1209" i="1"/>
  <c r="F1210" i="1"/>
  <c r="F1211" i="1"/>
  <c r="F1212" i="1"/>
  <c r="F1213" i="1"/>
  <c r="F1214" i="1"/>
  <c r="F1215" i="1"/>
  <c r="F1083" i="1"/>
  <c r="F1217" i="1"/>
  <c r="F1218" i="1"/>
  <c r="F1219" i="1"/>
  <c r="F1220" i="1"/>
  <c r="F1221" i="1"/>
  <c r="F1222" i="1"/>
  <c r="F1223" i="1"/>
  <c r="F1084" i="1"/>
  <c r="F1224" i="1"/>
  <c r="F1225" i="1"/>
  <c r="F1226" i="1"/>
  <c r="F1227" i="1"/>
  <c r="F1228" i="1"/>
  <c r="F1229" i="1"/>
  <c r="F1230" i="1"/>
  <c r="F1085" i="1"/>
  <c r="F1231" i="1"/>
  <c r="F1232" i="1"/>
  <c r="F1233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D948" i="1"/>
  <c r="D956" i="1"/>
  <c r="D946" i="1"/>
  <c r="D947" i="1"/>
  <c r="D949" i="1"/>
  <c r="D950" i="1"/>
  <c r="D951" i="1"/>
  <c r="D952" i="1"/>
  <c r="D953" i="1"/>
  <c r="D954" i="1"/>
  <c r="D955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D2" i="1"/>
  <c r="D3" i="1"/>
  <c r="D4" i="1"/>
  <c r="D5" i="1"/>
  <c r="D6" i="1"/>
  <c r="D7" i="1"/>
  <c r="D8" i="1"/>
  <c r="D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10" i="1"/>
  <c r="D11" i="1"/>
  <c r="D12" i="1"/>
  <c r="D13" i="1"/>
  <c r="D14" i="1"/>
  <c r="D15" i="1"/>
  <c r="D16" i="1"/>
  <c r="D17" i="1"/>
  <c r="D19" i="1"/>
  <c r="D18" i="1"/>
  <c r="D20" i="1"/>
  <c r="D21" i="1"/>
  <c r="D22" i="1"/>
  <c r="D23" i="1"/>
  <c r="D24" i="1"/>
  <c r="D25" i="1"/>
  <c r="D27" i="1"/>
  <c r="D26" i="1"/>
  <c r="D28" i="1"/>
  <c r="D29" i="1"/>
  <c r="D30" i="1"/>
  <c r="D31" i="1"/>
  <c r="D32" i="1"/>
  <c r="D33" i="1"/>
  <c r="D35" i="1"/>
  <c r="D34" i="1"/>
  <c r="D36" i="1"/>
  <c r="D37" i="1"/>
  <c r="D38" i="1"/>
  <c r="D39" i="1"/>
  <c r="D40" i="1"/>
  <c r="D41" i="1"/>
  <c r="D43" i="1"/>
  <c r="D42" i="1"/>
  <c r="D44" i="1"/>
  <c r="D45" i="1"/>
  <c r="D46" i="1"/>
  <c r="D47" i="1"/>
  <c r="D48" i="1"/>
  <c r="D49" i="1"/>
  <c r="D51" i="1"/>
  <c r="D50" i="1"/>
  <c r="D52" i="1"/>
  <c r="D53" i="1"/>
  <c r="D54" i="1"/>
  <c r="D55" i="1"/>
  <c r="D56" i="1"/>
  <c r="D57" i="1"/>
  <c r="D59" i="1"/>
  <c r="D58" i="1"/>
  <c r="D60" i="1"/>
  <c r="D61" i="1"/>
  <c r="D62" i="1"/>
  <c r="D63" i="1"/>
  <c r="D64" i="1"/>
  <c r="D65" i="1"/>
  <c r="D66" i="1"/>
  <c r="D864" i="1"/>
  <c r="D808" i="1"/>
  <c r="D809" i="1"/>
  <c r="D810" i="1"/>
  <c r="D811" i="1"/>
  <c r="D812" i="1"/>
  <c r="D813" i="1"/>
  <c r="D814" i="1"/>
  <c r="D865" i="1"/>
  <c r="D815" i="1"/>
  <c r="D816" i="1"/>
  <c r="D817" i="1"/>
  <c r="D818" i="1"/>
  <c r="D819" i="1"/>
  <c r="D820" i="1"/>
  <c r="D821" i="1"/>
  <c r="D866" i="1"/>
  <c r="D822" i="1"/>
  <c r="D823" i="1"/>
  <c r="D824" i="1"/>
  <c r="D825" i="1"/>
  <c r="D826" i="1"/>
  <c r="D827" i="1"/>
  <c r="D828" i="1"/>
  <c r="D867" i="1"/>
  <c r="D829" i="1"/>
  <c r="D830" i="1"/>
  <c r="D831" i="1"/>
  <c r="D832" i="1"/>
  <c r="D833" i="1"/>
  <c r="D834" i="1"/>
  <c r="D835" i="1"/>
  <c r="D868" i="1"/>
  <c r="D836" i="1"/>
  <c r="D837" i="1"/>
  <c r="D838" i="1"/>
  <c r="D839" i="1"/>
  <c r="D840" i="1"/>
  <c r="D841" i="1"/>
  <c r="D842" i="1"/>
  <c r="D869" i="1"/>
  <c r="D843" i="1"/>
  <c r="D844" i="1"/>
  <c r="D845" i="1"/>
  <c r="D846" i="1"/>
  <c r="D847" i="1"/>
  <c r="D848" i="1"/>
  <c r="D849" i="1"/>
  <c r="D870" i="1"/>
  <c r="D850" i="1"/>
  <c r="D851" i="1"/>
  <c r="D852" i="1"/>
  <c r="D853" i="1"/>
  <c r="D854" i="1"/>
  <c r="D855" i="1"/>
  <c r="D856" i="1"/>
  <c r="D871" i="1"/>
  <c r="D857" i="1"/>
  <c r="D858" i="1"/>
  <c r="D859" i="1"/>
  <c r="D860" i="1"/>
  <c r="D861" i="1"/>
  <c r="D862" i="1"/>
  <c r="D863" i="1"/>
  <c r="D872" i="1"/>
  <c r="D1872" i="1"/>
  <c r="D1622" i="1"/>
  <c r="D1623" i="1"/>
  <c r="D1624" i="1"/>
  <c r="D1625" i="1"/>
  <c r="D1626" i="1"/>
  <c r="D1627" i="1"/>
  <c r="D1628" i="1"/>
  <c r="D1873" i="1"/>
  <c r="D1629" i="1"/>
  <c r="D1630" i="1"/>
  <c r="D1631" i="1"/>
  <c r="D1632" i="1"/>
  <c r="D1633" i="1"/>
  <c r="D1634" i="1"/>
  <c r="D1635" i="1"/>
  <c r="D1881" i="1"/>
  <c r="D1636" i="1"/>
  <c r="D1637" i="1"/>
  <c r="D1638" i="1"/>
  <c r="D1639" i="1"/>
  <c r="D1640" i="1"/>
  <c r="D1641" i="1"/>
  <c r="D1642" i="1"/>
  <c r="D1889" i="1"/>
  <c r="D1643" i="1"/>
  <c r="D1644" i="1"/>
  <c r="D1645" i="1"/>
  <c r="D1646" i="1"/>
  <c r="D1647" i="1"/>
  <c r="D1648" i="1"/>
  <c r="D1649" i="1"/>
  <c r="D1897" i="1"/>
  <c r="D1650" i="1"/>
  <c r="D1651" i="1"/>
  <c r="D1652" i="1"/>
  <c r="D1653" i="1"/>
  <c r="D1654" i="1"/>
  <c r="D1655" i="1"/>
  <c r="D1656" i="1"/>
  <c r="D1905" i="1"/>
  <c r="D1657" i="1"/>
  <c r="D1658" i="1"/>
  <c r="D1659" i="1"/>
  <c r="D1660" i="1"/>
  <c r="D1661" i="1"/>
  <c r="D1662" i="1"/>
  <c r="D1663" i="1"/>
  <c r="D1913" i="1"/>
  <c r="D1664" i="1"/>
  <c r="D1665" i="1"/>
  <c r="D1666" i="1"/>
  <c r="D1667" i="1"/>
  <c r="D1668" i="1"/>
  <c r="D1669" i="1"/>
  <c r="D1670" i="1"/>
  <c r="D1921" i="1"/>
  <c r="D1671" i="1"/>
  <c r="D1672" i="1"/>
  <c r="D1673" i="1"/>
  <c r="D1674" i="1"/>
  <c r="D1675" i="1"/>
  <c r="D1676" i="1"/>
  <c r="D1677" i="1"/>
  <c r="D1929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684" i="1"/>
  <c r="D2685" i="1"/>
  <c r="D2686" i="1"/>
  <c r="D2687" i="1"/>
  <c r="D2688" i="1"/>
  <c r="D2689" i="1"/>
  <c r="D2690" i="1"/>
  <c r="D2691" i="1"/>
  <c r="D2692" i="1"/>
  <c r="D3611" i="1"/>
  <c r="D3239" i="1"/>
  <c r="D3240" i="1"/>
  <c r="D3241" i="1"/>
  <c r="D3242" i="1"/>
  <c r="D3243" i="1"/>
  <c r="D3244" i="1"/>
  <c r="D3245" i="1"/>
  <c r="D3612" i="1"/>
  <c r="D3246" i="1"/>
  <c r="D3247" i="1"/>
  <c r="D3248" i="1"/>
  <c r="D3249" i="1"/>
  <c r="D3250" i="1"/>
  <c r="D3251" i="1"/>
  <c r="D3252" i="1"/>
  <c r="D3613" i="1"/>
  <c r="D3253" i="1"/>
  <c r="D3254" i="1"/>
  <c r="D3255" i="1"/>
  <c r="D3256" i="1"/>
  <c r="D3257" i="1"/>
  <c r="D3258" i="1"/>
  <c r="D3259" i="1"/>
  <c r="D3614" i="1"/>
  <c r="D3260" i="1"/>
  <c r="D3261" i="1"/>
  <c r="D3262" i="1"/>
  <c r="D3263" i="1"/>
  <c r="D3264" i="1"/>
  <c r="D3265" i="1"/>
  <c r="D3266" i="1"/>
  <c r="D3615" i="1"/>
  <c r="D3267" i="1"/>
  <c r="D3268" i="1"/>
  <c r="D3269" i="1"/>
  <c r="D3270" i="1"/>
  <c r="D3271" i="1"/>
  <c r="D3272" i="1"/>
  <c r="D3273" i="1"/>
  <c r="D3616" i="1"/>
  <c r="D3274" i="1"/>
  <c r="D3275" i="1"/>
  <c r="D3276" i="1"/>
  <c r="D3277" i="1"/>
  <c r="D3278" i="1"/>
  <c r="D3279" i="1"/>
  <c r="D3280" i="1"/>
  <c r="D3617" i="1"/>
  <c r="D3281" i="1"/>
  <c r="D3282" i="1"/>
  <c r="D3283" i="1"/>
  <c r="D3284" i="1"/>
  <c r="D3285" i="1"/>
  <c r="D3286" i="1"/>
  <c r="D3287" i="1"/>
  <c r="D3618" i="1"/>
  <c r="D3288" i="1"/>
  <c r="D3289" i="1"/>
  <c r="D3290" i="1"/>
  <c r="D3291" i="1"/>
  <c r="D3292" i="1"/>
  <c r="D3293" i="1"/>
  <c r="D3294" i="1"/>
  <c r="D3619" i="1"/>
  <c r="D4416" i="1"/>
  <c r="D4045" i="1"/>
  <c r="D4046" i="1"/>
  <c r="D4047" i="1"/>
  <c r="D4048" i="1"/>
  <c r="D4049" i="1"/>
  <c r="D4050" i="1"/>
  <c r="D4051" i="1"/>
  <c r="D4417" i="1"/>
  <c r="D4052" i="1"/>
  <c r="D4053" i="1"/>
  <c r="D4054" i="1"/>
  <c r="D4055" i="1"/>
  <c r="D4056" i="1"/>
  <c r="D4057" i="1"/>
  <c r="D4058" i="1"/>
  <c r="D4418" i="1"/>
  <c r="D4059" i="1"/>
  <c r="D4060" i="1"/>
  <c r="D4061" i="1"/>
  <c r="D4062" i="1"/>
  <c r="D4063" i="1"/>
  <c r="D4064" i="1"/>
  <c r="D4065" i="1"/>
  <c r="D4419" i="1"/>
  <c r="D4066" i="1"/>
  <c r="D4067" i="1"/>
  <c r="D4068" i="1"/>
  <c r="D4069" i="1"/>
  <c r="D4070" i="1"/>
  <c r="D4071" i="1"/>
  <c r="D4072" i="1"/>
  <c r="D4420" i="1"/>
  <c r="D4073" i="1"/>
  <c r="D4074" i="1"/>
  <c r="D4075" i="1"/>
  <c r="D4076" i="1"/>
  <c r="D4077" i="1"/>
  <c r="D4078" i="1"/>
  <c r="D4079" i="1"/>
  <c r="D4421" i="1"/>
  <c r="D4080" i="1"/>
  <c r="D4081" i="1"/>
  <c r="D4082" i="1"/>
  <c r="D4083" i="1"/>
  <c r="D4084" i="1"/>
  <c r="D4085" i="1"/>
  <c r="D4086" i="1"/>
  <c r="D4422" i="1"/>
  <c r="D4087" i="1"/>
  <c r="D4088" i="1"/>
  <c r="D4089" i="1"/>
  <c r="D4090" i="1"/>
  <c r="D4091" i="1"/>
  <c r="D4092" i="1"/>
  <c r="D4093" i="1"/>
  <c r="D4423" i="1"/>
  <c r="D4094" i="1"/>
  <c r="D4095" i="1"/>
  <c r="D4096" i="1"/>
  <c r="D4097" i="1"/>
  <c r="D4098" i="1"/>
  <c r="D4099" i="1"/>
  <c r="D4100" i="1"/>
  <c r="D4424" i="1"/>
  <c r="D5222" i="1"/>
  <c r="D4851" i="1"/>
  <c r="D4852" i="1"/>
  <c r="D4853" i="1"/>
  <c r="D4854" i="1"/>
  <c r="D4855" i="1"/>
  <c r="D4856" i="1"/>
  <c r="D4857" i="1"/>
  <c r="D5223" i="1"/>
  <c r="D4858" i="1"/>
  <c r="D4859" i="1"/>
  <c r="D4860" i="1"/>
  <c r="D4861" i="1"/>
  <c r="D4862" i="1"/>
  <c r="D4863" i="1"/>
  <c r="D4864" i="1"/>
  <c r="D5224" i="1"/>
  <c r="D4865" i="1"/>
  <c r="D4866" i="1"/>
  <c r="D4867" i="1"/>
  <c r="D4868" i="1"/>
  <c r="D4869" i="1"/>
  <c r="D4870" i="1"/>
  <c r="D4871" i="1"/>
  <c r="D5225" i="1"/>
  <c r="D4872" i="1"/>
  <c r="D4873" i="1"/>
  <c r="D4874" i="1"/>
  <c r="D4875" i="1"/>
  <c r="D4876" i="1"/>
  <c r="D4877" i="1"/>
  <c r="D4878" i="1"/>
  <c r="D5226" i="1"/>
  <c r="D4879" i="1"/>
  <c r="D4880" i="1"/>
  <c r="D4881" i="1"/>
  <c r="D4882" i="1"/>
  <c r="D4883" i="1"/>
  <c r="D4884" i="1"/>
  <c r="D4885" i="1"/>
  <c r="D5227" i="1"/>
  <c r="D4886" i="1"/>
  <c r="D4887" i="1"/>
  <c r="D4888" i="1"/>
  <c r="D4889" i="1"/>
  <c r="D4890" i="1"/>
  <c r="D4891" i="1"/>
  <c r="D4892" i="1"/>
  <c r="D5228" i="1"/>
  <c r="D4893" i="1"/>
  <c r="D4894" i="1"/>
  <c r="D4895" i="1"/>
  <c r="D4896" i="1"/>
  <c r="D4897" i="1"/>
  <c r="D4898" i="1"/>
  <c r="D4899" i="1"/>
  <c r="D5229" i="1"/>
  <c r="D4900" i="1"/>
  <c r="D4901" i="1"/>
  <c r="D4902" i="1"/>
  <c r="D4903" i="1"/>
  <c r="D4904" i="1"/>
  <c r="D4905" i="1"/>
  <c r="D4906" i="1"/>
  <c r="D5230" i="1"/>
  <c r="D6030" i="1"/>
  <c r="D5657" i="1"/>
  <c r="D5658" i="1"/>
  <c r="D5659" i="1"/>
  <c r="D5660" i="1"/>
  <c r="D5661" i="1"/>
  <c r="D5662" i="1"/>
  <c r="D5663" i="1"/>
  <c r="D6031" i="1"/>
  <c r="D5664" i="1"/>
  <c r="D5665" i="1"/>
  <c r="D5666" i="1"/>
  <c r="D5667" i="1"/>
  <c r="D5668" i="1"/>
  <c r="D5669" i="1"/>
  <c r="D5670" i="1"/>
  <c r="D6032" i="1"/>
  <c r="D5671" i="1"/>
  <c r="D5672" i="1"/>
  <c r="D5673" i="1"/>
  <c r="D5674" i="1"/>
  <c r="D5675" i="1"/>
  <c r="D5676" i="1"/>
  <c r="D5677" i="1"/>
  <c r="D6033" i="1"/>
  <c r="D5678" i="1"/>
  <c r="D5679" i="1"/>
  <c r="D5680" i="1"/>
  <c r="D5681" i="1"/>
  <c r="D5682" i="1"/>
  <c r="D5683" i="1"/>
  <c r="D5684" i="1"/>
  <c r="D6034" i="1"/>
  <c r="D5685" i="1"/>
  <c r="D5686" i="1"/>
  <c r="D5687" i="1"/>
  <c r="D5688" i="1"/>
  <c r="D5689" i="1"/>
  <c r="D5690" i="1"/>
  <c r="D5691" i="1"/>
  <c r="D6035" i="1"/>
  <c r="D5692" i="1"/>
  <c r="D5693" i="1"/>
  <c r="D5694" i="1"/>
  <c r="D5695" i="1"/>
  <c r="D5696" i="1"/>
  <c r="D5697" i="1"/>
  <c r="D5698" i="1"/>
  <c r="D6036" i="1"/>
  <c r="D5699" i="1"/>
  <c r="D5700" i="1"/>
  <c r="D5701" i="1"/>
  <c r="D5702" i="1"/>
  <c r="D5703" i="1"/>
  <c r="D5704" i="1"/>
  <c r="D5705" i="1"/>
  <c r="D6037" i="1"/>
  <c r="D5706" i="1"/>
  <c r="D5707" i="1"/>
  <c r="D5708" i="1"/>
  <c r="D5709" i="1"/>
  <c r="D5710" i="1"/>
  <c r="D5711" i="1"/>
  <c r="D5712" i="1"/>
  <c r="D6038" i="1"/>
  <c r="F6030" i="1"/>
  <c r="F5657" i="1"/>
  <c r="F5658" i="1"/>
  <c r="F5659" i="1"/>
  <c r="F5660" i="1"/>
  <c r="F5661" i="1"/>
  <c r="F5662" i="1"/>
  <c r="F5663" i="1"/>
  <c r="F6031" i="1"/>
  <c r="F5664" i="1"/>
  <c r="F5665" i="1"/>
  <c r="F5666" i="1"/>
  <c r="F5667" i="1"/>
  <c r="F5668" i="1"/>
  <c r="F5669" i="1"/>
  <c r="F5670" i="1"/>
  <c r="F6032" i="1"/>
  <c r="F5671" i="1"/>
  <c r="F5672" i="1"/>
  <c r="F5673" i="1"/>
  <c r="F5674" i="1"/>
  <c r="F5675" i="1"/>
  <c r="F5676" i="1"/>
  <c r="F5677" i="1"/>
  <c r="F6033" i="1"/>
  <c r="F5678" i="1"/>
  <c r="F5679" i="1"/>
  <c r="F5680" i="1"/>
  <c r="F5681" i="1"/>
  <c r="F5682" i="1"/>
  <c r="F5683" i="1"/>
  <c r="F5684" i="1"/>
  <c r="F6034" i="1"/>
  <c r="F5685" i="1"/>
  <c r="F5686" i="1"/>
  <c r="F5687" i="1"/>
  <c r="F5688" i="1"/>
  <c r="F5689" i="1"/>
  <c r="F5690" i="1"/>
  <c r="F5691" i="1"/>
  <c r="F6035" i="1"/>
  <c r="F5692" i="1"/>
  <c r="F5693" i="1"/>
  <c r="F5694" i="1"/>
  <c r="F5695" i="1"/>
  <c r="F5696" i="1"/>
  <c r="F5697" i="1"/>
  <c r="F5698" i="1"/>
  <c r="F6036" i="1"/>
  <c r="F5699" i="1"/>
  <c r="F5700" i="1"/>
  <c r="F5701" i="1"/>
  <c r="F5702" i="1"/>
  <c r="F5703" i="1"/>
  <c r="F5704" i="1"/>
  <c r="F5705" i="1"/>
  <c r="F6037" i="1"/>
  <c r="F5706" i="1"/>
  <c r="F5707" i="1"/>
  <c r="F5708" i="1"/>
  <c r="F5709" i="1"/>
  <c r="F5710" i="1"/>
  <c r="F5711" i="1"/>
  <c r="F5712" i="1"/>
  <c r="F6038" i="1"/>
  <c r="F5222" i="1"/>
  <c r="F4851" i="1"/>
  <c r="F4852" i="1"/>
  <c r="F4853" i="1"/>
  <c r="F4854" i="1"/>
  <c r="F4855" i="1"/>
  <c r="F4856" i="1"/>
  <c r="F4857" i="1"/>
  <c r="F5223" i="1"/>
  <c r="F4858" i="1"/>
  <c r="F4859" i="1"/>
  <c r="F4860" i="1"/>
  <c r="F4861" i="1"/>
  <c r="F4862" i="1"/>
  <c r="F4863" i="1"/>
  <c r="F4864" i="1"/>
  <c r="F5224" i="1"/>
  <c r="F4865" i="1"/>
  <c r="F4866" i="1"/>
  <c r="F4867" i="1"/>
  <c r="F4868" i="1"/>
  <c r="F4869" i="1"/>
  <c r="F4870" i="1"/>
  <c r="F4871" i="1"/>
  <c r="F5225" i="1"/>
  <c r="F4872" i="1"/>
  <c r="F4873" i="1"/>
  <c r="F4874" i="1"/>
  <c r="F4875" i="1"/>
  <c r="F4876" i="1"/>
  <c r="F4877" i="1"/>
  <c r="F4878" i="1"/>
  <c r="F5226" i="1"/>
  <c r="F4879" i="1"/>
  <c r="F4880" i="1"/>
  <c r="F4881" i="1"/>
  <c r="F4882" i="1"/>
  <c r="F4883" i="1"/>
  <c r="F4884" i="1"/>
  <c r="F4885" i="1"/>
  <c r="F5227" i="1"/>
  <c r="F4886" i="1"/>
  <c r="F4887" i="1"/>
  <c r="F4888" i="1"/>
  <c r="F4889" i="1"/>
  <c r="F4890" i="1"/>
  <c r="F4891" i="1"/>
  <c r="F4892" i="1"/>
  <c r="F5228" i="1"/>
  <c r="F4893" i="1"/>
  <c r="F4894" i="1"/>
  <c r="F4895" i="1"/>
  <c r="F4896" i="1"/>
  <c r="F4897" i="1"/>
  <c r="F4898" i="1"/>
  <c r="F4899" i="1"/>
  <c r="F5229" i="1"/>
  <c r="F4900" i="1"/>
  <c r="F4901" i="1"/>
  <c r="F4902" i="1"/>
  <c r="F4903" i="1"/>
  <c r="F4904" i="1"/>
  <c r="F4905" i="1"/>
  <c r="F4906" i="1"/>
  <c r="F5230" i="1"/>
  <c r="F4416" i="1"/>
  <c r="F4045" i="1"/>
  <c r="F4046" i="1"/>
  <c r="F4047" i="1"/>
  <c r="F4048" i="1"/>
  <c r="F4049" i="1"/>
  <c r="F4050" i="1"/>
  <c r="F4051" i="1"/>
  <c r="F4417" i="1"/>
  <c r="F4052" i="1"/>
  <c r="F4053" i="1"/>
  <c r="F4054" i="1"/>
  <c r="F4055" i="1"/>
  <c r="F4056" i="1"/>
  <c r="F4057" i="1"/>
  <c r="F4058" i="1"/>
  <c r="F4418" i="1"/>
  <c r="F4059" i="1"/>
  <c r="F4060" i="1"/>
  <c r="F4061" i="1"/>
  <c r="F4062" i="1"/>
  <c r="F4063" i="1"/>
  <c r="F4064" i="1"/>
  <c r="F4065" i="1"/>
  <c r="F4419" i="1"/>
  <c r="F4066" i="1"/>
  <c r="F4067" i="1"/>
  <c r="F4068" i="1"/>
  <c r="F4069" i="1"/>
  <c r="F4070" i="1"/>
  <c r="F4071" i="1"/>
  <c r="F4072" i="1"/>
  <c r="F4420" i="1"/>
  <c r="F4073" i="1"/>
  <c r="F4074" i="1"/>
  <c r="F4075" i="1"/>
  <c r="F4076" i="1"/>
  <c r="F4077" i="1"/>
  <c r="F4078" i="1"/>
  <c r="F4079" i="1"/>
  <c r="F4421" i="1"/>
  <c r="F4080" i="1"/>
  <c r="F4081" i="1"/>
  <c r="F4082" i="1"/>
  <c r="F4083" i="1"/>
  <c r="F4084" i="1"/>
  <c r="F4085" i="1"/>
  <c r="F4086" i="1"/>
  <c r="F4422" i="1"/>
  <c r="F4087" i="1"/>
  <c r="F4088" i="1"/>
  <c r="F4089" i="1"/>
  <c r="F4090" i="1"/>
  <c r="F4091" i="1"/>
  <c r="F4092" i="1"/>
  <c r="F4093" i="1"/>
  <c r="F4423" i="1"/>
  <c r="F4094" i="1"/>
  <c r="F4095" i="1"/>
  <c r="F4096" i="1"/>
  <c r="F4097" i="1"/>
  <c r="F4098" i="1"/>
  <c r="F4099" i="1"/>
  <c r="F4100" i="1"/>
  <c r="F4424" i="1"/>
  <c r="F3611" i="1"/>
  <c r="F3239" i="1"/>
  <c r="F3240" i="1"/>
  <c r="F3241" i="1"/>
  <c r="F3242" i="1"/>
  <c r="F3243" i="1"/>
  <c r="F3244" i="1"/>
  <c r="F3245" i="1"/>
  <c r="F3612" i="1"/>
  <c r="F3246" i="1"/>
  <c r="F3247" i="1"/>
  <c r="F3248" i="1"/>
  <c r="F3249" i="1"/>
  <c r="F3250" i="1"/>
  <c r="F3251" i="1"/>
  <c r="F3252" i="1"/>
  <c r="F3613" i="1"/>
  <c r="F3253" i="1"/>
  <c r="F3254" i="1"/>
  <c r="F3255" i="1"/>
  <c r="F3256" i="1"/>
  <c r="F3257" i="1"/>
  <c r="F3258" i="1"/>
  <c r="F3259" i="1"/>
  <c r="F3614" i="1"/>
  <c r="F3260" i="1"/>
  <c r="F3261" i="1"/>
  <c r="F3262" i="1"/>
  <c r="F3263" i="1"/>
  <c r="F3264" i="1"/>
  <c r="F3265" i="1"/>
  <c r="F3266" i="1"/>
  <c r="F3615" i="1"/>
  <c r="F3267" i="1"/>
  <c r="F3268" i="1"/>
  <c r="F3269" i="1"/>
  <c r="F3270" i="1"/>
  <c r="F3271" i="1"/>
  <c r="F3272" i="1"/>
  <c r="F3273" i="1"/>
  <c r="F3616" i="1"/>
  <c r="F3274" i="1"/>
  <c r="F3275" i="1"/>
  <c r="F3276" i="1"/>
  <c r="F3277" i="1"/>
  <c r="F3278" i="1"/>
  <c r="F3279" i="1"/>
  <c r="F3280" i="1"/>
  <c r="F3617" i="1"/>
  <c r="F3281" i="1"/>
  <c r="F3282" i="1"/>
  <c r="F3283" i="1"/>
  <c r="F3284" i="1"/>
  <c r="F3285" i="1"/>
  <c r="F3286" i="1"/>
  <c r="F3287" i="1"/>
  <c r="F3618" i="1"/>
  <c r="F3288" i="1"/>
  <c r="F3289" i="1"/>
  <c r="F3290" i="1"/>
  <c r="F3291" i="1"/>
  <c r="F3292" i="1"/>
  <c r="F3293" i="1"/>
  <c r="F3294" i="1"/>
  <c r="F3619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684" i="1"/>
  <c r="F2685" i="1"/>
  <c r="F2686" i="1"/>
  <c r="F2687" i="1"/>
  <c r="F2688" i="1"/>
  <c r="F2689" i="1"/>
  <c r="F2690" i="1"/>
  <c r="F2691" i="1"/>
  <c r="F2692" i="1"/>
  <c r="F1872" i="1"/>
  <c r="F1622" i="1"/>
  <c r="F1623" i="1"/>
  <c r="F1624" i="1"/>
  <c r="F1625" i="1"/>
  <c r="F1626" i="1"/>
  <c r="F1627" i="1"/>
  <c r="F1628" i="1"/>
  <c r="F1873" i="1"/>
  <c r="F1629" i="1"/>
  <c r="F1630" i="1"/>
  <c r="F1631" i="1"/>
  <c r="F1632" i="1"/>
  <c r="F1633" i="1"/>
  <c r="F1634" i="1"/>
  <c r="F1635" i="1"/>
  <c r="F1881" i="1"/>
  <c r="F1636" i="1"/>
  <c r="F1637" i="1"/>
  <c r="F1638" i="1"/>
  <c r="F1639" i="1"/>
  <c r="F1640" i="1"/>
  <c r="F1641" i="1"/>
  <c r="F1642" i="1"/>
  <c r="F1889" i="1"/>
  <c r="F1643" i="1"/>
  <c r="F1644" i="1"/>
  <c r="F1645" i="1"/>
  <c r="F1646" i="1"/>
  <c r="F1647" i="1"/>
  <c r="F1648" i="1"/>
  <c r="F1649" i="1"/>
  <c r="F1897" i="1"/>
  <c r="F1650" i="1"/>
  <c r="F1651" i="1"/>
  <c r="F1652" i="1"/>
  <c r="F1653" i="1"/>
  <c r="F1654" i="1"/>
  <c r="F1655" i="1"/>
  <c r="F1656" i="1"/>
  <c r="F1905" i="1"/>
  <c r="F1657" i="1"/>
  <c r="F1658" i="1"/>
  <c r="F1659" i="1"/>
  <c r="F1660" i="1"/>
  <c r="F1661" i="1"/>
  <c r="F1662" i="1"/>
  <c r="F1663" i="1"/>
  <c r="F1913" i="1"/>
  <c r="F1664" i="1"/>
  <c r="F1665" i="1"/>
  <c r="F1666" i="1"/>
  <c r="F1667" i="1"/>
  <c r="F1668" i="1"/>
  <c r="F1669" i="1"/>
  <c r="F1670" i="1"/>
  <c r="F1921" i="1"/>
  <c r="F1671" i="1"/>
  <c r="F1672" i="1"/>
  <c r="F1673" i="1"/>
  <c r="F1674" i="1"/>
  <c r="F1675" i="1"/>
  <c r="F1676" i="1"/>
  <c r="F1677" i="1"/>
  <c r="F1929" i="1"/>
  <c r="F815" i="1"/>
  <c r="F816" i="1"/>
  <c r="F817" i="1"/>
  <c r="F818" i="1"/>
  <c r="F819" i="1"/>
  <c r="F820" i="1"/>
  <c r="F821" i="1"/>
  <c r="F866" i="1"/>
  <c r="F822" i="1"/>
  <c r="F823" i="1"/>
  <c r="F824" i="1"/>
  <c r="F825" i="1"/>
  <c r="F826" i="1"/>
  <c r="F827" i="1"/>
  <c r="F828" i="1"/>
  <c r="F867" i="1"/>
  <c r="F829" i="1"/>
  <c r="F830" i="1"/>
  <c r="F831" i="1"/>
  <c r="F832" i="1"/>
  <c r="F833" i="1"/>
  <c r="F834" i="1"/>
  <c r="F835" i="1"/>
  <c r="F868" i="1"/>
  <c r="F836" i="1"/>
  <c r="F837" i="1"/>
  <c r="F838" i="1"/>
  <c r="F839" i="1"/>
  <c r="F840" i="1"/>
  <c r="F841" i="1"/>
  <c r="F842" i="1"/>
  <c r="F869" i="1"/>
  <c r="F843" i="1"/>
  <c r="F844" i="1"/>
  <c r="F845" i="1"/>
  <c r="F846" i="1"/>
  <c r="F847" i="1"/>
  <c r="F848" i="1"/>
  <c r="F849" i="1"/>
  <c r="F870" i="1"/>
  <c r="F850" i="1"/>
  <c r="F851" i="1"/>
  <c r="F852" i="1"/>
  <c r="F853" i="1"/>
  <c r="F854" i="1"/>
  <c r="F855" i="1"/>
  <c r="F856" i="1"/>
  <c r="F871" i="1"/>
  <c r="F857" i="1"/>
  <c r="F858" i="1"/>
  <c r="F859" i="1"/>
  <c r="F860" i="1"/>
  <c r="F861" i="1"/>
  <c r="F862" i="1"/>
  <c r="F863" i="1"/>
  <c r="F872" i="1"/>
  <c r="F865" i="1"/>
  <c r="F814" i="1"/>
  <c r="F813" i="1"/>
  <c r="F812" i="1"/>
  <c r="F811" i="1"/>
  <c r="F810" i="1"/>
  <c r="F809" i="1"/>
  <c r="F808" i="1"/>
  <c r="F864" i="1"/>
  <c r="F12" i="1"/>
  <c r="F13" i="1"/>
  <c r="F14" i="1"/>
  <c r="F15" i="1"/>
  <c r="F16" i="1"/>
  <c r="F17" i="1"/>
  <c r="F19" i="1"/>
  <c r="F18" i="1"/>
  <c r="F20" i="1"/>
  <c r="F21" i="1"/>
  <c r="F22" i="1"/>
  <c r="F23" i="1"/>
  <c r="F24" i="1"/>
  <c r="F25" i="1"/>
  <c r="F27" i="1"/>
  <c r="F26" i="1"/>
  <c r="F28" i="1"/>
  <c r="F29" i="1"/>
  <c r="F30" i="1"/>
  <c r="F31" i="1"/>
  <c r="F32" i="1"/>
  <c r="F33" i="1"/>
  <c r="F35" i="1"/>
  <c r="F34" i="1"/>
  <c r="F36" i="1"/>
  <c r="F37" i="1"/>
  <c r="F38" i="1"/>
  <c r="F39" i="1"/>
  <c r="F40" i="1"/>
  <c r="F41" i="1"/>
  <c r="F43" i="1"/>
  <c r="F42" i="1"/>
  <c r="F44" i="1"/>
  <c r="F45" i="1"/>
  <c r="F46" i="1"/>
  <c r="F47" i="1"/>
  <c r="F48" i="1"/>
  <c r="F49" i="1"/>
  <c r="F51" i="1"/>
  <c r="F50" i="1"/>
  <c r="F52" i="1"/>
  <c r="F53" i="1"/>
  <c r="F54" i="1"/>
  <c r="F55" i="1"/>
  <c r="F56" i="1"/>
  <c r="F57" i="1"/>
  <c r="F59" i="1"/>
  <c r="F58" i="1"/>
  <c r="F60" i="1"/>
  <c r="F61" i="1"/>
  <c r="F62" i="1"/>
  <c r="F63" i="1"/>
  <c r="F64" i="1"/>
  <c r="F65" i="1"/>
  <c r="F66" i="1"/>
  <c r="F11" i="1"/>
  <c r="F10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13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07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01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295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489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678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884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2" i="1"/>
  <c r="F3" i="1"/>
  <c r="F4" i="1"/>
  <c r="F5" i="1"/>
  <c r="F6" i="1"/>
  <c r="F7" i="1"/>
  <c r="F8" i="1"/>
  <c r="F9" i="1"/>
  <c r="F110" i="1"/>
  <c r="F111" i="1"/>
  <c r="F112" i="1"/>
  <c r="F113" i="1"/>
  <c r="F114" i="1"/>
  <c r="F115" i="1"/>
  <c r="F116" i="1"/>
  <c r="F117" i="1"/>
  <c r="D6472" i="1" l="1"/>
  <c r="C6473" i="1"/>
  <c r="D6473" i="1" l="1"/>
  <c r="C6474" i="1"/>
  <c r="D6474" i="1" l="1"/>
  <c r="C6475" i="1"/>
  <c r="D6475" i="1" l="1"/>
  <c r="C6476" i="1"/>
  <c r="C6477" i="1" l="1"/>
  <c r="D6476" i="1"/>
  <c r="C6478" i="1" l="1"/>
  <c r="D6477" i="1"/>
  <c r="C6479" i="1" l="1"/>
  <c r="D6478" i="1"/>
  <c r="D6479" i="1" l="1"/>
  <c r="C6480" i="1"/>
  <c r="D6480" i="1" l="1"/>
  <c r="C6481" i="1"/>
  <c r="D6481" i="1" l="1"/>
  <c r="C6482" i="1"/>
  <c r="D6482" i="1" l="1"/>
  <c r="C6483" i="1"/>
  <c r="D6483" i="1" l="1"/>
  <c r="C6484" i="1"/>
  <c r="C6485" i="1" l="1"/>
  <c r="D6484" i="1"/>
  <c r="C6486" i="1" l="1"/>
  <c r="D6485" i="1"/>
  <c r="C6487" i="1" l="1"/>
  <c r="D6486" i="1"/>
  <c r="C6488" i="1" l="1"/>
  <c r="D6487" i="1"/>
  <c r="C6489" i="1" l="1"/>
  <c r="D6488" i="1"/>
  <c r="C6490" i="1" l="1"/>
  <c r="D6489" i="1"/>
  <c r="C6491" i="1" l="1"/>
  <c r="D6490" i="1"/>
  <c r="C6492" i="1" l="1"/>
  <c r="D6491" i="1"/>
  <c r="C6493" i="1" l="1"/>
  <c r="D6492" i="1"/>
  <c r="C6494" i="1" l="1"/>
  <c r="D6493" i="1"/>
  <c r="C6495" i="1" l="1"/>
  <c r="D6494" i="1"/>
  <c r="D6495" i="1" l="1"/>
  <c r="C6496" i="1"/>
  <c r="C6497" i="1" l="1"/>
  <c r="D6496" i="1"/>
  <c r="C6498" i="1" l="1"/>
  <c r="D6497" i="1"/>
  <c r="C6499" i="1" l="1"/>
  <c r="D6498" i="1"/>
  <c r="C6500" i="1" l="1"/>
  <c r="D6499" i="1"/>
  <c r="C6501" i="1" l="1"/>
  <c r="D6500" i="1"/>
  <c r="C6502" i="1" l="1"/>
  <c r="D6501" i="1"/>
  <c r="C6503" i="1" l="1"/>
  <c r="D6502" i="1"/>
  <c r="D6503" i="1" l="1"/>
  <c r="C6504" i="1"/>
  <c r="C6505" i="1" l="1"/>
  <c r="D6504" i="1"/>
  <c r="C6506" i="1" l="1"/>
  <c r="D6505" i="1"/>
  <c r="C6507" i="1" l="1"/>
  <c r="D6506" i="1"/>
  <c r="C6508" i="1" l="1"/>
  <c r="D6507" i="1"/>
  <c r="C6509" i="1" l="1"/>
  <c r="D6508" i="1"/>
  <c r="C6510" i="1" l="1"/>
  <c r="D6509" i="1"/>
  <c r="C6511" i="1" l="1"/>
  <c r="D6510" i="1"/>
  <c r="D6511" i="1" l="1"/>
  <c r="C6512" i="1"/>
  <c r="C6513" i="1" l="1"/>
  <c r="D6512" i="1"/>
  <c r="C6514" i="1" l="1"/>
  <c r="D6513" i="1"/>
  <c r="C6515" i="1" l="1"/>
  <c r="D6514" i="1"/>
  <c r="C6516" i="1" l="1"/>
  <c r="D6515" i="1"/>
  <c r="C6517" i="1" l="1"/>
  <c r="D6516" i="1"/>
  <c r="C6518" i="1" l="1"/>
  <c r="D6517" i="1"/>
  <c r="C6519" i="1" l="1"/>
  <c r="D6518" i="1"/>
  <c r="C6520" i="1" l="1"/>
  <c r="D6519" i="1"/>
  <c r="C6521" i="1" l="1"/>
  <c r="D6520" i="1"/>
  <c r="C6522" i="1" l="1"/>
  <c r="D6521" i="1"/>
  <c r="C6523" i="1" l="1"/>
  <c r="D6522" i="1"/>
  <c r="C6524" i="1" l="1"/>
  <c r="D6523" i="1"/>
  <c r="C6525" i="1" l="1"/>
  <c r="D6524" i="1"/>
  <c r="C6526" i="1" l="1"/>
  <c r="D6525" i="1"/>
  <c r="C6527" i="1" l="1"/>
  <c r="D6526" i="1"/>
  <c r="C6528" i="1" l="1"/>
  <c r="D6527" i="1"/>
  <c r="C6529" i="1" l="1"/>
  <c r="D6528" i="1"/>
  <c r="C6530" i="1" l="1"/>
  <c r="D6529" i="1"/>
  <c r="C6531" i="1" l="1"/>
  <c r="D6530" i="1"/>
  <c r="C6532" i="1" l="1"/>
  <c r="D6531" i="1"/>
  <c r="C6533" i="1" l="1"/>
  <c r="D6532" i="1"/>
  <c r="C6534" i="1" l="1"/>
  <c r="D6533" i="1"/>
  <c r="C6535" i="1" l="1"/>
  <c r="D6534" i="1"/>
  <c r="C6536" i="1" l="1"/>
  <c r="D6535" i="1"/>
  <c r="C6537" i="1" l="1"/>
  <c r="D6536" i="1"/>
  <c r="C6538" i="1" l="1"/>
  <c r="D6537" i="1"/>
  <c r="C6539" i="1" l="1"/>
  <c r="D6538" i="1"/>
  <c r="C6540" i="1" l="1"/>
  <c r="D6539" i="1"/>
  <c r="C6541" i="1" l="1"/>
  <c r="D6540" i="1"/>
  <c r="C6542" i="1" l="1"/>
  <c r="D6541" i="1"/>
  <c r="C6543" i="1" l="1"/>
  <c r="D6542" i="1"/>
  <c r="C6544" i="1" l="1"/>
  <c r="D6543" i="1"/>
  <c r="C6545" i="1" l="1"/>
  <c r="D6544" i="1"/>
  <c r="C6546" i="1" l="1"/>
  <c r="D6545" i="1"/>
  <c r="C6547" i="1" l="1"/>
  <c r="D6546" i="1"/>
  <c r="C6548" i="1" l="1"/>
  <c r="D6547" i="1"/>
  <c r="C6549" i="1" l="1"/>
  <c r="D6548" i="1"/>
  <c r="C6550" i="1" l="1"/>
  <c r="D6549" i="1"/>
  <c r="C6551" i="1" l="1"/>
  <c r="D6550" i="1"/>
  <c r="D6551" i="1" l="1"/>
  <c r="C6552" i="1"/>
  <c r="C6553" i="1" l="1"/>
  <c r="D6552" i="1"/>
  <c r="C6554" i="1" l="1"/>
  <c r="D6553" i="1"/>
  <c r="C6555" i="1" l="1"/>
  <c r="D6554" i="1"/>
  <c r="C6556" i="1" l="1"/>
  <c r="D6555" i="1"/>
  <c r="C6557" i="1" l="1"/>
  <c r="D6556" i="1"/>
  <c r="C6558" i="1" l="1"/>
  <c r="D6557" i="1"/>
  <c r="C6559" i="1" l="1"/>
  <c r="D6558" i="1"/>
  <c r="D6559" i="1" l="1"/>
  <c r="C6560" i="1"/>
  <c r="C6561" i="1" l="1"/>
  <c r="D6560" i="1"/>
  <c r="C6562" i="1" l="1"/>
  <c r="D6561" i="1"/>
  <c r="C6563" i="1" l="1"/>
  <c r="D6562" i="1"/>
  <c r="C6564" i="1" l="1"/>
  <c r="D6563" i="1"/>
  <c r="C6565" i="1" l="1"/>
  <c r="D6564" i="1"/>
  <c r="C6566" i="1" l="1"/>
  <c r="D6565" i="1"/>
  <c r="C6567" i="1" l="1"/>
  <c r="D6566" i="1"/>
  <c r="D6567" i="1" l="1"/>
  <c r="C6568" i="1"/>
  <c r="C6569" i="1" l="1"/>
  <c r="D6568" i="1"/>
  <c r="C6570" i="1" l="1"/>
  <c r="D6569" i="1"/>
  <c r="C6571" i="1" l="1"/>
  <c r="D6570" i="1"/>
  <c r="C6572" i="1" l="1"/>
  <c r="D6571" i="1"/>
  <c r="C6573" i="1" l="1"/>
  <c r="D6572" i="1"/>
  <c r="C6574" i="1" l="1"/>
  <c r="D6573" i="1"/>
  <c r="C6575" i="1" l="1"/>
  <c r="D6574" i="1"/>
  <c r="D6575" i="1" l="1"/>
  <c r="C6576" i="1"/>
  <c r="C6577" i="1" l="1"/>
  <c r="D6576" i="1"/>
  <c r="C6578" i="1" l="1"/>
  <c r="D6577" i="1"/>
  <c r="C6579" i="1" l="1"/>
  <c r="D6578" i="1"/>
  <c r="C6580" i="1" l="1"/>
  <c r="D6579" i="1"/>
  <c r="C6581" i="1" l="1"/>
  <c r="D6580" i="1"/>
  <c r="C6582" i="1" l="1"/>
  <c r="D6581" i="1"/>
  <c r="C6583" i="1" l="1"/>
  <c r="D6582" i="1"/>
  <c r="D6583" i="1" l="1"/>
  <c r="C6584" i="1"/>
  <c r="C6585" i="1" l="1"/>
  <c r="D6584" i="1"/>
  <c r="C6586" i="1" l="1"/>
  <c r="D6585" i="1"/>
  <c r="C6587" i="1" l="1"/>
  <c r="D6586" i="1"/>
  <c r="C6588" i="1" l="1"/>
  <c r="D6587" i="1"/>
  <c r="C6589" i="1" l="1"/>
  <c r="D6588" i="1"/>
  <c r="C6590" i="1" l="1"/>
  <c r="D6589" i="1"/>
  <c r="C6591" i="1" l="1"/>
  <c r="D6590" i="1"/>
  <c r="D6591" i="1" l="1"/>
  <c r="C6592" i="1"/>
  <c r="C6593" i="1" l="1"/>
  <c r="D6592" i="1"/>
  <c r="C6594" i="1" l="1"/>
  <c r="D6593" i="1"/>
  <c r="C6595" i="1" l="1"/>
  <c r="D6594" i="1"/>
  <c r="C6596" i="1" l="1"/>
  <c r="D6595" i="1"/>
  <c r="C6597" i="1" l="1"/>
  <c r="D6596" i="1"/>
  <c r="C6598" i="1" l="1"/>
  <c r="D6597" i="1"/>
  <c r="C6599" i="1" l="1"/>
  <c r="D6598" i="1"/>
  <c r="D6599" i="1" l="1"/>
  <c r="C6600" i="1"/>
  <c r="C6601" i="1" l="1"/>
  <c r="D6600" i="1"/>
  <c r="C6602" i="1" l="1"/>
  <c r="D6601" i="1"/>
  <c r="C6603" i="1" l="1"/>
  <c r="D6602" i="1"/>
  <c r="C6604" i="1" l="1"/>
  <c r="D6603" i="1"/>
  <c r="C6605" i="1" l="1"/>
  <c r="D6604" i="1"/>
  <c r="C6606" i="1" l="1"/>
  <c r="D6605" i="1"/>
  <c r="C6607" i="1" l="1"/>
  <c r="D6606" i="1"/>
  <c r="D6607" i="1" l="1"/>
  <c r="C6608" i="1"/>
  <c r="C6609" i="1" l="1"/>
  <c r="D6608" i="1"/>
  <c r="C6610" i="1" l="1"/>
  <c r="D6609" i="1"/>
  <c r="C6611" i="1" l="1"/>
  <c r="D6610" i="1"/>
  <c r="C6612" i="1" l="1"/>
  <c r="D6611" i="1"/>
  <c r="C6613" i="1" l="1"/>
  <c r="D6612" i="1"/>
  <c r="C6614" i="1" l="1"/>
  <c r="D6613" i="1"/>
  <c r="C6615" i="1" l="1"/>
  <c r="D6614" i="1"/>
  <c r="D6615" i="1" l="1"/>
  <c r="C6616" i="1"/>
  <c r="C6617" i="1" l="1"/>
  <c r="D6616" i="1"/>
  <c r="C6618" i="1" l="1"/>
  <c r="D6617" i="1"/>
  <c r="C6619" i="1" l="1"/>
  <c r="D6618" i="1"/>
  <c r="C6620" i="1" l="1"/>
  <c r="D6619" i="1"/>
  <c r="C6621" i="1" l="1"/>
  <c r="D6620" i="1"/>
  <c r="C6622" i="1" l="1"/>
  <c r="D6621" i="1"/>
  <c r="C6623" i="1" l="1"/>
  <c r="D6622" i="1"/>
  <c r="D6623" i="1" l="1"/>
  <c r="C6624" i="1"/>
  <c r="C6625" i="1" l="1"/>
  <c r="D6624" i="1"/>
  <c r="C6626" i="1" l="1"/>
  <c r="D6625" i="1"/>
  <c r="C6627" i="1" l="1"/>
  <c r="D6626" i="1"/>
  <c r="C6628" i="1" l="1"/>
  <c r="D6627" i="1"/>
  <c r="C6629" i="1" l="1"/>
  <c r="D6628" i="1"/>
  <c r="C6630" i="1" l="1"/>
  <c r="D6630" i="1" s="1"/>
  <c r="D6629" i="1"/>
</calcChain>
</file>

<file path=xl/sharedStrings.xml><?xml version="1.0" encoding="utf-8"?>
<sst xmlns="http://schemas.openxmlformats.org/spreadsheetml/2006/main" count="6811" uniqueCount="57">
  <si>
    <t>Cell</t>
  </si>
  <si>
    <t>Sample Number</t>
  </si>
  <si>
    <t>Cycle</t>
  </si>
  <si>
    <t>Full Discharge?</t>
  </si>
  <si>
    <t>Discharge Capacity (Ah)</t>
  </si>
  <si>
    <t>Discharge Capacity (mAh)</t>
  </si>
  <si>
    <t>Degradation (%)</t>
  </si>
  <si>
    <r>
      <t>Internal Resistance (</t>
    </r>
    <r>
      <rPr>
        <sz val="11"/>
        <color theme="1"/>
        <rFont val="Calibri"/>
        <family val="2"/>
      </rPr>
      <t>Ω)</t>
    </r>
  </si>
  <si>
    <t>Discharge Time (s)</t>
  </si>
  <si>
    <t>Discharge Time (hrs)</t>
  </si>
  <si>
    <t>Varta Accu60L3</t>
  </si>
  <si>
    <t>Zenipower Z22FHC</t>
  </si>
  <si>
    <r>
      <t>Internal Resistance (</t>
    </r>
    <r>
      <rPr>
        <b/>
        <sz val="11"/>
        <color theme="0"/>
        <rFont val="Calibri"/>
        <family val="2"/>
      </rPr>
      <t>Ω)</t>
    </r>
  </si>
  <si>
    <t>Yes</t>
  </si>
  <si>
    <t>Sum of Discharge Capacity (mAh)2</t>
  </si>
  <si>
    <t>Column Labels</t>
  </si>
  <si>
    <t>Sum of Discharge Capacity (mAh)</t>
  </si>
  <si>
    <t>Min of Discharge Time (hrs)</t>
  </si>
  <si>
    <t>Row Labels</t>
  </si>
  <si>
    <t>Grand Total</t>
  </si>
  <si>
    <t>Sum of Discharge Time (hrs)</t>
  </si>
  <si>
    <t>Capacity Degradation</t>
  </si>
  <si>
    <t>Capacity Estimate</t>
  </si>
  <si>
    <t>Days/Cycles</t>
  </si>
  <si>
    <t>Estimated Capacity</t>
  </si>
  <si>
    <t>Note: There is an hypothesized inflection point in capacity degredation somewhere after 1000 cycles. Take caution using this calculator for &gt;1000 cycles.</t>
  </si>
  <si>
    <t>Sample 1</t>
  </si>
  <si>
    <t>Sample 2</t>
  </si>
  <si>
    <t>Sample 3</t>
  </si>
  <si>
    <t>Sample 4</t>
  </si>
  <si>
    <t>Sample 5</t>
  </si>
  <si>
    <t>Sample 6</t>
  </si>
  <si>
    <t>Sample 7</t>
  </si>
  <si>
    <t>Sample 8</t>
  </si>
  <si>
    <t>Starkey Average</t>
  </si>
  <si>
    <t>Starkey Extrapolation</t>
  </si>
  <si>
    <t>Supplier Data</t>
  </si>
  <si>
    <t>Varta Data</t>
  </si>
  <si>
    <t>Starkey Data</t>
  </si>
  <si>
    <t>∆</t>
  </si>
  <si>
    <t>Capacity (mAh)</t>
  </si>
  <si>
    <t>Normalized Capacity</t>
  </si>
  <si>
    <t>Varta Data Source:</t>
  </si>
  <si>
    <t>Starkey_Arbin_Average</t>
  </si>
  <si>
    <t>Starkey_Extrapolation</t>
  </si>
  <si>
    <t>Supplier_Data</t>
  </si>
  <si>
    <t>Supplier_Data_Extrapolation</t>
  </si>
  <si>
    <t>Serial Number</t>
  </si>
  <si>
    <t>G23_MacroRIC_Returns</t>
  </si>
  <si>
    <r>
      <t xml:space="preserve">Starkey </t>
    </r>
    <r>
      <rPr>
        <sz val="11"/>
        <color theme="1"/>
        <rFont val="Aptos Narrow"/>
        <family val="2"/>
      </rPr>
      <t>∆</t>
    </r>
  </si>
  <si>
    <r>
      <t xml:space="preserve">Starkey </t>
    </r>
    <r>
      <rPr>
        <sz val="11"/>
        <color theme="1"/>
        <rFont val="Aptos Narrow"/>
        <family val="2"/>
      </rPr>
      <t>∆</t>
    </r>
    <r>
      <rPr>
        <sz val="11"/>
        <color theme="1"/>
        <rFont val="Calibri"/>
        <family val="2"/>
        <scheme val="minor"/>
      </rPr>
      <t xml:space="preserve"> Below</t>
    </r>
  </si>
  <si>
    <r>
      <t xml:space="preserve">Supplier </t>
    </r>
    <r>
      <rPr>
        <sz val="11"/>
        <color theme="1"/>
        <rFont val="Aptos Narrow"/>
        <family val="2"/>
      </rPr>
      <t>∆</t>
    </r>
  </si>
  <si>
    <r>
      <t xml:space="preserve">Supplier </t>
    </r>
    <r>
      <rPr>
        <sz val="11"/>
        <color theme="1"/>
        <rFont val="Aptos Narrow"/>
        <family val="2"/>
      </rPr>
      <t>∆</t>
    </r>
    <r>
      <rPr>
        <sz val="11"/>
        <color theme="1"/>
        <rFont val="Calibri"/>
        <family val="2"/>
        <scheme val="minor"/>
      </rPr>
      <t xml:space="preserve"> Below</t>
    </r>
  </si>
  <si>
    <t>G23_microRIC_Returns</t>
  </si>
  <si>
    <t>Initial Voltage</t>
  </si>
  <si>
    <t>Macro Count</t>
  </si>
  <si>
    <t>micro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</si>
</sst>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Aptos Narrow"/>
      <family val="2"/>
    </font>
    <font>
      <sz val="11"/>
      <color theme="1"/>
      <name val="Aptos Narrow"/>
      <family val="2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indexed="6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2" borderId="2" xfId="0" applyFont="1" applyFill="1" applyBorder="1"/>
    <xf numFmtId="0" fontId="2" fillId="2" borderId="3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0" fontId="0" fillId="4" borderId="1" xfId="0" applyFill="1" applyBorder="1"/>
    <xf numFmtId="0" fontId="0" fillId="0" borderId="0" xfId="0" applyAlignment="1">
      <alignment horizontal="right"/>
    </xf>
    <xf numFmtId="0" fontId="0" fillId="4" borderId="0" xfId="0" applyFill="1"/>
    <xf numFmtId="10" fontId="0" fillId="0" borderId="0" xfId="0" applyNumberFormat="1"/>
    <xf numFmtId="0" fontId="0" fillId="0" borderId="1" xfId="0" applyBorder="1" applyAlignment="1">
      <alignment horizontal="right"/>
    </xf>
    <xf numFmtId="0" fontId="0" fillId="0" borderId="6" xfId="0" applyBorder="1"/>
    <xf numFmtId="0" fontId="0" fillId="5" borderId="6" xfId="0" applyFill="1" applyBorder="1"/>
    <xf numFmtId="10" fontId="0" fillId="0" borderId="6" xfId="0" applyNumberFormat="1" applyBorder="1"/>
    <xf numFmtId="0" fontId="0" fillId="0" borderId="0" xfId="0" applyAlignment="1">
      <alignment horizontal="center"/>
    </xf>
    <xf numFmtId="0" fontId="0" fillId="0" borderId="5" xfId="0" applyBorder="1"/>
    <xf numFmtId="0" fontId="0" fillId="0" borderId="5" xfId="0" applyBorder="1" applyAlignment="1">
      <alignment horizontal="right"/>
    </xf>
    <xf numFmtId="0" fontId="4" fillId="6" borderId="6" xfId="0" applyFont="1" applyFill="1" applyBorder="1"/>
    <xf numFmtId="0" fontId="5" fillId="6" borderId="6" xfId="0" applyFont="1" applyFill="1" applyBorder="1"/>
    <xf numFmtId="0" fontId="0" fillId="0" borderId="14" xfId="0" applyBorder="1"/>
    <xf numFmtId="164" fontId="0" fillId="0" borderId="6" xfId="0" applyNumberFormat="1" applyBorder="1"/>
    <xf numFmtId="164" fontId="0" fillId="4" borderId="1" xfId="0" applyNumberFormat="1" applyFill="1" applyBorder="1"/>
    <xf numFmtId="164" fontId="0" fillId="4" borderId="15" xfId="0" applyNumberFormat="1" applyFill="1" applyBorder="1"/>
    <xf numFmtId="1" fontId="0" fillId="0" borderId="0" xfId="0" applyNumberFormat="1"/>
    <xf numFmtId="9" fontId="0" fillId="0" borderId="0" xfId="0" applyNumberFormat="1"/>
    <xf numFmtId="0" fontId="4" fillId="0" borderId="6" xfId="0" applyFont="1" applyBorder="1" applyAlignment="1">
      <alignment horizontal="center"/>
    </xf>
    <xf numFmtId="0" fontId="0" fillId="0" borderId="7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0" fillId="0" borderId="0" xfId="0" applyAlignment="1">
      <alignment horizontal="center"/>
    </xf>
    <xf numFmtId="0" fontId="0" fillId="0" borderId="13" xfId="0" applyBorder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Normal" xfId="0" builtinId="0"/>
  </cellStyles>
  <dxfs count="6">
    <dxf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[Li-Ion_LongTermCycling.xlsx]Zenipower_Pivot_Table!PivotTable1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Zenipower Z22FH-C Long-Term Capacity</a:t>
            </a:r>
            <a:r>
              <a:rPr lang="en-US" sz="1800" b="1" baseline="0"/>
              <a:t> Cycling</a:t>
            </a:r>
          </a:p>
          <a:p>
            <a:pPr>
              <a:defRPr b="1"/>
            </a:pPr>
            <a:r>
              <a:rPr lang="en-US" sz="1600" b="1" baseline="0"/>
              <a:t>Normalized Capacity vs. Cycle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Zenipower_Pivot_Table!$B$4:$B$5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Zenipower_Pivot_Table!$A$6:$A$56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Zenipower_Pivot_Table!$B$6:$B$56</c:f>
              <c:numCache>
                <c:formatCode>0.00%</c:formatCode>
                <c:ptCount val="50"/>
                <c:pt idx="0">
                  <c:v>1</c:v>
                </c:pt>
                <c:pt idx="1">
                  <c:v>0.99471503548808693</c:v>
                </c:pt>
                <c:pt idx="2">
                  <c:v>0.9922951433092051</c:v>
                </c:pt>
                <c:pt idx="3">
                  <c:v>0.98984605080615307</c:v>
                </c:pt>
                <c:pt idx="4">
                  <c:v>0.98687573910350102</c:v>
                </c:pt>
                <c:pt idx="5">
                  <c:v>0.98478669666842467</c:v>
                </c:pt>
                <c:pt idx="6">
                  <c:v>0.98295299900926636</c:v>
                </c:pt>
                <c:pt idx="7">
                  <c:v>0.98153625991494264</c:v>
                </c:pt>
                <c:pt idx="8">
                  <c:v>0.97920252409327069</c:v>
                </c:pt>
                <c:pt idx="9">
                  <c:v>0.97700177686960921</c:v>
                </c:pt>
                <c:pt idx="10">
                  <c:v>0.97655522317594368</c:v>
                </c:pt>
                <c:pt idx="11">
                  <c:v>0.97310293365410838</c:v>
                </c:pt>
                <c:pt idx="12">
                  <c:v>0.97144714528164144</c:v>
                </c:pt>
                <c:pt idx="13">
                  <c:v>0.97011982578378331</c:v>
                </c:pt>
                <c:pt idx="14">
                  <c:v>0.96874733699156168</c:v>
                </c:pt>
                <c:pt idx="15">
                  <c:v>0.96670703985634632</c:v>
                </c:pt>
                <c:pt idx="16">
                  <c:v>0.96572641631465472</c:v>
                </c:pt>
                <c:pt idx="17">
                  <c:v>0.9637611505792818</c:v>
                </c:pt>
                <c:pt idx="18">
                  <c:v>0.96332861606810671</c:v>
                </c:pt>
                <c:pt idx="19">
                  <c:v>0.96220412320870019</c:v>
                </c:pt>
                <c:pt idx="20">
                  <c:v>0.96142091463968127</c:v>
                </c:pt>
                <c:pt idx="21">
                  <c:v>0.96027727727103696</c:v>
                </c:pt>
                <c:pt idx="22">
                  <c:v>0.96328775266838451</c:v>
                </c:pt>
                <c:pt idx="23">
                  <c:v>0.9599573052283713</c:v>
                </c:pt>
                <c:pt idx="24">
                  <c:v>0.95827340675384154</c:v>
                </c:pt>
                <c:pt idx="25">
                  <c:v>0.95721534627491478</c:v>
                </c:pt>
                <c:pt idx="26">
                  <c:v>0.95696564113523586</c:v>
                </c:pt>
                <c:pt idx="27">
                  <c:v>0.95687319047740105</c:v>
                </c:pt>
                <c:pt idx="28">
                  <c:v>0.95572027733761866</c:v>
                </c:pt>
                <c:pt idx="29">
                  <c:v>0.95554041744252982</c:v>
                </c:pt>
                <c:pt idx="30">
                  <c:v>0.95569826875549591</c:v>
                </c:pt>
                <c:pt idx="31">
                  <c:v>0.95558744249646865</c:v>
                </c:pt>
                <c:pt idx="32">
                  <c:v>0.95466728391360511</c:v>
                </c:pt>
                <c:pt idx="33">
                  <c:v>0.9552770180544442</c:v>
                </c:pt>
                <c:pt idx="34">
                  <c:v>0.9538131640098686</c:v>
                </c:pt>
                <c:pt idx="35">
                  <c:v>0.95432996106744195</c:v>
                </c:pt>
                <c:pt idx="36">
                  <c:v>0.95453118978697593</c:v>
                </c:pt>
                <c:pt idx="37">
                  <c:v>0.95338461486048809</c:v>
                </c:pt>
                <c:pt idx="38">
                  <c:v>0.95262510210696205</c:v>
                </c:pt>
                <c:pt idx="39">
                  <c:v>0.95229469046593429</c:v>
                </c:pt>
                <c:pt idx="40">
                  <c:v>0.95170104895865149</c:v>
                </c:pt>
                <c:pt idx="41">
                  <c:v>0.95044026362611211</c:v>
                </c:pt>
                <c:pt idx="42">
                  <c:v>0.95065463163507224</c:v>
                </c:pt>
                <c:pt idx="43">
                  <c:v>0.95246681321988302</c:v>
                </c:pt>
                <c:pt idx="44">
                  <c:v>0.95466017190107733</c:v>
                </c:pt>
                <c:pt idx="45">
                  <c:v>0.95126022650139563</c:v>
                </c:pt>
                <c:pt idx="46">
                  <c:v>0</c:v>
                </c:pt>
                <c:pt idx="47">
                  <c:v>0.94484551879060652</c:v>
                </c:pt>
                <c:pt idx="48">
                  <c:v>0.94196277455848831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7B-4352-B9FF-1D45431B69A5}"/>
            </c:ext>
          </c:extLst>
        </c:ser>
        <c:ser>
          <c:idx val="1"/>
          <c:order val="1"/>
          <c:tx>
            <c:strRef>
              <c:f>Zenipower_Pivot_Table!$C$4:$C$5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Zenipower_Pivot_Table!$A$6:$A$56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Zenipower_Pivot_Table!$C$6:$C$56</c:f>
              <c:numCache>
                <c:formatCode>0.00%</c:formatCode>
                <c:ptCount val="50"/>
                <c:pt idx="0">
                  <c:v>1</c:v>
                </c:pt>
                <c:pt idx="1">
                  <c:v>0.98622163683564523</c:v>
                </c:pt>
                <c:pt idx="2">
                  <c:v>0.98393842169300172</c:v>
                </c:pt>
                <c:pt idx="3">
                  <c:v>0.98171231313917673</c:v>
                </c:pt>
                <c:pt idx="4">
                  <c:v>0.97978669268132523</c:v>
                </c:pt>
                <c:pt idx="5">
                  <c:v>0.97837351286532959</c:v>
                </c:pt>
                <c:pt idx="6">
                  <c:v>0.97652779502745579</c:v>
                </c:pt>
                <c:pt idx="7">
                  <c:v>0.97511465543104614</c:v>
                </c:pt>
                <c:pt idx="8">
                  <c:v>0.97398079937916793</c:v>
                </c:pt>
                <c:pt idx="9">
                  <c:v>0.97318570500967372</c:v>
                </c:pt>
                <c:pt idx="10">
                  <c:v>0.97115397060587438</c:v>
                </c:pt>
                <c:pt idx="11">
                  <c:v>0.9688099362028938</c:v>
                </c:pt>
                <c:pt idx="12">
                  <c:v>0.96800315910461432</c:v>
                </c:pt>
                <c:pt idx="13">
                  <c:v>0.96721167644156913</c:v>
                </c:pt>
                <c:pt idx="14">
                  <c:v>0.96610498428017011</c:v>
                </c:pt>
                <c:pt idx="15">
                  <c:v>0.96349993043405413</c:v>
                </c:pt>
                <c:pt idx="16">
                  <c:v>0.96266262266006075</c:v>
                </c:pt>
                <c:pt idx="17">
                  <c:v>0.96127399341712638</c:v>
                </c:pt>
                <c:pt idx="18">
                  <c:v>0.95983718916038085</c:v>
                </c:pt>
                <c:pt idx="19">
                  <c:v>0.95887672447901884</c:v>
                </c:pt>
                <c:pt idx="20">
                  <c:v>0.95878458152246726</c:v>
                </c:pt>
                <c:pt idx="21">
                  <c:v>0.95665212603890526</c:v>
                </c:pt>
                <c:pt idx="22">
                  <c:v>0.95763047938904011</c:v>
                </c:pt>
                <c:pt idx="23">
                  <c:v>0.95550620164929689</c:v>
                </c:pt>
                <c:pt idx="24">
                  <c:v>0.95371439245943035</c:v>
                </c:pt>
                <c:pt idx="25">
                  <c:v>0.95231403067309106</c:v>
                </c:pt>
                <c:pt idx="26">
                  <c:v>0.9510597303305669</c:v>
                </c:pt>
                <c:pt idx="27">
                  <c:v>0.95012516637482924</c:v>
                </c:pt>
                <c:pt idx="28">
                  <c:v>0.94986017121964006</c:v>
                </c:pt>
                <c:pt idx="29">
                  <c:v>0.94917332066669624</c:v>
                </c:pt>
                <c:pt idx="30">
                  <c:v>0.94835939973463579</c:v>
                </c:pt>
                <c:pt idx="31">
                  <c:v>0.94780209629569401</c:v>
                </c:pt>
                <c:pt idx="32">
                  <c:v>0.94726034015335803</c:v>
                </c:pt>
                <c:pt idx="33">
                  <c:v>0.94631623310599078</c:v>
                </c:pt>
                <c:pt idx="34">
                  <c:v>0.94541964565785142</c:v>
                </c:pt>
                <c:pt idx="35">
                  <c:v>0.94473166448522272</c:v>
                </c:pt>
                <c:pt idx="36">
                  <c:v>0.94452190356324961</c:v>
                </c:pt>
                <c:pt idx="37">
                  <c:v>0.94363171054464545</c:v>
                </c:pt>
                <c:pt idx="38">
                  <c:v>0.94309329603605963</c:v>
                </c:pt>
                <c:pt idx="39">
                  <c:v>0.94246776881580085</c:v>
                </c:pt>
                <c:pt idx="40">
                  <c:v>0.94165733361046566</c:v>
                </c:pt>
                <c:pt idx="41">
                  <c:v>0.94108167655814123</c:v>
                </c:pt>
                <c:pt idx="42">
                  <c:v>0.93997540063775586</c:v>
                </c:pt>
                <c:pt idx="43">
                  <c:v>0.93993715080701612</c:v>
                </c:pt>
                <c:pt idx="44">
                  <c:v>0.94207728718042649</c:v>
                </c:pt>
                <c:pt idx="45">
                  <c:v>0.9363174298483542</c:v>
                </c:pt>
                <c:pt idx="46">
                  <c:v>0</c:v>
                </c:pt>
                <c:pt idx="47">
                  <c:v>0.92557659989105201</c:v>
                </c:pt>
                <c:pt idx="48">
                  <c:v>0.92813929327938915</c:v>
                </c:pt>
                <c:pt idx="49">
                  <c:v>0.92585141262238402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7B-4352-B9FF-1D45431B69A5}"/>
            </c:ext>
          </c:extLst>
        </c:ser>
        <c:ser>
          <c:idx val="2"/>
          <c:order val="2"/>
          <c:tx>
            <c:strRef>
              <c:f>Zenipower_Pivot_Table!$D$4:$D$5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Zenipower_Pivot_Table!$A$6:$A$56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Zenipower_Pivot_Table!$D$6:$D$56</c:f>
              <c:numCache>
                <c:formatCode>0.00%</c:formatCode>
                <c:ptCount val="50"/>
                <c:pt idx="0">
                  <c:v>1</c:v>
                </c:pt>
                <c:pt idx="1">
                  <c:v>0.99450816949196086</c:v>
                </c:pt>
                <c:pt idx="2">
                  <c:v>0.99282538773391604</c:v>
                </c:pt>
                <c:pt idx="3">
                  <c:v>0.99018610703539622</c:v>
                </c:pt>
                <c:pt idx="4">
                  <c:v>0.98724715266509733</c:v>
                </c:pt>
                <c:pt idx="5">
                  <c:v>0.9854716379449292</c:v>
                </c:pt>
                <c:pt idx="6">
                  <c:v>0.98350328022470945</c:v>
                </c:pt>
                <c:pt idx="7">
                  <c:v>0.98255794788394746</c:v>
                </c:pt>
                <c:pt idx="8">
                  <c:v>0.98079474811479894</c:v>
                </c:pt>
                <c:pt idx="9">
                  <c:v>0.97854046770458925</c:v>
                </c:pt>
                <c:pt idx="10">
                  <c:v>0.97810142930365063</c:v>
                </c:pt>
                <c:pt idx="11">
                  <c:v>0.97470698914232301</c:v>
                </c:pt>
                <c:pt idx="12">
                  <c:v>0.97355609076019467</c:v>
                </c:pt>
                <c:pt idx="13">
                  <c:v>0.97240632706676111</c:v>
                </c:pt>
                <c:pt idx="14">
                  <c:v>0.97120363763022977</c:v>
                </c:pt>
                <c:pt idx="15">
                  <c:v>0.96921075283583347</c:v>
                </c:pt>
                <c:pt idx="16">
                  <c:v>0.96787990414758962</c:v>
                </c:pt>
                <c:pt idx="17">
                  <c:v>0.96569110036947325</c:v>
                </c:pt>
                <c:pt idx="18">
                  <c:v>0.96506360464197971</c:v>
                </c:pt>
                <c:pt idx="19">
                  <c:v>0.96386544478458103</c:v>
                </c:pt>
                <c:pt idx="20">
                  <c:v>0.96357637419604203</c:v>
                </c:pt>
                <c:pt idx="21">
                  <c:v>0.96154372954387568</c:v>
                </c:pt>
                <c:pt idx="22">
                  <c:v>0.96372343312879394</c:v>
                </c:pt>
                <c:pt idx="23">
                  <c:v>0.96170914848081113</c:v>
                </c:pt>
                <c:pt idx="24">
                  <c:v>0.9598266693075892</c:v>
                </c:pt>
                <c:pt idx="25">
                  <c:v>0.95857501202674278</c:v>
                </c:pt>
                <c:pt idx="26">
                  <c:v>0.95765357359467829</c:v>
                </c:pt>
                <c:pt idx="27">
                  <c:v>0.95746226942179891</c:v>
                </c:pt>
                <c:pt idx="28">
                  <c:v>0.95584934726362758</c:v>
                </c:pt>
                <c:pt idx="29">
                  <c:v>0.95551461004752836</c:v>
                </c:pt>
                <c:pt idx="30">
                  <c:v>0.95615534844739836</c:v>
                </c:pt>
                <c:pt idx="31">
                  <c:v>0.95636949377657787</c:v>
                </c:pt>
                <c:pt idx="32">
                  <c:v>0.95564868395929636</c:v>
                </c:pt>
                <c:pt idx="33">
                  <c:v>0.95566266440543068</c:v>
                </c:pt>
                <c:pt idx="34">
                  <c:v>0.95442207687738989</c:v>
                </c:pt>
                <c:pt idx="35">
                  <c:v>0.9552552751900133</c:v>
                </c:pt>
                <c:pt idx="36">
                  <c:v>0.95482112307876144</c:v>
                </c:pt>
                <c:pt idx="37">
                  <c:v>0.95334258928935967</c:v>
                </c:pt>
                <c:pt idx="38">
                  <c:v>0.95295551016687441</c:v>
                </c:pt>
                <c:pt idx="39">
                  <c:v>0.95244689209040012</c:v>
                </c:pt>
                <c:pt idx="40">
                  <c:v>0.9522615933239339</c:v>
                </c:pt>
                <c:pt idx="41">
                  <c:v>0.94953897589071801</c:v>
                </c:pt>
                <c:pt idx="42">
                  <c:v>0.94840620272651843</c:v>
                </c:pt>
                <c:pt idx="43">
                  <c:v>0.94839013412533701</c:v>
                </c:pt>
                <c:pt idx="44">
                  <c:v>0.94532738195972865</c:v>
                </c:pt>
                <c:pt idx="45">
                  <c:v>0.94258478376834409</c:v>
                </c:pt>
                <c:pt idx="46">
                  <c:v>0</c:v>
                </c:pt>
                <c:pt idx="47">
                  <c:v>0.93418196631947348</c:v>
                </c:pt>
                <c:pt idx="48">
                  <c:v>0.93712160803694056</c:v>
                </c:pt>
                <c:pt idx="49">
                  <c:v>0.93433234630676709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7B-4352-B9FF-1D45431B69A5}"/>
            </c:ext>
          </c:extLst>
        </c:ser>
        <c:ser>
          <c:idx val="3"/>
          <c:order val="3"/>
          <c:tx>
            <c:strRef>
              <c:f>Zenipower_Pivot_Table!$E$4:$E$5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Zenipower_Pivot_Table!$A$6:$A$56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Zenipower_Pivot_Table!$E$6:$E$56</c:f>
              <c:numCache>
                <c:formatCode>0.00%</c:formatCode>
                <c:ptCount val="50"/>
                <c:pt idx="0">
                  <c:v>1</c:v>
                </c:pt>
                <c:pt idx="1">
                  <c:v>0.99278450078364289</c:v>
                </c:pt>
                <c:pt idx="2">
                  <c:v>0.99192279400200578</c:v>
                </c:pt>
                <c:pt idx="3">
                  <c:v>0.98749138191807628</c:v>
                </c:pt>
                <c:pt idx="4">
                  <c:v>0.98519364124406839</c:v>
                </c:pt>
                <c:pt idx="5">
                  <c:v>0.98172873829163732</c:v>
                </c:pt>
                <c:pt idx="6">
                  <c:v>0.9804397518188801</c:v>
                </c:pt>
                <c:pt idx="7">
                  <c:v>0.97979306862777982</c:v>
                </c:pt>
                <c:pt idx="8">
                  <c:v>0.97716753801958445</c:v>
                </c:pt>
                <c:pt idx="9">
                  <c:v>0.97558083394031192</c:v>
                </c:pt>
                <c:pt idx="10">
                  <c:v>0.97438946814682348</c:v>
                </c:pt>
                <c:pt idx="11">
                  <c:v>0.97164959441978838</c:v>
                </c:pt>
                <c:pt idx="12">
                  <c:v>0.97103627013866989</c:v>
                </c:pt>
                <c:pt idx="13">
                  <c:v>0.9691617372377358</c:v>
                </c:pt>
                <c:pt idx="14">
                  <c:v>0.96670683109710587</c:v>
                </c:pt>
                <c:pt idx="15">
                  <c:v>0.96517798770145113</c:v>
                </c:pt>
                <c:pt idx="16">
                  <c:v>0.96516154086226824</c:v>
                </c:pt>
                <c:pt idx="17">
                  <c:v>0.96250424821742764</c:v>
                </c:pt>
                <c:pt idx="18">
                  <c:v>0.96157710621429726</c:v>
                </c:pt>
                <c:pt idx="19">
                  <c:v>0.96099038632858957</c:v>
                </c:pt>
                <c:pt idx="20">
                  <c:v>0.95916007306327156</c:v>
                </c:pt>
                <c:pt idx="21">
                  <c:v>0.95887752088254641</c:v>
                </c:pt>
                <c:pt idx="22">
                  <c:v>0.96227747746543657</c:v>
                </c:pt>
                <c:pt idx="23">
                  <c:v>0.95729618898550373</c:v>
                </c:pt>
                <c:pt idx="24">
                  <c:v>0.95592103558473063</c:v>
                </c:pt>
                <c:pt idx="25">
                  <c:v>0.9555977378980226</c:v>
                </c:pt>
                <c:pt idx="26">
                  <c:v>0.95674455992535501</c:v>
                </c:pt>
                <c:pt idx="27">
                  <c:v>0.95571311562556738</c:v>
                </c:pt>
                <c:pt idx="28">
                  <c:v>0.95513995772306937</c:v>
                </c:pt>
                <c:pt idx="29">
                  <c:v>0.95533147117978345</c:v>
                </c:pt>
                <c:pt idx="30">
                  <c:v>0.95563423833199279</c:v>
                </c:pt>
                <c:pt idx="31">
                  <c:v>0.95562822786154666</c:v>
                </c:pt>
                <c:pt idx="32">
                  <c:v>0.95467625603469541</c:v>
                </c:pt>
                <c:pt idx="33">
                  <c:v>0.95596862691030893</c:v>
                </c:pt>
                <c:pt idx="34">
                  <c:v>0.95363938926803948</c:v>
                </c:pt>
                <c:pt idx="35">
                  <c:v>0.95509655985150499</c:v>
                </c:pt>
                <c:pt idx="36">
                  <c:v>0.95516911238407798</c:v>
                </c:pt>
                <c:pt idx="37">
                  <c:v>0.95388427101726814</c:v>
                </c:pt>
                <c:pt idx="38">
                  <c:v>0.95263188998360748</c:v>
                </c:pt>
                <c:pt idx="39">
                  <c:v>0.95239009144461551</c:v>
                </c:pt>
                <c:pt idx="40">
                  <c:v>0.9521327400011389</c:v>
                </c:pt>
                <c:pt idx="41">
                  <c:v>0.95163175476041195</c:v>
                </c:pt>
                <c:pt idx="42">
                  <c:v>0.95129371073916558</c:v>
                </c:pt>
                <c:pt idx="43">
                  <c:v>0.95251696850254475</c:v>
                </c:pt>
                <c:pt idx="44">
                  <c:v>0.95227875005680429</c:v>
                </c:pt>
                <c:pt idx="45">
                  <c:v>0.94882878962245876</c:v>
                </c:pt>
                <c:pt idx="46">
                  <c:v>0</c:v>
                </c:pt>
                <c:pt idx="47">
                  <c:v>0.94144098403370868</c:v>
                </c:pt>
                <c:pt idx="48">
                  <c:v>0.93845408310930967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7B-4352-B9FF-1D45431B69A5}"/>
            </c:ext>
          </c:extLst>
        </c:ser>
        <c:ser>
          <c:idx val="4"/>
          <c:order val="4"/>
          <c:tx>
            <c:strRef>
              <c:f>Zenipower_Pivot_Table!$F$4:$F$5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Zenipower_Pivot_Table!$A$6:$A$56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Zenipower_Pivot_Table!$F$6:$F$56</c:f>
              <c:numCache>
                <c:formatCode>0.00%</c:formatCode>
                <c:ptCount val="50"/>
                <c:pt idx="0">
                  <c:v>1</c:v>
                </c:pt>
                <c:pt idx="1">
                  <c:v>0.99633003749953597</c:v>
                </c:pt>
                <c:pt idx="2">
                  <c:v>0.99375829310572761</c:v>
                </c:pt>
                <c:pt idx="3">
                  <c:v>0.99176320236992377</c:v>
                </c:pt>
                <c:pt idx="4">
                  <c:v>0.98835962945091849</c:v>
                </c:pt>
                <c:pt idx="5">
                  <c:v>0.98742415587978594</c:v>
                </c:pt>
                <c:pt idx="6">
                  <c:v>0.98631894641526263</c:v>
                </c:pt>
                <c:pt idx="7">
                  <c:v>0.98392604147175355</c:v>
                </c:pt>
                <c:pt idx="8">
                  <c:v>0.98284942941883924</c:v>
                </c:pt>
                <c:pt idx="9">
                  <c:v>0.981331123003231</c:v>
                </c:pt>
                <c:pt idx="10">
                  <c:v>0.97977996108410714</c:v>
                </c:pt>
                <c:pt idx="11">
                  <c:v>0.9784504458479365</c:v>
                </c:pt>
                <c:pt idx="12">
                  <c:v>0.97685315582066035</c:v>
                </c:pt>
                <c:pt idx="13">
                  <c:v>0.97566683544255184</c:v>
                </c:pt>
                <c:pt idx="14">
                  <c:v>0.97437552635524127</c:v>
                </c:pt>
                <c:pt idx="15">
                  <c:v>0.9724956962727338</c:v>
                </c:pt>
                <c:pt idx="16">
                  <c:v>0.97141868413368626</c:v>
                </c:pt>
                <c:pt idx="17">
                  <c:v>0.96960526931007995</c:v>
                </c:pt>
                <c:pt idx="18">
                  <c:v>0.96858665550943734</c:v>
                </c:pt>
                <c:pt idx="19">
                  <c:v>0.96809227997835123</c:v>
                </c:pt>
                <c:pt idx="20">
                  <c:v>0.9671948998809593</c:v>
                </c:pt>
                <c:pt idx="21">
                  <c:v>0.96615218113912449</c:v>
                </c:pt>
                <c:pt idx="22">
                  <c:v>0.96720160843170166</c:v>
                </c:pt>
                <c:pt idx="23">
                  <c:v>0.96489239464363952</c:v>
                </c:pt>
                <c:pt idx="24">
                  <c:v>0.9629514741245524</c:v>
                </c:pt>
                <c:pt idx="25">
                  <c:v>0.96263461592836064</c:v>
                </c:pt>
                <c:pt idx="26">
                  <c:v>0.9612508404902067</c:v>
                </c:pt>
                <c:pt idx="27">
                  <c:v>0.96154336724523692</c:v>
                </c:pt>
                <c:pt idx="28">
                  <c:v>0.96022279901372809</c:v>
                </c:pt>
                <c:pt idx="29">
                  <c:v>0.95987684492000391</c:v>
                </c:pt>
                <c:pt idx="30">
                  <c:v>0.95949135746054748</c:v>
                </c:pt>
                <c:pt idx="31">
                  <c:v>0.95863246128875013</c:v>
                </c:pt>
                <c:pt idx="32">
                  <c:v>0.95783022754260838</c:v>
                </c:pt>
                <c:pt idx="33">
                  <c:v>0.95732592031171315</c:v>
                </c:pt>
                <c:pt idx="34">
                  <c:v>0.95590198282111449</c:v>
                </c:pt>
                <c:pt idx="35">
                  <c:v>0.95599757188467882</c:v>
                </c:pt>
                <c:pt idx="36">
                  <c:v>0.95564638645396038</c:v>
                </c:pt>
                <c:pt idx="37">
                  <c:v>0.95470442206630646</c:v>
                </c:pt>
                <c:pt idx="38">
                  <c:v>0.95383325664756957</c:v>
                </c:pt>
                <c:pt idx="39">
                  <c:v>0.95319391620652372</c:v>
                </c:pt>
                <c:pt idx="40">
                  <c:v>0.9525492492728227</c:v>
                </c:pt>
                <c:pt idx="41">
                  <c:v>0.95161345640231465</c:v>
                </c:pt>
                <c:pt idx="42">
                  <c:v>0.95070631991706667</c:v>
                </c:pt>
                <c:pt idx="43">
                  <c:v>0.95093877873371213</c:v>
                </c:pt>
                <c:pt idx="44">
                  <c:v>0.95394911102002178</c:v>
                </c:pt>
                <c:pt idx="45">
                  <c:v>0.95209865416875039</c:v>
                </c:pt>
                <c:pt idx="46">
                  <c:v>0</c:v>
                </c:pt>
                <c:pt idx="47">
                  <c:v>0.94545006868289017</c:v>
                </c:pt>
                <c:pt idx="48">
                  <c:v>0.94409220256364457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7B-4352-B9FF-1D45431B69A5}"/>
            </c:ext>
          </c:extLst>
        </c:ser>
        <c:ser>
          <c:idx val="5"/>
          <c:order val="5"/>
          <c:tx>
            <c:strRef>
              <c:f>Zenipower_Pivot_Table!$G$4:$G$5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Zenipower_Pivot_Table!$A$6:$A$56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Zenipower_Pivot_Table!$G$6:$G$56</c:f>
              <c:numCache>
                <c:formatCode>0.00%</c:formatCode>
                <c:ptCount val="50"/>
                <c:pt idx="0">
                  <c:v>1</c:v>
                </c:pt>
                <c:pt idx="1">
                  <c:v>0.99752867257333322</c:v>
                </c:pt>
                <c:pt idx="2">
                  <c:v>0.9936709586822241</c:v>
                </c:pt>
                <c:pt idx="3">
                  <c:v>0.99246709097717511</c:v>
                </c:pt>
                <c:pt idx="4">
                  <c:v>0.98945342155656191</c:v>
                </c:pt>
                <c:pt idx="5">
                  <c:v>0.99003698081114333</c:v>
                </c:pt>
                <c:pt idx="6">
                  <c:v>0.98773847830076522</c:v>
                </c:pt>
                <c:pt idx="7">
                  <c:v>0.98568880656299873</c:v>
                </c:pt>
                <c:pt idx="8">
                  <c:v>0.98415916436886786</c:v>
                </c:pt>
                <c:pt idx="9">
                  <c:v>0.98355635411137443</c:v>
                </c:pt>
                <c:pt idx="10">
                  <c:v>0.98065814728945633</c:v>
                </c:pt>
                <c:pt idx="11">
                  <c:v>0.98104101715664949</c:v>
                </c:pt>
                <c:pt idx="12">
                  <c:v>0.98037477255920524</c:v>
                </c:pt>
                <c:pt idx="13">
                  <c:v>0.97913065053595982</c:v>
                </c:pt>
                <c:pt idx="14">
                  <c:v>0.97812790672432615</c:v>
                </c:pt>
                <c:pt idx="15">
                  <c:v>0.97578387264845901</c:v>
                </c:pt>
                <c:pt idx="16">
                  <c:v>0.97479666099861839</c:v>
                </c:pt>
                <c:pt idx="17">
                  <c:v>0.97268231418905848</c:v>
                </c:pt>
                <c:pt idx="18">
                  <c:v>0.97249529987268879</c:v>
                </c:pt>
                <c:pt idx="19">
                  <c:v>0.97147904245944861</c:v>
                </c:pt>
                <c:pt idx="20">
                  <c:v>0.97053741147999395</c:v>
                </c:pt>
                <c:pt idx="21">
                  <c:v>0.96949417999228138</c:v>
                </c:pt>
                <c:pt idx="22">
                  <c:v>0.96373561681092201</c:v>
                </c:pt>
                <c:pt idx="23">
                  <c:v>0.96610595667524801</c:v>
                </c:pt>
                <c:pt idx="24">
                  <c:v>0.96505622029972016</c:v>
                </c:pt>
                <c:pt idx="25">
                  <c:v>0.96382914739273917</c:v>
                </c:pt>
                <c:pt idx="26">
                  <c:v>0.96264027862100454</c:v>
                </c:pt>
                <c:pt idx="27">
                  <c:v>0.96081299970578671</c:v>
                </c:pt>
                <c:pt idx="28">
                  <c:v>0.96121271766259841</c:v>
                </c:pt>
                <c:pt idx="29">
                  <c:v>0.95990414446895012</c:v>
                </c:pt>
                <c:pt idx="30">
                  <c:v>0.95801481010657064</c:v>
                </c:pt>
                <c:pt idx="31">
                  <c:v>0.95701856074436586</c:v>
                </c:pt>
                <c:pt idx="32">
                  <c:v>0.95673483069606313</c:v>
                </c:pt>
                <c:pt idx="33">
                  <c:v>0.95410601121966276</c:v>
                </c:pt>
                <c:pt idx="34">
                  <c:v>0.95465678271832421</c:v>
                </c:pt>
                <c:pt idx="35">
                  <c:v>0.95277959054908612</c:v>
                </c:pt>
                <c:pt idx="36">
                  <c:v>0.95098312122442497</c:v>
                </c:pt>
                <c:pt idx="37">
                  <c:v>0.95101925272627141</c:v>
                </c:pt>
                <c:pt idx="38">
                  <c:v>0.95002016525122202</c:v>
                </c:pt>
                <c:pt idx="39">
                  <c:v>0.94899173520640667</c:v>
                </c:pt>
                <c:pt idx="40">
                  <c:v>0.94784059206404436</c:v>
                </c:pt>
                <c:pt idx="41">
                  <c:v>0.9479048175053838</c:v>
                </c:pt>
                <c:pt idx="42">
                  <c:v>0.94592628688051383</c:v>
                </c:pt>
                <c:pt idx="43">
                  <c:v>0.94721405674368919</c:v>
                </c:pt>
                <c:pt idx="44">
                  <c:v>0.94964365865098666</c:v>
                </c:pt>
                <c:pt idx="45">
                  <c:v>0.94935709156204795</c:v>
                </c:pt>
                <c:pt idx="46">
                  <c:v>0</c:v>
                </c:pt>
                <c:pt idx="47">
                  <c:v>0.93974985640722541</c:v>
                </c:pt>
                <c:pt idx="48">
                  <c:v>0.9416795642080279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7B-4352-B9FF-1D45431B69A5}"/>
            </c:ext>
          </c:extLst>
        </c:ser>
        <c:ser>
          <c:idx val="6"/>
          <c:order val="6"/>
          <c:tx>
            <c:strRef>
              <c:f>Zenipower_Pivot_Table!$H$4:$H$5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Zenipower_Pivot_Table!$A$6:$A$56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Zenipower_Pivot_Table!$H$6:$H$56</c:f>
              <c:numCache>
                <c:formatCode>0.00%</c:formatCode>
                <c:ptCount val="50"/>
                <c:pt idx="0">
                  <c:v>1</c:v>
                </c:pt>
                <c:pt idx="1">
                  <c:v>0.99632260488368951</c:v>
                </c:pt>
                <c:pt idx="2">
                  <c:v>0.99370061645298347</c:v>
                </c:pt>
                <c:pt idx="3">
                  <c:v>0.99155030907058683</c:v>
                </c:pt>
                <c:pt idx="4">
                  <c:v>0.98863217027348549</c:v>
                </c:pt>
                <c:pt idx="5">
                  <c:v>0.98806432722510784</c:v>
                </c:pt>
                <c:pt idx="6">
                  <c:v>0.9867797808992459</c:v>
                </c:pt>
                <c:pt idx="7">
                  <c:v>0.98601585531936276</c:v>
                </c:pt>
                <c:pt idx="8">
                  <c:v>0.98427499065035073</c:v>
                </c:pt>
                <c:pt idx="9">
                  <c:v>0.98205364409287943</c:v>
                </c:pt>
                <c:pt idx="10">
                  <c:v>0.98156132973639298</c:v>
                </c:pt>
                <c:pt idx="11">
                  <c:v>0.98033650387004423</c:v>
                </c:pt>
                <c:pt idx="12">
                  <c:v>0.9792842877738418</c:v>
                </c:pt>
                <c:pt idx="13">
                  <c:v>0.97832676638714322</c:v>
                </c:pt>
                <c:pt idx="14">
                  <c:v>0.97720764507994984</c:v>
                </c:pt>
                <c:pt idx="15">
                  <c:v>0.97558443411897977</c:v>
                </c:pt>
                <c:pt idx="16">
                  <c:v>0.97489094517406127</c:v>
                </c:pt>
                <c:pt idx="17">
                  <c:v>0.97316889999301015</c:v>
                </c:pt>
                <c:pt idx="18">
                  <c:v>0.97258425652526692</c:v>
                </c:pt>
                <c:pt idx="19">
                  <c:v>0.97139278734567513</c:v>
                </c:pt>
                <c:pt idx="20">
                  <c:v>0.97070512300006051</c:v>
                </c:pt>
                <c:pt idx="21">
                  <c:v>0.9696713277535447</c:v>
                </c:pt>
                <c:pt idx="22">
                  <c:v>0.96900612286659837</c:v>
                </c:pt>
                <c:pt idx="23">
                  <c:v>0.96808573267922138</c:v>
                </c:pt>
                <c:pt idx="24">
                  <c:v>0.96753182514129066</c:v>
                </c:pt>
                <c:pt idx="25">
                  <c:v>0.9667931737666301</c:v>
                </c:pt>
                <c:pt idx="26">
                  <c:v>0.96604049045097218</c:v>
                </c:pt>
                <c:pt idx="27">
                  <c:v>0.9650520159682201</c:v>
                </c:pt>
                <c:pt idx="28">
                  <c:v>0.96395129192565854</c:v>
                </c:pt>
                <c:pt idx="29">
                  <c:v>0.96339152984653686</c:v>
                </c:pt>
                <c:pt idx="30">
                  <c:v>0.96269533429746001</c:v>
                </c:pt>
                <c:pt idx="31">
                  <c:v>0.9613967222554799</c:v>
                </c:pt>
                <c:pt idx="32">
                  <c:v>0.9604152741735108</c:v>
                </c:pt>
                <c:pt idx="33">
                  <c:v>0.95954527244430199</c:v>
                </c:pt>
                <c:pt idx="34">
                  <c:v>0.95841495115392894</c:v>
                </c:pt>
                <c:pt idx="35">
                  <c:v>0.95764426089770727</c:v>
                </c:pt>
                <c:pt idx="36">
                  <c:v>0.95662584848586196</c:v>
                </c:pt>
                <c:pt idx="37">
                  <c:v>0.95530599772404223</c:v>
                </c:pt>
                <c:pt idx="38">
                  <c:v>0.95431168684416279</c:v>
                </c:pt>
                <c:pt idx="39">
                  <c:v>0.95363921245140615</c:v>
                </c:pt>
                <c:pt idx="40">
                  <c:v>0.95303218916481791</c:v>
                </c:pt>
                <c:pt idx="41">
                  <c:v>0.95216883818322029</c:v>
                </c:pt>
                <c:pt idx="42">
                  <c:v>0.9514579829373272</c:v>
                </c:pt>
                <c:pt idx="43">
                  <c:v>0.95193155377836791</c:v>
                </c:pt>
                <c:pt idx="44">
                  <c:v>0.95392966772897525</c:v>
                </c:pt>
                <c:pt idx="45">
                  <c:v>0.95326235464424847</c:v>
                </c:pt>
                <c:pt idx="46">
                  <c:v>0</c:v>
                </c:pt>
                <c:pt idx="47">
                  <c:v>0.94820476094272677</c:v>
                </c:pt>
                <c:pt idx="48">
                  <c:v>0.94783168297397979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7B-4352-B9FF-1D45431B69A5}"/>
            </c:ext>
          </c:extLst>
        </c:ser>
        <c:ser>
          <c:idx val="7"/>
          <c:order val="7"/>
          <c:tx>
            <c:strRef>
              <c:f>Zenipower_Pivot_Table!$I$4:$I$5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Zenipower_Pivot_Table!$A$6:$A$56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Zenipower_Pivot_Table!$I$6:$I$56</c:f>
              <c:numCache>
                <c:formatCode>0.00%</c:formatCode>
                <c:ptCount val="50"/>
                <c:pt idx="0">
                  <c:v>1</c:v>
                </c:pt>
                <c:pt idx="1">
                  <c:v>0.99412728310121967</c:v>
                </c:pt>
                <c:pt idx="2">
                  <c:v>0.99160752997795543</c:v>
                </c:pt>
                <c:pt idx="3">
                  <c:v>0.98888753965881959</c:v>
                </c:pt>
                <c:pt idx="4">
                  <c:v>0.98556172910001916</c:v>
                </c:pt>
                <c:pt idx="5">
                  <c:v>0.98463466938265831</c:v>
                </c:pt>
                <c:pt idx="6">
                  <c:v>0.9823593375672347</c:v>
                </c:pt>
                <c:pt idx="7">
                  <c:v>0.9807022940567206</c:v>
                </c:pt>
                <c:pt idx="8">
                  <c:v>0.9785360738321397</c:v>
                </c:pt>
                <c:pt idx="9">
                  <c:v>0.97751575553780023</c:v>
                </c:pt>
                <c:pt idx="10">
                  <c:v>0.97556962524973456</c:v>
                </c:pt>
                <c:pt idx="11">
                  <c:v>0.97340027039826915</c:v>
                </c:pt>
                <c:pt idx="12">
                  <c:v>0.97199330162949293</c:v>
                </c:pt>
                <c:pt idx="13">
                  <c:v>0.97079763187206369</c:v>
                </c:pt>
                <c:pt idx="14">
                  <c:v>0.96894561089378228</c:v>
                </c:pt>
                <c:pt idx="15">
                  <c:v>0.96689407138432926</c:v>
                </c:pt>
                <c:pt idx="16">
                  <c:v>0.96553199931703415</c:v>
                </c:pt>
                <c:pt idx="17">
                  <c:v>0.96360988787119917</c:v>
                </c:pt>
                <c:pt idx="18">
                  <c:v>0.96311947146172527</c:v>
                </c:pt>
                <c:pt idx="19">
                  <c:v>0.96176649857986263</c:v>
                </c:pt>
                <c:pt idx="20">
                  <c:v>0.96084361292745879</c:v>
                </c:pt>
                <c:pt idx="21">
                  <c:v>0.95937364273117431</c:v>
                </c:pt>
                <c:pt idx="22">
                  <c:v>0.96012718877656067</c:v>
                </c:pt>
                <c:pt idx="23">
                  <c:v>0.958048644731473</c:v>
                </c:pt>
                <c:pt idx="24">
                  <c:v>0.95669152235986088</c:v>
                </c:pt>
                <c:pt idx="25">
                  <c:v>0.95563107323391194</c:v>
                </c:pt>
                <c:pt idx="26">
                  <c:v>0.95483153938058585</c:v>
                </c:pt>
                <c:pt idx="27">
                  <c:v>0.95439121499754143</c:v>
                </c:pt>
                <c:pt idx="28">
                  <c:v>0.95404710297243922</c:v>
                </c:pt>
                <c:pt idx="29">
                  <c:v>0.95299160591779308</c:v>
                </c:pt>
                <c:pt idx="30">
                  <c:v>0.95243827631388167</c:v>
                </c:pt>
                <c:pt idx="31">
                  <c:v>0.9522052471151573</c:v>
                </c:pt>
                <c:pt idx="32">
                  <c:v>0.95213660604678796</c:v>
                </c:pt>
                <c:pt idx="33">
                  <c:v>0.95171426159837169</c:v>
                </c:pt>
                <c:pt idx="34">
                  <c:v>0.9513564056475069</c:v>
                </c:pt>
                <c:pt idx="35">
                  <c:v>0.95105129385131737</c:v>
                </c:pt>
                <c:pt idx="36">
                  <c:v>0.95075432660380677</c:v>
                </c:pt>
                <c:pt idx="37">
                  <c:v>0.95009380537441535</c:v>
                </c:pt>
                <c:pt idx="38">
                  <c:v>0.94942837107796751</c:v>
                </c:pt>
                <c:pt idx="39">
                  <c:v>0.94877148300201786</c:v>
                </c:pt>
                <c:pt idx="40">
                  <c:v>0.9483303140444137</c:v>
                </c:pt>
                <c:pt idx="41">
                  <c:v>0.94766095809713147</c:v>
                </c:pt>
                <c:pt idx="42">
                  <c:v>0.94716386943171815</c:v>
                </c:pt>
                <c:pt idx="43">
                  <c:v>0.9469664989289529</c:v>
                </c:pt>
                <c:pt idx="44">
                  <c:v>0.94941225608379609</c:v>
                </c:pt>
                <c:pt idx="45">
                  <c:v>0.94771368573322523</c:v>
                </c:pt>
                <c:pt idx="46">
                  <c:v>0</c:v>
                </c:pt>
                <c:pt idx="47">
                  <c:v>0.94144825215905237</c:v>
                </c:pt>
                <c:pt idx="48">
                  <c:v>0.93981536873410354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87B-4352-B9FF-1D45431B6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1571903"/>
        <c:axId val="401570655"/>
      </c:lineChart>
      <c:catAx>
        <c:axId val="401571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570655"/>
        <c:crosses val="autoZero"/>
        <c:auto val="1"/>
        <c:lblAlgn val="ctr"/>
        <c:lblOffset val="100"/>
        <c:noMultiLvlLbl val="0"/>
      </c:catAx>
      <c:valAx>
        <c:axId val="401570655"/>
        <c:scaling>
          <c:orientation val="minMax"/>
          <c:min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Capacity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57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[Li-Ion_LongTermCycling.xlsx]Zenipower_Pivot_Table!PivotTable2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Zenipower Z22FH-C Long-Term Capacity Cycling</a:t>
            </a:r>
          </a:p>
          <a:p>
            <a:pPr>
              <a:defRPr/>
            </a:pP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Realized Capacity vs. Cycle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Zenipower_Pivot_Table!$M$4:$M$5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Zenipower_Pivot_Table!$L$6:$L$56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Zenipower_Pivot_Table!$M$6:$M$56</c:f>
              <c:numCache>
                <c:formatCode>General</c:formatCode>
                <c:ptCount val="50"/>
                <c:pt idx="0">
                  <c:v>20.922526559590999</c:v>
                </c:pt>
                <c:pt idx="1">
                  <c:v>20.811951749224001</c:v>
                </c:pt>
                <c:pt idx="2">
                  <c:v>20.76132149084</c:v>
                </c:pt>
                <c:pt idx="3">
                  <c:v>20.710080287897998</c:v>
                </c:pt>
                <c:pt idx="4">
                  <c:v>20.647933862408998</c:v>
                </c:pt>
                <c:pt idx="5">
                  <c:v>20.604225816576999</c:v>
                </c:pt>
                <c:pt idx="6">
                  <c:v>20.565860228601</c:v>
                </c:pt>
                <c:pt idx="7">
                  <c:v>20.536218467272001</c:v>
                </c:pt>
                <c:pt idx="8">
                  <c:v>20.487390817560001</c:v>
                </c:pt>
                <c:pt idx="9">
                  <c:v>20.441345625321997</c:v>
                </c:pt>
                <c:pt idx="10">
                  <c:v>20.432002593805997</c:v>
                </c:pt>
                <c:pt idx="11">
                  <c:v>20.359771974594</c:v>
                </c:pt>
                <c:pt idx="12">
                  <c:v>20.325128698394</c:v>
                </c:pt>
                <c:pt idx="13">
                  <c:v>20.297357820946999</c:v>
                </c:pt>
                <c:pt idx="14">
                  <c:v>20.268641887739001</c:v>
                </c:pt>
                <c:pt idx="15">
                  <c:v>20.225953716738001</c:v>
                </c:pt>
                <c:pt idx="16">
                  <c:v>20.205436594641998</c:v>
                </c:pt>
                <c:pt idx="17">
                  <c:v>20.164318270097002</c:v>
                </c:pt>
                <c:pt idx="18">
                  <c:v>20.155268555299003</c:v>
                </c:pt>
                <c:pt idx="19">
                  <c:v>20.131741323581998</c:v>
                </c:pt>
                <c:pt idx="20">
                  <c:v>20.115354621495001</c:v>
                </c:pt>
                <c:pt idx="21">
                  <c:v>20.091426838275002</c:v>
                </c:pt>
                <c:pt idx="22">
                  <c:v>20.154413589733</c:v>
                </c:pt>
                <c:pt idx="23">
                  <c:v>20.084732214714002</c:v>
                </c:pt>
                <c:pt idx="24">
                  <c:v>20.049500804156999</c:v>
                </c:pt>
                <c:pt idx="25">
                  <c:v>20.027363505684999</c:v>
                </c:pt>
                <c:pt idx="26">
                  <c:v>20.022139043268002</c:v>
                </c:pt>
                <c:pt idx="27">
                  <c:v>20.020204741924001</c:v>
                </c:pt>
                <c:pt idx="28">
                  <c:v>19.996082886136001</c:v>
                </c:pt>
                <c:pt idx="29">
                  <c:v>19.992319762704</c:v>
                </c:pt>
                <c:pt idx="30">
                  <c:v>19.995622410991999</c:v>
                </c:pt>
                <c:pt idx="31">
                  <c:v>19.993303645644001</c:v>
                </c:pt>
                <c:pt idx="32">
                  <c:v>19.974051603255003</c:v>
                </c:pt>
                <c:pt idx="33">
                  <c:v>19.986808782011</c:v>
                </c:pt>
                <c:pt idx="34">
                  <c:v>19.956181256884001</c:v>
                </c:pt>
                <c:pt idx="35">
                  <c:v>19.966993957046999</c:v>
                </c:pt>
                <c:pt idx="36">
                  <c:v>19.971204170276</c:v>
                </c:pt>
                <c:pt idx="37">
                  <c:v>19.947214925923998</c:v>
                </c:pt>
                <c:pt idx="38">
                  <c:v>19.931324000166001</c:v>
                </c:pt>
                <c:pt idx="39">
                  <c:v>19.924410953831</c:v>
                </c:pt>
                <c:pt idx="40">
                  <c:v>19.911990473627998</c:v>
                </c:pt>
                <c:pt idx="41">
                  <c:v>19.885611659022</c:v>
                </c:pt>
                <c:pt idx="42">
                  <c:v>19.890096779382997</c:v>
                </c:pt>
                <c:pt idx="43">
                  <c:v>19.928012196722001</c:v>
                </c:pt>
                <c:pt idx="44">
                  <c:v>19.973902801984</c:v>
                </c:pt>
                <c:pt idx="45">
                  <c:v>19.902767354058</c:v>
                </c:pt>
                <c:pt idx="47">
                  <c:v>19.768555461607001</c:v>
                </c:pt>
                <c:pt idx="48">
                  <c:v>19.708241168846001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B-4D69-8F77-15D953933F47}"/>
            </c:ext>
          </c:extLst>
        </c:ser>
        <c:ser>
          <c:idx val="1"/>
          <c:order val="1"/>
          <c:tx>
            <c:strRef>
              <c:f>Zenipower_Pivot_Table!$N$4:$N$5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Zenipower_Pivot_Table!$L$6:$L$56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Zenipower_Pivot_Table!$N$6:$N$56</c:f>
              <c:numCache>
                <c:formatCode>General</c:formatCode>
                <c:ptCount val="50"/>
                <c:pt idx="0">
                  <c:v>20.755633675910001</c:v>
                </c:pt>
                <c:pt idx="1">
                  <c:v>20.469655017417001</c:v>
                </c:pt>
                <c:pt idx="2">
                  <c:v>20.422265440313002</c:v>
                </c:pt>
                <c:pt idx="3">
                  <c:v>20.376061146647</c:v>
                </c:pt>
                <c:pt idx="4">
                  <c:v>20.336093673824998</c:v>
                </c:pt>
                <c:pt idx="5">
                  <c:v>20.306762231246001</c:v>
                </c:pt>
                <c:pt idx="6">
                  <c:v>20.268453187934</c:v>
                </c:pt>
                <c:pt idx="7">
                  <c:v>20.239122580137998</c:v>
                </c:pt>
                <c:pt idx="8">
                  <c:v>20.215588679284</c:v>
                </c:pt>
                <c:pt idx="9">
                  <c:v>20.199085991813</c:v>
                </c:pt>
                <c:pt idx="10">
                  <c:v>20.156916056800998</c:v>
                </c:pt>
                <c:pt idx="11">
                  <c:v>20.108264137409002</c:v>
                </c:pt>
                <c:pt idx="12">
                  <c:v>20.091518967498999</c:v>
                </c:pt>
                <c:pt idx="13">
                  <c:v>20.075091243284</c:v>
                </c:pt>
                <c:pt idx="14">
                  <c:v>20.05212114619</c:v>
                </c:pt>
                <c:pt idx="15">
                  <c:v>19.998051602853998</c:v>
                </c:pt>
                <c:pt idx="16">
                  <c:v>19.980672749423</c:v>
                </c:pt>
                <c:pt idx="17">
                  <c:v>19.951850869544998</c:v>
                </c:pt>
                <c:pt idx="18">
                  <c:v>19.922029086727999</c:v>
                </c:pt>
                <c:pt idx="19">
                  <c:v>19.902094033642999</c:v>
                </c:pt>
                <c:pt idx="20">
                  <c:v>19.900181548191</c:v>
                </c:pt>
                <c:pt idx="21">
                  <c:v>19.855921083344001</c:v>
                </c:pt>
                <c:pt idx="22">
                  <c:v>19.876227427084999</c:v>
                </c:pt>
                <c:pt idx="23">
                  <c:v>19.832136696492999</c:v>
                </c:pt>
                <c:pt idx="24">
                  <c:v>19.794946561330999</c:v>
                </c:pt>
                <c:pt idx="25">
                  <c:v>19.76588116508</c:v>
                </c:pt>
                <c:pt idx="26">
                  <c:v>19.739847366650999</c:v>
                </c:pt>
                <c:pt idx="27">
                  <c:v>19.720449899538998</c:v>
                </c:pt>
                <c:pt idx="28">
                  <c:v>19.714949757172</c:v>
                </c:pt>
                <c:pt idx="29">
                  <c:v>19.700693738705002</c:v>
                </c:pt>
                <c:pt idx="30">
                  <c:v>19.683800293998001</c:v>
                </c:pt>
                <c:pt idx="31">
                  <c:v>19.672233107973</c:v>
                </c:pt>
                <c:pt idx="32">
                  <c:v>19.660988615941001</c:v>
                </c:pt>
                <c:pt idx="33">
                  <c:v>19.641393075915001</c:v>
                </c:pt>
                <c:pt idx="34">
                  <c:v>19.622783835283002</c:v>
                </c:pt>
                <c:pt idx="35">
                  <c:v>19.608504350087998</c:v>
                </c:pt>
                <c:pt idx="36">
                  <c:v>19.604150629232002</c:v>
                </c:pt>
                <c:pt idx="37">
                  <c:v>19.585674109037001</c:v>
                </c:pt>
                <c:pt idx="38">
                  <c:v>19.574498974731</c:v>
                </c:pt>
                <c:pt idx="39">
                  <c:v>19.561515760892998</c:v>
                </c:pt>
                <c:pt idx="40">
                  <c:v>19.544694664653001</c:v>
                </c:pt>
                <c:pt idx="41">
                  <c:v>19.532746537752001</c:v>
                </c:pt>
                <c:pt idx="42">
                  <c:v>19.509785080004001</c:v>
                </c:pt>
                <c:pt idx="43">
                  <c:v>19.508991180529001</c:v>
                </c:pt>
                <c:pt idx="44">
                  <c:v>19.553411067111998</c:v>
                </c:pt>
                <c:pt idx="45">
                  <c:v>19.433861578302</c:v>
                </c:pt>
                <c:pt idx="47">
                  <c:v>19.210928846332997</c:v>
                </c:pt>
                <c:pt idx="48">
                  <c:v>19.264119171525</c:v>
                </c:pt>
                <c:pt idx="49">
                  <c:v>19.216632758713999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5B-4D69-8F77-15D953933F47}"/>
            </c:ext>
          </c:extLst>
        </c:ser>
        <c:ser>
          <c:idx val="2"/>
          <c:order val="2"/>
          <c:tx>
            <c:strRef>
              <c:f>Zenipower_Pivot_Table!$O$4:$O$5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Zenipower_Pivot_Table!$L$6:$L$56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Zenipower_Pivot_Table!$O$6:$O$56</c:f>
              <c:numCache>
                <c:formatCode>General</c:formatCode>
                <c:ptCount val="50"/>
                <c:pt idx="0">
                  <c:v>21.614608582555</c:v>
                </c:pt>
                <c:pt idx="1">
                  <c:v>21.495904815722</c:v>
                </c:pt>
                <c:pt idx="2">
                  <c:v>21.459532146691998</c:v>
                </c:pt>
                <c:pt idx="3">
                  <c:v>21.402485127454</c:v>
                </c:pt>
                <c:pt idx="4">
                  <c:v>21.338960779097999</c:v>
                </c:pt>
                <c:pt idx="5">
                  <c:v>21.300583723389</c:v>
                </c:pt>
                <c:pt idx="6">
                  <c:v>21.258038441716</c:v>
                </c:pt>
                <c:pt idx="7">
                  <c:v>21.23760545319</c:v>
                </c:pt>
                <c:pt idx="8">
                  <c:v>21.199494580327002</c:v>
                </c:pt>
                <c:pt idx="9">
                  <c:v>21.150769191624999</c:v>
                </c:pt>
                <c:pt idx="10">
                  <c:v>21.141279548436</c:v>
                </c:pt>
                <c:pt idx="11">
                  <c:v>21.067910052991998</c:v>
                </c:pt>
                <c:pt idx="12">
                  <c:v>21.043033834943998</c:v>
                </c:pt>
                <c:pt idx="13">
                  <c:v>21.018182142748</c:v>
                </c:pt>
                <c:pt idx="14">
                  <c:v>20.992186481331</c:v>
                </c:pt>
                <c:pt idx="15">
                  <c:v>20.949111056549999</c:v>
                </c:pt>
                <c:pt idx="16">
                  <c:v>20.920345283071001</c:v>
                </c:pt>
                <c:pt idx="17">
                  <c:v>20.873035146143</c:v>
                </c:pt>
                <c:pt idx="18">
                  <c:v>20.859472071606</c:v>
                </c:pt>
                <c:pt idx="19">
                  <c:v>20.833574315268997</c:v>
                </c:pt>
                <c:pt idx="20">
                  <c:v>20.827326167644998</c:v>
                </c:pt>
                <c:pt idx="21">
                  <c:v>20.783391349100999</c:v>
                </c:pt>
                <c:pt idx="22">
                  <c:v>20.830504788915</c:v>
                </c:pt>
                <c:pt idx="23">
                  <c:v>20.786966814675001</c:v>
                </c:pt>
                <c:pt idx="24">
                  <c:v>20.746277764180999</c:v>
                </c:pt>
                <c:pt idx="25">
                  <c:v>20.719223681975997</c:v>
                </c:pt>
                <c:pt idx="26">
                  <c:v>20.699307150934001</c:v>
                </c:pt>
                <c:pt idx="27">
                  <c:v>20.695172186117002</c:v>
                </c:pt>
                <c:pt idx="28">
                  <c:v>20.660309504994</c:v>
                </c:pt>
                <c:pt idx="29">
                  <c:v>20.65307429109</c:v>
                </c:pt>
                <c:pt idx="30">
                  <c:v>20.666923600807003</c:v>
                </c:pt>
                <c:pt idx="31">
                  <c:v>20.671552268277001</c:v>
                </c:pt>
                <c:pt idx="32">
                  <c:v>20.655972246213999</c:v>
                </c:pt>
                <c:pt idx="33">
                  <c:v>20.656274428085002</c:v>
                </c:pt>
                <c:pt idx="34">
                  <c:v>20.629459614253999</c:v>
                </c:pt>
                <c:pt idx="35">
                  <c:v>20.647468869653</c:v>
                </c:pt>
                <c:pt idx="36">
                  <c:v>20.638084841703002</c:v>
                </c:pt>
                <c:pt idx="37">
                  <c:v>20.606126912569</c:v>
                </c:pt>
                <c:pt idx="38">
                  <c:v>20.597760348846002</c:v>
                </c:pt>
                <c:pt idx="39">
                  <c:v>20.586766768204999</c:v>
                </c:pt>
                <c:pt idx="40">
                  <c:v>20.582761607897002</c:v>
                </c:pt>
                <c:pt idx="41">
                  <c:v>20.523913297758</c:v>
                </c:pt>
                <c:pt idx="42">
                  <c:v>20.499428849201003</c:v>
                </c:pt>
                <c:pt idx="43">
                  <c:v>20.499081532675998</c:v>
                </c:pt>
                <c:pt idx="44">
                  <c:v>20.432881343430999</c:v>
                </c:pt>
                <c:pt idx="45">
                  <c:v>20.373601157025</c:v>
                </c:pt>
                <c:pt idx="47">
                  <c:v>20.191977546876998</c:v>
                </c:pt>
                <c:pt idx="48">
                  <c:v>20.255516751972998</c:v>
                </c:pt>
                <c:pt idx="49">
                  <c:v>20.195227951440998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5B-4D69-8F77-15D953933F47}"/>
            </c:ext>
          </c:extLst>
        </c:ser>
        <c:ser>
          <c:idx val="3"/>
          <c:order val="3"/>
          <c:tx>
            <c:strRef>
              <c:f>Zenipower_Pivot_Table!$P$4:$P$5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Zenipower_Pivot_Table!$L$6:$L$56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Zenipower_Pivot_Table!$P$6:$P$56</c:f>
              <c:numCache>
                <c:formatCode>General</c:formatCode>
                <c:ptCount val="50"/>
                <c:pt idx="0">
                  <c:v>21.034077803784001</c:v>
                </c:pt>
                <c:pt idx="1">
                  <c:v>20.882306431874003</c:v>
                </c:pt>
                <c:pt idx="2">
                  <c:v>20.864181224385</c:v>
                </c:pt>
                <c:pt idx="3">
                  <c:v>20.770970557830999</c:v>
                </c:pt>
                <c:pt idx="4">
                  <c:v>20.722639701720997</c:v>
                </c:pt>
                <c:pt idx="5">
                  <c:v>20.649758663437002</c:v>
                </c:pt>
                <c:pt idx="6">
                  <c:v>20.622646021681</c:v>
                </c:pt>
                <c:pt idx="7">
                  <c:v>20.609043637124998</c:v>
                </c:pt>
                <c:pt idx="8">
                  <c:v>20.553818022036001</c:v>
                </c:pt>
                <c:pt idx="9">
                  <c:v>20.520443164981</c:v>
                </c:pt>
                <c:pt idx="10">
                  <c:v>20.495383884187998</c:v>
                </c:pt>
                <c:pt idx="11">
                  <c:v>20.437753167040999</c:v>
                </c:pt>
                <c:pt idx="12">
                  <c:v>20.424852456393001</c:v>
                </c:pt>
                <c:pt idx="13">
                  <c:v>20.385423385509</c:v>
                </c:pt>
                <c:pt idx="14">
                  <c:v>20.333786698746003</c:v>
                </c:pt>
                <c:pt idx="15">
                  <c:v>20.301628887812001</c:v>
                </c:pt>
                <c:pt idx="16">
                  <c:v>20.301282943717002</c:v>
                </c:pt>
                <c:pt idx="17">
                  <c:v>20.245389243478002</c:v>
                </c:pt>
                <c:pt idx="18">
                  <c:v>20.225887666449001</c:v>
                </c:pt>
                <c:pt idx="19">
                  <c:v>20.213546554723997</c:v>
                </c:pt>
                <c:pt idx="20">
                  <c:v>20.175047603096001</c:v>
                </c:pt>
                <c:pt idx="21">
                  <c:v>20.169104378543</c:v>
                </c:pt>
                <c:pt idx="22">
                  <c:v>20.240619329836999</c:v>
                </c:pt>
                <c:pt idx="23">
                  <c:v>20.135842520386998</c:v>
                </c:pt>
                <c:pt idx="24">
                  <c:v>20.106917436762998</c:v>
                </c:pt>
                <c:pt idx="25">
                  <c:v>20.100117168066998</c:v>
                </c:pt>
                <c:pt idx="26">
                  <c:v>20.124239511817002</c:v>
                </c:pt>
                <c:pt idx="27">
                  <c:v>20.102544032165</c:v>
                </c:pt>
                <c:pt idx="28">
                  <c:v>20.090488184250002</c:v>
                </c:pt>
                <c:pt idx="29">
                  <c:v>20.094516493198999</c:v>
                </c:pt>
                <c:pt idx="30">
                  <c:v>20.100884921035</c:v>
                </c:pt>
                <c:pt idx="31">
                  <c:v>20.100758496331999</c:v>
                </c:pt>
                <c:pt idx="32">
                  <c:v>20.080734646859</c:v>
                </c:pt>
                <c:pt idx="33">
                  <c:v>20.107918476407999</c:v>
                </c:pt>
                <c:pt idx="34">
                  <c:v>20.058925110617</c:v>
                </c:pt>
                <c:pt idx="35">
                  <c:v>20.089575350042999</c:v>
                </c:pt>
                <c:pt idx="36">
                  <c:v>20.091101425658</c:v>
                </c:pt>
                <c:pt idx="37">
                  <c:v>20.064075972383002</c:v>
                </c:pt>
                <c:pt idx="38">
                  <c:v>20.037733292281001</c:v>
                </c:pt>
                <c:pt idx="39">
                  <c:v>20.032647282999001</c:v>
                </c:pt>
                <c:pt idx="40">
                  <c:v>20.027234132714</c:v>
                </c:pt>
                <c:pt idx="41">
                  <c:v>20.016696370182</c:v>
                </c:pt>
                <c:pt idx="42">
                  <c:v>20.009585925938001</c:v>
                </c:pt>
                <c:pt idx="43">
                  <c:v>20.035316024907001</c:v>
                </c:pt>
                <c:pt idx="44">
                  <c:v>20.030305319585</c:v>
                </c:pt>
                <c:pt idx="45">
                  <c:v>19.957738583388998</c:v>
                </c:pt>
                <c:pt idx="47">
                  <c:v>19.802342905835999</c:v>
                </c:pt>
                <c:pt idx="48">
                  <c:v>19.739516199399997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5B-4D69-8F77-15D953933F47}"/>
            </c:ext>
          </c:extLst>
        </c:ser>
        <c:ser>
          <c:idx val="4"/>
          <c:order val="4"/>
          <c:tx>
            <c:strRef>
              <c:f>Zenipower_Pivot_Table!$Q$4:$Q$5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Zenipower_Pivot_Table!$L$6:$L$56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Zenipower_Pivot_Table!$Q$6:$Q$56</c:f>
              <c:numCache>
                <c:formatCode>General</c:formatCode>
                <c:ptCount val="50"/>
                <c:pt idx="0">
                  <c:v>20.935349436211002</c:v>
                </c:pt>
                <c:pt idx="1">
                  <c:v>20.858517488845997</c:v>
                </c:pt>
                <c:pt idx="2">
                  <c:v>20.804677121301001</c:v>
                </c:pt>
                <c:pt idx="3">
                  <c:v>20.762909199590002</c:v>
                </c:pt>
                <c:pt idx="4">
                  <c:v>20.691654211199001</c:v>
                </c:pt>
                <c:pt idx="5">
                  <c:v>20.672069745099002</c:v>
                </c:pt>
                <c:pt idx="6">
                  <c:v>20.648931798758998</c:v>
                </c:pt>
                <c:pt idx="7">
                  <c:v>20.598835497598998</c:v>
                </c:pt>
                <c:pt idx="8">
                  <c:v>20.576296248064001</c:v>
                </c:pt>
                <c:pt idx="9">
                  <c:v>20.544509972702002</c:v>
                </c:pt>
                <c:pt idx="10">
                  <c:v>20.512035855893</c:v>
                </c:pt>
                <c:pt idx="11">
                  <c:v>20.484201989843001</c:v>
                </c:pt>
                <c:pt idx="12">
                  <c:v>20.450762164971</c:v>
                </c:pt>
                <c:pt idx="13">
                  <c:v>20.425926133312</c:v>
                </c:pt>
                <c:pt idx="14">
                  <c:v>20.398892126339</c:v>
                </c:pt>
                <c:pt idx="15">
                  <c:v>20.359537226681002</c:v>
                </c:pt>
                <c:pt idx="16">
                  <c:v>20.336989601203001</c:v>
                </c:pt>
                <c:pt idx="17">
                  <c:v>20.299025128198</c:v>
                </c:pt>
                <c:pt idx="18">
                  <c:v>20.277700092341</c:v>
                </c:pt>
                <c:pt idx="19">
                  <c:v>20.267350167844999</c:v>
                </c:pt>
                <c:pt idx="20">
                  <c:v>20.248563201928999</c:v>
                </c:pt>
                <c:pt idx="21">
                  <c:v>20.226733520705</c:v>
                </c:pt>
                <c:pt idx="22">
                  <c:v>20.248703647783</c:v>
                </c:pt>
                <c:pt idx="23">
                  <c:v>20.200359450207003</c:v>
                </c:pt>
                <c:pt idx="24">
                  <c:v>20.159725600912001</c:v>
                </c:pt>
                <c:pt idx="25">
                  <c:v>20.153092063852998</c:v>
                </c:pt>
                <c:pt idx="26">
                  <c:v>20.124122241514002</c:v>
                </c:pt>
                <c:pt idx="27">
                  <c:v>20.130246391349999</c:v>
                </c:pt>
                <c:pt idx="28">
                  <c:v>20.102599833969002</c:v>
                </c:pt>
                <c:pt idx="29">
                  <c:v>20.095357164128</c:v>
                </c:pt>
                <c:pt idx="30">
                  <c:v>20.087286849461002</c:v>
                </c:pt>
                <c:pt idx="31">
                  <c:v>20.069305557974999</c:v>
                </c:pt>
                <c:pt idx="32">
                  <c:v>20.052510514170002</c:v>
                </c:pt>
                <c:pt idx="33">
                  <c:v>20.041952666068003</c:v>
                </c:pt>
                <c:pt idx="34">
                  <c:v>20.012142037126999</c:v>
                </c:pt>
                <c:pt idx="35">
                  <c:v>20.014143227574998</c:v>
                </c:pt>
                <c:pt idx="36">
                  <c:v>20.006791037866002</c:v>
                </c:pt>
                <c:pt idx="37">
                  <c:v>19.987070684254</c:v>
                </c:pt>
                <c:pt idx="38">
                  <c:v>19.968832531796</c:v>
                </c:pt>
                <c:pt idx="39">
                  <c:v>19.955447716254003</c:v>
                </c:pt>
                <c:pt idx="40">
                  <c:v>19.941951388727002</c:v>
                </c:pt>
                <c:pt idx="41">
                  <c:v>19.922360237983</c:v>
                </c:pt>
                <c:pt idx="42">
                  <c:v>19.903369018677999</c:v>
                </c:pt>
                <c:pt idx="43">
                  <c:v>19.908235625233999</c:v>
                </c:pt>
                <c:pt idx="44">
                  <c:v>19.971257983567</c:v>
                </c:pt>
                <c:pt idx="45">
                  <c:v>19.932518022769003</c:v>
                </c:pt>
                <c:pt idx="47">
                  <c:v>19.793327562365999</c:v>
                </c:pt>
                <c:pt idx="48">
                  <c:v>19.764900160671999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95B-4D69-8F77-15D953933F47}"/>
            </c:ext>
          </c:extLst>
        </c:ser>
        <c:ser>
          <c:idx val="5"/>
          <c:order val="5"/>
          <c:tx>
            <c:strRef>
              <c:f>Zenipower_Pivot_Table!$R$4:$R$5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Zenipower_Pivot_Table!$L$6:$L$56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Zenipower_Pivot_Table!$R$6:$R$56</c:f>
              <c:numCache>
                <c:formatCode>General</c:formatCode>
                <c:ptCount val="50"/>
                <c:pt idx="0">
                  <c:v>21.004300131937999</c:v>
                </c:pt>
                <c:pt idx="1">
                  <c:v>20.952391628944</c:v>
                </c:pt>
                <c:pt idx="2">
                  <c:v>20.871363048551999</c:v>
                </c:pt>
                <c:pt idx="3">
                  <c:v>20.846076649956</c:v>
                </c:pt>
                <c:pt idx="4">
                  <c:v>20.782776632946998</c:v>
                </c:pt>
                <c:pt idx="5">
                  <c:v>20.795033886674997</c:v>
                </c:pt>
                <c:pt idx="6">
                  <c:v>20.746755450093001</c:v>
                </c:pt>
                <c:pt idx="7">
                  <c:v>20.703703529741002</c:v>
                </c:pt>
                <c:pt idx="8">
                  <c:v>20.671574466001001</c:v>
                </c:pt>
                <c:pt idx="9">
                  <c:v>20.65891285843</c:v>
                </c:pt>
                <c:pt idx="10">
                  <c:v>20.598038052498001</c:v>
                </c:pt>
                <c:pt idx="11">
                  <c:v>20.606079966100001</c:v>
                </c:pt>
                <c:pt idx="12">
                  <c:v>20.592085964614</c:v>
                </c:pt>
                <c:pt idx="13">
                  <c:v>20.565954052237</c:v>
                </c:pt>
                <c:pt idx="14">
                  <c:v>20.544892120262002</c:v>
                </c:pt>
                <c:pt idx="15">
                  <c:v>20.495657325012999</c:v>
                </c:pt>
                <c:pt idx="16">
                  <c:v>20.474921635226</c:v>
                </c:pt>
                <c:pt idx="17">
                  <c:v>20.430511260254999</c:v>
                </c:pt>
                <c:pt idx="18">
                  <c:v>20.426583155425</c:v>
                </c:pt>
                <c:pt idx="19">
                  <c:v>20.405237379705998</c:v>
                </c:pt>
                <c:pt idx="20">
                  <c:v>20.38545908</c:v>
                </c:pt>
                <c:pt idx="21">
                  <c:v>20.363546732724998</c:v>
                </c:pt>
                <c:pt idx="22">
                  <c:v>20.242592143334999</c:v>
                </c:pt>
                <c:pt idx="23">
                  <c:v>20.292379473259999</c:v>
                </c:pt>
                <c:pt idx="24">
                  <c:v>20.270330495368999</c:v>
                </c:pt>
                <c:pt idx="25">
                  <c:v>20.244556687747</c:v>
                </c:pt>
                <c:pt idx="26">
                  <c:v>20.219585331247998</c:v>
                </c:pt>
                <c:pt idx="27">
                  <c:v>20.181204616487999</c:v>
                </c:pt>
                <c:pt idx="28">
                  <c:v>20.189600412420997</c:v>
                </c:pt>
                <c:pt idx="29">
                  <c:v>20.162114748317002</c:v>
                </c:pt>
                <c:pt idx="30">
                  <c:v>20.122430602319998</c:v>
                </c:pt>
                <c:pt idx="31">
                  <c:v>20.101505081709998</c:v>
                </c:pt>
                <c:pt idx="32">
                  <c:v>20.095545530618999</c:v>
                </c:pt>
                <c:pt idx="33">
                  <c:v>20.040329017344</c:v>
                </c:pt>
                <c:pt idx="34">
                  <c:v>20.051897587206003</c:v>
                </c:pt>
                <c:pt idx="35">
                  <c:v>20.012468479478002</c:v>
                </c:pt>
                <c:pt idx="36">
                  <c:v>19.974734898605</c:v>
                </c:pt>
                <c:pt idx="37">
                  <c:v>19.975493815514</c:v>
                </c:pt>
                <c:pt idx="38">
                  <c:v>19.954508682330001</c:v>
                </c:pt>
                <c:pt idx="39">
                  <c:v>19.932907229003998</c:v>
                </c:pt>
                <c:pt idx="40">
                  <c:v>19.908728272946998</c:v>
                </c:pt>
                <c:pt idx="41">
                  <c:v>19.910077283392997</c:v>
                </c:pt>
                <c:pt idx="42">
                  <c:v>19.868519632327999</c:v>
                </c:pt>
                <c:pt idx="43">
                  <c:v>19.895568337034998</c:v>
                </c:pt>
                <c:pt idx="44">
                  <c:v>19.946600424697003</c:v>
                </c:pt>
                <c:pt idx="45">
                  <c:v>19.940581283552998</c:v>
                </c:pt>
                <c:pt idx="47">
                  <c:v>19.738788032923001</c:v>
                </c:pt>
                <c:pt idx="48">
                  <c:v>19.779320194737998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5B-4D69-8F77-15D953933F47}"/>
            </c:ext>
          </c:extLst>
        </c:ser>
        <c:ser>
          <c:idx val="6"/>
          <c:order val="6"/>
          <c:tx>
            <c:strRef>
              <c:f>Zenipower_Pivot_Table!$S$4:$S$5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Zenipower_Pivot_Table!$L$6:$L$56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Zenipower_Pivot_Table!$S$6:$S$56</c:f>
              <c:numCache>
                <c:formatCode>General</c:formatCode>
                <c:ptCount val="50"/>
                <c:pt idx="0">
                  <c:v>21.051679026721001</c:v>
                </c:pt>
                <c:pt idx="1">
                  <c:v>20.974263685078</c:v>
                </c:pt>
                <c:pt idx="2">
                  <c:v>20.919066426223001</c:v>
                </c:pt>
                <c:pt idx="3">
                  <c:v>20.8737988454</c:v>
                </c:pt>
                <c:pt idx="4">
                  <c:v>20.812367124087999</c:v>
                </c:pt>
                <c:pt idx="5">
                  <c:v>20.800413074495999</c:v>
                </c:pt>
                <c:pt idx="6">
                  <c:v>20.773371217548998</c:v>
                </c:pt>
                <c:pt idx="7">
                  <c:v>20.757289301440998</c:v>
                </c:pt>
                <c:pt idx="8">
                  <c:v>20.720641177199997</c:v>
                </c:pt>
                <c:pt idx="9">
                  <c:v>20.673878102465</c:v>
                </c:pt>
                <c:pt idx="10">
                  <c:v>20.663514058652002</c:v>
                </c:pt>
                <c:pt idx="11">
                  <c:v>20.63772941765</c:v>
                </c:pt>
                <c:pt idx="12">
                  <c:v>20.615578502125999</c:v>
                </c:pt>
                <c:pt idx="13">
                  <c:v>20.595421069232</c:v>
                </c:pt>
                <c:pt idx="14">
                  <c:v>20.571861686681</c:v>
                </c:pt>
                <c:pt idx="15">
                  <c:v>20.537690370538002</c:v>
                </c:pt>
                <c:pt idx="16">
                  <c:v>20.523091263860998</c:v>
                </c:pt>
                <c:pt idx="17">
                  <c:v>20.486839321439998</c:v>
                </c:pt>
                <c:pt idx="18">
                  <c:v>20.474531594811999</c:v>
                </c:pt>
                <c:pt idx="19">
                  <c:v>20.449449168073002</c:v>
                </c:pt>
                <c:pt idx="20">
                  <c:v>20.434972678991002</c:v>
                </c:pt>
                <c:pt idx="21">
                  <c:v>20.413209553282002</c:v>
                </c:pt>
                <c:pt idx="22">
                  <c:v>20.399205873515001</c:v>
                </c:pt>
                <c:pt idx="23">
                  <c:v>20.379830114710998</c:v>
                </c:pt>
                <c:pt idx="24">
                  <c:v>20.368169431011999</c:v>
                </c:pt>
                <c:pt idx="25">
                  <c:v>20.352619579359999</c:v>
                </c:pt>
                <c:pt idx="26">
                  <c:v>20.33677433179</c:v>
                </c:pt>
                <c:pt idx="27">
                  <c:v>20.315965284253</c:v>
                </c:pt>
                <c:pt idx="28">
                  <c:v>20.292793195011999</c:v>
                </c:pt>
                <c:pt idx="29">
                  <c:v>20.281009263390999</c:v>
                </c:pt>
                <c:pt idx="30">
                  <c:v>20.266353178152002</c:v>
                </c:pt>
                <c:pt idx="31">
                  <c:v>20.239015214264001</c:v>
                </c:pt>
                <c:pt idx="32">
                  <c:v>20.218354084260998</c:v>
                </c:pt>
                <c:pt idx="33">
                  <c:v>20.200039087105001</c:v>
                </c:pt>
                <c:pt idx="34">
                  <c:v>20.176243926102998</c:v>
                </c:pt>
                <c:pt idx="35">
                  <c:v>20.160019602199998</c:v>
                </c:pt>
                <c:pt idx="36">
                  <c:v>20.138580310989003</c:v>
                </c:pt>
                <c:pt idx="37">
                  <c:v>20.110795236388</c:v>
                </c:pt>
                <c:pt idx="38">
                  <c:v>20.089863322892</c:v>
                </c:pt>
                <c:pt idx="39">
                  <c:v>20.075706607821999</c:v>
                </c:pt>
                <c:pt idx="40">
                  <c:v>20.062927748430997</c:v>
                </c:pt>
                <c:pt idx="41">
                  <c:v>20.044752760679</c:v>
                </c:pt>
                <c:pt idx="42">
                  <c:v>20.029788064207999</c:v>
                </c:pt>
                <c:pt idx="43">
                  <c:v>20.039757525550002</c:v>
                </c:pt>
                <c:pt idx="44">
                  <c:v>20.081821179097002</c:v>
                </c:pt>
                <c:pt idx="45">
                  <c:v>20.067773118227002</c:v>
                </c:pt>
                <c:pt idx="47">
                  <c:v>19.961302278975001</c:v>
                </c:pt>
                <c:pt idx="48">
                  <c:v>19.953448361324998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95B-4D69-8F77-15D953933F47}"/>
            </c:ext>
          </c:extLst>
        </c:ser>
        <c:ser>
          <c:idx val="7"/>
          <c:order val="7"/>
          <c:tx>
            <c:strRef>
              <c:f>Zenipower_Pivot_Table!$T$4:$T$5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Zenipower_Pivot_Table!$L$6:$L$56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Zenipower_Pivot_Table!$T$6:$T$56</c:f>
              <c:numCache>
                <c:formatCode>General</c:formatCode>
                <c:ptCount val="50"/>
                <c:pt idx="0">
                  <c:v>21.081653234419001</c:v>
                </c:pt>
                <c:pt idx="1">
                  <c:v>20.957846653215</c:v>
                </c:pt>
                <c:pt idx="2">
                  <c:v>20.904726091634</c:v>
                </c:pt>
                <c:pt idx="3">
                  <c:v>20.847384198925003</c:v>
                </c:pt>
                <c:pt idx="4">
                  <c:v>20.777270614001001</c:v>
                </c:pt>
                <c:pt idx="5">
                  <c:v>20.757726662512002</c:v>
                </c:pt>
                <c:pt idx="6">
                  <c:v>20.709758906186</c:v>
                </c:pt>
                <c:pt idx="7">
                  <c:v>20.674825689502999</c:v>
                </c:pt>
                <c:pt idx="8">
                  <c:v>20.629158185898998</c:v>
                </c:pt>
                <c:pt idx="9">
                  <c:v>20.607648189429</c:v>
                </c:pt>
                <c:pt idx="10">
                  <c:v>20.566620545547</c:v>
                </c:pt>
                <c:pt idx="11">
                  <c:v>20.520886958826001</c:v>
                </c:pt>
                <c:pt idx="12">
                  <c:v>20.491225731131003</c:v>
                </c:pt>
                <c:pt idx="13">
                  <c:v>20.466019035921999</c:v>
                </c:pt>
                <c:pt idx="14">
                  <c:v>20.426975371874999</c:v>
                </c:pt>
                <c:pt idx="15">
                  <c:v>20.383725527340001</c:v>
                </c:pt>
                <c:pt idx="16">
                  <c:v>20.355010796336998</c:v>
                </c:pt>
                <c:pt idx="17">
                  <c:v>20.314489509357998</c:v>
                </c:pt>
                <c:pt idx="18">
                  <c:v>20.304150720673</c:v>
                </c:pt>
                <c:pt idx="19">
                  <c:v>20.275627815541998</c:v>
                </c:pt>
                <c:pt idx="20">
                  <c:v>20.256171860243001</c:v>
                </c:pt>
                <c:pt idx="21">
                  <c:v>20.225182458300001</c:v>
                </c:pt>
                <c:pt idx="22">
                  <c:v>20.241068454725003</c:v>
                </c:pt>
                <c:pt idx="23">
                  <c:v>20.197249309933998</c:v>
                </c:pt>
                <c:pt idx="24">
                  <c:v>20.168638926699</c:v>
                </c:pt>
                <c:pt idx="25">
                  <c:v>20.146282905953001</c:v>
                </c:pt>
                <c:pt idx="26">
                  <c:v>20.129427410508001</c:v>
                </c:pt>
                <c:pt idx="27">
                  <c:v>20.120144644553999</c:v>
                </c:pt>
                <c:pt idx="28">
                  <c:v>20.112890194167001</c:v>
                </c:pt>
                <c:pt idx="29">
                  <c:v>20.090638571271001</c:v>
                </c:pt>
                <c:pt idx="30">
                  <c:v>20.078973468437002</c:v>
                </c:pt>
                <c:pt idx="31">
                  <c:v>20.074060827676</c:v>
                </c:pt>
                <c:pt idx="32">
                  <c:v>20.072613760474997</c:v>
                </c:pt>
                <c:pt idx="33">
                  <c:v>20.063710041268003</c:v>
                </c:pt>
                <c:pt idx="34">
                  <c:v>20.056165846203999</c:v>
                </c:pt>
                <c:pt idx="35">
                  <c:v>20.049733585119</c:v>
                </c:pt>
                <c:pt idx="36">
                  <c:v>20.043473024585001</c:v>
                </c:pt>
                <c:pt idx="37">
                  <c:v>20.029548145073001</c:v>
                </c:pt>
                <c:pt idx="38">
                  <c:v>20.015519689984998</c:v>
                </c:pt>
                <c:pt idx="39">
                  <c:v>20.001671403354003</c:v>
                </c:pt>
                <c:pt idx="40">
                  <c:v>19.992370832372</c:v>
                </c:pt>
                <c:pt idx="41">
                  <c:v>19.978259702401001</c:v>
                </c:pt>
                <c:pt idx="42">
                  <c:v>19.967780251529998</c:v>
                </c:pt>
                <c:pt idx="43">
                  <c:v>19.963619355031998</c:v>
                </c:pt>
                <c:pt idx="44">
                  <c:v>20.015179959266</c:v>
                </c:pt>
                <c:pt idx="45">
                  <c:v>19.979371288140999</c:v>
                </c:pt>
                <c:pt idx="47">
                  <c:v>19.847285590167001</c:v>
                </c:pt>
                <c:pt idx="48">
                  <c:v>19.812861708029999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95B-4D69-8F77-15D953933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0521919"/>
        <c:axId val="1260522335"/>
      </c:lineChart>
      <c:catAx>
        <c:axId val="1260521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522335"/>
        <c:crosses val="autoZero"/>
        <c:auto val="1"/>
        <c:lblAlgn val="ctr"/>
        <c:lblOffset val="100"/>
        <c:noMultiLvlLbl val="0"/>
      </c:catAx>
      <c:valAx>
        <c:axId val="126052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Realized Capacity (mAh)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52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[Li-Ion_LongTermCycling.xlsx]Zenipower_Pivot_Table!PivotTable3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Zenipower Z22FH-C Long-Term Capacity Cycling</a:t>
            </a:r>
          </a:p>
          <a:p>
            <a:pPr>
              <a:defRPr/>
            </a:pP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Run-Time vs. Cycle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Zenipower_Pivot_Table!$X$4:$X$5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Zenipower_Pivot_Table!$W$6:$W$56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Zenipower_Pivot_Table!$X$6:$X$56</c:f>
              <c:numCache>
                <c:formatCode>General</c:formatCode>
                <c:ptCount val="50"/>
                <c:pt idx="0">
                  <c:v>36.677</c:v>
                </c:pt>
                <c:pt idx="1">
                  <c:v>36.664999999999999</c:v>
                </c:pt>
                <c:pt idx="2">
                  <c:v>36.484000000000002</c:v>
                </c:pt>
                <c:pt idx="3">
                  <c:v>36.438000000000002</c:v>
                </c:pt>
                <c:pt idx="4">
                  <c:v>36.353000000000002</c:v>
                </c:pt>
                <c:pt idx="5">
                  <c:v>36.29</c:v>
                </c:pt>
                <c:pt idx="6">
                  <c:v>36.220999999999997</c:v>
                </c:pt>
                <c:pt idx="7">
                  <c:v>36.113</c:v>
                </c:pt>
                <c:pt idx="8">
                  <c:v>36.002000000000002</c:v>
                </c:pt>
                <c:pt idx="9">
                  <c:v>35.930999999999997</c:v>
                </c:pt>
                <c:pt idx="10">
                  <c:v>35.868000000000002</c:v>
                </c:pt>
                <c:pt idx="11">
                  <c:v>35.856999999999999</c:v>
                </c:pt>
                <c:pt idx="12">
                  <c:v>35.777999999999999</c:v>
                </c:pt>
                <c:pt idx="13">
                  <c:v>35.715000000000003</c:v>
                </c:pt>
                <c:pt idx="14">
                  <c:v>35.665999999999997</c:v>
                </c:pt>
                <c:pt idx="15">
                  <c:v>35.587000000000003</c:v>
                </c:pt>
                <c:pt idx="16">
                  <c:v>35.557000000000002</c:v>
                </c:pt>
                <c:pt idx="17">
                  <c:v>35.484000000000002</c:v>
                </c:pt>
                <c:pt idx="18">
                  <c:v>35.466999999999999</c:v>
                </c:pt>
                <c:pt idx="19">
                  <c:v>35.436999999999998</c:v>
                </c:pt>
                <c:pt idx="20">
                  <c:v>35.392000000000003</c:v>
                </c:pt>
                <c:pt idx="21">
                  <c:v>35.374000000000002</c:v>
                </c:pt>
                <c:pt idx="22">
                  <c:v>35.17</c:v>
                </c:pt>
                <c:pt idx="23">
                  <c:v>35.250999999999998</c:v>
                </c:pt>
                <c:pt idx="24">
                  <c:v>35.241</c:v>
                </c:pt>
                <c:pt idx="25">
                  <c:v>35.204999999999998</c:v>
                </c:pt>
                <c:pt idx="26">
                  <c:v>35.197000000000003</c:v>
                </c:pt>
                <c:pt idx="27">
                  <c:v>35.116999999999997</c:v>
                </c:pt>
                <c:pt idx="28">
                  <c:v>35.130000000000003</c:v>
                </c:pt>
                <c:pt idx="29">
                  <c:v>35.109000000000002</c:v>
                </c:pt>
                <c:pt idx="30">
                  <c:v>35.069000000000003</c:v>
                </c:pt>
                <c:pt idx="31">
                  <c:v>35.033999999999999</c:v>
                </c:pt>
                <c:pt idx="32">
                  <c:v>35.012</c:v>
                </c:pt>
                <c:pt idx="33">
                  <c:v>34.981999999999999</c:v>
                </c:pt>
                <c:pt idx="34">
                  <c:v>34.994999999999997</c:v>
                </c:pt>
                <c:pt idx="35">
                  <c:v>34.924999999999997</c:v>
                </c:pt>
                <c:pt idx="36">
                  <c:v>34.868000000000002</c:v>
                </c:pt>
                <c:pt idx="37">
                  <c:v>34.878</c:v>
                </c:pt>
                <c:pt idx="38">
                  <c:v>34.841000000000001</c:v>
                </c:pt>
                <c:pt idx="39">
                  <c:v>34.801000000000002</c:v>
                </c:pt>
                <c:pt idx="40">
                  <c:v>34.768999999999998</c:v>
                </c:pt>
                <c:pt idx="41">
                  <c:v>34.777999999999999</c:v>
                </c:pt>
                <c:pt idx="42">
                  <c:v>34.725000000000001</c:v>
                </c:pt>
                <c:pt idx="43">
                  <c:v>34.783999999999999</c:v>
                </c:pt>
                <c:pt idx="44">
                  <c:v>34.704999999999998</c:v>
                </c:pt>
                <c:pt idx="45">
                  <c:v>34.667000000000002</c:v>
                </c:pt>
                <c:pt idx="47">
                  <c:v>34.29</c:v>
                </c:pt>
                <c:pt idx="48">
                  <c:v>34.374000000000002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76-4175-90A5-AC3C89E459D3}"/>
            </c:ext>
          </c:extLst>
        </c:ser>
        <c:ser>
          <c:idx val="1"/>
          <c:order val="1"/>
          <c:tx>
            <c:strRef>
              <c:f>Zenipower_Pivot_Table!$Y$4:$Y$5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Zenipower_Pivot_Table!$W$6:$W$56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Zenipower_Pivot_Table!$Y$6:$Y$56</c:f>
              <c:numCache>
                <c:formatCode>General</c:formatCode>
                <c:ptCount val="50"/>
                <c:pt idx="0">
                  <c:v>35.423999999999999</c:v>
                </c:pt>
                <c:pt idx="1">
                  <c:v>35.518000000000001</c:v>
                </c:pt>
                <c:pt idx="2">
                  <c:v>35.241</c:v>
                </c:pt>
                <c:pt idx="3">
                  <c:v>35.250999999999998</c:v>
                </c:pt>
                <c:pt idx="4">
                  <c:v>35.215000000000003</c:v>
                </c:pt>
                <c:pt idx="5">
                  <c:v>35.252000000000002</c:v>
                </c:pt>
                <c:pt idx="6">
                  <c:v>35.195999999999998</c:v>
                </c:pt>
                <c:pt idx="7">
                  <c:v>35.036000000000001</c:v>
                </c:pt>
                <c:pt idx="8">
                  <c:v>34.96</c:v>
                </c:pt>
                <c:pt idx="9">
                  <c:v>34.933</c:v>
                </c:pt>
                <c:pt idx="10">
                  <c:v>34.795000000000002</c:v>
                </c:pt>
                <c:pt idx="11">
                  <c:v>34.96</c:v>
                </c:pt>
                <c:pt idx="12">
                  <c:v>34.905000000000001</c:v>
                </c:pt>
                <c:pt idx="13">
                  <c:v>34.859000000000002</c:v>
                </c:pt>
                <c:pt idx="14">
                  <c:v>34.811999999999998</c:v>
                </c:pt>
                <c:pt idx="15">
                  <c:v>34.72</c:v>
                </c:pt>
                <c:pt idx="16">
                  <c:v>34.652999999999999</c:v>
                </c:pt>
                <c:pt idx="17">
                  <c:v>34.634999999999998</c:v>
                </c:pt>
                <c:pt idx="18">
                  <c:v>34.587000000000003</c:v>
                </c:pt>
                <c:pt idx="19">
                  <c:v>34.579000000000001</c:v>
                </c:pt>
                <c:pt idx="20">
                  <c:v>34.436</c:v>
                </c:pt>
                <c:pt idx="21">
                  <c:v>34.496000000000002</c:v>
                </c:pt>
                <c:pt idx="22">
                  <c:v>34.023000000000003</c:v>
                </c:pt>
                <c:pt idx="23">
                  <c:v>34.24</c:v>
                </c:pt>
                <c:pt idx="24">
                  <c:v>34.305</c:v>
                </c:pt>
                <c:pt idx="25">
                  <c:v>34.277000000000001</c:v>
                </c:pt>
                <c:pt idx="26">
                  <c:v>34.213999999999999</c:v>
                </c:pt>
                <c:pt idx="27">
                  <c:v>34.185000000000002</c:v>
                </c:pt>
                <c:pt idx="28">
                  <c:v>34.119999999999997</c:v>
                </c:pt>
                <c:pt idx="29">
                  <c:v>34.037999999999997</c:v>
                </c:pt>
                <c:pt idx="30">
                  <c:v>33.923999999999999</c:v>
                </c:pt>
                <c:pt idx="31">
                  <c:v>33.889000000000003</c:v>
                </c:pt>
                <c:pt idx="32">
                  <c:v>33.863</c:v>
                </c:pt>
                <c:pt idx="33">
                  <c:v>33.755000000000003</c:v>
                </c:pt>
                <c:pt idx="34">
                  <c:v>33.759</c:v>
                </c:pt>
                <c:pt idx="35">
                  <c:v>33.655999999999999</c:v>
                </c:pt>
                <c:pt idx="36">
                  <c:v>33.536000000000001</c:v>
                </c:pt>
                <c:pt idx="37">
                  <c:v>33.554000000000002</c:v>
                </c:pt>
                <c:pt idx="38">
                  <c:v>33.497999999999998</c:v>
                </c:pt>
                <c:pt idx="39">
                  <c:v>33.468000000000004</c:v>
                </c:pt>
                <c:pt idx="40">
                  <c:v>33.424999999999997</c:v>
                </c:pt>
                <c:pt idx="41">
                  <c:v>33.430999999999997</c:v>
                </c:pt>
                <c:pt idx="42">
                  <c:v>33.478999999999999</c:v>
                </c:pt>
                <c:pt idx="43">
                  <c:v>33.302999999999997</c:v>
                </c:pt>
                <c:pt idx="44">
                  <c:v>33.396999999999998</c:v>
                </c:pt>
                <c:pt idx="45">
                  <c:v>33.457000000000001</c:v>
                </c:pt>
                <c:pt idx="47">
                  <c:v>33.645000000000003</c:v>
                </c:pt>
                <c:pt idx="48">
                  <c:v>33.061</c:v>
                </c:pt>
                <c:pt idx="49">
                  <c:v>33.359000000000002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76-4175-90A5-AC3C89E459D3}"/>
            </c:ext>
          </c:extLst>
        </c:ser>
        <c:ser>
          <c:idx val="2"/>
          <c:order val="2"/>
          <c:tx>
            <c:strRef>
              <c:f>Zenipower_Pivot_Table!$Z$4:$Z$5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Zenipower_Pivot_Table!$W$6:$W$56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Zenipower_Pivot_Table!$Z$6:$Z$56</c:f>
              <c:numCache>
                <c:formatCode>General</c:formatCode>
                <c:ptCount val="50"/>
                <c:pt idx="0">
                  <c:v>37.158999999999999</c:v>
                </c:pt>
                <c:pt idx="1">
                  <c:v>37.152999999999999</c:v>
                </c:pt>
                <c:pt idx="2">
                  <c:v>36.978000000000002</c:v>
                </c:pt>
                <c:pt idx="3">
                  <c:v>36.936999999999998</c:v>
                </c:pt>
                <c:pt idx="4">
                  <c:v>36.838000000000001</c:v>
                </c:pt>
                <c:pt idx="5">
                  <c:v>36.811</c:v>
                </c:pt>
                <c:pt idx="6">
                  <c:v>36.722000000000001</c:v>
                </c:pt>
                <c:pt idx="7">
                  <c:v>36.64</c:v>
                </c:pt>
                <c:pt idx="8">
                  <c:v>36.549999999999997</c:v>
                </c:pt>
                <c:pt idx="9">
                  <c:v>36.491</c:v>
                </c:pt>
                <c:pt idx="10">
                  <c:v>36.423999999999999</c:v>
                </c:pt>
                <c:pt idx="11">
                  <c:v>36.426000000000002</c:v>
                </c:pt>
                <c:pt idx="12">
                  <c:v>36.365000000000002</c:v>
                </c:pt>
                <c:pt idx="13">
                  <c:v>36.295000000000002</c:v>
                </c:pt>
                <c:pt idx="14">
                  <c:v>36.25</c:v>
                </c:pt>
                <c:pt idx="15">
                  <c:v>36.176000000000002</c:v>
                </c:pt>
                <c:pt idx="16">
                  <c:v>36.137</c:v>
                </c:pt>
                <c:pt idx="17">
                  <c:v>36.058999999999997</c:v>
                </c:pt>
                <c:pt idx="18">
                  <c:v>36.026000000000003</c:v>
                </c:pt>
                <c:pt idx="19">
                  <c:v>35.979999999999997</c:v>
                </c:pt>
                <c:pt idx="20">
                  <c:v>35.896000000000001</c:v>
                </c:pt>
                <c:pt idx="21">
                  <c:v>35.926000000000002</c:v>
                </c:pt>
                <c:pt idx="22">
                  <c:v>35.743000000000002</c:v>
                </c:pt>
                <c:pt idx="23">
                  <c:v>35.756</c:v>
                </c:pt>
                <c:pt idx="24">
                  <c:v>35.765999999999998</c:v>
                </c:pt>
                <c:pt idx="25">
                  <c:v>35.758000000000003</c:v>
                </c:pt>
                <c:pt idx="26">
                  <c:v>35.725999999999999</c:v>
                </c:pt>
                <c:pt idx="27">
                  <c:v>35.67</c:v>
                </c:pt>
                <c:pt idx="28">
                  <c:v>35.670999999999999</c:v>
                </c:pt>
                <c:pt idx="29">
                  <c:v>35.646999999999998</c:v>
                </c:pt>
                <c:pt idx="30">
                  <c:v>35.567</c:v>
                </c:pt>
                <c:pt idx="31">
                  <c:v>35.521000000000001</c:v>
                </c:pt>
                <c:pt idx="32">
                  <c:v>35.506999999999998</c:v>
                </c:pt>
                <c:pt idx="33">
                  <c:v>35.463999999999999</c:v>
                </c:pt>
                <c:pt idx="34">
                  <c:v>35.469000000000001</c:v>
                </c:pt>
                <c:pt idx="35">
                  <c:v>35.378</c:v>
                </c:pt>
                <c:pt idx="36">
                  <c:v>35.345999999999997</c:v>
                </c:pt>
                <c:pt idx="37">
                  <c:v>35.337000000000003</c:v>
                </c:pt>
                <c:pt idx="38">
                  <c:v>35.305999999999997</c:v>
                </c:pt>
                <c:pt idx="39">
                  <c:v>35.231999999999999</c:v>
                </c:pt>
                <c:pt idx="40">
                  <c:v>35.216000000000001</c:v>
                </c:pt>
                <c:pt idx="41">
                  <c:v>35.151000000000003</c:v>
                </c:pt>
                <c:pt idx="42">
                  <c:v>35.090000000000003</c:v>
                </c:pt>
                <c:pt idx="43">
                  <c:v>35.072000000000003</c:v>
                </c:pt>
                <c:pt idx="44">
                  <c:v>35.985999999999997</c:v>
                </c:pt>
                <c:pt idx="45">
                  <c:v>35.978999999999999</c:v>
                </c:pt>
                <c:pt idx="47">
                  <c:v>35.906999999999996</c:v>
                </c:pt>
                <c:pt idx="48">
                  <c:v>35.634</c:v>
                </c:pt>
                <c:pt idx="49">
                  <c:v>35.707000000000001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76-4175-90A5-AC3C89E459D3}"/>
            </c:ext>
          </c:extLst>
        </c:ser>
        <c:ser>
          <c:idx val="3"/>
          <c:order val="3"/>
          <c:tx>
            <c:strRef>
              <c:f>Zenipower_Pivot_Table!$AA$4:$AA$5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Zenipower_Pivot_Table!$W$6:$W$56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Zenipower_Pivot_Table!$AA$6:$AA$56</c:f>
              <c:numCache>
                <c:formatCode>General</c:formatCode>
                <c:ptCount val="50"/>
                <c:pt idx="0">
                  <c:v>36.478999999999999</c:v>
                </c:pt>
                <c:pt idx="1">
                  <c:v>36.43</c:v>
                </c:pt>
                <c:pt idx="2">
                  <c:v>36.284999999999997</c:v>
                </c:pt>
                <c:pt idx="3">
                  <c:v>36.186</c:v>
                </c:pt>
                <c:pt idx="4">
                  <c:v>36.106999999999999</c:v>
                </c:pt>
                <c:pt idx="5">
                  <c:v>36.027000000000001</c:v>
                </c:pt>
                <c:pt idx="6">
                  <c:v>35.97</c:v>
                </c:pt>
                <c:pt idx="7">
                  <c:v>35.905000000000001</c:v>
                </c:pt>
                <c:pt idx="8">
                  <c:v>35.762999999999998</c:v>
                </c:pt>
                <c:pt idx="9">
                  <c:v>35.734000000000002</c:v>
                </c:pt>
                <c:pt idx="10">
                  <c:v>35.631</c:v>
                </c:pt>
                <c:pt idx="11">
                  <c:v>35.682000000000002</c:v>
                </c:pt>
                <c:pt idx="12">
                  <c:v>35.640999999999998</c:v>
                </c:pt>
                <c:pt idx="13">
                  <c:v>35.56</c:v>
                </c:pt>
                <c:pt idx="14">
                  <c:v>35.473999999999997</c:v>
                </c:pt>
                <c:pt idx="15">
                  <c:v>35.420999999999999</c:v>
                </c:pt>
                <c:pt idx="16">
                  <c:v>35.415999999999997</c:v>
                </c:pt>
                <c:pt idx="17">
                  <c:v>35.320999999999998</c:v>
                </c:pt>
                <c:pt idx="18">
                  <c:v>35.286999999999999</c:v>
                </c:pt>
                <c:pt idx="19">
                  <c:v>35.28</c:v>
                </c:pt>
                <c:pt idx="20">
                  <c:v>35.186</c:v>
                </c:pt>
                <c:pt idx="21">
                  <c:v>35.209000000000003</c:v>
                </c:pt>
                <c:pt idx="22">
                  <c:v>34.959000000000003</c:v>
                </c:pt>
                <c:pt idx="23">
                  <c:v>35.036000000000001</c:v>
                </c:pt>
                <c:pt idx="24">
                  <c:v>35.027999999999999</c:v>
                </c:pt>
                <c:pt idx="25">
                  <c:v>35.042000000000002</c:v>
                </c:pt>
                <c:pt idx="26">
                  <c:v>35.076000000000001</c:v>
                </c:pt>
                <c:pt idx="27">
                  <c:v>34.962000000000003</c:v>
                </c:pt>
                <c:pt idx="28">
                  <c:v>34.988</c:v>
                </c:pt>
                <c:pt idx="29">
                  <c:v>34.975000000000001</c:v>
                </c:pt>
                <c:pt idx="30">
                  <c:v>34.923000000000002</c:v>
                </c:pt>
                <c:pt idx="31">
                  <c:v>34.902000000000001</c:v>
                </c:pt>
                <c:pt idx="32">
                  <c:v>34.868000000000002</c:v>
                </c:pt>
                <c:pt idx="33">
                  <c:v>34.860999999999997</c:v>
                </c:pt>
                <c:pt idx="34">
                  <c:v>34.845999999999997</c:v>
                </c:pt>
                <c:pt idx="35">
                  <c:v>34.795000000000002</c:v>
                </c:pt>
                <c:pt idx="36">
                  <c:v>34.712000000000003</c:v>
                </c:pt>
                <c:pt idx="37">
                  <c:v>34.735999999999997</c:v>
                </c:pt>
                <c:pt idx="38">
                  <c:v>34.689</c:v>
                </c:pt>
                <c:pt idx="39">
                  <c:v>34.639000000000003</c:v>
                </c:pt>
                <c:pt idx="40">
                  <c:v>34.615000000000002</c:v>
                </c:pt>
                <c:pt idx="41">
                  <c:v>34.664000000000001</c:v>
                </c:pt>
                <c:pt idx="42">
                  <c:v>34.585000000000001</c:v>
                </c:pt>
                <c:pt idx="43">
                  <c:v>34.606999999999999</c:v>
                </c:pt>
                <c:pt idx="44">
                  <c:v>34.581000000000003</c:v>
                </c:pt>
                <c:pt idx="45">
                  <c:v>34.56</c:v>
                </c:pt>
                <c:pt idx="47">
                  <c:v>34.146000000000001</c:v>
                </c:pt>
                <c:pt idx="48">
                  <c:v>34.256999999999998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76-4175-90A5-AC3C89E459D3}"/>
            </c:ext>
          </c:extLst>
        </c:ser>
        <c:ser>
          <c:idx val="4"/>
          <c:order val="4"/>
          <c:tx>
            <c:strRef>
              <c:f>Zenipower_Pivot_Table!$AB$4:$AB$5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Zenipower_Pivot_Table!$W$6:$W$56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Zenipower_Pivot_Table!$AB$6:$AB$56</c:f>
              <c:numCache>
                <c:formatCode>General</c:formatCode>
                <c:ptCount val="50"/>
                <c:pt idx="0">
                  <c:v>36.314999999999998</c:v>
                </c:pt>
                <c:pt idx="1">
                  <c:v>36.334000000000003</c:v>
                </c:pt>
                <c:pt idx="2">
                  <c:v>36.155000000000001</c:v>
                </c:pt>
                <c:pt idx="3">
                  <c:v>36.128</c:v>
                </c:pt>
                <c:pt idx="4">
                  <c:v>36.012</c:v>
                </c:pt>
                <c:pt idx="5">
                  <c:v>36.000999999999998</c:v>
                </c:pt>
                <c:pt idx="6">
                  <c:v>35.954999999999998</c:v>
                </c:pt>
                <c:pt idx="7">
                  <c:v>35.82</c:v>
                </c:pt>
                <c:pt idx="8">
                  <c:v>35.753</c:v>
                </c:pt>
                <c:pt idx="9">
                  <c:v>35.719000000000001</c:v>
                </c:pt>
                <c:pt idx="10">
                  <c:v>35.628</c:v>
                </c:pt>
                <c:pt idx="11">
                  <c:v>35.673000000000002</c:v>
                </c:pt>
                <c:pt idx="12">
                  <c:v>35.597999999999999</c:v>
                </c:pt>
                <c:pt idx="13">
                  <c:v>35.545000000000002</c:v>
                </c:pt>
                <c:pt idx="14">
                  <c:v>35.496000000000002</c:v>
                </c:pt>
                <c:pt idx="15">
                  <c:v>35.417999999999999</c:v>
                </c:pt>
                <c:pt idx="16">
                  <c:v>35.372</c:v>
                </c:pt>
                <c:pt idx="17">
                  <c:v>35.308</c:v>
                </c:pt>
                <c:pt idx="18">
                  <c:v>35.264000000000003</c:v>
                </c:pt>
                <c:pt idx="19">
                  <c:v>35.249000000000002</c:v>
                </c:pt>
                <c:pt idx="20">
                  <c:v>35.203000000000003</c:v>
                </c:pt>
                <c:pt idx="21">
                  <c:v>35.176000000000002</c:v>
                </c:pt>
                <c:pt idx="22">
                  <c:v>34.957000000000001</c:v>
                </c:pt>
                <c:pt idx="23">
                  <c:v>35.051000000000002</c:v>
                </c:pt>
                <c:pt idx="24">
                  <c:v>35.014000000000003</c:v>
                </c:pt>
                <c:pt idx="25">
                  <c:v>35.014000000000003</c:v>
                </c:pt>
                <c:pt idx="26">
                  <c:v>34.957000000000001</c:v>
                </c:pt>
                <c:pt idx="27">
                  <c:v>34.908999999999999</c:v>
                </c:pt>
                <c:pt idx="28">
                  <c:v>34.901000000000003</c:v>
                </c:pt>
                <c:pt idx="29">
                  <c:v>34.875</c:v>
                </c:pt>
                <c:pt idx="30">
                  <c:v>34.81</c:v>
                </c:pt>
                <c:pt idx="31">
                  <c:v>34.78</c:v>
                </c:pt>
                <c:pt idx="32">
                  <c:v>34.758000000000003</c:v>
                </c:pt>
                <c:pt idx="33">
                  <c:v>34.698999999999998</c:v>
                </c:pt>
                <c:pt idx="34">
                  <c:v>34.691000000000003</c:v>
                </c:pt>
                <c:pt idx="35">
                  <c:v>34.643000000000001</c:v>
                </c:pt>
                <c:pt idx="36">
                  <c:v>34.575000000000003</c:v>
                </c:pt>
                <c:pt idx="37">
                  <c:v>34.578000000000003</c:v>
                </c:pt>
                <c:pt idx="38">
                  <c:v>34.542000000000002</c:v>
                </c:pt>
                <c:pt idx="39">
                  <c:v>34.5</c:v>
                </c:pt>
                <c:pt idx="40">
                  <c:v>34.47</c:v>
                </c:pt>
                <c:pt idx="41">
                  <c:v>34.478000000000002</c:v>
                </c:pt>
                <c:pt idx="42">
                  <c:v>34.408999999999999</c:v>
                </c:pt>
                <c:pt idx="43">
                  <c:v>34.396000000000001</c:v>
                </c:pt>
                <c:pt idx="44">
                  <c:v>34.408999999999999</c:v>
                </c:pt>
                <c:pt idx="45">
                  <c:v>34.417999999999999</c:v>
                </c:pt>
                <c:pt idx="47">
                  <c:v>34.064</c:v>
                </c:pt>
                <c:pt idx="48">
                  <c:v>34.159999999999997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76-4175-90A5-AC3C89E459D3}"/>
            </c:ext>
          </c:extLst>
        </c:ser>
        <c:ser>
          <c:idx val="5"/>
          <c:order val="5"/>
          <c:tx>
            <c:strRef>
              <c:f>Zenipower_Pivot_Table!$AC$4:$AC$5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Zenipower_Pivot_Table!$W$6:$W$56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Zenipower_Pivot_Table!$AC$6:$AC$56</c:f>
              <c:numCache>
                <c:formatCode>General</c:formatCode>
                <c:ptCount val="50"/>
                <c:pt idx="0">
                  <c:v>36.536999999999999</c:v>
                </c:pt>
                <c:pt idx="1">
                  <c:v>36.612000000000002</c:v>
                </c:pt>
                <c:pt idx="2">
                  <c:v>36.375</c:v>
                </c:pt>
                <c:pt idx="3">
                  <c:v>36.378999999999998</c:v>
                </c:pt>
                <c:pt idx="4">
                  <c:v>36.302</c:v>
                </c:pt>
                <c:pt idx="5">
                  <c:v>36.351999999999997</c:v>
                </c:pt>
                <c:pt idx="6">
                  <c:v>36.256999999999998</c:v>
                </c:pt>
                <c:pt idx="7">
                  <c:v>36.128</c:v>
                </c:pt>
                <c:pt idx="8">
                  <c:v>36.046999999999997</c:v>
                </c:pt>
                <c:pt idx="9">
                  <c:v>36.042000000000002</c:v>
                </c:pt>
                <c:pt idx="10">
                  <c:v>35.881</c:v>
                </c:pt>
                <c:pt idx="11">
                  <c:v>36.020000000000003</c:v>
                </c:pt>
                <c:pt idx="12">
                  <c:v>35.987000000000002</c:v>
                </c:pt>
                <c:pt idx="13">
                  <c:v>35.929000000000002</c:v>
                </c:pt>
                <c:pt idx="14">
                  <c:v>35.89</c:v>
                </c:pt>
                <c:pt idx="15">
                  <c:v>35.81</c:v>
                </c:pt>
                <c:pt idx="16">
                  <c:v>35.765000000000001</c:v>
                </c:pt>
                <c:pt idx="17">
                  <c:v>35.682000000000002</c:v>
                </c:pt>
                <c:pt idx="18">
                  <c:v>35.677</c:v>
                </c:pt>
                <c:pt idx="19">
                  <c:v>35.654000000000003</c:v>
                </c:pt>
                <c:pt idx="20">
                  <c:v>35.609000000000002</c:v>
                </c:pt>
                <c:pt idx="21">
                  <c:v>35.590000000000003</c:v>
                </c:pt>
                <c:pt idx="22">
                  <c:v>35.085000000000001</c:v>
                </c:pt>
                <c:pt idx="23">
                  <c:v>35.363</c:v>
                </c:pt>
                <c:pt idx="24">
                  <c:v>35.354999999999997</c:v>
                </c:pt>
                <c:pt idx="25">
                  <c:v>35.335000000000001</c:v>
                </c:pt>
                <c:pt idx="26">
                  <c:v>35.289000000000001</c:v>
                </c:pt>
                <c:pt idx="27">
                  <c:v>35.131</c:v>
                </c:pt>
                <c:pt idx="28">
                  <c:v>35.200000000000003</c:v>
                </c:pt>
                <c:pt idx="29">
                  <c:v>35.143999999999998</c:v>
                </c:pt>
                <c:pt idx="30">
                  <c:v>35.021000000000001</c:v>
                </c:pt>
                <c:pt idx="31">
                  <c:v>34.957999999999998</c:v>
                </c:pt>
                <c:pt idx="32">
                  <c:v>34.966000000000001</c:v>
                </c:pt>
                <c:pt idx="33">
                  <c:v>34.799999999999997</c:v>
                </c:pt>
                <c:pt idx="34">
                  <c:v>34.896000000000001</c:v>
                </c:pt>
                <c:pt idx="35">
                  <c:v>34.731000000000002</c:v>
                </c:pt>
                <c:pt idx="36">
                  <c:v>34.604999999999997</c:v>
                </c:pt>
                <c:pt idx="37">
                  <c:v>34.645000000000003</c:v>
                </c:pt>
                <c:pt idx="38">
                  <c:v>34.607999999999997</c:v>
                </c:pt>
                <c:pt idx="39">
                  <c:v>34.549999999999997</c:v>
                </c:pt>
                <c:pt idx="40">
                  <c:v>34.494999999999997</c:v>
                </c:pt>
                <c:pt idx="41">
                  <c:v>34.552</c:v>
                </c:pt>
                <c:pt idx="42">
                  <c:v>34.423999999999999</c:v>
                </c:pt>
                <c:pt idx="43">
                  <c:v>34.457999999999998</c:v>
                </c:pt>
                <c:pt idx="44">
                  <c:v>34.493000000000002</c:v>
                </c:pt>
                <c:pt idx="45">
                  <c:v>34.575000000000003</c:v>
                </c:pt>
                <c:pt idx="47">
                  <c:v>34.073999999999998</c:v>
                </c:pt>
                <c:pt idx="48">
                  <c:v>34.343000000000004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76-4175-90A5-AC3C89E459D3}"/>
            </c:ext>
          </c:extLst>
        </c:ser>
        <c:ser>
          <c:idx val="6"/>
          <c:order val="6"/>
          <c:tx>
            <c:strRef>
              <c:f>Zenipower_Pivot_Table!$AD$4:$AD$5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Zenipower_Pivot_Table!$W$6:$W$56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Zenipower_Pivot_Table!$AD$6:$AD$56</c:f>
              <c:numCache>
                <c:formatCode>General</c:formatCode>
                <c:ptCount val="50"/>
                <c:pt idx="0">
                  <c:v>37.534999999999997</c:v>
                </c:pt>
                <c:pt idx="1">
                  <c:v>37.499000000000002</c:v>
                </c:pt>
                <c:pt idx="2">
                  <c:v>37.331000000000003</c:v>
                </c:pt>
                <c:pt idx="3">
                  <c:v>37.273000000000003</c:v>
                </c:pt>
                <c:pt idx="4">
                  <c:v>37.161999999999999</c:v>
                </c:pt>
                <c:pt idx="5">
                  <c:v>37.158000000000001</c:v>
                </c:pt>
                <c:pt idx="6">
                  <c:v>37.109000000000002</c:v>
                </c:pt>
                <c:pt idx="7">
                  <c:v>37.052999999999997</c:v>
                </c:pt>
                <c:pt idx="8">
                  <c:v>36.956000000000003</c:v>
                </c:pt>
                <c:pt idx="9">
                  <c:v>36.875</c:v>
                </c:pt>
                <c:pt idx="10">
                  <c:v>36.845999999999997</c:v>
                </c:pt>
                <c:pt idx="11">
                  <c:v>36.838000000000001</c:v>
                </c:pt>
                <c:pt idx="12">
                  <c:v>36.792999999999999</c:v>
                </c:pt>
                <c:pt idx="13">
                  <c:v>36.738</c:v>
                </c:pt>
                <c:pt idx="14">
                  <c:v>36.689</c:v>
                </c:pt>
                <c:pt idx="15">
                  <c:v>36.625999999999998</c:v>
                </c:pt>
                <c:pt idx="16">
                  <c:v>36.600999999999999</c:v>
                </c:pt>
                <c:pt idx="17">
                  <c:v>36.530999999999999</c:v>
                </c:pt>
                <c:pt idx="18">
                  <c:v>36.500999999999998</c:v>
                </c:pt>
                <c:pt idx="19">
                  <c:v>36.456000000000003</c:v>
                </c:pt>
                <c:pt idx="20">
                  <c:v>36.384999999999998</c:v>
                </c:pt>
                <c:pt idx="21">
                  <c:v>36.398000000000003</c:v>
                </c:pt>
                <c:pt idx="22">
                  <c:v>36.271000000000001</c:v>
                </c:pt>
                <c:pt idx="23">
                  <c:v>36.249000000000002</c:v>
                </c:pt>
                <c:pt idx="24">
                  <c:v>36.262</c:v>
                </c:pt>
                <c:pt idx="25">
                  <c:v>36.26</c:v>
                </c:pt>
                <c:pt idx="26">
                  <c:v>36.246000000000002</c:v>
                </c:pt>
                <c:pt idx="27">
                  <c:v>36.195</c:v>
                </c:pt>
                <c:pt idx="28">
                  <c:v>36.159999999999997</c:v>
                </c:pt>
                <c:pt idx="29">
                  <c:v>36.127000000000002</c:v>
                </c:pt>
                <c:pt idx="30">
                  <c:v>36.06</c:v>
                </c:pt>
                <c:pt idx="31">
                  <c:v>35.994999999999997</c:v>
                </c:pt>
                <c:pt idx="32">
                  <c:v>35.951999999999998</c:v>
                </c:pt>
                <c:pt idx="33">
                  <c:v>35.911000000000001</c:v>
                </c:pt>
                <c:pt idx="34">
                  <c:v>35.875999999999998</c:v>
                </c:pt>
                <c:pt idx="35">
                  <c:v>35.807000000000002</c:v>
                </c:pt>
                <c:pt idx="36">
                  <c:v>35.765000000000001</c:v>
                </c:pt>
                <c:pt idx="37">
                  <c:v>35.734999999999999</c:v>
                </c:pt>
                <c:pt idx="38">
                  <c:v>35.692999999999998</c:v>
                </c:pt>
                <c:pt idx="39">
                  <c:v>35.646000000000001</c:v>
                </c:pt>
                <c:pt idx="40">
                  <c:v>35.616</c:v>
                </c:pt>
                <c:pt idx="41">
                  <c:v>35.582999999999998</c:v>
                </c:pt>
                <c:pt idx="42">
                  <c:v>35.566000000000003</c:v>
                </c:pt>
                <c:pt idx="43">
                  <c:v>35.588000000000001</c:v>
                </c:pt>
                <c:pt idx="44">
                  <c:v>34.728000000000002</c:v>
                </c:pt>
                <c:pt idx="45">
                  <c:v>34.738999999999997</c:v>
                </c:pt>
                <c:pt idx="47">
                  <c:v>34.481999999999999</c:v>
                </c:pt>
                <c:pt idx="48">
                  <c:v>34.555999999999997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76-4175-90A5-AC3C89E459D3}"/>
            </c:ext>
          </c:extLst>
        </c:ser>
        <c:ser>
          <c:idx val="7"/>
          <c:order val="7"/>
          <c:tx>
            <c:strRef>
              <c:f>Zenipower_Pivot_Table!$AE$4:$AE$5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Zenipower_Pivot_Table!$W$6:$W$56</c:f>
              <c:strCache>
                <c:ptCount val="50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</c:strCache>
            </c:strRef>
          </c:cat>
          <c:val>
            <c:numRef>
              <c:f>Zenipower_Pivot_Table!$AE$6:$AE$56</c:f>
              <c:numCache>
                <c:formatCode>General</c:formatCode>
                <c:ptCount val="50"/>
                <c:pt idx="0">
                  <c:v>36.5</c:v>
                </c:pt>
                <c:pt idx="1">
                  <c:v>36.389000000000003</c:v>
                </c:pt>
                <c:pt idx="2">
                  <c:v>36.223999999999997</c:v>
                </c:pt>
                <c:pt idx="3">
                  <c:v>36.159999999999997</c:v>
                </c:pt>
                <c:pt idx="4">
                  <c:v>36.037999999999997</c:v>
                </c:pt>
                <c:pt idx="5">
                  <c:v>36.024000000000001</c:v>
                </c:pt>
                <c:pt idx="6">
                  <c:v>35.938000000000002</c:v>
                </c:pt>
                <c:pt idx="7">
                  <c:v>35.851999999999997</c:v>
                </c:pt>
                <c:pt idx="8">
                  <c:v>35.749000000000002</c:v>
                </c:pt>
                <c:pt idx="9">
                  <c:v>35.722999999999999</c:v>
                </c:pt>
                <c:pt idx="10">
                  <c:v>35.624000000000002</c:v>
                </c:pt>
                <c:pt idx="11">
                  <c:v>35.619</c:v>
                </c:pt>
                <c:pt idx="12">
                  <c:v>35.561</c:v>
                </c:pt>
                <c:pt idx="13">
                  <c:v>35.51</c:v>
                </c:pt>
                <c:pt idx="14">
                  <c:v>35.445</c:v>
                </c:pt>
                <c:pt idx="15">
                  <c:v>35.366999999999997</c:v>
                </c:pt>
                <c:pt idx="16">
                  <c:v>35.316000000000003</c:v>
                </c:pt>
                <c:pt idx="17">
                  <c:v>35.24</c:v>
                </c:pt>
                <c:pt idx="18">
                  <c:v>35.228999999999999</c:v>
                </c:pt>
                <c:pt idx="19">
                  <c:v>35.183999999999997</c:v>
                </c:pt>
                <c:pt idx="20">
                  <c:v>35.142000000000003</c:v>
                </c:pt>
                <c:pt idx="21">
                  <c:v>35.103999999999999</c:v>
                </c:pt>
                <c:pt idx="22">
                  <c:v>34.94</c:v>
                </c:pt>
                <c:pt idx="23">
                  <c:v>34.996000000000002</c:v>
                </c:pt>
                <c:pt idx="24">
                  <c:v>34.965000000000003</c:v>
                </c:pt>
                <c:pt idx="25">
                  <c:v>34.936</c:v>
                </c:pt>
                <c:pt idx="26">
                  <c:v>34.904000000000003</c:v>
                </c:pt>
                <c:pt idx="27">
                  <c:v>34.844000000000001</c:v>
                </c:pt>
                <c:pt idx="28">
                  <c:v>34.854999999999997</c:v>
                </c:pt>
                <c:pt idx="29">
                  <c:v>34.805999999999997</c:v>
                </c:pt>
                <c:pt idx="30">
                  <c:v>34.746000000000002</c:v>
                </c:pt>
                <c:pt idx="31">
                  <c:v>34.741999999999997</c:v>
                </c:pt>
                <c:pt idx="32">
                  <c:v>34.735999999999997</c:v>
                </c:pt>
                <c:pt idx="33">
                  <c:v>34.691000000000003</c:v>
                </c:pt>
                <c:pt idx="34">
                  <c:v>34.701000000000001</c:v>
                </c:pt>
                <c:pt idx="35">
                  <c:v>34.646000000000001</c:v>
                </c:pt>
                <c:pt idx="36">
                  <c:v>34.591000000000001</c:v>
                </c:pt>
                <c:pt idx="37">
                  <c:v>34.590000000000003</c:v>
                </c:pt>
                <c:pt idx="38">
                  <c:v>34.564999999999998</c:v>
                </c:pt>
                <c:pt idx="39">
                  <c:v>34.515000000000001</c:v>
                </c:pt>
                <c:pt idx="40">
                  <c:v>34.494</c:v>
                </c:pt>
                <c:pt idx="41">
                  <c:v>34.503999999999998</c:v>
                </c:pt>
                <c:pt idx="42">
                  <c:v>34.451000000000001</c:v>
                </c:pt>
                <c:pt idx="43">
                  <c:v>34.435000000000002</c:v>
                </c:pt>
                <c:pt idx="44">
                  <c:v>34.429000000000002</c:v>
                </c:pt>
                <c:pt idx="45">
                  <c:v>34.411000000000001</c:v>
                </c:pt>
                <c:pt idx="47">
                  <c:v>34.091000000000001</c:v>
                </c:pt>
                <c:pt idx="48">
                  <c:v>34.145000000000003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76-4175-90A5-AC3C89E45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8484863"/>
        <c:axId val="1015072223"/>
      </c:lineChart>
      <c:catAx>
        <c:axId val="778484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072223"/>
        <c:crosses val="autoZero"/>
        <c:auto val="1"/>
        <c:lblAlgn val="ctr"/>
        <c:lblOffset val="100"/>
        <c:noMultiLvlLbl val="0"/>
      </c:catAx>
      <c:valAx>
        <c:axId val="101507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Run-Time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48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[Li-Ion_LongTermCycling.xlsx]Varta_Pivot_Table!PivotTable2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Varta Accu60L3 Long-Term Capacity Cycling</a:t>
            </a:r>
          </a:p>
          <a:p>
            <a:pPr>
              <a:defRPr/>
            </a:pPr>
            <a:r>
              <a:rPr lang="en-US" sz="1600" b="1" i="0" baseline="0">
                <a:effectLst/>
              </a:rPr>
              <a:t>Normalized Capacity vs. Cycle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Varta_Pivot_Table!$B$4:$B$5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Varta_Pivot_Table!$A$6:$A$79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Varta_Pivot_Table!$B$6:$B$79</c:f>
              <c:numCache>
                <c:formatCode>0.00%</c:formatCode>
                <c:ptCount val="73"/>
                <c:pt idx="0">
                  <c:v>1</c:v>
                </c:pt>
                <c:pt idx="1">
                  <c:v>0.97679596486892117</c:v>
                </c:pt>
                <c:pt idx="2">
                  <c:v>0.97049857965326525</c:v>
                </c:pt>
                <c:pt idx="3">
                  <c:v>0.96655055176590032</c:v>
                </c:pt>
                <c:pt idx="4">
                  <c:v>0.96335247391574486</c:v>
                </c:pt>
                <c:pt idx="5">
                  <c:v>0.96100380471616476</c:v>
                </c:pt>
                <c:pt idx="6">
                  <c:v>0.95864387409734897</c:v>
                </c:pt>
                <c:pt idx="7">
                  <c:v>0.95672317874588897</c:v>
                </c:pt>
                <c:pt idx="8">
                  <c:v>0.95468188769016216</c:v>
                </c:pt>
                <c:pt idx="9">
                  <c:v>0.95273983275975893</c:v>
                </c:pt>
                <c:pt idx="10">
                  <c:v>0.95104016554199555</c:v>
                </c:pt>
                <c:pt idx="11">
                  <c:v>0.94907937824858446</c:v>
                </c:pt>
                <c:pt idx="12">
                  <c:v>0.94780442250378172</c:v>
                </c:pt>
                <c:pt idx="13">
                  <c:v>0.94593613731088588</c:v>
                </c:pt>
                <c:pt idx="14">
                  <c:v>0.94426701668004909</c:v>
                </c:pt>
                <c:pt idx="15">
                  <c:v>0.93910076565054623</c:v>
                </c:pt>
                <c:pt idx="16">
                  <c:v>0.93811889923562253</c:v>
                </c:pt>
                <c:pt idx="17">
                  <c:v>0.9364227571552004</c:v>
                </c:pt>
                <c:pt idx="18">
                  <c:v>0.93477019780576898</c:v>
                </c:pt>
                <c:pt idx="19">
                  <c:v>0.93326947554672446</c:v>
                </c:pt>
                <c:pt idx="20">
                  <c:v>0.93207263725877942</c:v>
                </c:pt>
                <c:pt idx="21">
                  <c:v>0.93109393902083659</c:v>
                </c:pt>
                <c:pt idx="22">
                  <c:v>0.92901117803728606</c:v>
                </c:pt>
                <c:pt idx="23">
                  <c:v>0.92860174975812659</c:v>
                </c:pt>
                <c:pt idx="24">
                  <c:v>0.92611713764969406</c:v>
                </c:pt>
                <c:pt idx="25">
                  <c:v>0.92490968602612711</c:v>
                </c:pt>
                <c:pt idx="26">
                  <c:v>0.92343984134852608</c:v>
                </c:pt>
                <c:pt idx="27">
                  <c:v>0.92173896991731208</c:v>
                </c:pt>
                <c:pt idx="28">
                  <c:v>0.92034635685703481</c:v>
                </c:pt>
                <c:pt idx="29">
                  <c:v>0.91888300779224008</c:v>
                </c:pt>
                <c:pt idx="30">
                  <c:v>0.91686066484903894</c:v>
                </c:pt>
                <c:pt idx="31">
                  <c:v>0.9161385930193382</c:v>
                </c:pt>
                <c:pt idx="32">
                  <c:v>0.91442065294852093</c:v>
                </c:pt>
                <c:pt idx="33">
                  <c:v>0.91274265629623708</c:v>
                </c:pt>
                <c:pt idx="34">
                  <c:v>0.91096349862772286</c:v>
                </c:pt>
                <c:pt idx="35">
                  <c:v>0.90956130229391041</c:v>
                </c:pt>
                <c:pt idx="36">
                  <c:v>0.90750254869328129</c:v>
                </c:pt>
                <c:pt idx="37">
                  <c:v>0.90585643121916748</c:v>
                </c:pt>
                <c:pt idx="38">
                  <c:v>0.90428629930167115</c:v>
                </c:pt>
                <c:pt idx="39">
                  <c:v>0.90235615380382084</c:v>
                </c:pt>
                <c:pt idx="40">
                  <c:v>0.89939635287313313</c:v>
                </c:pt>
                <c:pt idx="41">
                  <c:v>0.89908654679572297</c:v>
                </c:pt>
                <c:pt idx="42">
                  <c:v>0.89611027831239498</c:v>
                </c:pt>
                <c:pt idx="43">
                  <c:v>0.89466077940130995</c:v>
                </c:pt>
                <c:pt idx="44">
                  <c:v>0.8938216513227486</c:v>
                </c:pt>
                <c:pt idx="45">
                  <c:v>0.8974837099274745</c:v>
                </c:pt>
                <c:pt idx="46">
                  <c:v>0.89449187342175496</c:v>
                </c:pt>
                <c:pt idx="47">
                  <c:v>0.89011597833075262</c:v>
                </c:pt>
                <c:pt idx="48">
                  <c:v>0</c:v>
                </c:pt>
                <c:pt idx="49">
                  <c:v>0.87962928503541449</c:v>
                </c:pt>
                <c:pt idx="50">
                  <c:v>0.87673758144659208</c:v>
                </c:pt>
                <c:pt idx="51">
                  <c:v>0.87453561629274557</c:v>
                </c:pt>
                <c:pt idx="52">
                  <c:v>0.8705276528549023</c:v>
                </c:pt>
                <c:pt idx="53">
                  <c:v>0.86955234350242805</c:v>
                </c:pt>
                <c:pt idx="54">
                  <c:v>0.86816400438169372</c:v>
                </c:pt>
                <c:pt idx="55">
                  <c:v>0.86597033620405595</c:v>
                </c:pt>
                <c:pt idx="56">
                  <c:v>0.86446919410150169</c:v>
                </c:pt>
                <c:pt idx="57">
                  <c:v>0.86352839079321098</c:v>
                </c:pt>
                <c:pt idx="58">
                  <c:v>0.86132788479346589</c:v>
                </c:pt>
                <c:pt idx="59">
                  <c:v>0.86061433388967601</c:v>
                </c:pt>
                <c:pt idx="60">
                  <c:v>0.85911562036988076</c:v>
                </c:pt>
                <c:pt idx="61">
                  <c:v>0.85786683911310746</c:v>
                </c:pt>
                <c:pt idx="62">
                  <c:v>0.85603225949012873</c:v>
                </c:pt>
                <c:pt idx="63">
                  <c:v>0.85425048573744922</c:v>
                </c:pt>
                <c:pt idx="64">
                  <c:v>0.8527403549760687</c:v>
                </c:pt>
                <c:pt idx="65">
                  <c:v>0.85096926787882732</c:v>
                </c:pt>
                <c:pt idx="66">
                  <c:v>0.84940985393220314</c:v>
                </c:pt>
                <c:pt idx="67">
                  <c:v>0.84752557184399924</c:v>
                </c:pt>
                <c:pt idx="68">
                  <c:v>0.84589970635508771</c:v>
                </c:pt>
                <c:pt idx="69">
                  <c:v>0.84426219581938933</c:v>
                </c:pt>
                <c:pt idx="70">
                  <c:v>0.77489588569886236</c:v>
                </c:pt>
                <c:pt idx="71">
                  <c:v>0.81432443934381904</c:v>
                </c:pt>
                <c:pt idx="72">
                  <c:v>0.83032761711520919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7-4BB6-AA3D-1033E7D82329}"/>
            </c:ext>
          </c:extLst>
        </c:ser>
        <c:ser>
          <c:idx val="1"/>
          <c:order val="1"/>
          <c:tx>
            <c:strRef>
              <c:f>Varta_Pivot_Table!$C$4:$C$5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Varta_Pivot_Table!$A$6:$A$79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Varta_Pivot_Table!$C$6:$C$79</c:f>
              <c:numCache>
                <c:formatCode>0.00%</c:formatCode>
                <c:ptCount val="73"/>
                <c:pt idx="0">
                  <c:v>1</c:v>
                </c:pt>
                <c:pt idx="1">
                  <c:v>0.97923989577061343</c:v>
                </c:pt>
                <c:pt idx="2">
                  <c:v>0.9727803397348409</c:v>
                </c:pt>
                <c:pt idx="3">
                  <c:v>0.96833911939208461</c:v>
                </c:pt>
                <c:pt idx="4">
                  <c:v>0.96546177550398293</c:v>
                </c:pt>
                <c:pt idx="5">
                  <c:v>0.96322989772900469</c:v>
                </c:pt>
                <c:pt idx="6">
                  <c:v>0.96054176322237328</c:v>
                </c:pt>
                <c:pt idx="7">
                  <c:v>0.95885653910195467</c:v>
                </c:pt>
                <c:pt idx="8">
                  <c:v>0.95681482065750401</c:v>
                </c:pt>
                <c:pt idx="9">
                  <c:v>0.95536608054096772</c:v>
                </c:pt>
                <c:pt idx="10">
                  <c:v>0.95318955616919032</c:v>
                </c:pt>
                <c:pt idx="11">
                  <c:v>0.95188379898381004</c:v>
                </c:pt>
                <c:pt idx="12">
                  <c:v>0.95019792673424641</c:v>
                </c:pt>
                <c:pt idx="13">
                  <c:v>0.94886285883733301</c:v>
                </c:pt>
                <c:pt idx="14">
                  <c:v>0.94712140154331326</c:v>
                </c:pt>
                <c:pt idx="15">
                  <c:v>0.94479021083610859</c:v>
                </c:pt>
                <c:pt idx="16">
                  <c:v>0.94334420310952516</c:v>
                </c:pt>
                <c:pt idx="17">
                  <c:v>0.942016441965006</c:v>
                </c:pt>
                <c:pt idx="18">
                  <c:v>0.9396332932179885</c:v>
                </c:pt>
                <c:pt idx="19">
                  <c:v>0.93784598351059856</c:v>
                </c:pt>
                <c:pt idx="20">
                  <c:v>0.93663359549702907</c:v>
                </c:pt>
                <c:pt idx="21">
                  <c:v>0.93506587946957309</c:v>
                </c:pt>
                <c:pt idx="22">
                  <c:v>0.93358318610112534</c:v>
                </c:pt>
                <c:pt idx="23">
                  <c:v>0.93079683882833764</c:v>
                </c:pt>
                <c:pt idx="24">
                  <c:v>0.92961559398520299</c:v>
                </c:pt>
                <c:pt idx="25">
                  <c:v>0.92907286775317455</c:v>
                </c:pt>
                <c:pt idx="26">
                  <c:v>0.92726446002165042</c:v>
                </c:pt>
                <c:pt idx="27">
                  <c:v>0.92614875012779252</c:v>
                </c:pt>
                <c:pt idx="28">
                  <c:v>0.92418936156204345</c:v>
                </c:pt>
                <c:pt idx="29">
                  <c:v>0.92223529813991001</c:v>
                </c:pt>
                <c:pt idx="30">
                  <c:v>0.92086415100816543</c:v>
                </c:pt>
                <c:pt idx="31">
                  <c:v>0.91868911346058035</c:v>
                </c:pt>
                <c:pt idx="32">
                  <c:v>0.91639893264855909</c:v>
                </c:pt>
                <c:pt idx="33">
                  <c:v>0.91496357690349417</c:v>
                </c:pt>
                <c:pt idx="34">
                  <c:v>0.91227656071262564</c:v>
                </c:pt>
                <c:pt idx="35">
                  <c:v>0.91040009869975558</c:v>
                </c:pt>
                <c:pt idx="36">
                  <c:v>0.90846556392713107</c:v>
                </c:pt>
                <c:pt idx="37">
                  <c:v>0.90699106406575025</c:v>
                </c:pt>
                <c:pt idx="38">
                  <c:v>0.90433418162215751</c:v>
                </c:pt>
                <c:pt idx="39">
                  <c:v>0.90224121447921235</c:v>
                </c:pt>
                <c:pt idx="40">
                  <c:v>0.89977385951836919</c:v>
                </c:pt>
                <c:pt idx="41">
                  <c:v>0.89839347444012074</c:v>
                </c:pt>
                <c:pt idx="42">
                  <c:v>0.89638811185832057</c:v>
                </c:pt>
                <c:pt idx="43">
                  <c:v>0.89428817077355449</c:v>
                </c:pt>
                <c:pt idx="44">
                  <c:v>0.89218591765825839</c:v>
                </c:pt>
                <c:pt idx="45">
                  <c:v>0.89110581646002518</c:v>
                </c:pt>
                <c:pt idx="46">
                  <c:v>0.89610078036713536</c:v>
                </c:pt>
                <c:pt idx="47">
                  <c:v>0.89049660093971506</c:v>
                </c:pt>
                <c:pt idx="48">
                  <c:v>0</c:v>
                </c:pt>
                <c:pt idx="49">
                  <c:v>0.87837069419439173</c:v>
                </c:pt>
                <c:pt idx="50">
                  <c:v>0.87571935211282792</c:v>
                </c:pt>
                <c:pt idx="51">
                  <c:v>0.87466890434018219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7-4BB6-AA3D-1033E7D82329}"/>
            </c:ext>
          </c:extLst>
        </c:ser>
        <c:ser>
          <c:idx val="2"/>
          <c:order val="2"/>
          <c:tx>
            <c:strRef>
              <c:f>Varta_Pivot_Table!$D$4:$D$5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Varta_Pivot_Table!$A$6:$A$79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Varta_Pivot_Table!$D$6:$D$79</c:f>
              <c:numCache>
                <c:formatCode>0.00%</c:formatCode>
                <c:ptCount val="73"/>
                <c:pt idx="0">
                  <c:v>1</c:v>
                </c:pt>
                <c:pt idx="1">
                  <c:v>0.9780675950657145</c:v>
                </c:pt>
                <c:pt idx="2">
                  <c:v>0.971766420636345</c:v>
                </c:pt>
                <c:pt idx="3">
                  <c:v>0.96764061197135132</c:v>
                </c:pt>
                <c:pt idx="4">
                  <c:v>0.96467674403438275</c:v>
                </c:pt>
                <c:pt idx="5">
                  <c:v>0.96218981830542416</c:v>
                </c:pt>
                <c:pt idx="6">
                  <c:v>0.96011940802564588</c:v>
                </c:pt>
                <c:pt idx="7">
                  <c:v>0.95817497716870603</c:v>
                </c:pt>
                <c:pt idx="8">
                  <c:v>0.95589064907890009</c:v>
                </c:pt>
                <c:pt idx="9">
                  <c:v>0.95444820054374868</c:v>
                </c:pt>
                <c:pt idx="10">
                  <c:v>0.95247798345209445</c:v>
                </c:pt>
                <c:pt idx="11">
                  <c:v>0.95102420845958735</c:v>
                </c:pt>
                <c:pt idx="12">
                  <c:v>0.94911956271870013</c:v>
                </c:pt>
                <c:pt idx="13">
                  <c:v>0.94723609494130578</c:v>
                </c:pt>
                <c:pt idx="14">
                  <c:v>0.94617404611863931</c:v>
                </c:pt>
                <c:pt idx="15">
                  <c:v>0.94346865656361345</c:v>
                </c:pt>
                <c:pt idx="16">
                  <c:v>0.94166279773661099</c:v>
                </c:pt>
                <c:pt idx="17">
                  <c:v>0.9405454820585869</c:v>
                </c:pt>
                <c:pt idx="18">
                  <c:v>0.9385687148397901</c:v>
                </c:pt>
                <c:pt idx="19">
                  <c:v>0.93704917637628837</c:v>
                </c:pt>
                <c:pt idx="20">
                  <c:v>0.93596439458446001</c:v>
                </c:pt>
                <c:pt idx="21">
                  <c:v>0.93487515054469816</c:v>
                </c:pt>
                <c:pt idx="22">
                  <c:v>0.93324719288710767</c:v>
                </c:pt>
                <c:pt idx="23">
                  <c:v>0.93163754428831136</c:v>
                </c:pt>
                <c:pt idx="24">
                  <c:v>0.93015721840253307</c:v>
                </c:pt>
                <c:pt idx="25">
                  <c:v>0.92912358858634414</c:v>
                </c:pt>
                <c:pt idx="26">
                  <c:v>0.92744601395970327</c:v>
                </c:pt>
                <c:pt idx="27">
                  <c:v>0.92619421270558355</c:v>
                </c:pt>
                <c:pt idx="28">
                  <c:v>0.92425359163422149</c:v>
                </c:pt>
                <c:pt idx="29">
                  <c:v>0.92299248234328291</c:v>
                </c:pt>
                <c:pt idx="30">
                  <c:v>0.92165402457978074</c:v>
                </c:pt>
                <c:pt idx="31">
                  <c:v>0.91916039019426188</c:v>
                </c:pt>
                <c:pt idx="32">
                  <c:v>0.91795805439630396</c:v>
                </c:pt>
                <c:pt idx="33">
                  <c:v>0.91632994146643754</c:v>
                </c:pt>
                <c:pt idx="34">
                  <c:v>0.91360220017367022</c:v>
                </c:pt>
                <c:pt idx="35">
                  <c:v>0.91196948775242925</c:v>
                </c:pt>
                <c:pt idx="36">
                  <c:v>0.91077745184970238</c:v>
                </c:pt>
                <c:pt idx="37">
                  <c:v>0.90832604965379748</c:v>
                </c:pt>
                <c:pt idx="38">
                  <c:v>0.90720663911399302</c:v>
                </c:pt>
                <c:pt idx="39">
                  <c:v>0.90555526424010924</c:v>
                </c:pt>
                <c:pt idx="40">
                  <c:v>0.90380130633545075</c:v>
                </c:pt>
                <c:pt idx="41">
                  <c:v>0.90191768020729712</c:v>
                </c:pt>
                <c:pt idx="42">
                  <c:v>0.90030885918653381</c:v>
                </c:pt>
                <c:pt idx="43">
                  <c:v>0.89866286053312916</c:v>
                </c:pt>
                <c:pt idx="44">
                  <c:v>0.89609646423904343</c:v>
                </c:pt>
                <c:pt idx="45">
                  <c:v>0.89592260889014097</c:v>
                </c:pt>
                <c:pt idx="46">
                  <c:v>0.89989411381238005</c:v>
                </c:pt>
                <c:pt idx="47">
                  <c:v>0.8951454581158933</c:v>
                </c:pt>
                <c:pt idx="48">
                  <c:v>0</c:v>
                </c:pt>
                <c:pt idx="49">
                  <c:v>0.88472983585440368</c:v>
                </c:pt>
                <c:pt idx="50">
                  <c:v>0.88383554529703223</c:v>
                </c:pt>
                <c:pt idx="51">
                  <c:v>0.8820049727410324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57-4BB6-AA3D-1033E7D82329}"/>
            </c:ext>
          </c:extLst>
        </c:ser>
        <c:ser>
          <c:idx val="3"/>
          <c:order val="3"/>
          <c:tx>
            <c:strRef>
              <c:f>Varta_Pivot_Table!$E$4:$E$5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Varta_Pivot_Table!$A$6:$A$79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Varta_Pivot_Table!$E$6:$E$79</c:f>
              <c:numCache>
                <c:formatCode>0.00%</c:formatCode>
                <c:ptCount val="73"/>
                <c:pt idx="0">
                  <c:v>1</c:v>
                </c:pt>
                <c:pt idx="1">
                  <c:v>0.9757747050625083</c:v>
                </c:pt>
                <c:pt idx="2">
                  <c:v>0.97046511689284032</c:v>
                </c:pt>
                <c:pt idx="3">
                  <c:v>0.96569971849748293</c:v>
                </c:pt>
                <c:pt idx="4">
                  <c:v>0.96207391757976102</c:v>
                </c:pt>
                <c:pt idx="5">
                  <c:v>0.9586252285304081</c:v>
                </c:pt>
                <c:pt idx="6">
                  <c:v>0.95633737927368601</c:v>
                </c:pt>
                <c:pt idx="7">
                  <c:v>0.95448280934078211</c:v>
                </c:pt>
                <c:pt idx="8">
                  <c:v>0.95158708278436177</c:v>
                </c:pt>
                <c:pt idx="9">
                  <c:v>0.94954932043997764</c:v>
                </c:pt>
                <c:pt idx="10">
                  <c:v>0.9487770630074539</c:v>
                </c:pt>
                <c:pt idx="11">
                  <c:v>0.9458554387659639</c:v>
                </c:pt>
                <c:pt idx="12">
                  <c:v>0.94372754534095349</c:v>
                </c:pt>
                <c:pt idx="13">
                  <c:v>0.94167393985600478</c:v>
                </c:pt>
                <c:pt idx="14">
                  <c:v>0.94058659072091333</c:v>
                </c:pt>
                <c:pt idx="15">
                  <c:v>0.93828089904264533</c:v>
                </c:pt>
                <c:pt idx="16">
                  <c:v>0.9359648650711847</c:v>
                </c:pt>
                <c:pt idx="17">
                  <c:v>0.93480084212722803</c:v>
                </c:pt>
                <c:pt idx="18">
                  <c:v>0.93251309128122206</c:v>
                </c:pt>
                <c:pt idx="19">
                  <c:v>0.93050099850270607</c:v>
                </c:pt>
                <c:pt idx="20">
                  <c:v>0.92982104739158677</c:v>
                </c:pt>
                <c:pt idx="21">
                  <c:v>0.92927581692427408</c:v>
                </c:pt>
                <c:pt idx="22">
                  <c:v>0.92641719850015281</c:v>
                </c:pt>
                <c:pt idx="23">
                  <c:v>0.92793800137242366</c:v>
                </c:pt>
                <c:pt idx="24">
                  <c:v>0.92477771401627817</c:v>
                </c:pt>
                <c:pt idx="25">
                  <c:v>0.9214436738094034</c:v>
                </c:pt>
                <c:pt idx="26">
                  <c:v>0.92066982961296417</c:v>
                </c:pt>
                <c:pt idx="27">
                  <c:v>0.91931366174083695</c:v>
                </c:pt>
                <c:pt idx="28">
                  <c:v>0.91766258700107917</c:v>
                </c:pt>
                <c:pt idx="29">
                  <c:v>0.91681624705740505</c:v>
                </c:pt>
                <c:pt idx="30">
                  <c:v>0.91586251958795017</c:v>
                </c:pt>
                <c:pt idx="31">
                  <c:v>0.91454581984222694</c:v>
                </c:pt>
                <c:pt idx="32">
                  <c:v>0.91322624120064544</c:v>
                </c:pt>
                <c:pt idx="33">
                  <c:v>0.91150413406122655</c:v>
                </c:pt>
                <c:pt idx="34">
                  <c:v>0.9104484931189335</c:v>
                </c:pt>
                <c:pt idx="35">
                  <c:v>0.90849635377201354</c:v>
                </c:pt>
                <c:pt idx="36">
                  <c:v>0.90719425063184522</c:v>
                </c:pt>
                <c:pt idx="37">
                  <c:v>0.90590530799994984</c:v>
                </c:pt>
                <c:pt idx="38">
                  <c:v>0.9054040871265483</c:v>
                </c:pt>
                <c:pt idx="39">
                  <c:v>0.90362182017418669</c:v>
                </c:pt>
                <c:pt idx="40">
                  <c:v>0.90177927808595282</c:v>
                </c:pt>
                <c:pt idx="41">
                  <c:v>0.9008568773305361</c:v>
                </c:pt>
                <c:pt idx="42">
                  <c:v>0.89968183500872057</c:v>
                </c:pt>
                <c:pt idx="43">
                  <c:v>0.89704595432370648</c:v>
                </c:pt>
                <c:pt idx="44">
                  <c:v>0.89555507275681023</c:v>
                </c:pt>
                <c:pt idx="45">
                  <c:v>0.89562439655969928</c:v>
                </c:pt>
                <c:pt idx="46">
                  <c:v>0.89560895975983779</c:v>
                </c:pt>
                <c:pt idx="47">
                  <c:v>0.8908919616297043</c:v>
                </c:pt>
                <c:pt idx="48">
                  <c:v>0</c:v>
                </c:pt>
                <c:pt idx="49">
                  <c:v>0.87633720245173963</c:v>
                </c:pt>
                <c:pt idx="50">
                  <c:v>0.87943725386485161</c:v>
                </c:pt>
                <c:pt idx="51">
                  <c:v>0.87514452456457026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57-4BB6-AA3D-1033E7D82329}"/>
            </c:ext>
          </c:extLst>
        </c:ser>
        <c:ser>
          <c:idx val="4"/>
          <c:order val="4"/>
          <c:tx>
            <c:strRef>
              <c:f>Varta_Pivot_Table!$F$4:$F$5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Varta_Pivot_Table!$A$6:$A$79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Varta_Pivot_Table!$F$6:$F$79</c:f>
              <c:numCache>
                <c:formatCode>0.00%</c:formatCode>
                <c:ptCount val="73"/>
                <c:pt idx="0">
                  <c:v>1</c:v>
                </c:pt>
                <c:pt idx="1">
                  <c:v>0.9776472718584881</c:v>
                </c:pt>
                <c:pt idx="2">
                  <c:v>0.97155916193329173</c:v>
                </c:pt>
                <c:pt idx="3">
                  <c:v>0.96721886984103622</c:v>
                </c:pt>
                <c:pt idx="4">
                  <c:v>0.963315884079183</c:v>
                </c:pt>
                <c:pt idx="5">
                  <c:v>0.96021996513758445</c:v>
                </c:pt>
                <c:pt idx="6">
                  <c:v>0.95785059467382172</c:v>
                </c:pt>
                <c:pt idx="7">
                  <c:v>0.95587806193179803</c:v>
                </c:pt>
                <c:pt idx="8">
                  <c:v>0.9533585612387262</c:v>
                </c:pt>
                <c:pt idx="9">
                  <c:v>0.95090886022466559</c:v>
                </c:pt>
                <c:pt idx="10">
                  <c:v>0.94951709604718382</c:v>
                </c:pt>
                <c:pt idx="11">
                  <c:v>0.94647419417453849</c:v>
                </c:pt>
                <c:pt idx="12">
                  <c:v>0.94461594080069045</c:v>
                </c:pt>
                <c:pt idx="13">
                  <c:v>0.94274496365263682</c:v>
                </c:pt>
                <c:pt idx="14">
                  <c:v>0.94087224377291234</c:v>
                </c:pt>
                <c:pt idx="15">
                  <c:v>0.93871157155133245</c:v>
                </c:pt>
                <c:pt idx="16">
                  <c:v>0.93622375065727126</c:v>
                </c:pt>
                <c:pt idx="17">
                  <c:v>0.93477070993020561</c:v>
                </c:pt>
                <c:pt idx="18">
                  <c:v>0.93245116859351529</c:v>
                </c:pt>
                <c:pt idx="19">
                  <c:v>0.93066610597023225</c:v>
                </c:pt>
                <c:pt idx="20">
                  <c:v>0.92893377169233848</c:v>
                </c:pt>
                <c:pt idx="21">
                  <c:v>0.92790265645095593</c:v>
                </c:pt>
                <c:pt idx="22">
                  <c:v>0.92507855457813493</c:v>
                </c:pt>
                <c:pt idx="23">
                  <c:v>0.92547066570945002</c:v>
                </c:pt>
                <c:pt idx="24">
                  <c:v>0.92256432277015887</c:v>
                </c:pt>
                <c:pt idx="25">
                  <c:v>0.92075462595893021</c:v>
                </c:pt>
                <c:pt idx="26">
                  <c:v>0.91942944965269324</c:v>
                </c:pt>
                <c:pt idx="27">
                  <c:v>0.91795244044284419</c:v>
                </c:pt>
                <c:pt idx="28">
                  <c:v>0.91620607046960989</c:v>
                </c:pt>
                <c:pt idx="29">
                  <c:v>0.9151545801681189</c:v>
                </c:pt>
                <c:pt idx="30">
                  <c:v>0.91360717989249984</c:v>
                </c:pt>
                <c:pt idx="31">
                  <c:v>0.91242569061551104</c:v>
                </c:pt>
                <c:pt idx="32">
                  <c:v>0.9106638934573188</c:v>
                </c:pt>
                <c:pt idx="33">
                  <c:v>0.90905703903671364</c:v>
                </c:pt>
                <c:pt idx="34">
                  <c:v>0.90791662740477441</c:v>
                </c:pt>
                <c:pt idx="35">
                  <c:v>0.90598122694430894</c:v>
                </c:pt>
                <c:pt idx="36">
                  <c:v>0.90444443342034664</c:v>
                </c:pt>
                <c:pt idx="37">
                  <c:v>0.9031240206552712</c:v>
                </c:pt>
                <c:pt idx="38">
                  <c:v>0.90157111224031139</c:v>
                </c:pt>
                <c:pt idx="39">
                  <c:v>0.89980068792621049</c:v>
                </c:pt>
                <c:pt idx="40">
                  <c:v>0.89820774372153611</c:v>
                </c:pt>
                <c:pt idx="41">
                  <c:v>0.89675724413866975</c:v>
                </c:pt>
                <c:pt idx="42">
                  <c:v>0.89497880157329024</c:v>
                </c:pt>
                <c:pt idx="43">
                  <c:v>0.89317486443661465</c:v>
                </c:pt>
                <c:pt idx="44">
                  <c:v>0.89151182393453898</c:v>
                </c:pt>
                <c:pt idx="45">
                  <c:v>0.89150783681888157</c:v>
                </c:pt>
                <c:pt idx="46">
                  <c:v>0.88323526513022066</c:v>
                </c:pt>
                <c:pt idx="47">
                  <c:v>0.87895409150882653</c:v>
                </c:pt>
                <c:pt idx="48">
                  <c:v>0</c:v>
                </c:pt>
                <c:pt idx="49">
                  <c:v>0.86576040976382962</c:v>
                </c:pt>
                <c:pt idx="50">
                  <c:v>0.86606510761113831</c:v>
                </c:pt>
                <c:pt idx="51">
                  <c:v>0.86346509861731646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57-4BB6-AA3D-1033E7D82329}"/>
            </c:ext>
          </c:extLst>
        </c:ser>
        <c:ser>
          <c:idx val="5"/>
          <c:order val="5"/>
          <c:tx>
            <c:strRef>
              <c:f>Varta_Pivot_Table!$G$4:$G$5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Varta_Pivot_Table!$A$6:$A$79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Varta_Pivot_Table!$G$6:$G$79</c:f>
              <c:numCache>
                <c:formatCode>0.00%</c:formatCode>
                <c:ptCount val="73"/>
                <c:pt idx="0">
                  <c:v>1</c:v>
                </c:pt>
                <c:pt idx="1">
                  <c:v>0.97882998087695672</c:v>
                </c:pt>
                <c:pt idx="2">
                  <c:v>0.97236272988112193</c:v>
                </c:pt>
                <c:pt idx="3">
                  <c:v>0.96878815439680688</c:v>
                </c:pt>
                <c:pt idx="4">
                  <c:v>0.96610897246272753</c:v>
                </c:pt>
                <c:pt idx="5">
                  <c:v>0.96439024611244695</c:v>
                </c:pt>
                <c:pt idx="6">
                  <c:v>0.9613700510793709</c:v>
                </c:pt>
                <c:pt idx="7">
                  <c:v>0.95938502110787516</c:v>
                </c:pt>
                <c:pt idx="8">
                  <c:v>0.95724111224889064</c:v>
                </c:pt>
                <c:pt idx="9">
                  <c:v>0.95560907363933756</c:v>
                </c:pt>
                <c:pt idx="10">
                  <c:v>0.95289587133285136</c:v>
                </c:pt>
                <c:pt idx="11">
                  <c:v>0.9520793083778003</c:v>
                </c:pt>
                <c:pt idx="12">
                  <c:v>0.95054326427151403</c:v>
                </c:pt>
                <c:pt idx="13">
                  <c:v>0.94847112751669693</c:v>
                </c:pt>
                <c:pt idx="14">
                  <c:v>0.94745279405619365</c:v>
                </c:pt>
                <c:pt idx="15">
                  <c:v>0.94367339973031084</c:v>
                </c:pt>
                <c:pt idx="16">
                  <c:v>0.94246880247076181</c:v>
                </c:pt>
                <c:pt idx="17">
                  <c:v>0.94064982770602812</c:v>
                </c:pt>
                <c:pt idx="18">
                  <c:v>0.93891430113563756</c:v>
                </c:pt>
                <c:pt idx="19">
                  <c:v>0.93690968925824758</c:v>
                </c:pt>
                <c:pt idx="20">
                  <c:v>0.93518656651184873</c:v>
                </c:pt>
                <c:pt idx="21">
                  <c:v>0.93314317715188444</c:v>
                </c:pt>
                <c:pt idx="22">
                  <c:v>0.93165278993136313</c:v>
                </c:pt>
                <c:pt idx="23">
                  <c:v>0.92983894902122832</c:v>
                </c:pt>
                <c:pt idx="24">
                  <c:v>0.92779103690142095</c:v>
                </c:pt>
                <c:pt idx="25">
                  <c:v>0.92729342761318123</c:v>
                </c:pt>
                <c:pt idx="26">
                  <c:v>0.92549980976259272</c:v>
                </c:pt>
                <c:pt idx="27">
                  <c:v>0.92327255782520024</c:v>
                </c:pt>
                <c:pt idx="28">
                  <c:v>0.92119014159011614</c:v>
                </c:pt>
                <c:pt idx="29">
                  <c:v>0.91973615698429456</c:v>
                </c:pt>
                <c:pt idx="30">
                  <c:v>0.91822116168954337</c:v>
                </c:pt>
                <c:pt idx="31">
                  <c:v>0.91568504407924656</c:v>
                </c:pt>
                <c:pt idx="32">
                  <c:v>0.91374464411397971</c:v>
                </c:pt>
                <c:pt idx="33">
                  <c:v>0.91242188833787319</c:v>
                </c:pt>
                <c:pt idx="34">
                  <c:v>0.90980748731292416</c:v>
                </c:pt>
                <c:pt idx="35">
                  <c:v>0.90857710438355832</c:v>
                </c:pt>
                <c:pt idx="36">
                  <c:v>0.90613738242087405</c:v>
                </c:pt>
                <c:pt idx="37">
                  <c:v>0.90413945142042695</c:v>
                </c:pt>
                <c:pt idx="38">
                  <c:v>0.9025383518757254</c:v>
                </c:pt>
                <c:pt idx="39">
                  <c:v>0.90079603351523141</c:v>
                </c:pt>
                <c:pt idx="40">
                  <c:v>0.89915509208399769</c:v>
                </c:pt>
                <c:pt idx="41">
                  <c:v>0.89652450349268809</c:v>
                </c:pt>
                <c:pt idx="42">
                  <c:v>0.89477893692391075</c:v>
                </c:pt>
                <c:pt idx="43">
                  <c:v>0.8937084675870014</c:v>
                </c:pt>
                <c:pt idx="44">
                  <c:v>0.89210505157672604</c:v>
                </c:pt>
                <c:pt idx="45">
                  <c:v>0.89066779978013266</c:v>
                </c:pt>
                <c:pt idx="46">
                  <c:v>0.89464659635479216</c:v>
                </c:pt>
                <c:pt idx="47">
                  <c:v>0.89083551524732629</c:v>
                </c:pt>
                <c:pt idx="48">
                  <c:v>0</c:v>
                </c:pt>
                <c:pt idx="49">
                  <c:v>0.88344862250624612</c:v>
                </c:pt>
                <c:pt idx="50">
                  <c:v>0.87914142104250748</c:v>
                </c:pt>
                <c:pt idx="51">
                  <c:v>0.87904900748434933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57-4BB6-AA3D-1033E7D82329}"/>
            </c:ext>
          </c:extLst>
        </c:ser>
        <c:ser>
          <c:idx val="6"/>
          <c:order val="6"/>
          <c:tx>
            <c:strRef>
              <c:f>Varta_Pivot_Table!$H$4:$H$5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Varta_Pivot_Table!$A$6:$A$79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Varta_Pivot_Table!$H$6:$H$79</c:f>
              <c:numCache>
                <c:formatCode>0.00%</c:formatCode>
                <c:ptCount val="73"/>
                <c:pt idx="0">
                  <c:v>1</c:v>
                </c:pt>
                <c:pt idx="1">
                  <c:v>0.97513385336998271</c:v>
                </c:pt>
                <c:pt idx="2">
                  <c:v>0.97014960601647982</c:v>
                </c:pt>
                <c:pt idx="3">
                  <c:v>0.9641772646838116</c:v>
                </c:pt>
                <c:pt idx="4">
                  <c:v>0.96032261077187475</c:v>
                </c:pt>
                <c:pt idx="5">
                  <c:v>0.95646216453308286</c:v>
                </c:pt>
                <c:pt idx="6">
                  <c:v>0.95479846964458293</c:v>
                </c:pt>
                <c:pt idx="7">
                  <c:v>0.95257347590767905</c:v>
                </c:pt>
                <c:pt idx="8">
                  <c:v>0.94981896087014162</c:v>
                </c:pt>
                <c:pt idx="9">
                  <c:v>0.94735134932902632</c:v>
                </c:pt>
                <c:pt idx="10">
                  <c:v>0.94691567739565285</c:v>
                </c:pt>
                <c:pt idx="11">
                  <c:v>0.94277881830505739</c:v>
                </c:pt>
                <c:pt idx="12">
                  <c:v>0.94068264058794293</c:v>
                </c:pt>
                <c:pt idx="13">
                  <c:v>0.93917654119716854</c:v>
                </c:pt>
                <c:pt idx="14">
                  <c:v>0.93673620970395854</c:v>
                </c:pt>
                <c:pt idx="15">
                  <c:v>0.93389104305058024</c:v>
                </c:pt>
                <c:pt idx="16">
                  <c:v>0.9324915894455329</c:v>
                </c:pt>
                <c:pt idx="17">
                  <c:v>0.93103546008244775</c:v>
                </c:pt>
                <c:pt idx="18">
                  <c:v>0.92875720640426251</c:v>
                </c:pt>
                <c:pt idx="19">
                  <c:v>0.92733714274430268</c:v>
                </c:pt>
                <c:pt idx="20">
                  <c:v>0.92631289567004993</c:v>
                </c:pt>
                <c:pt idx="21">
                  <c:v>0.92651516132233835</c:v>
                </c:pt>
                <c:pt idx="22">
                  <c:v>0.92329351108091751</c:v>
                </c:pt>
                <c:pt idx="23">
                  <c:v>0.9252270984123433</c:v>
                </c:pt>
                <c:pt idx="24">
                  <c:v>0.92143620421481598</c:v>
                </c:pt>
                <c:pt idx="25">
                  <c:v>0.91974997596063057</c:v>
                </c:pt>
                <c:pt idx="26">
                  <c:v>0.9189039063371407</c:v>
                </c:pt>
                <c:pt idx="27">
                  <c:v>0.91815318054200246</c:v>
                </c:pt>
                <c:pt idx="28">
                  <c:v>0.91638238881080236</c:v>
                </c:pt>
                <c:pt idx="29">
                  <c:v>0.91557657293793449</c:v>
                </c:pt>
                <c:pt idx="30">
                  <c:v>0.9145443223805082</c:v>
                </c:pt>
                <c:pt idx="31">
                  <c:v>0.91457585873549108</c:v>
                </c:pt>
                <c:pt idx="32">
                  <c:v>0.91264375338501513</c:v>
                </c:pt>
                <c:pt idx="33">
                  <c:v>0.91068417573460181</c:v>
                </c:pt>
                <c:pt idx="34">
                  <c:v>0.91062647904851768</c:v>
                </c:pt>
                <c:pt idx="35">
                  <c:v>0.90839406283010049</c:v>
                </c:pt>
                <c:pt idx="36">
                  <c:v>0.90679662575765629</c:v>
                </c:pt>
                <c:pt idx="37">
                  <c:v>0.90593745222855404</c:v>
                </c:pt>
                <c:pt idx="38">
                  <c:v>0.90580669590956164</c:v>
                </c:pt>
                <c:pt idx="39">
                  <c:v>0.90310860259847348</c:v>
                </c:pt>
                <c:pt idx="40">
                  <c:v>0.90140738209531501</c:v>
                </c:pt>
                <c:pt idx="41">
                  <c:v>0.9009654927251799</c:v>
                </c:pt>
                <c:pt idx="42">
                  <c:v>0.89984421371744217</c:v>
                </c:pt>
                <c:pt idx="43">
                  <c:v>0.89677177417918252</c:v>
                </c:pt>
                <c:pt idx="44">
                  <c:v>0.89498703082910891</c:v>
                </c:pt>
                <c:pt idx="45">
                  <c:v>0.89522615992270593</c:v>
                </c:pt>
                <c:pt idx="46">
                  <c:v>0.89598026799165087</c:v>
                </c:pt>
                <c:pt idx="47">
                  <c:v>0.89070823866153492</c:v>
                </c:pt>
                <c:pt idx="48">
                  <c:v>0</c:v>
                </c:pt>
                <c:pt idx="49">
                  <c:v>0.87212617382327795</c:v>
                </c:pt>
                <c:pt idx="50">
                  <c:v>0.8757977308394691</c:v>
                </c:pt>
                <c:pt idx="51">
                  <c:v>0.8716981981632258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57-4BB6-AA3D-1033E7D82329}"/>
            </c:ext>
          </c:extLst>
        </c:ser>
        <c:ser>
          <c:idx val="7"/>
          <c:order val="7"/>
          <c:tx>
            <c:strRef>
              <c:f>Varta_Pivot_Table!$I$4:$I$5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Varta_Pivot_Table!$A$6:$A$79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Varta_Pivot_Table!$I$6:$I$79</c:f>
              <c:numCache>
                <c:formatCode>0.00%</c:formatCode>
                <c:ptCount val="73"/>
                <c:pt idx="0">
                  <c:v>1</c:v>
                </c:pt>
                <c:pt idx="1">
                  <c:v>0.97853734562027184</c:v>
                </c:pt>
                <c:pt idx="2">
                  <c:v>0.97166969584430174</c:v>
                </c:pt>
                <c:pt idx="3">
                  <c:v>0.96722972052911504</c:v>
                </c:pt>
                <c:pt idx="4">
                  <c:v>0.9635833789706677</c:v>
                </c:pt>
                <c:pt idx="5">
                  <c:v>0.96099230811167036</c:v>
                </c:pt>
                <c:pt idx="6">
                  <c:v>0.95844429864475555</c:v>
                </c:pt>
                <c:pt idx="7">
                  <c:v>0.95601046175772919</c:v>
                </c:pt>
                <c:pt idx="8">
                  <c:v>0.95356876304538873</c:v>
                </c:pt>
                <c:pt idx="9">
                  <c:v>0.95124188807116117</c:v>
                </c:pt>
                <c:pt idx="10">
                  <c:v>0.94889673602567026</c:v>
                </c:pt>
                <c:pt idx="11">
                  <c:v>0.94677631357867498</c:v>
                </c:pt>
                <c:pt idx="12">
                  <c:v>0.94461044762927326</c:v>
                </c:pt>
                <c:pt idx="13">
                  <c:v>0.94293553275280795</c:v>
                </c:pt>
                <c:pt idx="14">
                  <c:v>0.94093157483345813</c:v>
                </c:pt>
                <c:pt idx="15">
                  <c:v>0.93793052072930772</c:v>
                </c:pt>
                <c:pt idx="16">
                  <c:v>0.93621266029897643</c:v>
                </c:pt>
                <c:pt idx="17">
                  <c:v>0.93474898674146789</c:v>
                </c:pt>
                <c:pt idx="18">
                  <c:v>0.93250010105945902</c:v>
                </c:pt>
                <c:pt idx="19">
                  <c:v>0.93099175159087155</c:v>
                </c:pt>
                <c:pt idx="20">
                  <c:v>0.92950912494186821</c:v>
                </c:pt>
                <c:pt idx="21">
                  <c:v>0.92736352325175353</c:v>
                </c:pt>
                <c:pt idx="22">
                  <c:v>0.92611119866816904</c:v>
                </c:pt>
                <c:pt idx="23">
                  <c:v>0.92466677728015556</c:v>
                </c:pt>
                <c:pt idx="24">
                  <c:v>0.92270897683177844</c:v>
                </c:pt>
                <c:pt idx="25">
                  <c:v>0.92055287901739768</c:v>
                </c:pt>
                <c:pt idx="26">
                  <c:v>0.91945478679903769</c:v>
                </c:pt>
                <c:pt idx="27">
                  <c:v>0.91840185774334315</c:v>
                </c:pt>
                <c:pt idx="28">
                  <c:v>0.91654942608107104</c:v>
                </c:pt>
                <c:pt idx="29">
                  <c:v>0.9151246811881063</c:v>
                </c:pt>
                <c:pt idx="30">
                  <c:v>0.91345578926518844</c:v>
                </c:pt>
                <c:pt idx="31">
                  <c:v>0.91264098921422676</c:v>
                </c:pt>
                <c:pt idx="32">
                  <c:v>0.91093446910281617</c:v>
                </c:pt>
                <c:pt idx="33">
                  <c:v>0.9093154424139881</c:v>
                </c:pt>
                <c:pt idx="34">
                  <c:v>0.90780602681544698</c:v>
                </c:pt>
                <c:pt idx="35">
                  <c:v>0.90606692621908291</c:v>
                </c:pt>
                <c:pt idx="36">
                  <c:v>0.90425435691866718</c:v>
                </c:pt>
                <c:pt idx="37">
                  <c:v>0.90251247141027124</c:v>
                </c:pt>
                <c:pt idx="38">
                  <c:v>0.90064163845806877</c:v>
                </c:pt>
                <c:pt idx="39">
                  <c:v>0.8985501800376906</c:v>
                </c:pt>
                <c:pt idx="40">
                  <c:v>0.89698761858490184</c:v>
                </c:pt>
                <c:pt idx="41">
                  <c:v>0.8951915024774032</c:v>
                </c:pt>
                <c:pt idx="42">
                  <c:v>0.89291520717395834</c:v>
                </c:pt>
                <c:pt idx="43">
                  <c:v>0.89143047155539279</c:v>
                </c:pt>
                <c:pt idx="44">
                  <c:v>0.88952409587527193</c:v>
                </c:pt>
                <c:pt idx="45">
                  <c:v>0.88892934867067763</c:v>
                </c:pt>
                <c:pt idx="46">
                  <c:v>0.88895600867382285</c:v>
                </c:pt>
                <c:pt idx="47">
                  <c:v>0.88385170134867819</c:v>
                </c:pt>
                <c:pt idx="48">
                  <c:v>0</c:v>
                </c:pt>
                <c:pt idx="49">
                  <c:v>0.8699204446819272</c:v>
                </c:pt>
                <c:pt idx="50">
                  <c:v>0.86919958215641036</c:v>
                </c:pt>
                <c:pt idx="51">
                  <c:v>0.86720127110750245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57-4BB6-AA3D-1033E7D82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589583"/>
        <c:axId val="405589167"/>
      </c:lineChart>
      <c:catAx>
        <c:axId val="40558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89167"/>
        <c:crosses val="autoZero"/>
        <c:auto val="1"/>
        <c:lblAlgn val="ctr"/>
        <c:lblOffset val="100"/>
        <c:noMultiLvlLbl val="0"/>
      </c:catAx>
      <c:valAx>
        <c:axId val="40558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Capacity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58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[Li-Ion_LongTermCycling.xlsx]Varta_Pivot_Table!PivotTable3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Varta Accu60L3 Long-Term Capacity Cycling</a:t>
            </a:r>
          </a:p>
          <a:p>
            <a:pPr>
              <a:defRPr/>
            </a:pP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Realized Capacity vs. Cycle</a:t>
            </a:r>
            <a:endParaRPr lang="en-US" sz="12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Varta_Pivot_Table!$M$4:$M$5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Varta_Pivot_Table!$L$6:$L$79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Varta_Pivot_Table!$M$6:$M$79</c:f>
              <c:numCache>
                <c:formatCode>General</c:formatCode>
                <c:ptCount val="73"/>
                <c:pt idx="0">
                  <c:v>17.298147588968</c:v>
                </c:pt>
                <c:pt idx="1">
                  <c:v>16.896760764610999</c:v>
                </c:pt>
                <c:pt idx="2">
                  <c:v>16.787827665725999</c:v>
                </c:pt>
                <c:pt idx="3">
                  <c:v>16.719534096644999</c:v>
                </c:pt>
                <c:pt idx="4">
                  <c:v>16.664213273992001</c:v>
                </c:pt>
                <c:pt idx="5">
                  <c:v>16.623585647540001</c:v>
                </c:pt>
                <c:pt idx="6">
                  <c:v>16.582763219396</c:v>
                </c:pt>
                <c:pt idx="7">
                  <c:v>16.549538747732999</c:v>
                </c:pt>
                <c:pt idx="8">
                  <c:v>16.514228193778997</c:v>
                </c:pt>
                <c:pt idx="9">
                  <c:v>16.480634240966999</c:v>
                </c:pt>
                <c:pt idx="10">
                  <c:v>16.451233146581998</c:v>
                </c:pt>
                <c:pt idx="11">
                  <c:v>16.41731515859</c:v>
                </c:pt>
                <c:pt idx="12">
                  <c:v>16.395260785946999</c:v>
                </c:pt>
                <c:pt idx="13">
                  <c:v>16.362942912942003</c:v>
                </c:pt>
                <c:pt idx="14">
                  <c:v>16.334070217925998</c:v>
                </c:pt>
                <c:pt idx="15">
                  <c:v>16.244703645135999</c:v>
                </c:pt>
                <c:pt idx="16">
                  <c:v>16.227719174977999</c:v>
                </c:pt>
                <c:pt idx="17">
                  <c:v>16.198379058938997</c:v>
                </c:pt>
                <c:pt idx="18">
                  <c:v>16.169792843413003</c:v>
                </c:pt>
                <c:pt idx="19">
                  <c:v>16.143833128286001</c:v>
                </c:pt>
                <c:pt idx="20">
                  <c:v>16.123130042941</c:v>
                </c:pt>
                <c:pt idx="21">
                  <c:v>16.106200376376002</c:v>
                </c:pt>
                <c:pt idx="22">
                  <c:v>16.07017246949</c:v>
                </c:pt>
                <c:pt idx="23">
                  <c:v>16.063090118690003</c:v>
                </c:pt>
                <c:pt idx="24">
                  <c:v>16.020110931737001</c:v>
                </c:pt>
                <c:pt idx="25">
                  <c:v>15.999224255346</c:v>
                </c:pt>
                <c:pt idx="26">
                  <c:v>15.973798665179999</c:v>
                </c:pt>
                <c:pt idx="27">
                  <c:v>15.944376740133</c:v>
                </c:pt>
                <c:pt idx="28">
                  <c:v>15.920287113881999</c:v>
                </c:pt>
                <c:pt idx="29">
                  <c:v>15.894973885785001</c:v>
                </c:pt>
                <c:pt idx="30">
                  <c:v>15.859991099078</c:v>
                </c:pt>
                <c:pt idx="31">
                  <c:v>15.847500593998001</c:v>
                </c:pt>
                <c:pt idx="32">
                  <c:v>15.817783413104001</c:v>
                </c:pt>
                <c:pt idx="33">
                  <c:v>15.788757179359001</c:v>
                </c:pt>
                <c:pt idx="34">
                  <c:v>15.757981047424998</c:v>
                </c:pt>
                <c:pt idx="35">
                  <c:v>15.733725648294</c:v>
                </c:pt>
                <c:pt idx="36">
                  <c:v>15.698113024660998</c:v>
                </c:pt>
                <c:pt idx="37">
                  <c:v>15.669638241644998</c:v>
                </c:pt>
                <c:pt idx="38">
                  <c:v>15.642477868001999</c:v>
                </c:pt>
                <c:pt idx="39">
                  <c:v>15.609089926312</c:v>
                </c:pt>
                <c:pt idx="40">
                  <c:v>15.557890852979</c:v>
                </c:pt>
                <c:pt idx="41">
                  <c:v>15.552531781728</c:v>
                </c:pt>
                <c:pt idx="42">
                  <c:v>15.501047850238999</c:v>
                </c:pt>
                <c:pt idx="43">
                  <c:v>15.475974204145</c:v>
                </c:pt>
                <c:pt idx="44">
                  <c:v>15.461458842796</c:v>
                </c:pt>
                <c:pt idx="45">
                  <c:v>15.524805673019999</c:v>
                </c:pt>
                <c:pt idx="46">
                  <c:v>15.473052443582</c:v>
                </c:pt>
                <c:pt idx="47">
                  <c:v>15.397357564464</c:v>
                </c:pt>
                <c:pt idx="49">
                  <c:v>15.215957196121</c:v>
                </c:pt>
                <c:pt idx="50">
                  <c:v>15.165936080658001</c:v>
                </c:pt>
                <c:pt idx="51">
                  <c:v>15.127846162441001</c:v>
                </c:pt>
                <c:pt idx="52">
                  <c:v>15.058515819362</c:v>
                </c:pt>
                <c:pt idx="53">
                  <c:v>15.041644774238</c:v>
                </c:pt>
                <c:pt idx="54">
                  <c:v>15.017629079223999</c:v>
                </c:pt>
                <c:pt idx="55">
                  <c:v>14.979682683325999</c:v>
                </c:pt>
                <c:pt idx="56">
                  <c:v>14.953715705684001</c:v>
                </c:pt>
                <c:pt idx="57">
                  <c:v>14.937441551205</c:v>
                </c:pt>
                <c:pt idx="58">
                  <c:v>14.899376873650999</c:v>
                </c:pt>
                <c:pt idx="59">
                  <c:v>14.887033764805</c:v>
                </c:pt>
                <c:pt idx="60">
                  <c:v>14.861108797146001</c:v>
                </c:pt>
                <c:pt idx="61">
                  <c:v>14.839507194659999</c:v>
                </c:pt>
                <c:pt idx="62">
                  <c:v>14.807772365578</c:v>
                </c:pt>
                <c:pt idx="63">
                  <c:v>14.776950980234</c:v>
                </c:pt>
                <c:pt idx="64">
                  <c:v>14.750828515444999</c:v>
                </c:pt>
                <c:pt idx="65">
                  <c:v>14.720191989444</c:v>
                </c:pt>
                <c:pt idx="66">
                  <c:v>14.693217016843001</c:v>
                </c:pt>
                <c:pt idx="67">
                  <c:v>14.660622427182</c:v>
                </c:pt>
                <c:pt idx="68">
                  <c:v>14.632497965995</c:v>
                </c:pt>
                <c:pt idx="69">
                  <c:v>14.604172067069999</c:v>
                </c:pt>
                <c:pt idx="70">
                  <c:v>13.404263396903</c:v>
                </c:pt>
                <c:pt idx="71">
                  <c:v>14.086304337073001</c:v>
                </c:pt>
                <c:pt idx="72">
                  <c:v>14.363129668055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8-4AEB-ACA5-C626412E1D7C}"/>
            </c:ext>
          </c:extLst>
        </c:ser>
        <c:ser>
          <c:idx val="1"/>
          <c:order val="1"/>
          <c:tx>
            <c:strRef>
              <c:f>Varta_Pivot_Table!$N$4:$N$5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Varta_Pivot_Table!$L$6:$L$79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Varta_Pivot_Table!$N$6:$N$79</c:f>
              <c:numCache>
                <c:formatCode>General</c:formatCode>
                <c:ptCount val="73"/>
                <c:pt idx="0">
                  <c:v>17.289273425994001</c:v>
                </c:pt>
                <c:pt idx="1">
                  <c:v>16.930346307620002</c:v>
                </c:pt>
                <c:pt idx="2">
                  <c:v>16.818665277107002</c:v>
                </c:pt>
                <c:pt idx="3">
                  <c:v>16.741879804256001</c:v>
                </c:pt>
                <c:pt idx="4">
                  <c:v>16.692132619033998</c:v>
                </c:pt>
                <c:pt idx="5">
                  <c:v>16.653545073928999</c:v>
                </c:pt>
                <c:pt idx="6">
                  <c:v>16.607069181438</c:v>
                </c:pt>
                <c:pt idx="7">
                  <c:v>16.577932880836002</c:v>
                </c:pt>
                <c:pt idx="8">
                  <c:v>16.542633052391</c:v>
                </c:pt>
                <c:pt idx="9">
                  <c:v>16.517585388392998</c:v>
                </c:pt>
                <c:pt idx="10">
                  <c:v>16.479954863410999</c:v>
                </c:pt>
                <c:pt idx="11">
                  <c:v>16.457379270405003</c:v>
                </c:pt>
                <c:pt idx="12">
                  <c:v>16.428231764121001</c:v>
                </c:pt>
                <c:pt idx="13">
                  <c:v>16.405149410208999</c:v>
                </c:pt>
                <c:pt idx="14">
                  <c:v>16.375040878893</c:v>
                </c:pt>
                <c:pt idx="15">
                  <c:v>16.334736285348001</c:v>
                </c:pt>
                <c:pt idx="16">
                  <c:v>16.309735862387001</c:v>
                </c:pt>
                <c:pt idx="17">
                  <c:v>16.286779836914999</c:v>
                </c:pt>
                <c:pt idx="18">
                  <c:v>16.245576926612998</c:v>
                </c:pt>
                <c:pt idx="19">
                  <c:v>16.214675640385</c:v>
                </c:pt>
                <c:pt idx="20">
                  <c:v>16.193714332519999</c:v>
                </c:pt>
                <c:pt idx="21">
                  <c:v>16.166609661467</c:v>
                </c:pt>
                <c:pt idx="22">
                  <c:v>16.140974970412998</c:v>
                </c:pt>
                <c:pt idx="23">
                  <c:v>16.092801050553998</c:v>
                </c:pt>
                <c:pt idx="24">
                  <c:v>16.072378185477998</c:v>
                </c:pt>
                <c:pt idx="25">
                  <c:v>16.062994843256998</c:v>
                </c:pt>
                <c:pt idx="26">
                  <c:v>16.031728787520997</c:v>
                </c:pt>
                <c:pt idx="27">
                  <c:v>16.012438974102</c:v>
                </c:pt>
                <c:pt idx="28">
                  <c:v>15.978562569440999</c:v>
                </c:pt>
                <c:pt idx="29">
                  <c:v>15.944778232644001</c:v>
                </c:pt>
                <c:pt idx="30">
                  <c:v>15.921072094976001</c:v>
                </c:pt>
                <c:pt idx="31">
                  <c:v>15.883467276104</c:v>
                </c:pt>
                <c:pt idx="32">
                  <c:v>15.84387171385</c:v>
                </c:pt>
                <c:pt idx="33">
                  <c:v>15.81905545591</c:v>
                </c:pt>
                <c:pt idx="34">
                  <c:v>15.772598898286001</c:v>
                </c:pt>
                <c:pt idx="35">
                  <c:v>15.740156233472</c:v>
                </c:pt>
                <c:pt idx="36">
                  <c:v>15.706709532836001</c:v>
                </c:pt>
                <c:pt idx="37">
                  <c:v>15.681216501565999</c:v>
                </c:pt>
                <c:pt idx="38">
                  <c:v>15.635280934538001</c:v>
                </c:pt>
                <c:pt idx="39">
                  <c:v>15.599095053332</c:v>
                </c:pt>
                <c:pt idx="40">
                  <c:v>15.556436278774999</c:v>
                </c:pt>
                <c:pt idx="41">
                  <c:v>15.532570423724</c:v>
                </c:pt>
                <c:pt idx="42">
                  <c:v>15.497899161729</c:v>
                </c:pt>
                <c:pt idx="43">
                  <c:v>15.461592706136001</c:v>
                </c:pt>
                <c:pt idx="44">
                  <c:v>15.425246277214999</c:v>
                </c:pt>
                <c:pt idx="45">
                  <c:v>15.406572112271</c:v>
                </c:pt>
                <c:pt idx="46">
                  <c:v>15.492931409014</c:v>
                </c:pt>
                <c:pt idx="47">
                  <c:v>15.396039218564999</c:v>
                </c:pt>
                <c:pt idx="49">
                  <c:v>15.186391101307001</c:v>
                </c:pt>
                <c:pt idx="50">
                  <c:v>15.140551323113</c:v>
                </c:pt>
                <c:pt idx="51">
                  <c:v>15.122389844352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8-4AEB-ACA5-C626412E1D7C}"/>
            </c:ext>
          </c:extLst>
        </c:ser>
        <c:ser>
          <c:idx val="2"/>
          <c:order val="2"/>
          <c:tx>
            <c:strRef>
              <c:f>Varta_Pivot_Table!$O$4:$O$5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Varta_Pivot_Table!$L$6:$L$79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Varta_Pivot_Table!$O$6:$O$79</c:f>
              <c:numCache>
                <c:formatCode>General</c:formatCode>
                <c:ptCount val="73"/>
                <c:pt idx="0">
                  <c:v>17.581058732424999</c:v>
                </c:pt>
                <c:pt idx="1">
                  <c:v>17.195463833131999</c:v>
                </c:pt>
                <c:pt idx="2">
                  <c:v>17.084682515405998</c:v>
                </c:pt>
                <c:pt idx="3">
                  <c:v>17.012146430947997</c:v>
                </c:pt>
                <c:pt idx="4">
                  <c:v>16.960038494673</c:v>
                </c:pt>
                <c:pt idx="5">
                  <c:v>16.916315707369002</c:v>
                </c:pt>
                <c:pt idx="6">
                  <c:v>16.879915702640002</c:v>
                </c:pt>
                <c:pt idx="7">
                  <c:v>16.845730549543003</c:v>
                </c:pt>
                <c:pt idx="8">
                  <c:v>16.805569643231998</c:v>
                </c:pt>
                <c:pt idx="9">
                  <c:v>16.780209870817</c:v>
                </c:pt>
                <c:pt idx="10">
                  <c:v>16.745571368413</c:v>
                </c:pt>
                <c:pt idx="11">
                  <c:v>16.720012464886</c:v>
                </c:pt>
                <c:pt idx="12">
                  <c:v>16.686526776251</c:v>
                </c:pt>
                <c:pt idx="13">
                  <c:v>16.653413418635999</c:v>
                </c:pt>
                <c:pt idx="14">
                  <c:v>16.634741475907997</c:v>
                </c:pt>
                <c:pt idx="15">
                  <c:v>16.587177863247</c:v>
                </c:pt>
                <c:pt idx="16">
                  <c:v>16.555428953147</c:v>
                </c:pt>
                <c:pt idx="17">
                  <c:v>16.535785360588999</c:v>
                </c:pt>
                <c:pt idx="18">
                  <c:v>16.501031700015002</c:v>
                </c:pt>
                <c:pt idx="19">
                  <c:v>16.474316605041999</c:v>
                </c:pt>
                <c:pt idx="20">
                  <c:v>16.455244992647998</c:v>
                </c:pt>
                <c:pt idx="21">
                  <c:v>16.436094929211002</c:v>
                </c:pt>
                <c:pt idx="22">
                  <c:v>16.407473710019001</c:v>
                </c:pt>
                <c:pt idx="23">
                  <c:v>16.379174383464999</c:v>
                </c:pt>
                <c:pt idx="24">
                  <c:v>16.353148687124001</c:v>
                </c:pt>
                <c:pt idx="25">
                  <c:v>16.334976380617999</c:v>
                </c:pt>
                <c:pt idx="26">
                  <c:v>16.305482842579</c:v>
                </c:pt>
                <c:pt idx="27">
                  <c:v>16.283474851208997</c:v>
                </c:pt>
                <c:pt idx="28">
                  <c:v>16.249356678175999</c:v>
                </c:pt>
                <c:pt idx="29">
                  <c:v>16.227185041664001</c:v>
                </c:pt>
                <c:pt idx="30">
                  <c:v>16.203653537112999</c:v>
                </c:pt>
                <c:pt idx="31">
                  <c:v>16.159812804523998</c:v>
                </c:pt>
                <c:pt idx="32">
                  <c:v>16.138674468244002</c:v>
                </c:pt>
                <c:pt idx="33">
                  <c:v>16.110050519201</c:v>
                </c:pt>
                <c:pt idx="34">
                  <c:v>16.062093939325997</c:v>
                </c:pt>
                <c:pt idx="35">
                  <c:v>16.033389126355001</c:v>
                </c:pt>
                <c:pt idx="36">
                  <c:v>16.012431873137999</c:v>
                </c:pt>
                <c:pt idx="37">
                  <c:v>15.969333627155001</c:v>
                </c:pt>
                <c:pt idx="38">
                  <c:v>15.949653204709001</c:v>
                </c:pt>
                <c:pt idx="39">
                  <c:v>15.920620286062</c:v>
                </c:pt>
                <c:pt idx="40">
                  <c:v>15.889783849125999</c:v>
                </c:pt>
                <c:pt idx="41">
                  <c:v>15.856667707537</c:v>
                </c:pt>
                <c:pt idx="42">
                  <c:v>15.828382930681</c:v>
                </c:pt>
                <c:pt idx="43">
                  <c:v>15.799444531681999</c:v>
                </c:pt>
                <c:pt idx="44">
                  <c:v>15.754324567705002</c:v>
                </c:pt>
                <c:pt idx="45">
                  <c:v>15.751268006605001</c:v>
                </c:pt>
                <c:pt idx="46">
                  <c:v>15.821091267899</c:v>
                </c:pt>
                <c:pt idx="47">
                  <c:v>15.737604873199002</c:v>
                </c:pt>
                <c:pt idx="49">
                  <c:v>15.554487206485</c:v>
                </c:pt>
                <c:pt idx="50">
                  <c:v>15.538764631671999</c:v>
                </c:pt>
                <c:pt idx="51">
                  <c:v>15.506581228051001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8-4AEB-ACA5-C626412E1D7C}"/>
            </c:ext>
          </c:extLst>
        </c:ser>
        <c:ser>
          <c:idx val="3"/>
          <c:order val="3"/>
          <c:tx>
            <c:strRef>
              <c:f>Varta_Pivot_Table!$P$4:$P$5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Varta_Pivot_Table!$L$6:$L$79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Varta_Pivot_Table!$P$6:$P$79</c:f>
              <c:numCache>
                <c:formatCode>General</c:formatCode>
                <c:ptCount val="73"/>
                <c:pt idx="0">
                  <c:v>17.489904282126002</c:v>
                </c:pt>
                <c:pt idx="1">
                  <c:v>17.066206192463</c:v>
                </c:pt>
                <c:pt idx="2">
                  <c:v>16.973342003597999</c:v>
                </c:pt>
                <c:pt idx="3">
                  <c:v>16.889995641797</c:v>
                </c:pt>
                <c:pt idx="4">
                  <c:v>16.8265807308</c:v>
                </c:pt>
                <c:pt idx="5">
                  <c:v>16.766263489428002</c:v>
                </c:pt>
                <c:pt idx="6">
                  <c:v>16.726249224916</c:v>
                </c:pt>
                <c:pt idx="7">
                  <c:v>16.693812974305001</c:v>
                </c:pt>
                <c:pt idx="8">
                  <c:v>16.643166994005998</c:v>
                </c:pt>
                <c:pt idx="9">
                  <c:v>16.607526725652999</c:v>
                </c:pt>
                <c:pt idx="10">
                  <c:v>16.594020017077</c:v>
                </c:pt>
                <c:pt idx="11">
                  <c:v>16.542921088745</c:v>
                </c:pt>
                <c:pt idx="12">
                  <c:v>16.505704436419002</c:v>
                </c:pt>
                <c:pt idx="13">
                  <c:v>16.469787073054</c:v>
                </c:pt>
                <c:pt idx="14">
                  <c:v>16.450769440759998</c:v>
                </c:pt>
                <c:pt idx="15">
                  <c:v>16.410443114002998</c:v>
                </c:pt>
                <c:pt idx="16">
                  <c:v>16.369935901527999</c:v>
                </c:pt>
                <c:pt idx="17">
                  <c:v>16.349577251655997</c:v>
                </c:pt>
                <c:pt idx="18">
                  <c:v>16.309564708338002</c:v>
                </c:pt>
                <c:pt idx="19">
                  <c:v>16.274373398234999</c:v>
                </c:pt>
                <c:pt idx="20">
                  <c:v>16.262481118384997</c:v>
                </c:pt>
                <c:pt idx="21">
                  <c:v>16.252945089699999</c:v>
                </c:pt>
                <c:pt idx="22">
                  <c:v>16.202948127082998</c:v>
                </c:pt>
                <c:pt idx="23">
                  <c:v>16.229546823750997</c:v>
                </c:pt>
                <c:pt idx="24">
                  <c:v>16.174273700387999</c:v>
                </c:pt>
                <c:pt idx="25">
                  <c:v>16.115961656296999</c:v>
                </c:pt>
                <c:pt idx="26">
                  <c:v>16.102427195371998</c:v>
                </c:pt>
                <c:pt idx="27">
                  <c:v>16.078707949098</c:v>
                </c:pt>
                <c:pt idx="28">
                  <c:v>16.049830809936999</c:v>
                </c:pt>
                <c:pt idx="29">
                  <c:v>16.035028405332</c:v>
                </c:pt>
                <c:pt idx="30">
                  <c:v>16.018347803179999</c:v>
                </c:pt>
                <c:pt idx="31">
                  <c:v>15.995318850659</c:v>
                </c:pt>
                <c:pt idx="32">
                  <c:v>15.972239546525001</c:v>
                </c:pt>
                <c:pt idx="33">
                  <c:v>15.942120057493</c:v>
                </c:pt>
                <c:pt idx="34">
                  <c:v>15.923656998456</c:v>
                </c:pt>
                <c:pt idx="35">
                  <c:v>15.889514268132999</c:v>
                </c:pt>
                <c:pt idx="36">
                  <c:v>15.866740608845999</c:v>
                </c:pt>
                <c:pt idx="37">
                  <c:v>15.844197125588998</c:v>
                </c:pt>
                <c:pt idx="38">
                  <c:v>15.835430820489</c:v>
                </c:pt>
                <c:pt idx="39">
                  <c:v>15.804259142087</c:v>
                </c:pt>
                <c:pt idx="40">
                  <c:v>15.772033257328001</c:v>
                </c:pt>
                <c:pt idx="41">
                  <c:v>15.755900556406001</c:v>
                </c:pt>
                <c:pt idx="42">
                  <c:v>15.735349178670001</c:v>
                </c:pt>
                <c:pt idx="43">
                  <c:v>15.689247877790001</c:v>
                </c:pt>
                <c:pt idx="44">
                  <c:v>15.663172501888999</c:v>
                </c:pt>
                <c:pt idx="45">
                  <c:v>15.664384968566001</c:v>
                </c:pt>
                <c:pt idx="46">
                  <c:v>15.664114980414</c:v>
                </c:pt>
                <c:pt idx="47">
                  <c:v>15.581615134619</c:v>
                </c:pt>
                <c:pt idx="49">
                  <c:v>15.327053789747001</c:v>
                </c:pt>
                <c:pt idx="50">
                  <c:v>15.381273392232</c:v>
                </c:pt>
                <c:pt idx="51">
                  <c:v>15.306193967661001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C8-4AEB-ACA5-C626412E1D7C}"/>
            </c:ext>
          </c:extLst>
        </c:ser>
        <c:ser>
          <c:idx val="4"/>
          <c:order val="4"/>
          <c:tx>
            <c:strRef>
              <c:f>Varta_Pivot_Table!$Q$4:$Q$5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Varta_Pivot_Table!$L$6:$L$79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Varta_Pivot_Table!$Q$6:$Q$79</c:f>
              <c:numCache>
                <c:formatCode>General</c:formatCode>
                <c:ptCount val="73"/>
                <c:pt idx="0">
                  <c:v>17.684112541632</c:v>
                </c:pt>
                <c:pt idx="1">
                  <c:v>17.288824381565</c:v>
                </c:pt>
                <c:pt idx="2">
                  <c:v>17.181161560482</c:v>
                </c:pt>
                <c:pt idx="3">
                  <c:v>17.104407346658999</c:v>
                </c:pt>
                <c:pt idx="4">
                  <c:v>17.035386507197998</c:v>
                </c:pt>
                <c:pt idx="5">
                  <c:v>16.980637928215</c:v>
                </c:pt>
                <c:pt idx="6">
                  <c:v>16.938737714281</c:v>
                </c:pt>
                <c:pt idx="7">
                  <c:v>16.903855223278999</c:v>
                </c:pt>
                <c:pt idx="8">
                  <c:v>16.859300089473997</c:v>
                </c:pt>
                <c:pt idx="9">
                  <c:v>16.815979301047999</c:v>
                </c:pt>
                <c:pt idx="10">
                  <c:v>16.791367186702001</c:v>
                </c:pt>
                <c:pt idx="11">
                  <c:v>16.737556167532997</c:v>
                </c:pt>
                <c:pt idx="12">
                  <c:v>16.704694605739</c:v>
                </c:pt>
                <c:pt idx="13">
                  <c:v>16.671608035289999</c:v>
                </c:pt>
                <c:pt idx="14">
                  <c:v>16.638490646177999</c:v>
                </c:pt>
                <c:pt idx="15">
                  <c:v>16.600281075446002</c:v>
                </c:pt>
                <c:pt idx="16">
                  <c:v>16.556286170772001</c:v>
                </c:pt>
                <c:pt idx="17">
                  <c:v>16.530590435026998</c:v>
                </c:pt>
                <c:pt idx="18">
                  <c:v>16.489571404983998</c:v>
                </c:pt>
                <c:pt idx="19">
                  <c:v>16.458004156659999</c:v>
                </c:pt>
                <c:pt idx="20">
                  <c:v>16.427369362330001</c:v>
                </c:pt>
                <c:pt idx="21">
                  <c:v>16.409135004357999</c:v>
                </c:pt>
                <c:pt idx="22">
                  <c:v>16.359193269009999</c:v>
                </c:pt>
                <c:pt idx="23">
                  <c:v>16.366127406385001</c:v>
                </c:pt>
                <c:pt idx="24">
                  <c:v>16.314731310761999</c:v>
                </c:pt>
                <c:pt idx="25">
                  <c:v>16.282728428685999</c:v>
                </c:pt>
                <c:pt idx="26">
                  <c:v>16.259293861749001</c:v>
                </c:pt>
                <c:pt idx="27">
                  <c:v>16.233174264657002</c:v>
                </c:pt>
                <c:pt idx="28">
                  <c:v>16.202291261511</c:v>
                </c:pt>
                <c:pt idx="29">
                  <c:v>16.183696588682999</c:v>
                </c:pt>
                <c:pt idx="30">
                  <c:v>16.156332188061999</c:v>
                </c:pt>
                <c:pt idx="31">
                  <c:v>16.135438598720999</c:v>
                </c:pt>
                <c:pt idx="32">
                  <c:v>16.1042827795</c:v>
                </c:pt>
                <c:pt idx="33">
                  <c:v>16.075866985087998</c:v>
                </c:pt>
                <c:pt idx="34">
                  <c:v>16.055699817444999</c:v>
                </c:pt>
                <c:pt idx="35">
                  <c:v>16.021473977889002</c:v>
                </c:pt>
                <c:pt idx="36">
                  <c:v>15.994297148258001</c:v>
                </c:pt>
                <c:pt idx="37">
                  <c:v>15.970946820319</c:v>
                </c:pt>
                <c:pt idx="38">
                  <c:v>15.943485013142002</c:v>
                </c:pt>
                <c:pt idx="39">
                  <c:v>15.912176630325</c:v>
                </c:pt>
                <c:pt idx="40">
                  <c:v>15.884006825736998</c:v>
                </c:pt>
                <c:pt idx="41">
                  <c:v>15.858356027872</c:v>
                </c:pt>
                <c:pt idx="42">
                  <c:v>15.826905849396999</c:v>
                </c:pt>
                <c:pt idx="43">
                  <c:v>15.795004822053999</c:v>
                </c:pt>
                <c:pt idx="44">
                  <c:v>15.765595426654</c:v>
                </c:pt>
                <c:pt idx="45">
                  <c:v>15.765524918051998</c:v>
                </c:pt>
                <c:pt idx="46">
                  <c:v>15.619231829301</c:v>
                </c:pt>
                <c:pt idx="47">
                  <c:v>15.54352307317</c:v>
                </c:pt>
                <c:pt idx="49">
                  <c:v>15.310204520352999</c:v>
                </c:pt>
                <c:pt idx="50">
                  <c:v>15.315592831376</c:v>
                </c:pt>
                <c:pt idx="51">
                  <c:v>15.269613979719999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C8-4AEB-ACA5-C626412E1D7C}"/>
            </c:ext>
          </c:extLst>
        </c:ser>
        <c:ser>
          <c:idx val="5"/>
          <c:order val="5"/>
          <c:tx>
            <c:strRef>
              <c:f>Varta_Pivot_Table!$R$4:$R$5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Varta_Pivot_Table!$L$6:$L$79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Varta_Pivot_Table!$R$6:$R$79</c:f>
              <c:numCache>
                <c:formatCode>General</c:formatCode>
                <c:ptCount val="73"/>
                <c:pt idx="0">
                  <c:v>17.693463898447</c:v>
                </c:pt>
                <c:pt idx="1">
                  <c:v>17.318892929364001</c:v>
                </c:pt>
                <c:pt idx="2">
                  <c:v>17.204464857347002</c:v>
                </c:pt>
                <c:pt idx="3">
                  <c:v>17.141218235063</c:v>
                </c:pt>
                <c:pt idx="4">
                  <c:v>17.093814226234997</c:v>
                </c:pt>
                <c:pt idx="5">
                  <c:v>17.063404003604997</c:v>
                </c:pt>
                <c:pt idx="6">
                  <c:v>17.009966291820998</c:v>
                </c:pt>
                <c:pt idx="7">
                  <c:v>16.974844235683001</c:v>
                </c:pt>
                <c:pt idx="8">
                  <c:v>16.936911061684999</c:v>
                </c:pt>
                <c:pt idx="9">
                  <c:v>16.908034645466</c:v>
                </c:pt>
                <c:pt idx="10">
                  <c:v>16.860028698407003</c:v>
                </c:pt>
                <c:pt idx="11">
                  <c:v>16.845580871240998</c:v>
                </c:pt>
                <c:pt idx="12">
                  <c:v>16.8184029303</c:v>
                </c:pt>
                <c:pt idx="13">
                  <c:v>16.781739653435999</c:v>
                </c:pt>
                <c:pt idx="14">
                  <c:v>16.763721807116003</c:v>
                </c:pt>
                <c:pt idx="15">
                  <c:v>16.696851230052999</c:v>
                </c:pt>
                <c:pt idx="16">
                  <c:v>16.675537731929001</c:v>
                </c:pt>
                <c:pt idx="17">
                  <c:v>16.643353767596999</c:v>
                </c:pt>
                <c:pt idx="18">
                  <c:v>16.612646290878999</c:v>
                </c:pt>
                <c:pt idx="19">
                  <c:v>16.577177762996001</c:v>
                </c:pt>
                <c:pt idx="20">
                  <c:v>16.54668975289</c:v>
                </c:pt>
                <c:pt idx="21">
                  <c:v>16.510535117019</c:v>
                </c:pt>
                <c:pt idx="22">
                  <c:v>16.484165004537999</c:v>
                </c:pt>
                <c:pt idx="23">
                  <c:v>16.452071875877003</c:v>
                </c:pt>
                <c:pt idx="24">
                  <c:v>16.415837216718</c:v>
                </c:pt>
                <c:pt idx="25">
                  <c:v>16.407032784740998</c:v>
                </c:pt>
                <c:pt idx="26">
                  <c:v>16.375297472054001</c:v>
                </c:pt>
                <c:pt idx="27">
                  <c:v>16.335889670307001</c:v>
                </c:pt>
                <c:pt idx="28">
                  <c:v>16.299044513830001</c:v>
                </c:pt>
                <c:pt idx="29">
                  <c:v>16.273318489697999</c:v>
                </c:pt>
                <c:pt idx="30">
                  <c:v>16.246512975144</c:v>
                </c:pt>
                <c:pt idx="31">
                  <c:v>16.201640269763999</c:v>
                </c:pt>
                <c:pt idx="32">
                  <c:v>16.167307873030001</c:v>
                </c:pt>
                <c:pt idx="33">
                  <c:v>16.143903741458999</c:v>
                </c:pt>
                <c:pt idx="34">
                  <c:v>16.097645931308001</c:v>
                </c:pt>
                <c:pt idx="35">
                  <c:v>16.075876195366</c:v>
                </c:pt>
                <c:pt idx="36">
                  <c:v>16.032709062896998</c:v>
                </c:pt>
                <c:pt idx="37">
                  <c:v>15.997358742868999</c:v>
                </c:pt>
                <c:pt idx="38">
                  <c:v>15.969029745877002</c:v>
                </c:pt>
                <c:pt idx="39">
                  <c:v>15.938202098866</c:v>
                </c:pt>
                <c:pt idx="40">
                  <c:v>15.909168160893001</c:v>
                </c:pt>
                <c:pt idx="41">
                  <c:v>15.862623936620999</c:v>
                </c:pt>
                <c:pt idx="42">
                  <c:v>15.831738817554001</c:v>
                </c:pt>
                <c:pt idx="43">
                  <c:v>15.812798506987001</c:v>
                </c:pt>
                <c:pt idx="44">
                  <c:v>15.784428523695</c:v>
                </c:pt>
                <c:pt idx="45">
                  <c:v>15.758998560918998</c:v>
                </c:pt>
                <c:pt idx="46">
                  <c:v>15.829397254472001</c:v>
                </c:pt>
                <c:pt idx="47">
                  <c:v>15.761966028483</c:v>
                </c:pt>
                <c:pt idx="49">
                  <c:v>15.631266308446998</c:v>
                </c:pt>
                <c:pt idx="50">
                  <c:v>15.555056994845</c:v>
                </c:pt>
                <c:pt idx="51">
                  <c:v>15.553421878890001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C8-4AEB-ACA5-C626412E1D7C}"/>
            </c:ext>
          </c:extLst>
        </c:ser>
        <c:ser>
          <c:idx val="6"/>
          <c:order val="6"/>
          <c:tx>
            <c:strRef>
              <c:f>Varta_Pivot_Table!$S$4:$S$5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Varta_Pivot_Table!$L$6:$L$79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Varta_Pivot_Table!$S$6:$S$79</c:f>
              <c:numCache>
                <c:formatCode>General</c:formatCode>
                <c:ptCount val="73"/>
                <c:pt idx="0">
                  <c:v>17.501323482009003</c:v>
                </c:pt>
                <c:pt idx="1">
                  <c:v>17.066133006086002</c:v>
                </c:pt>
                <c:pt idx="2">
                  <c:v>16.978902080838001</c:v>
                </c:pt>
                <c:pt idx="3">
                  <c:v>16.874378203230002</c:v>
                </c:pt>
                <c:pt idx="4">
                  <c:v>16.806916658206003</c:v>
                </c:pt>
                <c:pt idx="5">
                  <c:v>16.739353739796002</c:v>
                </c:pt>
                <c:pt idx="6">
                  <c:v>16.710236877377</c:v>
                </c:pt>
                <c:pt idx="7">
                  <c:v>16.671296542242001</c:v>
                </c:pt>
                <c:pt idx="8">
                  <c:v>16.623088883533999</c:v>
                </c:pt>
                <c:pt idx="9">
                  <c:v>16.579902415725002</c:v>
                </c:pt>
                <c:pt idx="10">
                  <c:v>16.572277580287</c:v>
                </c:pt>
                <c:pt idx="11">
                  <c:v>16.499877071143001</c:v>
                </c:pt>
                <c:pt idx="12">
                  <c:v>16.46319118684</c:v>
                </c:pt>
                <c:pt idx="13">
                  <c:v>16.436832454206002</c:v>
                </c:pt>
                <c:pt idx="14">
                  <c:v>16.394123423339998</c:v>
                </c:pt>
                <c:pt idx="15">
                  <c:v>16.344329241379</c:v>
                </c:pt>
                <c:pt idx="16">
                  <c:v>16.319836951139003</c:v>
                </c:pt>
                <c:pt idx="17">
                  <c:v>16.294352760123999</c:v>
                </c:pt>
                <c:pt idx="18">
                  <c:v>16.254480305528002</c:v>
                </c:pt>
                <c:pt idx="19">
                  <c:v>16.229627312049999</c:v>
                </c:pt>
                <c:pt idx="20">
                  <c:v>16.211701632678</c:v>
                </c:pt>
                <c:pt idx="21">
                  <c:v>16.215241549287999</c:v>
                </c:pt>
                <c:pt idx="22">
                  <c:v>16.158858406267001</c:v>
                </c:pt>
                <c:pt idx="23">
                  <c:v>16.192698743634999</c:v>
                </c:pt>
                <c:pt idx="24">
                  <c:v>16.126353077998001</c:v>
                </c:pt>
                <c:pt idx="25">
                  <c:v>16.096841851857</c:v>
                </c:pt>
                <c:pt idx="26">
                  <c:v>16.082034513688001</c:v>
                </c:pt>
                <c:pt idx="27">
                  <c:v>16.068895818700998</c:v>
                </c:pt>
                <c:pt idx="28">
                  <c:v>16.037904619793999</c:v>
                </c:pt>
                <c:pt idx="29">
                  <c:v>16.023801775536</c:v>
                </c:pt>
                <c:pt idx="30">
                  <c:v>16.005736024615999</c:v>
                </c:pt>
                <c:pt idx="31">
                  <c:v>16.006287952565998</c:v>
                </c:pt>
                <c:pt idx="32">
                  <c:v>15.972473551825999</c:v>
                </c:pt>
                <c:pt idx="33">
                  <c:v>15.938178349477999</c:v>
                </c:pt>
                <c:pt idx="34">
                  <c:v>15.937168581111001</c:v>
                </c:pt>
                <c:pt idx="35">
                  <c:v>15.898098342726</c:v>
                </c:pt>
                <c:pt idx="36">
                  <c:v>15.870141079779</c:v>
                </c:pt>
                <c:pt idx="37">
                  <c:v>15.855104405919002</c:v>
                </c:pt>
                <c:pt idx="38">
                  <c:v>15.852815997282999</c:v>
                </c:pt>
                <c:pt idx="39">
                  <c:v>15.805595793461</c:v>
                </c:pt>
                <c:pt idx="40">
                  <c:v>15.775822183120999</c:v>
                </c:pt>
                <c:pt idx="41">
                  <c:v>15.768088534311001</c:v>
                </c:pt>
                <c:pt idx="42">
                  <c:v>15.748464667682999</c:v>
                </c:pt>
                <c:pt idx="43">
                  <c:v>15.694692909445001</c:v>
                </c:pt>
                <c:pt idx="44">
                  <c:v>15.663457538743</c:v>
                </c:pt>
                <c:pt idx="45">
                  <c:v>15.667642614364</c:v>
                </c:pt>
                <c:pt idx="46">
                  <c:v>15.680840503618999</c:v>
                </c:pt>
                <c:pt idx="47">
                  <c:v>15.588573012906</c:v>
                </c:pt>
                <c:pt idx="49">
                  <c:v>15.263362285208</c:v>
                </c:pt>
                <c:pt idx="50">
                  <c:v>15.327619392231</c:v>
                </c:pt>
                <c:pt idx="51">
                  <c:v>15.255872144739001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C8-4AEB-ACA5-C626412E1D7C}"/>
            </c:ext>
          </c:extLst>
        </c:ser>
        <c:ser>
          <c:idx val="7"/>
          <c:order val="7"/>
          <c:tx>
            <c:strRef>
              <c:f>Varta_Pivot_Table!$T$4:$T$5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Varta_Pivot_Table!$L$6:$L$79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Varta_Pivot_Table!$T$6:$T$79</c:f>
              <c:numCache>
                <c:formatCode>General</c:formatCode>
                <c:ptCount val="73"/>
                <c:pt idx="0">
                  <c:v>17.347875785377003</c:v>
                </c:pt>
                <c:pt idx="1">
                  <c:v>16.975544323173001</c:v>
                </c:pt>
                <c:pt idx="2">
                  <c:v>16.856405187922</c:v>
                </c:pt>
                <c:pt idx="3">
                  <c:v>16.779381047664</c:v>
                </c:pt>
                <c:pt idx="4">
                  <c:v>16.716124767236998</c:v>
                </c:pt>
                <c:pt idx="5">
                  <c:v>16.671175191824002</c:v>
                </c:pt>
                <c:pt idx="6">
                  <c:v>16.626972640091999</c:v>
                </c:pt>
                <c:pt idx="7">
                  <c:v>16.584750740093998</c:v>
                </c:pt>
                <c:pt idx="8">
                  <c:v>16.542392454127</c:v>
                </c:pt>
                <c:pt idx="9">
                  <c:v>16.502026116105998</c:v>
                </c:pt>
                <c:pt idx="10">
                  <c:v>16.461342709722999</c:v>
                </c:pt>
                <c:pt idx="11">
                  <c:v>16.4245578845</c:v>
                </c:pt>
                <c:pt idx="12">
                  <c:v>16.386984711042</c:v>
                </c:pt>
                <c:pt idx="13">
                  <c:v>16.357928495814001</c:v>
                </c:pt>
                <c:pt idx="14">
                  <c:v>16.323164082749997</c:v>
                </c:pt>
                <c:pt idx="15">
                  <c:v>16.271102168925999</c:v>
                </c:pt>
                <c:pt idx="16">
                  <c:v>16.241300939563999</c:v>
                </c:pt>
                <c:pt idx="17">
                  <c:v>16.215909312497999</c:v>
                </c:pt>
                <c:pt idx="18">
                  <c:v>16.176895923030997</c:v>
                </c:pt>
                <c:pt idx="19">
                  <c:v>16.150729263809001</c:v>
                </c:pt>
                <c:pt idx="20">
                  <c:v>16.125008840866002</c:v>
                </c:pt>
                <c:pt idx="21">
                  <c:v>16.087787209260998</c:v>
                </c:pt>
                <c:pt idx="22">
                  <c:v>16.066062037942</c:v>
                </c:pt>
                <c:pt idx="23">
                  <c:v>16.041004395121</c:v>
                </c:pt>
                <c:pt idx="24">
                  <c:v>16.00704071613</c:v>
                </c:pt>
                <c:pt idx="25">
                  <c:v>15.969636999064999</c:v>
                </c:pt>
                <c:pt idx="26">
                  <c:v>15.950587431660001</c:v>
                </c:pt>
                <c:pt idx="27">
                  <c:v>15.932321349190998</c:v>
                </c:pt>
                <c:pt idx="28">
                  <c:v>15.900185594813001</c:v>
                </c:pt>
                <c:pt idx="29">
                  <c:v>15.875469297383999</c:v>
                </c:pt>
                <c:pt idx="30">
                  <c:v>15.846517567606002</c:v>
                </c:pt>
                <c:pt idx="31">
                  <c:v>15.832382517531999</c:v>
                </c:pt>
                <c:pt idx="32">
                  <c:v>15.802778018613999</c:v>
                </c:pt>
                <c:pt idx="33">
                  <c:v>15.774691344723001</c:v>
                </c:pt>
                <c:pt idx="34">
                  <c:v>15.748506190410998</c:v>
                </c:pt>
                <c:pt idx="35">
                  <c:v>15.718336489286999</c:v>
                </c:pt>
                <c:pt idx="36">
                  <c:v>15.686892262211</c:v>
                </c:pt>
                <c:pt idx="37">
                  <c:v>15.656674248779</c:v>
                </c:pt>
                <c:pt idx="38">
                  <c:v>15.624219271109</c:v>
                </c:pt>
                <c:pt idx="39">
                  <c:v>15.587936910222</c:v>
                </c:pt>
                <c:pt idx="40">
                  <c:v>15.560829788232001</c:v>
                </c:pt>
                <c:pt idx="41">
                  <c:v>15.529670989103</c:v>
                </c:pt>
                <c:pt idx="42">
                  <c:v>15.490182100928001</c:v>
                </c:pt>
                <c:pt idx="43">
                  <c:v>15.464425091843001</c:v>
                </c:pt>
                <c:pt idx="44">
                  <c:v>15.431353523344001</c:v>
                </c:pt>
                <c:pt idx="45">
                  <c:v>15.421035922714999</c:v>
                </c:pt>
                <c:pt idx="46">
                  <c:v>15.421498417138</c:v>
                </c:pt>
                <c:pt idx="47">
                  <c:v>15.332949527691001</c:v>
                </c:pt>
                <c:pt idx="49">
                  <c:v>15.091271817501999</c:v>
                </c:pt>
                <c:pt idx="50">
                  <c:v>15.078766383951001</c:v>
                </c:pt>
                <c:pt idx="51">
                  <c:v>15.044099932093999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C8-4AEB-ACA5-C626412E1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564367"/>
        <c:axId val="1572562703"/>
      </c:lineChart>
      <c:catAx>
        <c:axId val="1572564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Cycle/Day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562703"/>
        <c:crosses val="autoZero"/>
        <c:auto val="1"/>
        <c:lblAlgn val="ctr"/>
        <c:lblOffset val="100"/>
        <c:noMultiLvlLbl val="0"/>
      </c:catAx>
      <c:valAx>
        <c:axId val="1572562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Realized</a:t>
                </a:r>
                <a:r>
                  <a:rPr lang="en-US" baseline="0"/>
                  <a:t> Capacity (mAh)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56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[Li-Ion_LongTermCycling.xlsx]Varta_Pivot_Table!PivotTable4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Varta Accu60L3 Long-Term Capacity Cycling</a:t>
            </a:r>
          </a:p>
          <a:p>
            <a:pPr>
              <a:defRPr/>
            </a:pP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Run-Time vs. Cycle</a:t>
            </a:r>
            <a:endParaRPr lang="en-US" sz="12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Varta_Pivot_Table!$X$4:$X$5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Varta_Pivot_Table!$W$6:$W$79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Varta_Pivot_Table!$X$6:$X$79</c:f>
              <c:numCache>
                <c:formatCode>General</c:formatCode>
                <c:ptCount val="73"/>
                <c:pt idx="0">
                  <c:v>29.492999999999999</c:v>
                </c:pt>
                <c:pt idx="1">
                  <c:v>28.983000000000001</c:v>
                </c:pt>
                <c:pt idx="2">
                  <c:v>28.832000000000001</c:v>
                </c:pt>
                <c:pt idx="3">
                  <c:v>28.672000000000001</c:v>
                </c:pt>
                <c:pt idx="4">
                  <c:v>28.542000000000002</c:v>
                </c:pt>
                <c:pt idx="5">
                  <c:v>28.393000000000001</c:v>
                </c:pt>
                <c:pt idx="6">
                  <c:v>28.34</c:v>
                </c:pt>
                <c:pt idx="7">
                  <c:v>28.306999999999999</c:v>
                </c:pt>
                <c:pt idx="8">
                  <c:v>28.207000000000001</c:v>
                </c:pt>
                <c:pt idx="9">
                  <c:v>28.114000000000001</c:v>
                </c:pt>
                <c:pt idx="10">
                  <c:v>28.152000000000001</c:v>
                </c:pt>
                <c:pt idx="11">
                  <c:v>27.986000000000001</c:v>
                </c:pt>
                <c:pt idx="12">
                  <c:v>27.925000000000001</c:v>
                </c:pt>
                <c:pt idx="13">
                  <c:v>27.870999999999999</c:v>
                </c:pt>
                <c:pt idx="14">
                  <c:v>27.795000000000002</c:v>
                </c:pt>
                <c:pt idx="15">
                  <c:v>27.611000000000001</c:v>
                </c:pt>
                <c:pt idx="16">
                  <c:v>27.568000000000001</c:v>
                </c:pt>
                <c:pt idx="17">
                  <c:v>27.529</c:v>
                </c:pt>
                <c:pt idx="18">
                  <c:v>27.46</c:v>
                </c:pt>
                <c:pt idx="19">
                  <c:v>27.416</c:v>
                </c:pt>
                <c:pt idx="20">
                  <c:v>27.379000000000001</c:v>
                </c:pt>
                <c:pt idx="21">
                  <c:v>27.411000000000001</c:v>
                </c:pt>
                <c:pt idx="22">
                  <c:v>27.236000000000001</c:v>
                </c:pt>
                <c:pt idx="23">
                  <c:v>27.460999999999999</c:v>
                </c:pt>
                <c:pt idx="24">
                  <c:v>27.234999999999999</c:v>
                </c:pt>
                <c:pt idx="25">
                  <c:v>27.164999999999999</c:v>
                </c:pt>
                <c:pt idx="26">
                  <c:v>27.117999999999999</c:v>
                </c:pt>
                <c:pt idx="27">
                  <c:v>27.074000000000002</c:v>
                </c:pt>
                <c:pt idx="28">
                  <c:v>27.007000000000001</c:v>
                </c:pt>
                <c:pt idx="29">
                  <c:v>27.006</c:v>
                </c:pt>
                <c:pt idx="30">
                  <c:v>26.988</c:v>
                </c:pt>
                <c:pt idx="31">
                  <c:v>26.931999999999999</c:v>
                </c:pt>
                <c:pt idx="32">
                  <c:v>26.948</c:v>
                </c:pt>
                <c:pt idx="33">
                  <c:v>26.861999999999998</c:v>
                </c:pt>
                <c:pt idx="34">
                  <c:v>26.853999999999999</c:v>
                </c:pt>
                <c:pt idx="35">
                  <c:v>26.806999999999999</c:v>
                </c:pt>
                <c:pt idx="36">
                  <c:v>26.747</c:v>
                </c:pt>
                <c:pt idx="37">
                  <c:v>26.654</c:v>
                </c:pt>
                <c:pt idx="38">
                  <c:v>26.754000000000001</c:v>
                </c:pt>
                <c:pt idx="39">
                  <c:v>26.684999999999999</c:v>
                </c:pt>
                <c:pt idx="40">
                  <c:v>26.558</c:v>
                </c:pt>
                <c:pt idx="41">
                  <c:v>26.611000000000001</c:v>
                </c:pt>
                <c:pt idx="42">
                  <c:v>26.529</c:v>
                </c:pt>
                <c:pt idx="43">
                  <c:v>26.436</c:v>
                </c:pt>
                <c:pt idx="44">
                  <c:v>26.417000000000002</c:v>
                </c:pt>
                <c:pt idx="45">
                  <c:v>26.57</c:v>
                </c:pt>
                <c:pt idx="46">
                  <c:v>26.369</c:v>
                </c:pt>
                <c:pt idx="47">
                  <c:v>26.178999999999998</c:v>
                </c:pt>
                <c:pt idx="49">
                  <c:v>25.594000000000001</c:v>
                </c:pt>
                <c:pt idx="50">
                  <c:v>25.798999999999999</c:v>
                </c:pt>
                <c:pt idx="51">
                  <c:v>25.571000000000002</c:v>
                </c:pt>
                <c:pt idx="52">
                  <c:v>25.42</c:v>
                </c:pt>
                <c:pt idx="53">
                  <c:v>25.370999999999999</c:v>
                </c:pt>
                <c:pt idx="54">
                  <c:v>25.338999999999999</c:v>
                </c:pt>
                <c:pt idx="55">
                  <c:v>25.268000000000001</c:v>
                </c:pt>
                <c:pt idx="56">
                  <c:v>25.204000000000001</c:v>
                </c:pt>
                <c:pt idx="57">
                  <c:v>25.173999999999999</c:v>
                </c:pt>
                <c:pt idx="58">
                  <c:v>25.085999999999999</c:v>
                </c:pt>
                <c:pt idx="59">
                  <c:v>25.071000000000002</c:v>
                </c:pt>
                <c:pt idx="60">
                  <c:v>25.029</c:v>
                </c:pt>
                <c:pt idx="61">
                  <c:v>24.978000000000002</c:v>
                </c:pt>
                <c:pt idx="62">
                  <c:v>24.931999999999999</c:v>
                </c:pt>
                <c:pt idx="63">
                  <c:v>24.876000000000001</c:v>
                </c:pt>
                <c:pt idx="64">
                  <c:v>24.867000000000001</c:v>
                </c:pt>
                <c:pt idx="65">
                  <c:v>24.818999999999999</c:v>
                </c:pt>
                <c:pt idx="66">
                  <c:v>24.917999999999999</c:v>
                </c:pt>
                <c:pt idx="67">
                  <c:v>24.706</c:v>
                </c:pt>
                <c:pt idx="68">
                  <c:v>24.664000000000001</c:v>
                </c:pt>
                <c:pt idx="69">
                  <c:v>24.632000000000001</c:v>
                </c:pt>
                <c:pt idx="70">
                  <c:v>22.36</c:v>
                </c:pt>
                <c:pt idx="71">
                  <c:v>23.646999999999998</c:v>
                </c:pt>
                <c:pt idx="72">
                  <c:v>24.213999999999999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01-4C43-B16F-3013DB14D05F}"/>
            </c:ext>
          </c:extLst>
        </c:ser>
        <c:ser>
          <c:idx val="1"/>
          <c:order val="1"/>
          <c:tx>
            <c:strRef>
              <c:f>Varta_Pivot_Table!$Y$4:$Y$5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Varta_Pivot_Table!$W$6:$W$79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Varta_Pivot_Table!$Y$6:$Y$79</c:f>
              <c:numCache>
                <c:formatCode>General</c:formatCode>
                <c:ptCount val="73"/>
                <c:pt idx="0">
                  <c:v>28.988</c:v>
                </c:pt>
                <c:pt idx="1">
                  <c:v>28.65</c:v>
                </c:pt>
                <c:pt idx="2">
                  <c:v>28.449000000000002</c:v>
                </c:pt>
                <c:pt idx="3">
                  <c:v>28.308</c:v>
                </c:pt>
                <c:pt idx="4">
                  <c:v>28.202000000000002</c:v>
                </c:pt>
                <c:pt idx="5">
                  <c:v>28.114000000000001</c:v>
                </c:pt>
                <c:pt idx="6">
                  <c:v>28.036000000000001</c:v>
                </c:pt>
                <c:pt idx="7">
                  <c:v>27.98</c:v>
                </c:pt>
                <c:pt idx="8">
                  <c:v>27.901</c:v>
                </c:pt>
                <c:pt idx="9">
                  <c:v>27.847000000000001</c:v>
                </c:pt>
                <c:pt idx="10">
                  <c:v>27.802</c:v>
                </c:pt>
                <c:pt idx="11">
                  <c:v>27.734000000000002</c:v>
                </c:pt>
                <c:pt idx="12">
                  <c:v>27.666</c:v>
                </c:pt>
                <c:pt idx="13">
                  <c:v>27.617000000000001</c:v>
                </c:pt>
                <c:pt idx="14">
                  <c:v>27.553000000000001</c:v>
                </c:pt>
                <c:pt idx="15">
                  <c:v>27.468</c:v>
                </c:pt>
                <c:pt idx="16">
                  <c:v>27.419</c:v>
                </c:pt>
                <c:pt idx="17">
                  <c:v>27.363</c:v>
                </c:pt>
                <c:pt idx="18">
                  <c:v>27.279</c:v>
                </c:pt>
                <c:pt idx="19">
                  <c:v>27.228000000000002</c:v>
                </c:pt>
                <c:pt idx="20">
                  <c:v>27.186</c:v>
                </c:pt>
                <c:pt idx="21">
                  <c:v>27.143999999999998</c:v>
                </c:pt>
                <c:pt idx="22">
                  <c:v>27.074000000000002</c:v>
                </c:pt>
                <c:pt idx="23">
                  <c:v>27.053000000000001</c:v>
                </c:pt>
                <c:pt idx="24">
                  <c:v>26.972999999999999</c:v>
                </c:pt>
                <c:pt idx="25">
                  <c:v>26.957999999999998</c:v>
                </c:pt>
                <c:pt idx="26">
                  <c:v>26.895</c:v>
                </c:pt>
                <c:pt idx="27">
                  <c:v>26.86</c:v>
                </c:pt>
                <c:pt idx="28">
                  <c:v>26.783000000000001</c:v>
                </c:pt>
                <c:pt idx="29">
                  <c:v>26.738</c:v>
                </c:pt>
                <c:pt idx="30">
                  <c:v>26.710999999999999</c:v>
                </c:pt>
                <c:pt idx="31">
                  <c:v>26.635000000000002</c:v>
                </c:pt>
                <c:pt idx="32">
                  <c:v>26.577999999999999</c:v>
                </c:pt>
                <c:pt idx="33">
                  <c:v>26.527999999999999</c:v>
                </c:pt>
                <c:pt idx="34">
                  <c:v>26.466000000000001</c:v>
                </c:pt>
                <c:pt idx="35">
                  <c:v>26.408999999999999</c:v>
                </c:pt>
                <c:pt idx="36">
                  <c:v>26.356999999999999</c:v>
                </c:pt>
                <c:pt idx="37">
                  <c:v>26.294</c:v>
                </c:pt>
                <c:pt idx="38">
                  <c:v>26.265999999999998</c:v>
                </c:pt>
                <c:pt idx="39">
                  <c:v>26.199000000000002</c:v>
                </c:pt>
                <c:pt idx="40">
                  <c:v>26.117000000000001</c:v>
                </c:pt>
                <c:pt idx="41">
                  <c:v>26.094999999999999</c:v>
                </c:pt>
                <c:pt idx="42">
                  <c:v>26.036999999999999</c:v>
                </c:pt>
                <c:pt idx="43">
                  <c:v>25.951000000000001</c:v>
                </c:pt>
                <c:pt idx="44">
                  <c:v>25.898</c:v>
                </c:pt>
                <c:pt idx="45">
                  <c:v>25.878</c:v>
                </c:pt>
                <c:pt idx="46">
                  <c:v>26.431000000000001</c:v>
                </c:pt>
                <c:pt idx="47">
                  <c:v>26.244</c:v>
                </c:pt>
                <c:pt idx="49">
                  <c:v>25.808</c:v>
                </c:pt>
                <c:pt idx="50">
                  <c:v>25.792999999999999</c:v>
                </c:pt>
                <c:pt idx="51">
                  <c:v>25.716999999999999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01-4C43-B16F-3013DB14D05F}"/>
            </c:ext>
          </c:extLst>
        </c:ser>
        <c:ser>
          <c:idx val="2"/>
          <c:order val="2"/>
          <c:tx>
            <c:strRef>
              <c:f>Varta_Pivot_Table!$Z$4:$Z$5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Varta_Pivot_Table!$W$6:$W$79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Varta_Pivot_Table!$Z$6:$Z$79</c:f>
              <c:numCache>
                <c:formatCode>General</c:formatCode>
                <c:ptCount val="73"/>
                <c:pt idx="0">
                  <c:v>29.526</c:v>
                </c:pt>
                <c:pt idx="1">
                  <c:v>29.106999999999999</c:v>
                </c:pt>
                <c:pt idx="2">
                  <c:v>28.917000000000002</c:v>
                </c:pt>
                <c:pt idx="3">
                  <c:v>28.774000000000001</c:v>
                </c:pt>
                <c:pt idx="4">
                  <c:v>28.661999999999999</c:v>
                </c:pt>
                <c:pt idx="5">
                  <c:v>28.56</c:v>
                </c:pt>
                <c:pt idx="6">
                  <c:v>28.510999999999999</c:v>
                </c:pt>
                <c:pt idx="7">
                  <c:v>28.466999999999999</c:v>
                </c:pt>
                <c:pt idx="8">
                  <c:v>28.376999999999999</c:v>
                </c:pt>
                <c:pt idx="9">
                  <c:v>28.326000000000001</c:v>
                </c:pt>
                <c:pt idx="10">
                  <c:v>28.311</c:v>
                </c:pt>
                <c:pt idx="11">
                  <c:v>28.213999999999999</c:v>
                </c:pt>
                <c:pt idx="12">
                  <c:v>28.151</c:v>
                </c:pt>
                <c:pt idx="13">
                  <c:v>28.097999999999999</c:v>
                </c:pt>
                <c:pt idx="14">
                  <c:v>28.056000000000001</c:v>
                </c:pt>
                <c:pt idx="15">
                  <c:v>27.972999999999999</c:v>
                </c:pt>
                <c:pt idx="16">
                  <c:v>27.917999999999999</c:v>
                </c:pt>
                <c:pt idx="17">
                  <c:v>27.891999999999999</c:v>
                </c:pt>
                <c:pt idx="18">
                  <c:v>27.823</c:v>
                </c:pt>
                <c:pt idx="19">
                  <c:v>27.777999999999999</c:v>
                </c:pt>
                <c:pt idx="20">
                  <c:v>27.748000000000001</c:v>
                </c:pt>
                <c:pt idx="21">
                  <c:v>27.748999999999999</c:v>
                </c:pt>
                <c:pt idx="22">
                  <c:v>27.643999999999998</c:v>
                </c:pt>
                <c:pt idx="23">
                  <c:v>27.738</c:v>
                </c:pt>
                <c:pt idx="24">
                  <c:v>27.600999999999999</c:v>
                </c:pt>
                <c:pt idx="25">
                  <c:v>27.552</c:v>
                </c:pt>
                <c:pt idx="26">
                  <c:v>27.507999999999999</c:v>
                </c:pt>
                <c:pt idx="27">
                  <c:v>27.472999999999999</c:v>
                </c:pt>
                <c:pt idx="28">
                  <c:v>27.399000000000001</c:v>
                </c:pt>
                <c:pt idx="29">
                  <c:v>27.39</c:v>
                </c:pt>
                <c:pt idx="30">
                  <c:v>27.36</c:v>
                </c:pt>
                <c:pt idx="31">
                  <c:v>27.288</c:v>
                </c:pt>
                <c:pt idx="32">
                  <c:v>27.263999999999999</c:v>
                </c:pt>
                <c:pt idx="33">
                  <c:v>27.193000000000001</c:v>
                </c:pt>
                <c:pt idx="34">
                  <c:v>27.135000000000002</c:v>
                </c:pt>
                <c:pt idx="35">
                  <c:v>27.062999999999999</c:v>
                </c:pt>
                <c:pt idx="36">
                  <c:v>27.027000000000001</c:v>
                </c:pt>
                <c:pt idx="37">
                  <c:v>26.943999999999999</c:v>
                </c:pt>
                <c:pt idx="38">
                  <c:v>26.975999999999999</c:v>
                </c:pt>
                <c:pt idx="39">
                  <c:v>26.901</c:v>
                </c:pt>
                <c:pt idx="40">
                  <c:v>26.835999999999999</c:v>
                </c:pt>
                <c:pt idx="41">
                  <c:v>26.811</c:v>
                </c:pt>
                <c:pt idx="42">
                  <c:v>26.774000000000001</c:v>
                </c:pt>
                <c:pt idx="43">
                  <c:v>26.675000000000001</c:v>
                </c:pt>
                <c:pt idx="44">
                  <c:v>26.581</c:v>
                </c:pt>
                <c:pt idx="45">
                  <c:v>26.591000000000001</c:v>
                </c:pt>
                <c:pt idx="46">
                  <c:v>26.556999999999999</c:v>
                </c:pt>
                <c:pt idx="47">
                  <c:v>26.373999999999999</c:v>
                </c:pt>
                <c:pt idx="49">
                  <c:v>25.895</c:v>
                </c:pt>
                <c:pt idx="50">
                  <c:v>26.038</c:v>
                </c:pt>
                <c:pt idx="51">
                  <c:v>25.901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01-4C43-B16F-3013DB14D05F}"/>
            </c:ext>
          </c:extLst>
        </c:ser>
        <c:ser>
          <c:idx val="3"/>
          <c:order val="3"/>
          <c:tx>
            <c:strRef>
              <c:f>Varta_Pivot_Table!$AA$4:$AA$5</c:f>
              <c:strCache>
                <c:ptCount val="1"/>
                <c:pt idx="0">
                  <c:v>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Varta_Pivot_Table!$W$6:$W$79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Varta_Pivot_Table!$AA$6:$AA$79</c:f>
              <c:numCache>
                <c:formatCode>General</c:formatCode>
                <c:ptCount val="73"/>
                <c:pt idx="0">
                  <c:v>29.754000000000001</c:v>
                </c:pt>
                <c:pt idx="1">
                  <c:v>29.271999999999998</c:v>
                </c:pt>
                <c:pt idx="2">
                  <c:v>29.111999999999998</c:v>
                </c:pt>
                <c:pt idx="3">
                  <c:v>28.946000000000002</c:v>
                </c:pt>
                <c:pt idx="4">
                  <c:v>28.812000000000001</c:v>
                </c:pt>
                <c:pt idx="5">
                  <c:v>28.664999999999999</c:v>
                </c:pt>
                <c:pt idx="6">
                  <c:v>28.608000000000001</c:v>
                </c:pt>
                <c:pt idx="7">
                  <c:v>28.556999999999999</c:v>
                </c:pt>
                <c:pt idx="8">
                  <c:v>28.443999999999999</c:v>
                </c:pt>
                <c:pt idx="9">
                  <c:v>28.373000000000001</c:v>
                </c:pt>
                <c:pt idx="10">
                  <c:v>28.396000000000001</c:v>
                </c:pt>
                <c:pt idx="11">
                  <c:v>28.245000000000001</c:v>
                </c:pt>
                <c:pt idx="12">
                  <c:v>28.164000000000001</c:v>
                </c:pt>
                <c:pt idx="13">
                  <c:v>28.106999999999999</c:v>
                </c:pt>
                <c:pt idx="14">
                  <c:v>28.058</c:v>
                </c:pt>
                <c:pt idx="15">
                  <c:v>27.991</c:v>
                </c:pt>
                <c:pt idx="16">
                  <c:v>27.907</c:v>
                </c:pt>
                <c:pt idx="17">
                  <c:v>27.885999999999999</c:v>
                </c:pt>
                <c:pt idx="18">
                  <c:v>27.803000000000001</c:v>
                </c:pt>
                <c:pt idx="19">
                  <c:v>27.74</c:v>
                </c:pt>
                <c:pt idx="20">
                  <c:v>27.71</c:v>
                </c:pt>
                <c:pt idx="21">
                  <c:v>27.734999999999999</c:v>
                </c:pt>
                <c:pt idx="22">
                  <c:v>27.594000000000001</c:v>
                </c:pt>
                <c:pt idx="23">
                  <c:v>27.745999999999999</c:v>
                </c:pt>
                <c:pt idx="24">
                  <c:v>27.584</c:v>
                </c:pt>
                <c:pt idx="25">
                  <c:v>27.472999999999999</c:v>
                </c:pt>
                <c:pt idx="26">
                  <c:v>27.44</c:v>
                </c:pt>
                <c:pt idx="27">
                  <c:v>27.405999999999999</c:v>
                </c:pt>
                <c:pt idx="28">
                  <c:v>27.347000000000001</c:v>
                </c:pt>
                <c:pt idx="29">
                  <c:v>27.338000000000001</c:v>
                </c:pt>
                <c:pt idx="30">
                  <c:v>27.321000000000002</c:v>
                </c:pt>
                <c:pt idx="31">
                  <c:v>27.295999999999999</c:v>
                </c:pt>
                <c:pt idx="32">
                  <c:v>27.256</c:v>
                </c:pt>
                <c:pt idx="33">
                  <c:v>27.193999999999999</c:v>
                </c:pt>
                <c:pt idx="34">
                  <c:v>27.184000000000001</c:v>
                </c:pt>
                <c:pt idx="35">
                  <c:v>27.11</c:v>
                </c:pt>
                <c:pt idx="36">
                  <c:v>27.088999999999999</c:v>
                </c:pt>
                <c:pt idx="37">
                  <c:v>27.050999999999998</c:v>
                </c:pt>
                <c:pt idx="38">
                  <c:v>27.068000000000001</c:v>
                </c:pt>
                <c:pt idx="39">
                  <c:v>27.003</c:v>
                </c:pt>
                <c:pt idx="40">
                  <c:v>26.943000000000001</c:v>
                </c:pt>
                <c:pt idx="41">
                  <c:v>26.943000000000001</c:v>
                </c:pt>
                <c:pt idx="42">
                  <c:v>26.916</c:v>
                </c:pt>
                <c:pt idx="43">
                  <c:v>26.795999999999999</c:v>
                </c:pt>
                <c:pt idx="44">
                  <c:v>26.741</c:v>
                </c:pt>
                <c:pt idx="45">
                  <c:v>26.776</c:v>
                </c:pt>
                <c:pt idx="46">
                  <c:v>26.678000000000001</c:v>
                </c:pt>
                <c:pt idx="47">
                  <c:v>26.498000000000001</c:v>
                </c:pt>
                <c:pt idx="49">
                  <c:v>25.878</c:v>
                </c:pt>
                <c:pt idx="50">
                  <c:v>26.146999999999998</c:v>
                </c:pt>
                <c:pt idx="51">
                  <c:v>25.939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01-4C43-B16F-3013DB14D05F}"/>
            </c:ext>
          </c:extLst>
        </c:ser>
        <c:ser>
          <c:idx val="4"/>
          <c:order val="4"/>
          <c:tx>
            <c:strRef>
              <c:f>Varta_Pivot_Table!$AB$4:$AB$5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Varta_Pivot_Table!$W$6:$W$79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Varta_Pivot_Table!$AB$6:$AB$79</c:f>
              <c:numCache>
                <c:formatCode>General</c:formatCode>
                <c:ptCount val="73"/>
                <c:pt idx="0">
                  <c:v>29.734999999999999</c:v>
                </c:pt>
                <c:pt idx="1">
                  <c:v>29.478999999999999</c:v>
                </c:pt>
                <c:pt idx="2">
                  <c:v>29.216000000000001</c:v>
                </c:pt>
                <c:pt idx="3">
                  <c:v>29.093</c:v>
                </c:pt>
                <c:pt idx="4">
                  <c:v>28.972000000000001</c:v>
                </c:pt>
                <c:pt idx="5">
                  <c:v>28.917999999999999</c:v>
                </c:pt>
                <c:pt idx="6">
                  <c:v>28.83</c:v>
                </c:pt>
                <c:pt idx="7">
                  <c:v>28.725000000000001</c:v>
                </c:pt>
                <c:pt idx="8">
                  <c:v>28.655999999999999</c:v>
                </c:pt>
                <c:pt idx="9">
                  <c:v>28.588999999999999</c:v>
                </c:pt>
                <c:pt idx="10">
                  <c:v>28.462</c:v>
                </c:pt>
                <c:pt idx="11">
                  <c:v>28.420999999999999</c:v>
                </c:pt>
                <c:pt idx="12">
                  <c:v>28.373999999999999</c:v>
                </c:pt>
                <c:pt idx="13">
                  <c:v>28.305</c:v>
                </c:pt>
                <c:pt idx="14">
                  <c:v>28.241</c:v>
                </c:pt>
                <c:pt idx="15">
                  <c:v>28.167999999999999</c:v>
                </c:pt>
                <c:pt idx="16">
                  <c:v>28.091000000000001</c:v>
                </c:pt>
                <c:pt idx="17">
                  <c:v>28.009</c:v>
                </c:pt>
                <c:pt idx="18">
                  <c:v>27.94</c:v>
                </c:pt>
                <c:pt idx="19">
                  <c:v>27.876000000000001</c:v>
                </c:pt>
                <c:pt idx="20">
                  <c:v>27.826000000000001</c:v>
                </c:pt>
                <c:pt idx="21">
                  <c:v>27.722999999999999</c:v>
                </c:pt>
                <c:pt idx="22">
                  <c:v>27.710999999999999</c:v>
                </c:pt>
                <c:pt idx="23">
                  <c:v>27.581</c:v>
                </c:pt>
                <c:pt idx="24">
                  <c:v>27.556999999999999</c:v>
                </c:pt>
                <c:pt idx="25">
                  <c:v>27.510999999999999</c:v>
                </c:pt>
                <c:pt idx="26">
                  <c:v>27.48</c:v>
                </c:pt>
                <c:pt idx="27">
                  <c:v>27.428000000000001</c:v>
                </c:pt>
                <c:pt idx="28">
                  <c:v>27.370999999999999</c:v>
                </c:pt>
                <c:pt idx="29">
                  <c:v>27.308</c:v>
                </c:pt>
                <c:pt idx="30">
                  <c:v>27.257999999999999</c:v>
                </c:pt>
                <c:pt idx="31">
                  <c:v>27.21</c:v>
                </c:pt>
                <c:pt idx="32">
                  <c:v>27.140999999999998</c:v>
                </c:pt>
                <c:pt idx="33">
                  <c:v>27.1</c:v>
                </c:pt>
                <c:pt idx="34">
                  <c:v>27.050999999999998</c:v>
                </c:pt>
                <c:pt idx="35">
                  <c:v>27.006</c:v>
                </c:pt>
                <c:pt idx="36">
                  <c:v>26.946999999999999</c:v>
                </c:pt>
                <c:pt idx="37">
                  <c:v>26.896000000000001</c:v>
                </c:pt>
                <c:pt idx="38">
                  <c:v>26.808</c:v>
                </c:pt>
                <c:pt idx="39">
                  <c:v>26.76</c:v>
                </c:pt>
                <c:pt idx="40">
                  <c:v>26.71</c:v>
                </c:pt>
                <c:pt idx="41">
                  <c:v>26.645</c:v>
                </c:pt>
                <c:pt idx="42">
                  <c:v>26.574000000000002</c:v>
                </c:pt>
                <c:pt idx="43">
                  <c:v>26.545000000000002</c:v>
                </c:pt>
                <c:pt idx="44">
                  <c:v>26.495000000000001</c:v>
                </c:pt>
                <c:pt idx="45">
                  <c:v>26.486999999999998</c:v>
                </c:pt>
                <c:pt idx="46">
                  <c:v>26.45</c:v>
                </c:pt>
                <c:pt idx="47">
                  <c:v>26.359000000000002</c:v>
                </c:pt>
                <c:pt idx="49">
                  <c:v>26.08</c:v>
                </c:pt>
                <c:pt idx="50">
                  <c:v>25.875</c:v>
                </c:pt>
                <c:pt idx="51">
                  <c:v>25.881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01-4C43-B16F-3013DB14D05F}"/>
            </c:ext>
          </c:extLst>
        </c:ser>
        <c:ser>
          <c:idx val="5"/>
          <c:order val="5"/>
          <c:tx>
            <c:strRef>
              <c:f>Varta_Pivot_Table!$AC$4:$AC$5</c:f>
              <c:strCache>
                <c:ptCount val="1"/>
                <c:pt idx="0">
                  <c:v>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Varta_Pivot_Table!$W$6:$W$79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Varta_Pivot_Table!$AC$6:$AC$79</c:f>
              <c:numCache>
                <c:formatCode>General</c:formatCode>
                <c:ptCount val="73"/>
                <c:pt idx="0">
                  <c:v>30.067</c:v>
                </c:pt>
                <c:pt idx="1">
                  <c:v>29.811</c:v>
                </c:pt>
                <c:pt idx="2">
                  <c:v>29.550999999999998</c:v>
                </c:pt>
                <c:pt idx="3">
                  <c:v>29.448</c:v>
                </c:pt>
                <c:pt idx="4">
                  <c:v>29.35</c:v>
                </c:pt>
                <c:pt idx="5">
                  <c:v>29.327000000000002</c:v>
                </c:pt>
                <c:pt idx="6">
                  <c:v>29.216000000000001</c:v>
                </c:pt>
                <c:pt idx="7">
                  <c:v>29.114999999999998</c:v>
                </c:pt>
                <c:pt idx="8">
                  <c:v>29.047999999999998</c:v>
                </c:pt>
                <c:pt idx="9">
                  <c:v>29.004999999999999</c:v>
                </c:pt>
                <c:pt idx="10">
                  <c:v>28.844999999999999</c:v>
                </c:pt>
                <c:pt idx="11">
                  <c:v>28.861999999999998</c:v>
                </c:pt>
                <c:pt idx="12">
                  <c:v>28.815999999999999</c:v>
                </c:pt>
                <c:pt idx="13">
                  <c:v>28.744</c:v>
                </c:pt>
                <c:pt idx="14">
                  <c:v>28.702000000000002</c:v>
                </c:pt>
                <c:pt idx="15">
                  <c:v>28.547000000000001</c:v>
                </c:pt>
                <c:pt idx="16">
                  <c:v>28.53</c:v>
                </c:pt>
                <c:pt idx="17">
                  <c:v>28.434999999999999</c:v>
                </c:pt>
                <c:pt idx="18">
                  <c:v>28.367000000000001</c:v>
                </c:pt>
                <c:pt idx="19">
                  <c:v>28.315999999999999</c:v>
                </c:pt>
                <c:pt idx="20">
                  <c:v>28.262</c:v>
                </c:pt>
                <c:pt idx="21">
                  <c:v>28.134</c:v>
                </c:pt>
                <c:pt idx="22">
                  <c:v>28.140999999999998</c:v>
                </c:pt>
                <c:pt idx="23">
                  <c:v>28.021999999999998</c:v>
                </c:pt>
                <c:pt idx="24">
                  <c:v>27.93</c:v>
                </c:pt>
                <c:pt idx="25">
                  <c:v>27.948</c:v>
                </c:pt>
                <c:pt idx="26">
                  <c:v>27.902000000000001</c:v>
                </c:pt>
                <c:pt idx="27">
                  <c:v>27.827000000000002</c:v>
                </c:pt>
                <c:pt idx="28">
                  <c:v>27.728000000000002</c:v>
                </c:pt>
                <c:pt idx="29">
                  <c:v>27.670999999999999</c:v>
                </c:pt>
                <c:pt idx="30">
                  <c:v>27.631</c:v>
                </c:pt>
                <c:pt idx="31">
                  <c:v>27.538</c:v>
                </c:pt>
                <c:pt idx="32">
                  <c:v>27.475999999999999</c:v>
                </c:pt>
                <c:pt idx="33">
                  <c:v>27.431999999999999</c:v>
                </c:pt>
                <c:pt idx="34">
                  <c:v>27.344999999999999</c:v>
                </c:pt>
                <c:pt idx="35">
                  <c:v>27.32</c:v>
                </c:pt>
                <c:pt idx="36">
                  <c:v>27.239000000000001</c:v>
                </c:pt>
                <c:pt idx="37">
                  <c:v>27.145</c:v>
                </c:pt>
                <c:pt idx="38">
                  <c:v>27.097999999999999</c:v>
                </c:pt>
                <c:pt idx="39">
                  <c:v>27.039000000000001</c:v>
                </c:pt>
                <c:pt idx="40">
                  <c:v>27.001999999999999</c:v>
                </c:pt>
                <c:pt idx="41">
                  <c:v>26.88</c:v>
                </c:pt>
                <c:pt idx="42">
                  <c:v>26.818000000000001</c:v>
                </c:pt>
                <c:pt idx="43">
                  <c:v>26.815999999999999</c:v>
                </c:pt>
                <c:pt idx="44">
                  <c:v>26.773</c:v>
                </c:pt>
                <c:pt idx="45">
                  <c:v>26.722999999999999</c:v>
                </c:pt>
                <c:pt idx="46">
                  <c:v>26.748000000000001</c:v>
                </c:pt>
                <c:pt idx="47">
                  <c:v>26.667000000000002</c:v>
                </c:pt>
                <c:pt idx="49">
                  <c:v>26.533000000000001</c:v>
                </c:pt>
                <c:pt idx="50">
                  <c:v>26.212</c:v>
                </c:pt>
                <c:pt idx="51">
                  <c:v>26.285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01-4C43-B16F-3013DB14D05F}"/>
            </c:ext>
          </c:extLst>
        </c:ser>
        <c:ser>
          <c:idx val="6"/>
          <c:order val="6"/>
          <c:tx>
            <c:strRef>
              <c:f>Varta_Pivot_Table!$AD$4:$AD$5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Varta_Pivot_Table!$W$6:$W$79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Varta_Pivot_Table!$AD$6:$AD$79</c:f>
              <c:numCache>
                <c:formatCode>General</c:formatCode>
                <c:ptCount val="73"/>
                <c:pt idx="0">
                  <c:v>29.602</c:v>
                </c:pt>
                <c:pt idx="1">
                  <c:v>29.266999999999999</c:v>
                </c:pt>
                <c:pt idx="2">
                  <c:v>29.032</c:v>
                </c:pt>
                <c:pt idx="3">
                  <c:v>28.878</c:v>
                </c:pt>
                <c:pt idx="4">
                  <c:v>28.754000000000001</c:v>
                </c:pt>
                <c:pt idx="5">
                  <c:v>28.687999999999999</c:v>
                </c:pt>
                <c:pt idx="6">
                  <c:v>28.625</c:v>
                </c:pt>
                <c:pt idx="7">
                  <c:v>28.510999999999999</c:v>
                </c:pt>
                <c:pt idx="8">
                  <c:v>28.446999999999999</c:v>
                </c:pt>
                <c:pt idx="9">
                  <c:v>28.381</c:v>
                </c:pt>
                <c:pt idx="10">
                  <c:v>28.276</c:v>
                </c:pt>
                <c:pt idx="11">
                  <c:v>28.22</c:v>
                </c:pt>
                <c:pt idx="12">
                  <c:v>28.175000000000001</c:v>
                </c:pt>
                <c:pt idx="13">
                  <c:v>28.125</c:v>
                </c:pt>
                <c:pt idx="14">
                  <c:v>28.047999999999998</c:v>
                </c:pt>
                <c:pt idx="15">
                  <c:v>27.959</c:v>
                </c:pt>
                <c:pt idx="16">
                  <c:v>27.925999999999998</c:v>
                </c:pt>
                <c:pt idx="17">
                  <c:v>27.838999999999999</c:v>
                </c:pt>
                <c:pt idx="18">
                  <c:v>27.79</c:v>
                </c:pt>
                <c:pt idx="19">
                  <c:v>27.74</c:v>
                </c:pt>
                <c:pt idx="20">
                  <c:v>27.713000000000001</c:v>
                </c:pt>
                <c:pt idx="21">
                  <c:v>27.637</c:v>
                </c:pt>
                <c:pt idx="22">
                  <c:v>27.632999999999999</c:v>
                </c:pt>
                <c:pt idx="23">
                  <c:v>27.515000000000001</c:v>
                </c:pt>
                <c:pt idx="24">
                  <c:v>27.488</c:v>
                </c:pt>
                <c:pt idx="25">
                  <c:v>27.456</c:v>
                </c:pt>
                <c:pt idx="26">
                  <c:v>27.433</c:v>
                </c:pt>
                <c:pt idx="27">
                  <c:v>27.405999999999999</c:v>
                </c:pt>
                <c:pt idx="28">
                  <c:v>27.35</c:v>
                </c:pt>
                <c:pt idx="29">
                  <c:v>27.277000000000001</c:v>
                </c:pt>
                <c:pt idx="30">
                  <c:v>27.225000000000001</c:v>
                </c:pt>
                <c:pt idx="31">
                  <c:v>27.210999999999999</c:v>
                </c:pt>
                <c:pt idx="32">
                  <c:v>27.126000000000001</c:v>
                </c:pt>
                <c:pt idx="33">
                  <c:v>27.071999999999999</c:v>
                </c:pt>
                <c:pt idx="34">
                  <c:v>27.056999999999999</c:v>
                </c:pt>
                <c:pt idx="35">
                  <c:v>26.992999999999999</c:v>
                </c:pt>
                <c:pt idx="36">
                  <c:v>26.931999999999999</c:v>
                </c:pt>
                <c:pt idx="37">
                  <c:v>26.891999999999999</c:v>
                </c:pt>
                <c:pt idx="38">
                  <c:v>26.821000000000002</c:v>
                </c:pt>
                <c:pt idx="39">
                  <c:v>26.745999999999999</c:v>
                </c:pt>
                <c:pt idx="40">
                  <c:v>26.713000000000001</c:v>
                </c:pt>
                <c:pt idx="41">
                  <c:v>26.652000000000001</c:v>
                </c:pt>
                <c:pt idx="42">
                  <c:v>26.6</c:v>
                </c:pt>
                <c:pt idx="43">
                  <c:v>26.527000000000001</c:v>
                </c:pt>
                <c:pt idx="44">
                  <c:v>26.475999999999999</c:v>
                </c:pt>
                <c:pt idx="45">
                  <c:v>26.47</c:v>
                </c:pt>
                <c:pt idx="46">
                  <c:v>26.564</c:v>
                </c:pt>
                <c:pt idx="47">
                  <c:v>26.456</c:v>
                </c:pt>
                <c:pt idx="49">
                  <c:v>26.062000000000001</c:v>
                </c:pt>
                <c:pt idx="50">
                  <c:v>25.913</c:v>
                </c:pt>
                <c:pt idx="51">
                  <c:v>25.905000000000001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01-4C43-B16F-3013DB14D05F}"/>
            </c:ext>
          </c:extLst>
        </c:ser>
        <c:ser>
          <c:idx val="7"/>
          <c:order val="7"/>
          <c:tx>
            <c:strRef>
              <c:f>Varta_Pivot_Table!$AE$4:$AE$5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Varta_Pivot_Table!$W$6:$W$79</c:f>
              <c:strCache>
                <c:ptCount val="73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417</c:v>
                </c:pt>
                <c:pt idx="53">
                  <c:v>425</c:v>
                </c:pt>
                <c:pt idx="54">
                  <c:v>433</c:v>
                </c:pt>
                <c:pt idx="55">
                  <c:v>441</c:v>
                </c:pt>
                <c:pt idx="56">
                  <c:v>449</c:v>
                </c:pt>
                <c:pt idx="57">
                  <c:v>457</c:v>
                </c:pt>
                <c:pt idx="58">
                  <c:v>465</c:v>
                </c:pt>
                <c:pt idx="59">
                  <c:v>473</c:v>
                </c:pt>
                <c:pt idx="60">
                  <c:v>481</c:v>
                </c:pt>
                <c:pt idx="61">
                  <c:v>489</c:v>
                </c:pt>
                <c:pt idx="62">
                  <c:v>497</c:v>
                </c:pt>
                <c:pt idx="63">
                  <c:v>505</c:v>
                </c:pt>
                <c:pt idx="64">
                  <c:v>513</c:v>
                </c:pt>
                <c:pt idx="65">
                  <c:v>521</c:v>
                </c:pt>
                <c:pt idx="66">
                  <c:v>529</c:v>
                </c:pt>
                <c:pt idx="67">
                  <c:v>537</c:v>
                </c:pt>
                <c:pt idx="68">
                  <c:v>545</c:v>
                </c:pt>
                <c:pt idx="69">
                  <c:v>553</c:v>
                </c:pt>
                <c:pt idx="70">
                  <c:v>561</c:v>
                </c:pt>
                <c:pt idx="71">
                  <c:v>569</c:v>
                </c:pt>
                <c:pt idx="72">
                  <c:v>577</c:v>
                </c:pt>
              </c:strCache>
            </c:strRef>
          </c:cat>
          <c:val>
            <c:numRef>
              <c:f>Varta_Pivot_Table!$AE$6:$AE$79</c:f>
              <c:numCache>
                <c:formatCode>General</c:formatCode>
                <c:ptCount val="73"/>
                <c:pt idx="0">
                  <c:v>28.702000000000002</c:v>
                </c:pt>
                <c:pt idx="1">
                  <c:v>28.46</c:v>
                </c:pt>
                <c:pt idx="2">
                  <c:v>28.184999999999999</c:v>
                </c:pt>
                <c:pt idx="3">
                  <c:v>28.062000000000001</c:v>
                </c:pt>
                <c:pt idx="4">
                  <c:v>27.952999999999999</c:v>
                </c:pt>
                <c:pt idx="5">
                  <c:v>27.927</c:v>
                </c:pt>
                <c:pt idx="6">
                  <c:v>27.826000000000001</c:v>
                </c:pt>
                <c:pt idx="7">
                  <c:v>27.728000000000002</c:v>
                </c:pt>
                <c:pt idx="8">
                  <c:v>27.663</c:v>
                </c:pt>
                <c:pt idx="9">
                  <c:v>27.597000000000001</c:v>
                </c:pt>
                <c:pt idx="10">
                  <c:v>27.460999999999999</c:v>
                </c:pt>
                <c:pt idx="11">
                  <c:v>27.423999999999999</c:v>
                </c:pt>
                <c:pt idx="12">
                  <c:v>27.39</c:v>
                </c:pt>
                <c:pt idx="13">
                  <c:v>27.331</c:v>
                </c:pt>
                <c:pt idx="14">
                  <c:v>27.257999999999999</c:v>
                </c:pt>
                <c:pt idx="15">
                  <c:v>27.17</c:v>
                </c:pt>
                <c:pt idx="16">
                  <c:v>27.11</c:v>
                </c:pt>
                <c:pt idx="17">
                  <c:v>27.056000000000001</c:v>
                </c:pt>
                <c:pt idx="18">
                  <c:v>26.986000000000001</c:v>
                </c:pt>
                <c:pt idx="19">
                  <c:v>26.925999999999998</c:v>
                </c:pt>
                <c:pt idx="20">
                  <c:v>26.876999999999999</c:v>
                </c:pt>
                <c:pt idx="21">
                  <c:v>26.792000000000002</c:v>
                </c:pt>
                <c:pt idx="22">
                  <c:v>26.777000000000001</c:v>
                </c:pt>
                <c:pt idx="23">
                  <c:v>26.544</c:v>
                </c:pt>
                <c:pt idx="24">
                  <c:v>26.611000000000001</c:v>
                </c:pt>
                <c:pt idx="25">
                  <c:v>26.565999999999999</c:v>
                </c:pt>
                <c:pt idx="26">
                  <c:v>26.542999999999999</c:v>
                </c:pt>
                <c:pt idx="27">
                  <c:v>26.501000000000001</c:v>
                </c:pt>
                <c:pt idx="28">
                  <c:v>26.466000000000001</c:v>
                </c:pt>
                <c:pt idx="29">
                  <c:v>26.391999999999999</c:v>
                </c:pt>
                <c:pt idx="30">
                  <c:v>26.295999999999999</c:v>
                </c:pt>
                <c:pt idx="31">
                  <c:v>26.288</c:v>
                </c:pt>
                <c:pt idx="32">
                  <c:v>26.193999999999999</c:v>
                </c:pt>
                <c:pt idx="33">
                  <c:v>26.184999999999999</c:v>
                </c:pt>
                <c:pt idx="34">
                  <c:v>26.103999999999999</c:v>
                </c:pt>
                <c:pt idx="35">
                  <c:v>26.041</c:v>
                </c:pt>
                <c:pt idx="36">
                  <c:v>26.007999999999999</c:v>
                </c:pt>
                <c:pt idx="37">
                  <c:v>25.948</c:v>
                </c:pt>
                <c:pt idx="38">
                  <c:v>25.841999999999999</c:v>
                </c:pt>
                <c:pt idx="39">
                  <c:v>25.792999999999999</c:v>
                </c:pt>
                <c:pt idx="40">
                  <c:v>25.748999999999999</c:v>
                </c:pt>
                <c:pt idx="41">
                  <c:v>25.672999999999998</c:v>
                </c:pt>
                <c:pt idx="42">
                  <c:v>25.588000000000001</c:v>
                </c:pt>
                <c:pt idx="43">
                  <c:v>25.602</c:v>
                </c:pt>
                <c:pt idx="44">
                  <c:v>25.504999999999999</c:v>
                </c:pt>
                <c:pt idx="45">
                  <c:v>25.472000000000001</c:v>
                </c:pt>
                <c:pt idx="46">
                  <c:v>25.960999999999999</c:v>
                </c:pt>
                <c:pt idx="47">
                  <c:v>25.869</c:v>
                </c:pt>
                <c:pt idx="49">
                  <c:v>25.623000000000001</c:v>
                </c:pt>
                <c:pt idx="50">
                  <c:v>25.327999999999999</c:v>
                </c:pt>
                <c:pt idx="51">
                  <c:v>25.387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01-4C43-B16F-3013DB14D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4041807"/>
        <c:axId val="694138943"/>
      </c:lineChart>
      <c:catAx>
        <c:axId val="69404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38943"/>
        <c:crosses val="autoZero"/>
        <c:auto val="1"/>
        <c:lblAlgn val="ctr"/>
        <c:lblOffset val="100"/>
        <c:noMultiLvlLbl val="0"/>
      </c:catAx>
      <c:valAx>
        <c:axId val="69413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Run-Time (Hours)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4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Varta</a:t>
            </a:r>
            <a:r>
              <a:rPr lang="en-US" b="1" baseline="0"/>
              <a:t> Capacity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Sample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Varta_Extrapolation!$A$3:$A$34</c:f>
              <c:numCache>
                <c:formatCode>General</c:formatCode>
                <c:ptCount val="32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  <c:pt idx="31">
                  <c:v>353</c:v>
                </c:pt>
              </c:numCache>
            </c:numRef>
          </c:xVal>
          <c:yVal>
            <c:numRef>
              <c:f>Varta_Extrapolation!$C$3:$C$34</c:f>
              <c:numCache>
                <c:formatCode>0.00%</c:formatCode>
                <c:ptCount val="32"/>
                <c:pt idx="0">
                  <c:v>0.94593613731088577</c:v>
                </c:pt>
                <c:pt idx="1">
                  <c:v>0.9442670166800492</c:v>
                </c:pt>
                <c:pt idx="2">
                  <c:v>0.93910076565054634</c:v>
                </c:pt>
                <c:pt idx="3">
                  <c:v>0.93811889923562264</c:v>
                </c:pt>
                <c:pt idx="4">
                  <c:v>0.93642275715520051</c:v>
                </c:pt>
                <c:pt idx="5">
                  <c:v>0.93477019780576898</c:v>
                </c:pt>
                <c:pt idx="6">
                  <c:v>0.93326947554672435</c:v>
                </c:pt>
                <c:pt idx="7">
                  <c:v>0.93207263725877953</c:v>
                </c:pt>
                <c:pt idx="8">
                  <c:v>0.93109393902083659</c:v>
                </c:pt>
                <c:pt idx="9">
                  <c:v>0.92901117803728606</c:v>
                </c:pt>
                <c:pt idx="10">
                  <c:v>0.92860174975812648</c:v>
                </c:pt>
                <c:pt idx="11">
                  <c:v>0.92611713764969406</c:v>
                </c:pt>
                <c:pt idx="12">
                  <c:v>0.92490968602612711</c:v>
                </c:pt>
                <c:pt idx="13">
                  <c:v>0.92343984134852608</c:v>
                </c:pt>
                <c:pt idx="14">
                  <c:v>0.92173896991731208</c:v>
                </c:pt>
                <c:pt idx="15">
                  <c:v>0.92034635685703481</c:v>
                </c:pt>
                <c:pt idx="16">
                  <c:v>0.91888300779224008</c:v>
                </c:pt>
                <c:pt idx="17">
                  <c:v>0.91686066484903894</c:v>
                </c:pt>
                <c:pt idx="18">
                  <c:v>0.9161385930193382</c:v>
                </c:pt>
                <c:pt idx="19">
                  <c:v>0.91442065294852093</c:v>
                </c:pt>
                <c:pt idx="20">
                  <c:v>0.91274265629623708</c:v>
                </c:pt>
                <c:pt idx="21">
                  <c:v>0.91096349862772297</c:v>
                </c:pt>
                <c:pt idx="22">
                  <c:v>0.9095613022939103</c:v>
                </c:pt>
                <c:pt idx="23">
                  <c:v>0.90750254869328129</c:v>
                </c:pt>
                <c:pt idx="24">
                  <c:v>0.90585643121916748</c:v>
                </c:pt>
                <c:pt idx="25">
                  <c:v>0.90428629930167126</c:v>
                </c:pt>
                <c:pt idx="26">
                  <c:v>0.90235615380382084</c:v>
                </c:pt>
                <c:pt idx="27">
                  <c:v>0.89939635287313313</c:v>
                </c:pt>
                <c:pt idx="28">
                  <c:v>0.89908654679572297</c:v>
                </c:pt>
                <c:pt idx="29">
                  <c:v>0.89611027831239509</c:v>
                </c:pt>
                <c:pt idx="30">
                  <c:v>0.89466077940130984</c:v>
                </c:pt>
                <c:pt idx="31">
                  <c:v>0.89382165132274871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70-4F76-978E-34B93E7702D5}"/>
            </c:ext>
          </c:extLst>
        </c:ser>
        <c:ser>
          <c:idx val="1"/>
          <c:order val="1"/>
          <c:tx>
            <c:v>Sample 2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Varta_Extrapolation!$A$3:$A$34</c:f>
              <c:numCache>
                <c:formatCode>General</c:formatCode>
                <c:ptCount val="32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  <c:pt idx="31">
                  <c:v>353</c:v>
                </c:pt>
              </c:numCache>
            </c:numRef>
          </c:xVal>
          <c:yVal>
            <c:numRef>
              <c:f>Varta_Extrapolation!$E$3:$E$34</c:f>
              <c:numCache>
                <c:formatCode>0.00%</c:formatCode>
                <c:ptCount val="32"/>
                <c:pt idx="0">
                  <c:v>0.94886285883733301</c:v>
                </c:pt>
                <c:pt idx="1">
                  <c:v>0.94712140154331326</c:v>
                </c:pt>
                <c:pt idx="2">
                  <c:v>0.94479021083610859</c:v>
                </c:pt>
                <c:pt idx="3">
                  <c:v>0.94334420310952516</c:v>
                </c:pt>
                <c:pt idx="4">
                  <c:v>0.94201644196500611</c:v>
                </c:pt>
                <c:pt idx="5">
                  <c:v>0.93963329321798861</c:v>
                </c:pt>
                <c:pt idx="6">
                  <c:v>0.93784598351059856</c:v>
                </c:pt>
                <c:pt idx="7">
                  <c:v>0.93663359549702907</c:v>
                </c:pt>
                <c:pt idx="8">
                  <c:v>0.9350658794695732</c:v>
                </c:pt>
                <c:pt idx="9">
                  <c:v>0.93358318610112534</c:v>
                </c:pt>
                <c:pt idx="10">
                  <c:v>0.93079683882833764</c:v>
                </c:pt>
                <c:pt idx="11">
                  <c:v>0.92961559398520299</c:v>
                </c:pt>
                <c:pt idx="12">
                  <c:v>0.92907286775317455</c:v>
                </c:pt>
                <c:pt idx="13">
                  <c:v>0.92726446002165042</c:v>
                </c:pt>
                <c:pt idx="14">
                  <c:v>0.92614875012779252</c:v>
                </c:pt>
                <c:pt idx="15">
                  <c:v>0.92418936156204345</c:v>
                </c:pt>
                <c:pt idx="16">
                  <c:v>0.92223529813991001</c:v>
                </c:pt>
                <c:pt idx="17">
                  <c:v>0.92086415100816532</c:v>
                </c:pt>
                <c:pt idx="18">
                  <c:v>0.91868911346058035</c:v>
                </c:pt>
                <c:pt idx="19">
                  <c:v>0.91639893264855909</c:v>
                </c:pt>
                <c:pt idx="20">
                  <c:v>0.91496357690349406</c:v>
                </c:pt>
                <c:pt idx="21">
                  <c:v>0.91227656071262553</c:v>
                </c:pt>
                <c:pt idx="22">
                  <c:v>0.91040009869975558</c:v>
                </c:pt>
                <c:pt idx="23">
                  <c:v>0.90846556392713096</c:v>
                </c:pt>
                <c:pt idx="24">
                  <c:v>0.90699106406575025</c:v>
                </c:pt>
                <c:pt idx="25">
                  <c:v>0.90433418162215751</c:v>
                </c:pt>
                <c:pt idx="26">
                  <c:v>0.90224121447921235</c:v>
                </c:pt>
                <c:pt idx="27">
                  <c:v>0.89977385951836919</c:v>
                </c:pt>
                <c:pt idx="28">
                  <c:v>0.89839347444012063</c:v>
                </c:pt>
                <c:pt idx="29">
                  <c:v>0.89638811185832057</c:v>
                </c:pt>
                <c:pt idx="30">
                  <c:v>0.89428817077355449</c:v>
                </c:pt>
                <c:pt idx="31">
                  <c:v>0.89218591765825839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70-4F76-978E-34B93E7702D5}"/>
            </c:ext>
          </c:extLst>
        </c:ser>
        <c:ser>
          <c:idx val="2"/>
          <c:order val="2"/>
          <c:tx>
            <c:v>Sample 3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Varta_Extrapolation!$A$3:$A$34</c:f>
              <c:numCache>
                <c:formatCode>General</c:formatCode>
                <c:ptCount val="32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  <c:pt idx="31">
                  <c:v>353</c:v>
                </c:pt>
              </c:numCache>
            </c:numRef>
          </c:xVal>
          <c:yVal>
            <c:numRef>
              <c:f>Varta_Extrapolation!$G$3:$G$34</c:f>
              <c:numCache>
                <c:formatCode>0.00%</c:formatCode>
                <c:ptCount val="32"/>
                <c:pt idx="0">
                  <c:v>0.94723609494130578</c:v>
                </c:pt>
                <c:pt idx="1">
                  <c:v>0.94617404611863931</c:v>
                </c:pt>
                <c:pt idx="2">
                  <c:v>0.94346865656361345</c:v>
                </c:pt>
                <c:pt idx="3">
                  <c:v>0.94166279773661088</c:v>
                </c:pt>
                <c:pt idx="4">
                  <c:v>0.9405454820585869</c:v>
                </c:pt>
                <c:pt idx="5">
                  <c:v>0.9385687148397901</c:v>
                </c:pt>
                <c:pt idx="6">
                  <c:v>0.93704917637628837</c:v>
                </c:pt>
                <c:pt idx="7">
                  <c:v>0.93596439458446001</c:v>
                </c:pt>
                <c:pt idx="8">
                  <c:v>0.93487515054469816</c:v>
                </c:pt>
                <c:pt idx="9">
                  <c:v>0.93324719288710756</c:v>
                </c:pt>
                <c:pt idx="10">
                  <c:v>0.93163754428831136</c:v>
                </c:pt>
                <c:pt idx="11">
                  <c:v>0.93015721840253307</c:v>
                </c:pt>
                <c:pt idx="12">
                  <c:v>0.92912358858634425</c:v>
                </c:pt>
                <c:pt idx="13">
                  <c:v>0.92744601395970327</c:v>
                </c:pt>
                <c:pt idx="14">
                  <c:v>0.92619421270558366</c:v>
                </c:pt>
                <c:pt idx="15">
                  <c:v>0.92425359163422161</c:v>
                </c:pt>
                <c:pt idx="16">
                  <c:v>0.92299248234328291</c:v>
                </c:pt>
                <c:pt idx="17">
                  <c:v>0.92165402457978074</c:v>
                </c:pt>
                <c:pt idx="18">
                  <c:v>0.91916039019426199</c:v>
                </c:pt>
                <c:pt idx="19">
                  <c:v>0.91795805439630396</c:v>
                </c:pt>
                <c:pt idx="20">
                  <c:v>0.91632994146643743</c:v>
                </c:pt>
                <c:pt idx="21">
                  <c:v>0.91360220017367033</c:v>
                </c:pt>
                <c:pt idx="22">
                  <c:v>0.91196948775242936</c:v>
                </c:pt>
                <c:pt idx="23">
                  <c:v>0.91077745184970238</c:v>
                </c:pt>
                <c:pt idx="24">
                  <c:v>0.90832604965379748</c:v>
                </c:pt>
                <c:pt idx="25">
                  <c:v>0.90720663911399302</c:v>
                </c:pt>
                <c:pt idx="26">
                  <c:v>0.90555526424010924</c:v>
                </c:pt>
                <c:pt idx="27">
                  <c:v>0.90380130633545086</c:v>
                </c:pt>
                <c:pt idx="28">
                  <c:v>0.90191768020729712</c:v>
                </c:pt>
                <c:pt idx="29">
                  <c:v>0.90030885918653381</c:v>
                </c:pt>
                <c:pt idx="30">
                  <c:v>0.89866286053312916</c:v>
                </c:pt>
                <c:pt idx="31">
                  <c:v>0.89609646423904343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70-4F76-978E-34B93E7702D5}"/>
            </c:ext>
          </c:extLst>
        </c:ser>
        <c:ser>
          <c:idx val="3"/>
          <c:order val="3"/>
          <c:tx>
            <c:v>Sample 4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Varta_Extrapolation!$A$3:$A$34</c:f>
              <c:numCache>
                <c:formatCode>General</c:formatCode>
                <c:ptCount val="32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  <c:pt idx="31">
                  <c:v>353</c:v>
                </c:pt>
              </c:numCache>
            </c:numRef>
          </c:xVal>
          <c:yVal>
            <c:numRef>
              <c:f>Varta_Extrapolation!$I$3:$I$34</c:f>
              <c:numCache>
                <c:formatCode>0.00%</c:formatCode>
                <c:ptCount val="32"/>
                <c:pt idx="0">
                  <c:v>0.94167393985600478</c:v>
                </c:pt>
                <c:pt idx="1">
                  <c:v>0.94058659072091333</c:v>
                </c:pt>
                <c:pt idx="2">
                  <c:v>0.93828089904264544</c:v>
                </c:pt>
                <c:pt idx="3">
                  <c:v>0.93596486507118482</c:v>
                </c:pt>
                <c:pt idx="4">
                  <c:v>0.93480084212722814</c:v>
                </c:pt>
                <c:pt idx="5">
                  <c:v>0.93251309128122217</c:v>
                </c:pt>
                <c:pt idx="6">
                  <c:v>0.93050099850270618</c:v>
                </c:pt>
                <c:pt idx="7">
                  <c:v>0.92982104739158689</c:v>
                </c:pt>
                <c:pt idx="8">
                  <c:v>0.92927581692427408</c:v>
                </c:pt>
                <c:pt idx="9">
                  <c:v>0.92641719850015303</c:v>
                </c:pt>
                <c:pt idx="10">
                  <c:v>0.92793800137242388</c:v>
                </c:pt>
                <c:pt idx="11">
                  <c:v>0.9247777140162784</c:v>
                </c:pt>
                <c:pt idx="12">
                  <c:v>0.92144367380940362</c:v>
                </c:pt>
                <c:pt idx="13">
                  <c:v>0.92066982961296429</c:v>
                </c:pt>
                <c:pt idx="14">
                  <c:v>0.91931366174083706</c:v>
                </c:pt>
                <c:pt idx="15">
                  <c:v>0.91766258700107928</c:v>
                </c:pt>
                <c:pt idx="16">
                  <c:v>0.91681624705740516</c:v>
                </c:pt>
                <c:pt idx="17">
                  <c:v>0.9158625195879504</c:v>
                </c:pt>
                <c:pt idx="18">
                  <c:v>0.91454581984222705</c:v>
                </c:pt>
                <c:pt idx="19">
                  <c:v>0.91322624120064555</c:v>
                </c:pt>
                <c:pt idx="20">
                  <c:v>0.91150413406122666</c:v>
                </c:pt>
                <c:pt idx="21">
                  <c:v>0.9104484931189335</c:v>
                </c:pt>
                <c:pt idx="22">
                  <c:v>0.90849635377201365</c:v>
                </c:pt>
                <c:pt idx="23">
                  <c:v>0.90719425063184533</c:v>
                </c:pt>
                <c:pt idx="24">
                  <c:v>0.90590530799994995</c:v>
                </c:pt>
                <c:pt idx="25">
                  <c:v>0.90540408712654841</c:v>
                </c:pt>
                <c:pt idx="26">
                  <c:v>0.9036218201741868</c:v>
                </c:pt>
                <c:pt idx="27">
                  <c:v>0.90177927808595293</c:v>
                </c:pt>
                <c:pt idx="28">
                  <c:v>0.9008568773305361</c:v>
                </c:pt>
                <c:pt idx="29">
                  <c:v>0.89968183500872068</c:v>
                </c:pt>
                <c:pt idx="30">
                  <c:v>0.8970459543237066</c:v>
                </c:pt>
                <c:pt idx="31">
                  <c:v>0.89555507275681034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70-4F76-978E-34B93E7702D5}"/>
            </c:ext>
          </c:extLst>
        </c:ser>
        <c:ser>
          <c:idx val="4"/>
          <c:order val="4"/>
          <c:tx>
            <c:v>Sample 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Varta_Extrapolation!$A$3:$A$34</c:f>
              <c:numCache>
                <c:formatCode>General</c:formatCode>
                <c:ptCount val="32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  <c:pt idx="31">
                  <c:v>353</c:v>
                </c:pt>
              </c:numCache>
            </c:numRef>
          </c:xVal>
          <c:yVal>
            <c:numRef>
              <c:f>Varta_Extrapolation!$K$3:$K$34</c:f>
              <c:numCache>
                <c:formatCode>0.00%</c:formatCode>
                <c:ptCount val="32"/>
                <c:pt idx="0">
                  <c:v>0.94274496365263682</c:v>
                </c:pt>
                <c:pt idx="1">
                  <c:v>0.94087224377291223</c:v>
                </c:pt>
                <c:pt idx="2">
                  <c:v>0.93871157155133234</c:v>
                </c:pt>
                <c:pt idx="3">
                  <c:v>0.93622375065727115</c:v>
                </c:pt>
                <c:pt idx="4">
                  <c:v>0.93477070993020561</c:v>
                </c:pt>
                <c:pt idx="5">
                  <c:v>0.93245116859351529</c:v>
                </c:pt>
                <c:pt idx="6">
                  <c:v>0.93066610597023214</c:v>
                </c:pt>
                <c:pt idx="7">
                  <c:v>0.92893377169233837</c:v>
                </c:pt>
                <c:pt idx="8">
                  <c:v>0.92790265645095582</c:v>
                </c:pt>
                <c:pt idx="9">
                  <c:v>0.92507855457813493</c:v>
                </c:pt>
                <c:pt idx="10">
                  <c:v>0.9254706657094498</c:v>
                </c:pt>
                <c:pt idx="11">
                  <c:v>0.92256432277015876</c:v>
                </c:pt>
                <c:pt idx="12">
                  <c:v>0.92075462595893021</c:v>
                </c:pt>
                <c:pt idx="13">
                  <c:v>0.91942944965269313</c:v>
                </c:pt>
                <c:pt idx="14">
                  <c:v>0.91795244044284396</c:v>
                </c:pt>
                <c:pt idx="15">
                  <c:v>0.91620607046960989</c:v>
                </c:pt>
                <c:pt idx="16">
                  <c:v>0.91515458016811879</c:v>
                </c:pt>
                <c:pt idx="17">
                  <c:v>0.91360717989249973</c:v>
                </c:pt>
                <c:pt idx="18">
                  <c:v>0.91242569061551104</c:v>
                </c:pt>
                <c:pt idx="19">
                  <c:v>0.9106638934573188</c:v>
                </c:pt>
                <c:pt idx="20">
                  <c:v>0.90905703903671353</c:v>
                </c:pt>
                <c:pt idx="21">
                  <c:v>0.90791662740477441</c:v>
                </c:pt>
                <c:pt idx="22">
                  <c:v>0.90598122694430883</c:v>
                </c:pt>
                <c:pt idx="23">
                  <c:v>0.90444443342034653</c:v>
                </c:pt>
                <c:pt idx="24">
                  <c:v>0.9031240206552712</c:v>
                </c:pt>
                <c:pt idx="25">
                  <c:v>0.90157111224031128</c:v>
                </c:pt>
                <c:pt idx="26">
                  <c:v>0.89980068792621049</c:v>
                </c:pt>
                <c:pt idx="27">
                  <c:v>0.89820774372153611</c:v>
                </c:pt>
                <c:pt idx="28">
                  <c:v>0.89675724413866975</c:v>
                </c:pt>
                <c:pt idx="29">
                  <c:v>0.89497880157329013</c:v>
                </c:pt>
                <c:pt idx="30">
                  <c:v>0.89317486443661465</c:v>
                </c:pt>
                <c:pt idx="31">
                  <c:v>0.89151182393453898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170-4F76-978E-34B93E7702D5}"/>
            </c:ext>
          </c:extLst>
        </c:ser>
        <c:ser>
          <c:idx val="5"/>
          <c:order val="5"/>
          <c:tx>
            <c:v>Sample 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Varta_Extrapolation!$A$3:$A$34</c:f>
              <c:numCache>
                <c:formatCode>General</c:formatCode>
                <c:ptCount val="32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  <c:pt idx="31">
                  <c:v>353</c:v>
                </c:pt>
              </c:numCache>
            </c:numRef>
          </c:xVal>
          <c:yVal>
            <c:numRef>
              <c:f>Varta_Extrapolation!$M$3:$M$34</c:f>
              <c:numCache>
                <c:formatCode>0.00%</c:formatCode>
                <c:ptCount val="32"/>
                <c:pt idx="0">
                  <c:v>0.94847112751669704</c:v>
                </c:pt>
                <c:pt idx="1">
                  <c:v>0.94745279405619354</c:v>
                </c:pt>
                <c:pt idx="2">
                  <c:v>0.94367339973031084</c:v>
                </c:pt>
                <c:pt idx="3">
                  <c:v>0.94246880247076181</c:v>
                </c:pt>
                <c:pt idx="4">
                  <c:v>0.94064982770602812</c:v>
                </c:pt>
                <c:pt idx="5">
                  <c:v>0.93891430113563767</c:v>
                </c:pt>
                <c:pt idx="6">
                  <c:v>0.93690968925824758</c:v>
                </c:pt>
                <c:pt idx="7">
                  <c:v>0.93518656651184873</c:v>
                </c:pt>
                <c:pt idx="8">
                  <c:v>0.93314317715188433</c:v>
                </c:pt>
                <c:pt idx="9">
                  <c:v>0.93165278993136313</c:v>
                </c:pt>
                <c:pt idx="10">
                  <c:v>0.92983894902122821</c:v>
                </c:pt>
                <c:pt idx="11">
                  <c:v>0.92779103690142095</c:v>
                </c:pt>
                <c:pt idx="12">
                  <c:v>0.92729342761318123</c:v>
                </c:pt>
                <c:pt idx="13">
                  <c:v>0.92549980976259272</c:v>
                </c:pt>
                <c:pt idx="14">
                  <c:v>0.92327255782520024</c:v>
                </c:pt>
                <c:pt idx="15">
                  <c:v>0.92119014159011614</c:v>
                </c:pt>
                <c:pt idx="16">
                  <c:v>0.91973615698429456</c:v>
                </c:pt>
                <c:pt idx="17">
                  <c:v>0.91822116168954337</c:v>
                </c:pt>
                <c:pt idx="18">
                  <c:v>0.91568504407924656</c:v>
                </c:pt>
                <c:pt idx="19">
                  <c:v>0.9137446441139796</c:v>
                </c:pt>
                <c:pt idx="20">
                  <c:v>0.91242188833787319</c:v>
                </c:pt>
                <c:pt idx="21">
                  <c:v>0.90980748731292416</c:v>
                </c:pt>
                <c:pt idx="22">
                  <c:v>0.90857710438355832</c:v>
                </c:pt>
                <c:pt idx="23">
                  <c:v>0.90613738242087405</c:v>
                </c:pt>
                <c:pt idx="24">
                  <c:v>0.90413945142042684</c:v>
                </c:pt>
                <c:pt idx="25">
                  <c:v>0.90253835187572529</c:v>
                </c:pt>
                <c:pt idx="26">
                  <c:v>0.90079603351523141</c:v>
                </c:pt>
                <c:pt idx="27">
                  <c:v>0.89915509208399769</c:v>
                </c:pt>
                <c:pt idx="28">
                  <c:v>0.89652450349268809</c:v>
                </c:pt>
                <c:pt idx="29">
                  <c:v>0.89477893692391086</c:v>
                </c:pt>
                <c:pt idx="30">
                  <c:v>0.8937084675870014</c:v>
                </c:pt>
                <c:pt idx="31">
                  <c:v>0.89210505157672593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170-4F76-978E-34B93E7702D5}"/>
            </c:ext>
          </c:extLst>
        </c:ser>
        <c:ser>
          <c:idx val="6"/>
          <c:order val="6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Varta_Extrapolation!$A$3:$A$34</c:f>
              <c:numCache>
                <c:formatCode>General</c:formatCode>
                <c:ptCount val="32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  <c:pt idx="31">
                  <c:v>353</c:v>
                </c:pt>
              </c:numCache>
            </c:numRef>
          </c:xVal>
          <c:yVal>
            <c:numRef>
              <c:f>Varta_Extrapolation!$O$3:$O$34</c:f>
              <c:numCache>
                <c:formatCode>0.00%</c:formatCode>
                <c:ptCount val="32"/>
                <c:pt idx="0">
                  <c:v>0.93917654119716865</c:v>
                </c:pt>
                <c:pt idx="1">
                  <c:v>0.93673620970395854</c:v>
                </c:pt>
                <c:pt idx="2">
                  <c:v>0.93389104305058035</c:v>
                </c:pt>
                <c:pt idx="3">
                  <c:v>0.9324915894455329</c:v>
                </c:pt>
                <c:pt idx="4">
                  <c:v>0.93103546008244797</c:v>
                </c:pt>
                <c:pt idx="5">
                  <c:v>0.92875720640426251</c:v>
                </c:pt>
                <c:pt idx="6">
                  <c:v>0.92733714274430279</c:v>
                </c:pt>
                <c:pt idx="7">
                  <c:v>0.92631289567004993</c:v>
                </c:pt>
                <c:pt idx="8">
                  <c:v>0.92651516132233835</c:v>
                </c:pt>
                <c:pt idx="9">
                  <c:v>0.92329351108091762</c:v>
                </c:pt>
                <c:pt idx="10">
                  <c:v>0.92522709841234341</c:v>
                </c:pt>
                <c:pt idx="11">
                  <c:v>0.92143620421481598</c:v>
                </c:pt>
                <c:pt idx="12">
                  <c:v>0.91974997596063057</c:v>
                </c:pt>
                <c:pt idx="13">
                  <c:v>0.9189039063371407</c:v>
                </c:pt>
                <c:pt idx="14">
                  <c:v>0.91815318054200257</c:v>
                </c:pt>
                <c:pt idx="15">
                  <c:v>0.91638238881080247</c:v>
                </c:pt>
                <c:pt idx="16">
                  <c:v>0.91557657293793449</c:v>
                </c:pt>
                <c:pt idx="17">
                  <c:v>0.91454432238050831</c:v>
                </c:pt>
                <c:pt idx="18">
                  <c:v>0.91457585873549119</c:v>
                </c:pt>
                <c:pt idx="19">
                  <c:v>0.91264375338501524</c:v>
                </c:pt>
                <c:pt idx="20">
                  <c:v>0.91068417573460181</c:v>
                </c:pt>
                <c:pt idx="21">
                  <c:v>0.91062647904851768</c:v>
                </c:pt>
                <c:pt idx="22">
                  <c:v>0.9083940628301006</c:v>
                </c:pt>
                <c:pt idx="23">
                  <c:v>0.9067966257576564</c:v>
                </c:pt>
                <c:pt idx="24">
                  <c:v>0.90593745222855404</c:v>
                </c:pt>
                <c:pt idx="25">
                  <c:v>0.90580669590956164</c:v>
                </c:pt>
                <c:pt idx="26">
                  <c:v>0.90310860259847359</c:v>
                </c:pt>
                <c:pt idx="27">
                  <c:v>0.90140738209531512</c:v>
                </c:pt>
                <c:pt idx="28">
                  <c:v>0.9009654927251799</c:v>
                </c:pt>
                <c:pt idx="29">
                  <c:v>0.89984421371744228</c:v>
                </c:pt>
                <c:pt idx="30">
                  <c:v>0.89677177417918263</c:v>
                </c:pt>
                <c:pt idx="31">
                  <c:v>0.89498703082910902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70-4F76-978E-34B93E7702D5}"/>
            </c:ext>
          </c:extLst>
        </c:ser>
        <c:ser>
          <c:idx val="7"/>
          <c:order val="7"/>
          <c:tx>
            <c:v>Sample 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Varta_Extrapolation!$A$3:$A$34</c:f>
              <c:numCache>
                <c:formatCode>General</c:formatCode>
                <c:ptCount val="32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  <c:pt idx="31">
                  <c:v>353</c:v>
                </c:pt>
              </c:numCache>
            </c:numRef>
          </c:xVal>
          <c:yVal>
            <c:numRef>
              <c:f>Varta_Extrapolation!$Q$3:$Q$34</c:f>
              <c:numCache>
                <c:formatCode>0.00%</c:formatCode>
                <c:ptCount val="32"/>
                <c:pt idx="0">
                  <c:v>0.94293553275280806</c:v>
                </c:pt>
                <c:pt idx="1">
                  <c:v>0.94093157483345824</c:v>
                </c:pt>
                <c:pt idx="2">
                  <c:v>0.93793052072930783</c:v>
                </c:pt>
                <c:pt idx="3">
                  <c:v>0.93621266029897654</c:v>
                </c:pt>
                <c:pt idx="4">
                  <c:v>0.934748986741468</c:v>
                </c:pt>
                <c:pt idx="5">
                  <c:v>0.93250010105945924</c:v>
                </c:pt>
                <c:pt idx="6">
                  <c:v>0.93099175159087155</c:v>
                </c:pt>
                <c:pt idx="7">
                  <c:v>0.92950912494186821</c:v>
                </c:pt>
                <c:pt idx="8">
                  <c:v>0.92736352325175375</c:v>
                </c:pt>
                <c:pt idx="9">
                  <c:v>0.92611119866816904</c:v>
                </c:pt>
                <c:pt idx="10">
                  <c:v>0.92466677728015556</c:v>
                </c:pt>
                <c:pt idx="11">
                  <c:v>0.92270897683177855</c:v>
                </c:pt>
                <c:pt idx="12">
                  <c:v>0.9205528790173978</c:v>
                </c:pt>
                <c:pt idx="13">
                  <c:v>0.9194547867990378</c:v>
                </c:pt>
                <c:pt idx="14">
                  <c:v>0.91840185774334326</c:v>
                </c:pt>
                <c:pt idx="15">
                  <c:v>0.91654942608107115</c:v>
                </c:pt>
                <c:pt idx="16">
                  <c:v>0.91512468118810641</c:v>
                </c:pt>
                <c:pt idx="17">
                  <c:v>0.91345578926518856</c:v>
                </c:pt>
                <c:pt idx="18">
                  <c:v>0.91264098921422687</c:v>
                </c:pt>
                <c:pt idx="19">
                  <c:v>0.91093446910281617</c:v>
                </c:pt>
                <c:pt idx="20">
                  <c:v>0.90931544241398821</c:v>
                </c:pt>
                <c:pt idx="21">
                  <c:v>0.90780602681544698</c:v>
                </c:pt>
                <c:pt idx="22">
                  <c:v>0.90606692621908291</c:v>
                </c:pt>
                <c:pt idx="23">
                  <c:v>0.90425435691866729</c:v>
                </c:pt>
                <c:pt idx="24">
                  <c:v>0.90251247141027136</c:v>
                </c:pt>
                <c:pt idx="25">
                  <c:v>0.90064163845806877</c:v>
                </c:pt>
                <c:pt idx="26">
                  <c:v>0.89855018003769072</c:v>
                </c:pt>
                <c:pt idx="27">
                  <c:v>0.89698761858490184</c:v>
                </c:pt>
                <c:pt idx="28">
                  <c:v>0.8951915024774032</c:v>
                </c:pt>
                <c:pt idx="29">
                  <c:v>0.89291520717395834</c:v>
                </c:pt>
                <c:pt idx="30">
                  <c:v>0.89143047155539279</c:v>
                </c:pt>
                <c:pt idx="31">
                  <c:v>0.88952409587527193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70-4F76-978E-34B93E7702D5}"/>
            </c:ext>
          </c:extLst>
        </c:ser>
        <c:ser>
          <c:idx val="8"/>
          <c:order val="8"/>
          <c:tx>
            <c:v>Averaged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Varta_Extrapolation!$A$3:$A$34</c:f>
              <c:numCache>
                <c:formatCode>General</c:formatCode>
                <c:ptCount val="32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  <c:pt idx="31">
                  <c:v>353</c:v>
                </c:pt>
              </c:numCache>
            </c:numRef>
          </c:xVal>
          <c:yVal>
            <c:numRef>
              <c:f>Varta_Extrapolation!$R$3:$R$34</c:f>
              <c:numCache>
                <c:formatCode>0.00%</c:formatCode>
                <c:ptCount val="32"/>
                <c:pt idx="0">
                  <c:v>0.94462964950810502</c:v>
                </c:pt>
                <c:pt idx="1">
                  <c:v>0.94301773467867966</c:v>
                </c:pt>
                <c:pt idx="2">
                  <c:v>0.93998088339430552</c:v>
                </c:pt>
                <c:pt idx="3">
                  <c:v>0.93831094600318576</c:v>
                </c:pt>
                <c:pt idx="4">
                  <c:v>0.93687381347077137</c:v>
                </c:pt>
                <c:pt idx="5">
                  <c:v>0.93476350929220564</c:v>
                </c:pt>
                <c:pt idx="6">
                  <c:v>0.93307129043749659</c:v>
                </c:pt>
                <c:pt idx="7">
                  <c:v>0.931804254193495</c:v>
                </c:pt>
                <c:pt idx="8">
                  <c:v>0.93065441301703922</c:v>
                </c:pt>
                <c:pt idx="9">
                  <c:v>0.92854935122303206</c:v>
                </c:pt>
                <c:pt idx="10">
                  <c:v>0.92802220308379701</c:v>
                </c:pt>
                <c:pt idx="11">
                  <c:v>0.92564602559648523</c:v>
                </c:pt>
                <c:pt idx="12">
                  <c:v>0.92411259059064865</c:v>
                </c:pt>
                <c:pt idx="13">
                  <c:v>0.92276351218678843</c:v>
                </c:pt>
                <c:pt idx="14">
                  <c:v>0.92139695388061438</c:v>
                </c:pt>
                <c:pt idx="15">
                  <c:v>0.91959749050074735</c:v>
                </c:pt>
                <c:pt idx="16">
                  <c:v>0.91831487832641145</c:v>
                </c:pt>
                <c:pt idx="17">
                  <c:v>0.91688372665658435</c:v>
                </c:pt>
                <c:pt idx="18">
                  <c:v>0.9154826873951103</c:v>
                </c:pt>
                <c:pt idx="19">
                  <c:v>0.91374883015664488</c:v>
                </c:pt>
                <c:pt idx="20">
                  <c:v>0.9121273567813214</c:v>
                </c:pt>
                <c:pt idx="21">
                  <c:v>0.91043092165182682</c:v>
                </c:pt>
                <c:pt idx="22">
                  <c:v>0.90868082036189501</c:v>
                </c:pt>
                <c:pt idx="23">
                  <c:v>0.90694657670243795</c:v>
                </c:pt>
                <c:pt idx="24">
                  <c:v>0.90534903108164855</c:v>
                </c:pt>
                <c:pt idx="25">
                  <c:v>0.90397362570600448</c:v>
                </c:pt>
                <c:pt idx="26">
                  <c:v>0.90200374459686683</c:v>
                </c:pt>
                <c:pt idx="27">
                  <c:v>0.90006357916233204</c:v>
                </c:pt>
                <c:pt idx="28">
                  <c:v>0.89871166520095225</c:v>
                </c:pt>
                <c:pt idx="29">
                  <c:v>0.89687578046932148</c:v>
                </c:pt>
                <c:pt idx="30">
                  <c:v>0.89496791784873642</c:v>
                </c:pt>
                <c:pt idx="31">
                  <c:v>0.89322338852406324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4E-4EE1-AAC8-565513153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446000"/>
        <c:axId val="115250656"/>
      </c:scatterChart>
      <c:valAx>
        <c:axId val="430446000"/>
        <c:scaling>
          <c:orientation val="minMax"/>
          <c:max val="36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/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50656"/>
        <c:crosses val="autoZero"/>
        <c:crossBetween val="midCat"/>
      </c:valAx>
      <c:valAx>
        <c:axId val="1152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46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Varta</a:t>
            </a:r>
            <a:r>
              <a:rPr lang="en-US" b="1" baseline="0"/>
              <a:t> Capacity Extrapolation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8"/>
          <c:order val="8"/>
          <c:tx>
            <c:v>Averaged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forward val="730"/>
            <c:dispRSqr val="1"/>
            <c:dispEq val="1"/>
            <c:trendlineLbl>
              <c:layout>
                <c:manualLayout>
                  <c:x val="-0.11659635439031686"/>
                  <c:y val="-0.4588532569792412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200" b="1" baseline="0"/>
                      <a:t>y = -0.0002x + 0.9646</a:t>
                    </a:r>
                    <a:br>
                      <a:rPr lang="en-US" sz="1200" b="1" baseline="0"/>
                    </a:br>
                    <a:r>
                      <a:rPr lang="en-US" sz="1200" b="1" baseline="0"/>
                      <a:t>R² = 0.9988</a:t>
                    </a:r>
                    <a:endParaRPr lang="en-US" sz="1600" b="1"/>
                  </a:p>
                </c:rich>
              </c:tx>
              <c:numFmt formatCode="General" sourceLinked="0"/>
              <c:spPr>
                <a:noFill/>
                <a:ln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Varta_Extrapolation!$A$3:$A$34</c:f>
              <c:numCache>
                <c:formatCode>General</c:formatCode>
                <c:ptCount val="32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  <c:pt idx="31">
                  <c:v>353</c:v>
                </c:pt>
              </c:numCache>
            </c:numRef>
          </c:xVal>
          <c:yVal>
            <c:numRef>
              <c:f>Varta_Extrapolation!$R$3:$R$34</c:f>
              <c:numCache>
                <c:formatCode>0.00%</c:formatCode>
                <c:ptCount val="32"/>
                <c:pt idx="0">
                  <c:v>0.94462964950810502</c:v>
                </c:pt>
                <c:pt idx="1">
                  <c:v>0.94301773467867966</c:v>
                </c:pt>
                <c:pt idx="2">
                  <c:v>0.93998088339430552</c:v>
                </c:pt>
                <c:pt idx="3">
                  <c:v>0.93831094600318576</c:v>
                </c:pt>
                <c:pt idx="4">
                  <c:v>0.93687381347077137</c:v>
                </c:pt>
                <c:pt idx="5">
                  <c:v>0.93476350929220564</c:v>
                </c:pt>
                <c:pt idx="6">
                  <c:v>0.93307129043749659</c:v>
                </c:pt>
                <c:pt idx="7">
                  <c:v>0.931804254193495</c:v>
                </c:pt>
                <c:pt idx="8">
                  <c:v>0.93065441301703922</c:v>
                </c:pt>
                <c:pt idx="9">
                  <c:v>0.92854935122303206</c:v>
                </c:pt>
                <c:pt idx="10">
                  <c:v>0.92802220308379701</c:v>
                </c:pt>
                <c:pt idx="11">
                  <c:v>0.92564602559648523</c:v>
                </c:pt>
                <c:pt idx="12">
                  <c:v>0.92411259059064865</c:v>
                </c:pt>
                <c:pt idx="13">
                  <c:v>0.92276351218678843</c:v>
                </c:pt>
                <c:pt idx="14">
                  <c:v>0.92139695388061438</c:v>
                </c:pt>
                <c:pt idx="15">
                  <c:v>0.91959749050074735</c:v>
                </c:pt>
                <c:pt idx="16">
                  <c:v>0.91831487832641145</c:v>
                </c:pt>
                <c:pt idx="17">
                  <c:v>0.91688372665658435</c:v>
                </c:pt>
                <c:pt idx="18">
                  <c:v>0.9154826873951103</c:v>
                </c:pt>
                <c:pt idx="19">
                  <c:v>0.91374883015664488</c:v>
                </c:pt>
                <c:pt idx="20">
                  <c:v>0.9121273567813214</c:v>
                </c:pt>
                <c:pt idx="21">
                  <c:v>0.91043092165182682</c:v>
                </c:pt>
                <c:pt idx="22">
                  <c:v>0.90868082036189501</c:v>
                </c:pt>
                <c:pt idx="23">
                  <c:v>0.90694657670243795</c:v>
                </c:pt>
                <c:pt idx="24">
                  <c:v>0.90534903108164855</c:v>
                </c:pt>
                <c:pt idx="25">
                  <c:v>0.90397362570600448</c:v>
                </c:pt>
                <c:pt idx="26">
                  <c:v>0.90200374459686683</c:v>
                </c:pt>
                <c:pt idx="27">
                  <c:v>0.90006357916233204</c:v>
                </c:pt>
                <c:pt idx="28">
                  <c:v>0.89871166520095225</c:v>
                </c:pt>
                <c:pt idx="29">
                  <c:v>0.89687578046932148</c:v>
                </c:pt>
                <c:pt idx="30">
                  <c:v>0.89496791784873642</c:v>
                </c:pt>
                <c:pt idx="31">
                  <c:v>0.89322338852406324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981-48B9-B802-582060DBA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446000"/>
        <c:axId val="11525065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Sample 1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Varta_Extrapolation!$A$3:$A$34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  <c:pt idx="31">
                        <c:v>353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Varta_Extrapolation!$C$3:$C$34</c15:sqref>
                        </c15:formulaRef>
                      </c:ext>
                    </c:extLst>
                    <c:numCache>
                      <c:formatCode>0.00%</c:formatCode>
                      <c:ptCount val="32"/>
                      <c:pt idx="0">
                        <c:v>0.94593613731088577</c:v>
                      </c:pt>
                      <c:pt idx="1">
                        <c:v>0.9442670166800492</c:v>
                      </c:pt>
                      <c:pt idx="2">
                        <c:v>0.93910076565054634</c:v>
                      </c:pt>
                      <c:pt idx="3">
                        <c:v>0.93811889923562264</c:v>
                      </c:pt>
                      <c:pt idx="4">
                        <c:v>0.93642275715520051</c:v>
                      </c:pt>
                      <c:pt idx="5">
                        <c:v>0.93477019780576898</c:v>
                      </c:pt>
                      <c:pt idx="6">
                        <c:v>0.93326947554672435</c:v>
                      </c:pt>
                      <c:pt idx="7">
                        <c:v>0.93207263725877953</c:v>
                      </c:pt>
                      <c:pt idx="8">
                        <c:v>0.93109393902083659</c:v>
                      </c:pt>
                      <c:pt idx="9">
                        <c:v>0.92901117803728606</c:v>
                      </c:pt>
                      <c:pt idx="10">
                        <c:v>0.92860174975812648</c:v>
                      </c:pt>
                      <c:pt idx="11">
                        <c:v>0.92611713764969406</c:v>
                      </c:pt>
                      <c:pt idx="12">
                        <c:v>0.92490968602612711</c:v>
                      </c:pt>
                      <c:pt idx="13">
                        <c:v>0.92343984134852608</c:v>
                      </c:pt>
                      <c:pt idx="14">
                        <c:v>0.92173896991731208</c:v>
                      </c:pt>
                      <c:pt idx="15">
                        <c:v>0.92034635685703481</c:v>
                      </c:pt>
                      <c:pt idx="16">
                        <c:v>0.91888300779224008</c:v>
                      </c:pt>
                      <c:pt idx="17">
                        <c:v>0.91686066484903894</c:v>
                      </c:pt>
                      <c:pt idx="18">
                        <c:v>0.9161385930193382</c:v>
                      </c:pt>
                      <c:pt idx="19">
                        <c:v>0.91442065294852093</c:v>
                      </c:pt>
                      <c:pt idx="20">
                        <c:v>0.91274265629623708</c:v>
                      </c:pt>
                      <c:pt idx="21">
                        <c:v>0.91096349862772297</c:v>
                      </c:pt>
                      <c:pt idx="22">
                        <c:v>0.9095613022939103</c:v>
                      </c:pt>
                      <c:pt idx="23">
                        <c:v>0.90750254869328129</c:v>
                      </c:pt>
                      <c:pt idx="24">
                        <c:v>0.90585643121916748</c:v>
                      </c:pt>
                      <c:pt idx="25">
                        <c:v>0.90428629930167126</c:v>
                      </c:pt>
                      <c:pt idx="26">
                        <c:v>0.90235615380382084</c:v>
                      </c:pt>
                      <c:pt idx="27">
                        <c:v>0.89939635287313313</c:v>
                      </c:pt>
                      <c:pt idx="28">
                        <c:v>0.89908654679572297</c:v>
                      </c:pt>
                      <c:pt idx="29">
                        <c:v>0.89611027831239509</c:v>
                      </c:pt>
                      <c:pt idx="30">
                        <c:v>0.89466077940130984</c:v>
                      </c:pt>
                      <c:pt idx="31">
                        <c:v>0.89382165132274871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F981-48B9-B802-582060DBA27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Sample 2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Varta_Extrapolation!$A$3:$A$34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  <c:pt idx="31">
                        <c:v>353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Varta_Extrapolation!$E$3:$E$34</c15:sqref>
                        </c15:formulaRef>
                      </c:ext>
                    </c:extLst>
                    <c:numCache>
                      <c:formatCode>0.00%</c:formatCode>
                      <c:ptCount val="32"/>
                      <c:pt idx="0">
                        <c:v>0.94886285883733301</c:v>
                      </c:pt>
                      <c:pt idx="1">
                        <c:v>0.94712140154331326</c:v>
                      </c:pt>
                      <c:pt idx="2">
                        <c:v>0.94479021083610859</c:v>
                      </c:pt>
                      <c:pt idx="3">
                        <c:v>0.94334420310952516</c:v>
                      </c:pt>
                      <c:pt idx="4">
                        <c:v>0.94201644196500611</c:v>
                      </c:pt>
                      <c:pt idx="5">
                        <c:v>0.93963329321798861</c:v>
                      </c:pt>
                      <c:pt idx="6">
                        <c:v>0.93784598351059856</c:v>
                      </c:pt>
                      <c:pt idx="7">
                        <c:v>0.93663359549702907</c:v>
                      </c:pt>
                      <c:pt idx="8">
                        <c:v>0.9350658794695732</c:v>
                      </c:pt>
                      <c:pt idx="9">
                        <c:v>0.93358318610112534</c:v>
                      </c:pt>
                      <c:pt idx="10">
                        <c:v>0.93079683882833764</c:v>
                      </c:pt>
                      <c:pt idx="11">
                        <c:v>0.92961559398520299</c:v>
                      </c:pt>
                      <c:pt idx="12">
                        <c:v>0.92907286775317455</c:v>
                      </c:pt>
                      <c:pt idx="13">
                        <c:v>0.92726446002165042</c:v>
                      </c:pt>
                      <c:pt idx="14">
                        <c:v>0.92614875012779252</c:v>
                      </c:pt>
                      <c:pt idx="15">
                        <c:v>0.92418936156204345</c:v>
                      </c:pt>
                      <c:pt idx="16">
                        <c:v>0.92223529813991001</c:v>
                      </c:pt>
                      <c:pt idx="17">
                        <c:v>0.92086415100816532</c:v>
                      </c:pt>
                      <c:pt idx="18">
                        <c:v>0.91868911346058035</c:v>
                      </c:pt>
                      <c:pt idx="19">
                        <c:v>0.91639893264855909</c:v>
                      </c:pt>
                      <c:pt idx="20">
                        <c:v>0.91496357690349406</c:v>
                      </c:pt>
                      <c:pt idx="21">
                        <c:v>0.91227656071262553</c:v>
                      </c:pt>
                      <c:pt idx="22">
                        <c:v>0.91040009869975558</c:v>
                      </c:pt>
                      <c:pt idx="23">
                        <c:v>0.90846556392713096</c:v>
                      </c:pt>
                      <c:pt idx="24">
                        <c:v>0.90699106406575025</c:v>
                      </c:pt>
                      <c:pt idx="25">
                        <c:v>0.90433418162215751</c:v>
                      </c:pt>
                      <c:pt idx="26">
                        <c:v>0.90224121447921235</c:v>
                      </c:pt>
                      <c:pt idx="27">
                        <c:v>0.89977385951836919</c:v>
                      </c:pt>
                      <c:pt idx="28">
                        <c:v>0.89839347444012063</c:v>
                      </c:pt>
                      <c:pt idx="29">
                        <c:v>0.89638811185832057</c:v>
                      </c:pt>
                      <c:pt idx="30">
                        <c:v>0.89428817077355449</c:v>
                      </c:pt>
                      <c:pt idx="31">
                        <c:v>0.89218591765825839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81-48B9-B802-582060DBA27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Sample 3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Varta_Extrapolation!$A$3:$A$34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  <c:pt idx="31">
                        <c:v>353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Varta_Extrapolation!$G$3:$G$34</c15:sqref>
                        </c15:formulaRef>
                      </c:ext>
                    </c:extLst>
                    <c:numCache>
                      <c:formatCode>0.00%</c:formatCode>
                      <c:ptCount val="32"/>
                      <c:pt idx="0">
                        <c:v>0.94723609494130578</c:v>
                      </c:pt>
                      <c:pt idx="1">
                        <c:v>0.94617404611863931</c:v>
                      </c:pt>
                      <c:pt idx="2">
                        <c:v>0.94346865656361345</c:v>
                      </c:pt>
                      <c:pt idx="3">
                        <c:v>0.94166279773661088</c:v>
                      </c:pt>
                      <c:pt idx="4">
                        <c:v>0.9405454820585869</c:v>
                      </c:pt>
                      <c:pt idx="5">
                        <c:v>0.9385687148397901</c:v>
                      </c:pt>
                      <c:pt idx="6">
                        <c:v>0.93704917637628837</c:v>
                      </c:pt>
                      <c:pt idx="7">
                        <c:v>0.93596439458446001</c:v>
                      </c:pt>
                      <c:pt idx="8">
                        <c:v>0.93487515054469816</c:v>
                      </c:pt>
                      <c:pt idx="9">
                        <c:v>0.93324719288710756</c:v>
                      </c:pt>
                      <c:pt idx="10">
                        <c:v>0.93163754428831136</c:v>
                      </c:pt>
                      <c:pt idx="11">
                        <c:v>0.93015721840253307</c:v>
                      </c:pt>
                      <c:pt idx="12">
                        <c:v>0.92912358858634425</c:v>
                      </c:pt>
                      <c:pt idx="13">
                        <c:v>0.92744601395970327</c:v>
                      </c:pt>
                      <c:pt idx="14">
                        <c:v>0.92619421270558366</c:v>
                      </c:pt>
                      <c:pt idx="15">
                        <c:v>0.92425359163422161</c:v>
                      </c:pt>
                      <c:pt idx="16">
                        <c:v>0.92299248234328291</c:v>
                      </c:pt>
                      <c:pt idx="17">
                        <c:v>0.92165402457978074</c:v>
                      </c:pt>
                      <c:pt idx="18">
                        <c:v>0.91916039019426199</c:v>
                      </c:pt>
                      <c:pt idx="19">
                        <c:v>0.91795805439630396</c:v>
                      </c:pt>
                      <c:pt idx="20">
                        <c:v>0.91632994146643743</c:v>
                      </c:pt>
                      <c:pt idx="21">
                        <c:v>0.91360220017367033</c:v>
                      </c:pt>
                      <c:pt idx="22">
                        <c:v>0.91196948775242936</c:v>
                      </c:pt>
                      <c:pt idx="23">
                        <c:v>0.91077745184970238</c:v>
                      </c:pt>
                      <c:pt idx="24">
                        <c:v>0.90832604965379748</c:v>
                      </c:pt>
                      <c:pt idx="25">
                        <c:v>0.90720663911399302</c:v>
                      </c:pt>
                      <c:pt idx="26">
                        <c:v>0.90555526424010924</c:v>
                      </c:pt>
                      <c:pt idx="27">
                        <c:v>0.90380130633545086</c:v>
                      </c:pt>
                      <c:pt idx="28">
                        <c:v>0.90191768020729712</c:v>
                      </c:pt>
                      <c:pt idx="29">
                        <c:v>0.90030885918653381</c:v>
                      </c:pt>
                      <c:pt idx="30">
                        <c:v>0.89866286053312916</c:v>
                      </c:pt>
                      <c:pt idx="31">
                        <c:v>0.89609646423904343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81-48B9-B802-582060DBA27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Sample 4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4"/>
                      </a:solidFill>
                      <a:prstDash val="sysDot"/>
                    </a:ln>
                    <a:effectLst/>
                  </c:spPr>
                  <c:trendlineType val="linear"/>
                  <c:dispRSqr val="1"/>
                  <c:dispEq val="1"/>
                  <c:trendlineLbl>
                    <c:layout>
                      <c:manualLayout>
                        <c:x val="-1.8883479079612687E-3"/>
                        <c:y val="-0.55614865850102069"/>
                      </c:manualLayout>
                    </c:layout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trendline>
                  <c:spPr>
                    <a:ln w="19050" cap="rnd">
                      <a:solidFill>
                        <a:schemeClr val="accent4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Varta_Extrapolation!$A$3:$A$34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  <c:pt idx="31">
                        <c:v>353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Varta_Extrapolation!$I$3:$I$34</c15:sqref>
                        </c15:formulaRef>
                      </c:ext>
                    </c:extLst>
                    <c:numCache>
                      <c:formatCode>0.00%</c:formatCode>
                      <c:ptCount val="32"/>
                      <c:pt idx="0">
                        <c:v>0.94167393985600478</c:v>
                      </c:pt>
                      <c:pt idx="1">
                        <c:v>0.94058659072091333</c:v>
                      </c:pt>
                      <c:pt idx="2">
                        <c:v>0.93828089904264544</c:v>
                      </c:pt>
                      <c:pt idx="3">
                        <c:v>0.93596486507118482</c:v>
                      </c:pt>
                      <c:pt idx="4">
                        <c:v>0.93480084212722814</c:v>
                      </c:pt>
                      <c:pt idx="5">
                        <c:v>0.93251309128122217</c:v>
                      </c:pt>
                      <c:pt idx="6">
                        <c:v>0.93050099850270618</c:v>
                      </c:pt>
                      <c:pt idx="7">
                        <c:v>0.92982104739158689</c:v>
                      </c:pt>
                      <c:pt idx="8">
                        <c:v>0.92927581692427408</c:v>
                      </c:pt>
                      <c:pt idx="9">
                        <c:v>0.92641719850015303</c:v>
                      </c:pt>
                      <c:pt idx="10">
                        <c:v>0.92793800137242388</c:v>
                      </c:pt>
                      <c:pt idx="11">
                        <c:v>0.9247777140162784</c:v>
                      </c:pt>
                      <c:pt idx="12">
                        <c:v>0.92144367380940362</c:v>
                      </c:pt>
                      <c:pt idx="13">
                        <c:v>0.92066982961296429</c:v>
                      </c:pt>
                      <c:pt idx="14">
                        <c:v>0.91931366174083706</c:v>
                      </c:pt>
                      <c:pt idx="15">
                        <c:v>0.91766258700107928</c:v>
                      </c:pt>
                      <c:pt idx="16">
                        <c:v>0.91681624705740516</c:v>
                      </c:pt>
                      <c:pt idx="17">
                        <c:v>0.9158625195879504</c:v>
                      </c:pt>
                      <c:pt idx="18">
                        <c:v>0.91454581984222705</c:v>
                      </c:pt>
                      <c:pt idx="19">
                        <c:v>0.91322624120064555</c:v>
                      </c:pt>
                      <c:pt idx="20">
                        <c:v>0.91150413406122666</c:v>
                      </c:pt>
                      <c:pt idx="21">
                        <c:v>0.9104484931189335</c:v>
                      </c:pt>
                      <c:pt idx="22">
                        <c:v>0.90849635377201365</c:v>
                      </c:pt>
                      <c:pt idx="23">
                        <c:v>0.90719425063184533</c:v>
                      </c:pt>
                      <c:pt idx="24">
                        <c:v>0.90590530799994995</c:v>
                      </c:pt>
                      <c:pt idx="25">
                        <c:v>0.90540408712654841</c:v>
                      </c:pt>
                      <c:pt idx="26">
                        <c:v>0.9036218201741868</c:v>
                      </c:pt>
                      <c:pt idx="27">
                        <c:v>0.90177927808595293</c:v>
                      </c:pt>
                      <c:pt idx="28">
                        <c:v>0.9008568773305361</c:v>
                      </c:pt>
                      <c:pt idx="29">
                        <c:v>0.89968183500872068</c:v>
                      </c:pt>
                      <c:pt idx="30">
                        <c:v>0.8970459543237066</c:v>
                      </c:pt>
                      <c:pt idx="31">
                        <c:v>0.89555507275681034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81-48B9-B802-582060DBA27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Sample 5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Varta_Extrapolation!$A$3:$A$34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  <c:pt idx="31">
                        <c:v>353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Varta_Extrapolation!$K$3:$K$34</c15:sqref>
                        </c15:formulaRef>
                      </c:ext>
                    </c:extLst>
                    <c:numCache>
                      <c:formatCode>0.00%</c:formatCode>
                      <c:ptCount val="32"/>
                      <c:pt idx="0">
                        <c:v>0.94274496365263682</c:v>
                      </c:pt>
                      <c:pt idx="1">
                        <c:v>0.94087224377291223</c:v>
                      </c:pt>
                      <c:pt idx="2">
                        <c:v>0.93871157155133234</c:v>
                      </c:pt>
                      <c:pt idx="3">
                        <c:v>0.93622375065727115</c:v>
                      </c:pt>
                      <c:pt idx="4">
                        <c:v>0.93477070993020561</c:v>
                      </c:pt>
                      <c:pt idx="5">
                        <c:v>0.93245116859351529</c:v>
                      </c:pt>
                      <c:pt idx="6">
                        <c:v>0.93066610597023214</c:v>
                      </c:pt>
                      <c:pt idx="7">
                        <c:v>0.92893377169233837</c:v>
                      </c:pt>
                      <c:pt idx="8">
                        <c:v>0.92790265645095582</c:v>
                      </c:pt>
                      <c:pt idx="9">
                        <c:v>0.92507855457813493</c:v>
                      </c:pt>
                      <c:pt idx="10">
                        <c:v>0.9254706657094498</c:v>
                      </c:pt>
                      <c:pt idx="11">
                        <c:v>0.92256432277015876</c:v>
                      </c:pt>
                      <c:pt idx="12">
                        <c:v>0.92075462595893021</c:v>
                      </c:pt>
                      <c:pt idx="13">
                        <c:v>0.91942944965269313</c:v>
                      </c:pt>
                      <c:pt idx="14">
                        <c:v>0.91795244044284396</c:v>
                      </c:pt>
                      <c:pt idx="15">
                        <c:v>0.91620607046960989</c:v>
                      </c:pt>
                      <c:pt idx="16">
                        <c:v>0.91515458016811879</c:v>
                      </c:pt>
                      <c:pt idx="17">
                        <c:v>0.91360717989249973</c:v>
                      </c:pt>
                      <c:pt idx="18">
                        <c:v>0.91242569061551104</c:v>
                      </c:pt>
                      <c:pt idx="19">
                        <c:v>0.9106638934573188</c:v>
                      </c:pt>
                      <c:pt idx="20">
                        <c:v>0.90905703903671353</c:v>
                      </c:pt>
                      <c:pt idx="21">
                        <c:v>0.90791662740477441</c:v>
                      </c:pt>
                      <c:pt idx="22">
                        <c:v>0.90598122694430883</c:v>
                      </c:pt>
                      <c:pt idx="23">
                        <c:v>0.90444443342034653</c:v>
                      </c:pt>
                      <c:pt idx="24">
                        <c:v>0.9031240206552712</c:v>
                      </c:pt>
                      <c:pt idx="25">
                        <c:v>0.90157111224031128</c:v>
                      </c:pt>
                      <c:pt idx="26">
                        <c:v>0.89980068792621049</c:v>
                      </c:pt>
                      <c:pt idx="27">
                        <c:v>0.89820774372153611</c:v>
                      </c:pt>
                      <c:pt idx="28">
                        <c:v>0.89675724413866975</c:v>
                      </c:pt>
                      <c:pt idx="29">
                        <c:v>0.89497880157329013</c:v>
                      </c:pt>
                      <c:pt idx="30">
                        <c:v>0.89317486443661465</c:v>
                      </c:pt>
                      <c:pt idx="31">
                        <c:v>0.89151182393453898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81-48B9-B802-582060DBA27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Sample 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6"/>
                      </a:solidFill>
                      <a:prstDash val="sysDot"/>
                    </a:ln>
                    <a:effectLst/>
                  </c:spPr>
                  <c:trendlineType val="linear"/>
                  <c:dispRSqr val="1"/>
                  <c:dispEq val="1"/>
                  <c:trendlineLbl>
                    <c:layout>
                      <c:manualLayout>
                        <c:x val="-0.10407519693888567"/>
                        <c:y val="-0.582454797317002"/>
                      </c:manualLayout>
                    </c:layout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Varta_Extrapolation!$A$3:$A$34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  <c:pt idx="31">
                        <c:v>353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Varta_Extrapolation!$M$3:$M$34</c15:sqref>
                        </c15:formulaRef>
                      </c:ext>
                    </c:extLst>
                    <c:numCache>
                      <c:formatCode>0.00%</c:formatCode>
                      <c:ptCount val="32"/>
                      <c:pt idx="0">
                        <c:v>0.94847112751669704</c:v>
                      </c:pt>
                      <c:pt idx="1">
                        <c:v>0.94745279405619354</c:v>
                      </c:pt>
                      <c:pt idx="2">
                        <c:v>0.94367339973031084</c:v>
                      </c:pt>
                      <c:pt idx="3">
                        <c:v>0.94246880247076181</c:v>
                      </c:pt>
                      <c:pt idx="4">
                        <c:v>0.94064982770602812</c:v>
                      </c:pt>
                      <c:pt idx="5">
                        <c:v>0.93891430113563767</c:v>
                      </c:pt>
                      <c:pt idx="6">
                        <c:v>0.93690968925824758</c:v>
                      </c:pt>
                      <c:pt idx="7">
                        <c:v>0.93518656651184873</c:v>
                      </c:pt>
                      <c:pt idx="8">
                        <c:v>0.93314317715188433</c:v>
                      </c:pt>
                      <c:pt idx="9">
                        <c:v>0.93165278993136313</c:v>
                      </c:pt>
                      <c:pt idx="10">
                        <c:v>0.92983894902122821</c:v>
                      </c:pt>
                      <c:pt idx="11">
                        <c:v>0.92779103690142095</c:v>
                      </c:pt>
                      <c:pt idx="12">
                        <c:v>0.92729342761318123</c:v>
                      </c:pt>
                      <c:pt idx="13">
                        <c:v>0.92549980976259272</c:v>
                      </c:pt>
                      <c:pt idx="14">
                        <c:v>0.92327255782520024</c:v>
                      </c:pt>
                      <c:pt idx="15">
                        <c:v>0.92119014159011614</c:v>
                      </c:pt>
                      <c:pt idx="16">
                        <c:v>0.91973615698429456</c:v>
                      </c:pt>
                      <c:pt idx="17">
                        <c:v>0.91822116168954337</c:v>
                      </c:pt>
                      <c:pt idx="18">
                        <c:v>0.91568504407924656</c:v>
                      </c:pt>
                      <c:pt idx="19">
                        <c:v>0.9137446441139796</c:v>
                      </c:pt>
                      <c:pt idx="20">
                        <c:v>0.91242188833787319</c:v>
                      </c:pt>
                      <c:pt idx="21">
                        <c:v>0.90980748731292416</c:v>
                      </c:pt>
                      <c:pt idx="22">
                        <c:v>0.90857710438355832</c:v>
                      </c:pt>
                      <c:pt idx="23">
                        <c:v>0.90613738242087405</c:v>
                      </c:pt>
                      <c:pt idx="24">
                        <c:v>0.90413945142042684</c:v>
                      </c:pt>
                      <c:pt idx="25">
                        <c:v>0.90253835187572529</c:v>
                      </c:pt>
                      <c:pt idx="26">
                        <c:v>0.90079603351523141</c:v>
                      </c:pt>
                      <c:pt idx="27">
                        <c:v>0.89915509208399769</c:v>
                      </c:pt>
                      <c:pt idx="28">
                        <c:v>0.89652450349268809</c:v>
                      </c:pt>
                      <c:pt idx="29">
                        <c:v>0.89477893692391086</c:v>
                      </c:pt>
                      <c:pt idx="30">
                        <c:v>0.8937084675870014</c:v>
                      </c:pt>
                      <c:pt idx="31">
                        <c:v>0.89210505157672593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81-48B9-B802-582060DBA27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Sample 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Varta_Extrapolation!$A$3:$A$34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  <c:pt idx="31">
                        <c:v>353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Varta_Extrapolation!$O$3:$O$34</c15:sqref>
                        </c15:formulaRef>
                      </c:ext>
                    </c:extLst>
                    <c:numCache>
                      <c:formatCode>0.00%</c:formatCode>
                      <c:ptCount val="32"/>
                      <c:pt idx="0">
                        <c:v>0.93917654119716865</c:v>
                      </c:pt>
                      <c:pt idx="1">
                        <c:v>0.93673620970395854</c:v>
                      </c:pt>
                      <c:pt idx="2">
                        <c:v>0.93389104305058035</c:v>
                      </c:pt>
                      <c:pt idx="3">
                        <c:v>0.9324915894455329</c:v>
                      </c:pt>
                      <c:pt idx="4">
                        <c:v>0.93103546008244797</c:v>
                      </c:pt>
                      <c:pt idx="5">
                        <c:v>0.92875720640426251</c:v>
                      </c:pt>
                      <c:pt idx="6">
                        <c:v>0.92733714274430279</c:v>
                      </c:pt>
                      <c:pt idx="7">
                        <c:v>0.92631289567004993</c:v>
                      </c:pt>
                      <c:pt idx="8">
                        <c:v>0.92651516132233835</c:v>
                      </c:pt>
                      <c:pt idx="9">
                        <c:v>0.92329351108091762</c:v>
                      </c:pt>
                      <c:pt idx="10">
                        <c:v>0.92522709841234341</c:v>
                      </c:pt>
                      <c:pt idx="11">
                        <c:v>0.92143620421481598</c:v>
                      </c:pt>
                      <c:pt idx="12">
                        <c:v>0.91974997596063057</c:v>
                      </c:pt>
                      <c:pt idx="13">
                        <c:v>0.9189039063371407</c:v>
                      </c:pt>
                      <c:pt idx="14">
                        <c:v>0.91815318054200257</c:v>
                      </c:pt>
                      <c:pt idx="15">
                        <c:v>0.91638238881080247</c:v>
                      </c:pt>
                      <c:pt idx="16">
                        <c:v>0.91557657293793449</c:v>
                      </c:pt>
                      <c:pt idx="17">
                        <c:v>0.91454432238050831</c:v>
                      </c:pt>
                      <c:pt idx="18">
                        <c:v>0.91457585873549119</c:v>
                      </c:pt>
                      <c:pt idx="19">
                        <c:v>0.91264375338501524</c:v>
                      </c:pt>
                      <c:pt idx="20">
                        <c:v>0.91068417573460181</c:v>
                      </c:pt>
                      <c:pt idx="21">
                        <c:v>0.91062647904851768</c:v>
                      </c:pt>
                      <c:pt idx="22">
                        <c:v>0.9083940628301006</c:v>
                      </c:pt>
                      <c:pt idx="23">
                        <c:v>0.9067966257576564</c:v>
                      </c:pt>
                      <c:pt idx="24">
                        <c:v>0.90593745222855404</c:v>
                      </c:pt>
                      <c:pt idx="25">
                        <c:v>0.90580669590956164</c:v>
                      </c:pt>
                      <c:pt idx="26">
                        <c:v>0.90310860259847359</c:v>
                      </c:pt>
                      <c:pt idx="27">
                        <c:v>0.90140738209531512</c:v>
                      </c:pt>
                      <c:pt idx="28">
                        <c:v>0.9009654927251799</c:v>
                      </c:pt>
                      <c:pt idx="29">
                        <c:v>0.89984421371744228</c:v>
                      </c:pt>
                      <c:pt idx="30">
                        <c:v>0.89677177417918263</c:v>
                      </c:pt>
                      <c:pt idx="31">
                        <c:v>0.89498703082910902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81-48B9-B802-582060DBA278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Sample 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Varta_Extrapolation!$A$3:$A$34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  <c:pt idx="31">
                        <c:v>353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Varta_Extrapolation!$Q$3:$Q$34</c15:sqref>
                        </c15:formulaRef>
                      </c:ext>
                    </c:extLst>
                    <c:numCache>
                      <c:formatCode>0.00%</c:formatCode>
                      <c:ptCount val="32"/>
                      <c:pt idx="0">
                        <c:v>0.94293553275280806</c:v>
                      </c:pt>
                      <c:pt idx="1">
                        <c:v>0.94093157483345824</c:v>
                      </c:pt>
                      <c:pt idx="2">
                        <c:v>0.93793052072930783</c:v>
                      </c:pt>
                      <c:pt idx="3">
                        <c:v>0.93621266029897654</c:v>
                      </c:pt>
                      <c:pt idx="4">
                        <c:v>0.934748986741468</c:v>
                      </c:pt>
                      <c:pt idx="5">
                        <c:v>0.93250010105945924</c:v>
                      </c:pt>
                      <c:pt idx="6">
                        <c:v>0.93099175159087155</c:v>
                      </c:pt>
                      <c:pt idx="7">
                        <c:v>0.92950912494186821</c:v>
                      </c:pt>
                      <c:pt idx="8">
                        <c:v>0.92736352325175375</c:v>
                      </c:pt>
                      <c:pt idx="9">
                        <c:v>0.92611119866816904</c:v>
                      </c:pt>
                      <c:pt idx="10">
                        <c:v>0.92466677728015556</c:v>
                      </c:pt>
                      <c:pt idx="11">
                        <c:v>0.92270897683177855</c:v>
                      </c:pt>
                      <c:pt idx="12">
                        <c:v>0.9205528790173978</c:v>
                      </c:pt>
                      <c:pt idx="13">
                        <c:v>0.9194547867990378</c:v>
                      </c:pt>
                      <c:pt idx="14">
                        <c:v>0.91840185774334326</c:v>
                      </c:pt>
                      <c:pt idx="15">
                        <c:v>0.91654942608107115</c:v>
                      </c:pt>
                      <c:pt idx="16">
                        <c:v>0.91512468118810641</c:v>
                      </c:pt>
                      <c:pt idx="17">
                        <c:v>0.91345578926518856</c:v>
                      </c:pt>
                      <c:pt idx="18">
                        <c:v>0.91264098921422687</c:v>
                      </c:pt>
                      <c:pt idx="19">
                        <c:v>0.91093446910281617</c:v>
                      </c:pt>
                      <c:pt idx="20">
                        <c:v>0.90931544241398821</c:v>
                      </c:pt>
                      <c:pt idx="21">
                        <c:v>0.90780602681544698</c:v>
                      </c:pt>
                      <c:pt idx="22">
                        <c:v>0.90606692621908291</c:v>
                      </c:pt>
                      <c:pt idx="23">
                        <c:v>0.90425435691866729</c:v>
                      </c:pt>
                      <c:pt idx="24">
                        <c:v>0.90251247141027136</c:v>
                      </c:pt>
                      <c:pt idx="25">
                        <c:v>0.90064163845806877</c:v>
                      </c:pt>
                      <c:pt idx="26">
                        <c:v>0.89855018003769072</c:v>
                      </c:pt>
                      <c:pt idx="27">
                        <c:v>0.89698761858490184</c:v>
                      </c:pt>
                      <c:pt idx="28">
                        <c:v>0.8951915024774032</c:v>
                      </c:pt>
                      <c:pt idx="29">
                        <c:v>0.89291520717395834</c:v>
                      </c:pt>
                      <c:pt idx="30">
                        <c:v>0.89143047155539279</c:v>
                      </c:pt>
                      <c:pt idx="31">
                        <c:v>0.88952409587527193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981-48B9-B802-582060DBA278}"/>
                  </c:ext>
                </c:extLst>
              </c15:ser>
            </c15:filteredScatterSeries>
          </c:ext>
        </c:extLst>
      </c:scatterChart>
      <c:valAx>
        <c:axId val="430446000"/>
        <c:scaling>
          <c:orientation val="minMax"/>
          <c:max val="1095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/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50656"/>
        <c:crosses val="autoZero"/>
        <c:crossBetween val="midCat"/>
      </c:valAx>
      <c:valAx>
        <c:axId val="115250656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46000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Zenipower Capacity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Sample 1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Zenipower_Extrapolation!$A$3:$A$33</c:f>
              <c:numCache>
                <c:formatCode>General</c:formatCode>
                <c:ptCount val="31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</c:numCache>
            </c:numRef>
          </c:xVal>
          <c:yVal>
            <c:numRef>
              <c:f>Zenipower_Extrapolation!$C$3:$C$33</c:f>
              <c:numCache>
                <c:formatCode>0.00%</c:formatCode>
                <c:ptCount val="31"/>
                <c:pt idx="0">
                  <c:v>0.97011982578378331</c:v>
                </c:pt>
                <c:pt idx="1">
                  <c:v>0.96874733699156168</c:v>
                </c:pt>
                <c:pt idx="2">
                  <c:v>0.96670703985634632</c:v>
                </c:pt>
                <c:pt idx="3">
                  <c:v>0.96572641631465483</c:v>
                </c:pt>
                <c:pt idx="4">
                  <c:v>0.96376115057928169</c:v>
                </c:pt>
                <c:pt idx="5">
                  <c:v>0.9633286160681066</c:v>
                </c:pt>
                <c:pt idx="6">
                  <c:v>0.96220412320870019</c:v>
                </c:pt>
                <c:pt idx="7">
                  <c:v>0.96142091463968116</c:v>
                </c:pt>
                <c:pt idx="8">
                  <c:v>0.96027727727103696</c:v>
                </c:pt>
                <c:pt idx="9">
                  <c:v>0.96328775266838462</c:v>
                </c:pt>
                <c:pt idx="10">
                  <c:v>0.9599573052283713</c:v>
                </c:pt>
                <c:pt idx="11">
                  <c:v>0.95827340675384165</c:v>
                </c:pt>
                <c:pt idx="12">
                  <c:v>0.95721534627491478</c:v>
                </c:pt>
                <c:pt idx="13">
                  <c:v>0.95696564113523586</c:v>
                </c:pt>
                <c:pt idx="14">
                  <c:v>0.95687319047740105</c:v>
                </c:pt>
                <c:pt idx="15">
                  <c:v>0.95572027733761855</c:v>
                </c:pt>
                <c:pt idx="16">
                  <c:v>0.95554041744252971</c:v>
                </c:pt>
                <c:pt idx="17">
                  <c:v>0.95569826875549591</c:v>
                </c:pt>
                <c:pt idx="18">
                  <c:v>0.95558744249646854</c:v>
                </c:pt>
                <c:pt idx="19">
                  <c:v>0.954667283913605</c:v>
                </c:pt>
                <c:pt idx="20">
                  <c:v>0.9552770180544442</c:v>
                </c:pt>
                <c:pt idx="21">
                  <c:v>0.9538131640098686</c:v>
                </c:pt>
                <c:pt idx="22">
                  <c:v>0.95432996106744206</c:v>
                </c:pt>
                <c:pt idx="23">
                  <c:v>0.95453118978697593</c:v>
                </c:pt>
                <c:pt idx="24">
                  <c:v>0.9533846148604882</c:v>
                </c:pt>
                <c:pt idx="25">
                  <c:v>0.95262510210696194</c:v>
                </c:pt>
                <c:pt idx="26">
                  <c:v>0.95229469046593429</c:v>
                </c:pt>
                <c:pt idx="27">
                  <c:v>0.95170104895865149</c:v>
                </c:pt>
                <c:pt idx="28">
                  <c:v>0.95044026362611211</c:v>
                </c:pt>
                <c:pt idx="29">
                  <c:v>0.95065463163507236</c:v>
                </c:pt>
                <c:pt idx="30">
                  <c:v>0.95246681321988302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A-4022-86AF-8389A139DDC4}"/>
            </c:ext>
          </c:extLst>
        </c:ser>
        <c:ser>
          <c:idx val="1"/>
          <c:order val="1"/>
          <c:tx>
            <c:v>Sample 2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Zenipower_Extrapolation!$A$3:$A$33</c:f>
              <c:numCache>
                <c:formatCode>General</c:formatCode>
                <c:ptCount val="31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</c:numCache>
            </c:numRef>
          </c:xVal>
          <c:yVal>
            <c:numRef>
              <c:f>Zenipower_Extrapolation!$E$3:$E$33</c:f>
              <c:numCache>
                <c:formatCode>0.00%</c:formatCode>
                <c:ptCount val="31"/>
                <c:pt idx="0">
                  <c:v>0.96721167644156913</c:v>
                </c:pt>
                <c:pt idx="1">
                  <c:v>0.96610498428017011</c:v>
                </c:pt>
                <c:pt idx="2">
                  <c:v>0.96349993043405424</c:v>
                </c:pt>
                <c:pt idx="3">
                  <c:v>0.96266262266006086</c:v>
                </c:pt>
                <c:pt idx="4">
                  <c:v>0.96127399341712649</c:v>
                </c:pt>
                <c:pt idx="5">
                  <c:v>0.95983718916038097</c:v>
                </c:pt>
                <c:pt idx="6">
                  <c:v>0.95887672447901895</c:v>
                </c:pt>
                <c:pt idx="7">
                  <c:v>0.95878458152246726</c:v>
                </c:pt>
                <c:pt idx="8">
                  <c:v>0.95665212603890526</c:v>
                </c:pt>
                <c:pt idx="9">
                  <c:v>0.95763047938904011</c:v>
                </c:pt>
                <c:pt idx="10">
                  <c:v>0.95550620164929689</c:v>
                </c:pt>
                <c:pt idx="11">
                  <c:v>0.95371439245943035</c:v>
                </c:pt>
                <c:pt idx="12">
                  <c:v>0.95231403067309117</c:v>
                </c:pt>
                <c:pt idx="13">
                  <c:v>0.9510597303305669</c:v>
                </c:pt>
                <c:pt idx="14">
                  <c:v>0.95012516637482936</c:v>
                </c:pt>
                <c:pt idx="15">
                  <c:v>0.94986017121964006</c:v>
                </c:pt>
                <c:pt idx="16">
                  <c:v>0.94917332066669624</c:v>
                </c:pt>
                <c:pt idx="17">
                  <c:v>0.94835939973463579</c:v>
                </c:pt>
                <c:pt idx="18">
                  <c:v>0.94780209629569401</c:v>
                </c:pt>
                <c:pt idx="19">
                  <c:v>0.94726034015335803</c:v>
                </c:pt>
                <c:pt idx="20">
                  <c:v>0.94631623310599078</c:v>
                </c:pt>
                <c:pt idx="21">
                  <c:v>0.94541964565785142</c:v>
                </c:pt>
                <c:pt idx="22">
                  <c:v>0.94473166448522283</c:v>
                </c:pt>
                <c:pt idx="23">
                  <c:v>0.94452190356324961</c:v>
                </c:pt>
                <c:pt idx="24">
                  <c:v>0.94363171054464534</c:v>
                </c:pt>
                <c:pt idx="25">
                  <c:v>0.94309329603605974</c:v>
                </c:pt>
                <c:pt idx="26">
                  <c:v>0.94246776881580097</c:v>
                </c:pt>
                <c:pt idx="27">
                  <c:v>0.94165733361046577</c:v>
                </c:pt>
                <c:pt idx="28">
                  <c:v>0.94108167655814123</c:v>
                </c:pt>
                <c:pt idx="29">
                  <c:v>0.93997540063775598</c:v>
                </c:pt>
                <c:pt idx="30">
                  <c:v>0.93993715080701612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A-4022-86AF-8389A139DDC4}"/>
            </c:ext>
          </c:extLst>
        </c:ser>
        <c:ser>
          <c:idx val="2"/>
          <c:order val="2"/>
          <c:tx>
            <c:v>Sample 3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Zenipower_Extrapolation!$A$3:$A$33</c:f>
              <c:numCache>
                <c:formatCode>General</c:formatCode>
                <c:ptCount val="31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</c:numCache>
            </c:numRef>
          </c:xVal>
          <c:yVal>
            <c:numRef>
              <c:f>Zenipower_Extrapolation!$G$3:$G$33</c:f>
              <c:numCache>
                <c:formatCode>0.00%</c:formatCode>
                <c:ptCount val="31"/>
                <c:pt idx="0">
                  <c:v>0.97240632706676111</c:v>
                </c:pt>
                <c:pt idx="1">
                  <c:v>0.97120363763022965</c:v>
                </c:pt>
                <c:pt idx="2">
                  <c:v>0.96921075283583347</c:v>
                </c:pt>
                <c:pt idx="3">
                  <c:v>0.96787990414758951</c:v>
                </c:pt>
                <c:pt idx="4">
                  <c:v>0.96569110036947325</c:v>
                </c:pt>
                <c:pt idx="5">
                  <c:v>0.9650636046419796</c:v>
                </c:pt>
                <c:pt idx="6">
                  <c:v>0.96386544478458103</c:v>
                </c:pt>
                <c:pt idx="7">
                  <c:v>0.96357637419604203</c:v>
                </c:pt>
                <c:pt idx="8">
                  <c:v>0.96154372954387568</c:v>
                </c:pt>
                <c:pt idx="9">
                  <c:v>0.96372343312879383</c:v>
                </c:pt>
                <c:pt idx="10">
                  <c:v>0.96170914848081113</c:v>
                </c:pt>
                <c:pt idx="11">
                  <c:v>0.95982666930758931</c:v>
                </c:pt>
                <c:pt idx="12">
                  <c:v>0.95857501202674278</c:v>
                </c:pt>
                <c:pt idx="13">
                  <c:v>0.95765357359467829</c:v>
                </c:pt>
                <c:pt idx="14">
                  <c:v>0.9574622694217988</c:v>
                </c:pt>
                <c:pt idx="15">
                  <c:v>0.95584934726362758</c:v>
                </c:pt>
                <c:pt idx="16">
                  <c:v>0.95551461004752825</c:v>
                </c:pt>
                <c:pt idx="17">
                  <c:v>0.95615534844739825</c:v>
                </c:pt>
                <c:pt idx="18">
                  <c:v>0.95636949377657776</c:v>
                </c:pt>
                <c:pt idx="19">
                  <c:v>0.95564868395929636</c:v>
                </c:pt>
                <c:pt idx="20">
                  <c:v>0.95566266440543057</c:v>
                </c:pt>
                <c:pt idx="21">
                  <c:v>0.95442207687738989</c:v>
                </c:pt>
                <c:pt idx="22">
                  <c:v>0.9552552751900133</c:v>
                </c:pt>
                <c:pt idx="23">
                  <c:v>0.95482112307876132</c:v>
                </c:pt>
                <c:pt idx="24">
                  <c:v>0.95334258928935955</c:v>
                </c:pt>
                <c:pt idx="25">
                  <c:v>0.9529555101668743</c:v>
                </c:pt>
                <c:pt idx="26">
                  <c:v>0.95244689209040012</c:v>
                </c:pt>
                <c:pt idx="27">
                  <c:v>0.9522615933239339</c:v>
                </c:pt>
                <c:pt idx="28">
                  <c:v>0.94953897589071801</c:v>
                </c:pt>
                <c:pt idx="29">
                  <c:v>0.94840620272651832</c:v>
                </c:pt>
                <c:pt idx="30">
                  <c:v>0.94839013412533713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DA-4022-86AF-8389A139DDC4}"/>
            </c:ext>
          </c:extLst>
        </c:ser>
        <c:ser>
          <c:idx val="3"/>
          <c:order val="3"/>
          <c:tx>
            <c:v>Sample 4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Zenipower_Extrapolation!$A$3:$A$33</c:f>
              <c:numCache>
                <c:formatCode>General</c:formatCode>
                <c:ptCount val="31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</c:numCache>
            </c:numRef>
          </c:xVal>
          <c:yVal>
            <c:numRef>
              <c:f>Zenipower_Extrapolation!$I$3:$I$33</c:f>
              <c:numCache>
                <c:formatCode>0.00%</c:formatCode>
                <c:ptCount val="31"/>
                <c:pt idx="0">
                  <c:v>0.9691617372377358</c:v>
                </c:pt>
                <c:pt idx="1">
                  <c:v>0.96670683109710587</c:v>
                </c:pt>
                <c:pt idx="2">
                  <c:v>0.96517798770145113</c:v>
                </c:pt>
                <c:pt idx="3">
                  <c:v>0.96516154086226824</c:v>
                </c:pt>
                <c:pt idx="4">
                  <c:v>0.96250424821742764</c:v>
                </c:pt>
                <c:pt idx="5">
                  <c:v>0.96157710621429737</c:v>
                </c:pt>
                <c:pt idx="6">
                  <c:v>0.96099038632858969</c:v>
                </c:pt>
                <c:pt idx="7">
                  <c:v>0.95916007306327167</c:v>
                </c:pt>
                <c:pt idx="8">
                  <c:v>0.95887752088254652</c:v>
                </c:pt>
                <c:pt idx="9">
                  <c:v>0.96227747746543668</c:v>
                </c:pt>
                <c:pt idx="10">
                  <c:v>0.95729618898550384</c:v>
                </c:pt>
                <c:pt idx="11">
                  <c:v>0.95592103558473074</c:v>
                </c:pt>
                <c:pt idx="12">
                  <c:v>0.95559773789802271</c:v>
                </c:pt>
                <c:pt idx="13">
                  <c:v>0.95674455992535501</c:v>
                </c:pt>
                <c:pt idx="14">
                  <c:v>0.95571311562556749</c:v>
                </c:pt>
                <c:pt idx="15">
                  <c:v>0.95513995772306937</c:v>
                </c:pt>
                <c:pt idx="16">
                  <c:v>0.95533147117978356</c:v>
                </c:pt>
                <c:pt idx="17">
                  <c:v>0.9556342383319929</c:v>
                </c:pt>
                <c:pt idx="18">
                  <c:v>0.95562822786154678</c:v>
                </c:pt>
                <c:pt idx="19">
                  <c:v>0.95467625603469553</c:v>
                </c:pt>
                <c:pt idx="20">
                  <c:v>0.95596862691030904</c:v>
                </c:pt>
                <c:pt idx="21">
                  <c:v>0.95363938926803959</c:v>
                </c:pt>
                <c:pt idx="22">
                  <c:v>0.9550965598515051</c:v>
                </c:pt>
                <c:pt idx="23">
                  <c:v>0.95516911238407798</c:v>
                </c:pt>
                <c:pt idx="24">
                  <c:v>0.95388427101726814</c:v>
                </c:pt>
                <c:pt idx="25">
                  <c:v>0.95263188998360748</c:v>
                </c:pt>
                <c:pt idx="26">
                  <c:v>0.95239009144461551</c:v>
                </c:pt>
                <c:pt idx="27">
                  <c:v>0.95213274000113901</c:v>
                </c:pt>
                <c:pt idx="28">
                  <c:v>0.95163175476041195</c:v>
                </c:pt>
                <c:pt idx="29">
                  <c:v>0.95129371073916558</c:v>
                </c:pt>
                <c:pt idx="30">
                  <c:v>0.95251696850254486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DA-4022-86AF-8389A139DDC4}"/>
            </c:ext>
          </c:extLst>
        </c:ser>
        <c:ser>
          <c:idx val="4"/>
          <c:order val="4"/>
          <c:tx>
            <c:v>Sample 5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Zenipower_Extrapolation!$A$3:$A$33</c:f>
              <c:numCache>
                <c:formatCode>General</c:formatCode>
                <c:ptCount val="31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</c:numCache>
            </c:numRef>
          </c:xVal>
          <c:yVal>
            <c:numRef>
              <c:f>Zenipower_Extrapolation!$K$3:$K$33</c:f>
              <c:numCache>
                <c:formatCode>0.00%</c:formatCode>
                <c:ptCount val="31"/>
                <c:pt idx="0">
                  <c:v>0.97566683544255195</c:v>
                </c:pt>
                <c:pt idx="1">
                  <c:v>0.97437552635524138</c:v>
                </c:pt>
                <c:pt idx="2">
                  <c:v>0.9724956962727338</c:v>
                </c:pt>
                <c:pt idx="3">
                  <c:v>0.97141868413368626</c:v>
                </c:pt>
                <c:pt idx="4">
                  <c:v>0.96960526931008006</c:v>
                </c:pt>
                <c:pt idx="5">
                  <c:v>0.96858665550943746</c:v>
                </c:pt>
                <c:pt idx="6">
                  <c:v>0.96809227997835123</c:v>
                </c:pt>
                <c:pt idx="7">
                  <c:v>0.96719489988095941</c:v>
                </c:pt>
                <c:pt idx="8">
                  <c:v>0.9661521811391246</c:v>
                </c:pt>
                <c:pt idx="9">
                  <c:v>0.96720160843170178</c:v>
                </c:pt>
                <c:pt idx="10">
                  <c:v>0.96489239464363952</c:v>
                </c:pt>
                <c:pt idx="11">
                  <c:v>0.9629514741245524</c:v>
                </c:pt>
                <c:pt idx="12">
                  <c:v>0.96263461592836075</c:v>
                </c:pt>
                <c:pt idx="13">
                  <c:v>0.96125084049020681</c:v>
                </c:pt>
                <c:pt idx="14">
                  <c:v>0.96154336724523692</c:v>
                </c:pt>
                <c:pt idx="15">
                  <c:v>0.96022279901372809</c:v>
                </c:pt>
                <c:pt idx="16">
                  <c:v>0.95987684492000402</c:v>
                </c:pt>
                <c:pt idx="17">
                  <c:v>0.95949135746054748</c:v>
                </c:pt>
                <c:pt idx="18">
                  <c:v>0.95863246128875013</c:v>
                </c:pt>
                <c:pt idx="19">
                  <c:v>0.95783022754260838</c:v>
                </c:pt>
                <c:pt idx="20">
                  <c:v>0.95732592031171315</c:v>
                </c:pt>
                <c:pt idx="21">
                  <c:v>0.9559019828211146</c:v>
                </c:pt>
                <c:pt idx="22">
                  <c:v>0.95599757188467893</c:v>
                </c:pt>
                <c:pt idx="23">
                  <c:v>0.95564638645396049</c:v>
                </c:pt>
                <c:pt idx="24">
                  <c:v>0.95470442206630657</c:v>
                </c:pt>
                <c:pt idx="25">
                  <c:v>0.95383325664756957</c:v>
                </c:pt>
                <c:pt idx="26">
                  <c:v>0.95319391620652372</c:v>
                </c:pt>
                <c:pt idx="27">
                  <c:v>0.95254924927282281</c:v>
                </c:pt>
                <c:pt idx="28">
                  <c:v>0.95161345640231476</c:v>
                </c:pt>
                <c:pt idx="29">
                  <c:v>0.95070631991706689</c:v>
                </c:pt>
                <c:pt idx="30">
                  <c:v>0.95093877873371224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DA-4022-86AF-8389A139DDC4}"/>
            </c:ext>
          </c:extLst>
        </c:ser>
        <c:ser>
          <c:idx val="5"/>
          <c:order val="5"/>
          <c:tx>
            <c:v>Sample 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Zenipower_Extrapolation!$A$3:$A$33</c:f>
              <c:numCache>
                <c:formatCode>General</c:formatCode>
                <c:ptCount val="31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</c:numCache>
            </c:numRef>
          </c:xVal>
          <c:yVal>
            <c:numRef>
              <c:f>Zenipower_Extrapolation!$M$3:$M$33</c:f>
              <c:numCache>
                <c:formatCode>0.00%</c:formatCode>
                <c:ptCount val="31"/>
                <c:pt idx="0">
                  <c:v>0.97913065053595982</c:v>
                </c:pt>
                <c:pt idx="1">
                  <c:v>0.97812790672432604</c:v>
                </c:pt>
                <c:pt idx="2">
                  <c:v>0.97578387264845901</c:v>
                </c:pt>
                <c:pt idx="3">
                  <c:v>0.97479666099861839</c:v>
                </c:pt>
                <c:pt idx="4">
                  <c:v>0.97268231418905848</c:v>
                </c:pt>
                <c:pt idx="5">
                  <c:v>0.97249529987268879</c:v>
                </c:pt>
                <c:pt idx="6">
                  <c:v>0.97147904245944872</c:v>
                </c:pt>
                <c:pt idx="7">
                  <c:v>0.97053741147999395</c:v>
                </c:pt>
                <c:pt idx="8">
                  <c:v>0.96949417999228138</c:v>
                </c:pt>
                <c:pt idx="9">
                  <c:v>0.96373561681092212</c:v>
                </c:pt>
                <c:pt idx="10">
                  <c:v>0.96610595667524812</c:v>
                </c:pt>
                <c:pt idx="11">
                  <c:v>0.96505622029972016</c:v>
                </c:pt>
                <c:pt idx="12">
                  <c:v>0.96382914739273906</c:v>
                </c:pt>
                <c:pt idx="13">
                  <c:v>0.96264027862100465</c:v>
                </c:pt>
                <c:pt idx="14">
                  <c:v>0.96081299970578671</c:v>
                </c:pt>
                <c:pt idx="15">
                  <c:v>0.96121271766259841</c:v>
                </c:pt>
                <c:pt idx="16">
                  <c:v>0.95990414446895012</c:v>
                </c:pt>
                <c:pt idx="17">
                  <c:v>0.95801481010657064</c:v>
                </c:pt>
                <c:pt idx="18">
                  <c:v>0.95701856074436586</c:v>
                </c:pt>
                <c:pt idx="19">
                  <c:v>0.95673483069606324</c:v>
                </c:pt>
                <c:pt idx="20">
                  <c:v>0.95410601121966276</c:v>
                </c:pt>
                <c:pt idx="21">
                  <c:v>0.95465678271832421</c:v>
                </c:pt>
                <c:pt idx="22">
                  <c:v>0.95277959054908612</c:v>
                </c:pt>
                <c:pt idx="23">
                  <c:v>0.95098312122442508</c:v>
                </c:pt>
                <c:pt idx="24">
                  <c:v>0.95101925272627141</c:v>
                </c:pt>
                <c:pt idx="25">
                  <c:v>0.9500201652512219</c:v>
                </c:pt>
                <c:pt idx="26">
                  <c:v>0.94899173520640678</c:v>
                </c:pt>
                <c:pt idx="27">
                  <c:v>0.94784059206404436</c:v>
                </c:pt>
                <c:pt idx="28">
                  <c:v>0.9479048175053838</c:v>
                </c:pt>
                <c:pt idx="29">
                  <c:v>0.94592628688051394</c:v>
                </c:pt>
                <c:pt idx="30">
                  <c:v>0.9472140567436893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DA-4022-86AF-8389A139DDC4}"/>
            </c:ext>
          </c:extLst>
        </c:ser>
        <c:ser>
          <c:idx val="6"/>
          <c:order val="6"/>
          <c:tx>
            <c:v>Sample 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Zenipower_Extrapolation!$A$3:$A$33</c:f>
              <c:numCache>
                <c:formatCode>General</c:formatCode>
                <c:ptCount val="31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</c:numCache>
            </c:numRef>
          </c:xVal>
          <c:yVal>
            <c:numRef>
              <c:f>Zenipower_Extrapolation!$O$3:$O$33</c:f>
              <c:numCache>
                <c:formatCode>0.00%</c:formatCode>
                <c:ptCount val="31"/>
                <c:pt idx="0">
                  <c:v>0.97832676638714333</c:v>
                </c:pt>
                <c:pt idx="1">
                  <c:v>0.97720764507994984</c:v>
                </c:pt>
                <c:pt idx="2">
                  <c:v>0.97558443411897966</c:v>
                </c:pt>
                <c:pt idx="3">
                  <c:v>0.97489094517406127</c:v>
                </c:pt>
                <c:pt idx="4">
                  <c:v>0.97316889999301015</c:v>
                </c:pt>
                <c:pt idx="5">
                  <c:v>0.97258425652526692</c:v>
                </c:pt>
                <c:pt idx="6">
                  <c:v>0.97139278734567513</c:v>
                </c:pt>
                <c:pt idx="7">
                  <c:v>0.9707051230000604</c:v>
                </c:pt>
                <c:pt idx="8">
                  <c:v>0.9696713277535447</c:v>
                </c:pt>
                <c:pt idx="9">
                  <c:v>0.96900612286659826</c:v>
                </c:pt>
                <c:pt idx="10">
                  <c:v>0.96808573267922149</c:v>
                </c:pt>
                <c:pt idx="11">
                  <c:v>0.96753182514129066</c:v>
                </c:pt>
                <c:pt idx="12">
                  <c:v>0.9667931737666301</c:v>
                </c:pt>
                <c:pt idx="13">
                  <c:v>0.96604049045097218</c:v>
                </c:pt>
                <c:pt idx="14">
                  <c:v>0.96505201596822021</c:v>
                </c:pt>
                <c:pt idx="15">
                  <c:v>0.96395129192565854</c:v>
                </c:pt>
                <c:pt idx="16">
                  <c:v>0.96339152984653686</c:v>
                </c:pt>
                <c:pt idx="17">
                  <c:v>0.96269533429746001</c:v>
                </c:pt>
                <c:pt idx="18">
                  <c:v>0.9613967222554799</c:v>
                </c:pt>
                <c:pt idx="19">
                  <c:v>0.96041527417351091</c:v>
                </c:pt>
                <c:pt idx="20">
                  <c:v>0.95954527244430199</c:v>
                </c:pt>
                <c:pt idx="21">
                  <c:v>0.95841495115392905</c:v>
                </c:pt>
                <c:pt idx="22">
                  <c:v>0.95764426089770738</c:v>
                </c:pt>
                <c:pt idx="23">
                  <c:v>0.95662584848586196</c:v>
                </c:pt>
                <c:pt idx="24">
                  <c:v>0.95530599772404223</c:v>
                </c:pt>
                <c:pt idx="25">
                  <c:v>0.95431168684416279</c:v>
                </c:pt>
                <c:pt idx="26">
                  <c:v>0.95363921245140615</c:v>
                </c:pt>
                <c:pt idx="27">
                  <c:v>0.95303218916481791</c:v>
                </c:pt>
                <c:pt idx="28">
                  <c:v>0.95216883818322029</c:v>
                </c:pt>
                <c:pt idx="29">
                  <c:v>0.95145798293732731</c:v>
                </c:pt>
                <c:pt idx="30">
                  <c:v>0.95193155377836791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DA-4022-86AF-8389A139DDC4}"/>
            </c:ext>
          </c:extLst>
        </c:ser>
        <c:ser>
          <c:idx val="7"/>
          <c:order val="7"/>
          <c:tx>
            <c:v>Sample 8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Zenipower_Extrapolation!$A$3:$A$33</c:f>
              <c:numCache>
                <c:formatCode>General</c:formatCode>
                <c:ptCount val="31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</c:numCache>
            </c:numRef>
          </c:xVal>
          <c:yVal>
            <c:numRef>
              <c:f>Zenipower_Extrapolation!$Q$3:$Q$33</c:f>
              <c:numCache>
                <c:formatCode>0.00%</c:formatCode>
                <c:ptCount val="31"/>
                <c:pt idx="0">
                  <c:v>0.9707976318720638</c:v>
                </c:pt>
                <c:pt idx="1">
                  <c:v>0.96894561089378228</c:v>
                </c:pt>
                <c:pt idx="2">
                  <c:v>0.96689407138432926</c:v>
                </c:pt>
                <c:pt idx="3">
                  <c:v>0.96553199931703426</c:v>
                </c:pt>
                <c:pt idx="4">
                  <c:v>0.96360988787119928</c:v>
                </c:pt>
                <c:pt idx="5">
                  <c:v>0.96311947146172538</c:v>
                </c:pt>
                <c:pt idx="6">
                  <c:v>0.96176649857986274</c:v>
                </c:pt>
                <c:pt idx="7">
                  <c:v>0.9608436129274589</c:v>
                </c:pt>
                <c:pt idx="8">
                  <c:v>0.95937364273117431</c:v>
                </c:pt>
                <c:pt idx="9">
                  <c:v>0.96012718877656067</c:v>
                </c:pt>
                <c:pt idx="10">
                  <c:v>0.95804864473147311</c:v>
                </c:pt>
                <c:pt idx="11">
                  <c:v>0.95669152235986099</c:v>
                </c:pt>
                <c:pt idx="12">
                  <c:v>0.95563107323391205</c:v>
                </c:pt>
                <c:pt idx="13">
                  <c:v>0.95483153938058585</c:v>
                </c:pt>
                <c:pt idx="14">
                  <c:v>0.95439121499754154</c:v>
                </c:pt>
                <c:pt idx="15">
                  <c:v>0.95404710297243922</c:v>
                </c:pt>
                <c:pt idx="16">
                  <c:v>0.95299160591779308</c:v>
                </c:pt>
                <c:pt idx="17">
                  <c:v>0.95243827631388167</c:v>
                </c:pt>
                <c:pt idx="18">
                  <c:v>0.9522052471151573</c:v>
                </c:pt>
                <c:pt idx="19">
                  <c:v>0.95213660604678807</c:v>
                </c:pt>
                <c:pt idx="20">
                  <c:v>0.95171426159837158</c:v>
                </c:pt>
                <c:pt idx="21">
                  <c:v>0.95135640564750701</c:v>
                </c:pt>
                <c:pt idx="22">
                  <c:v>0.95105129385131726</c:v>
                </c:pt>
                <c:pt idx="23">
                  <c:v>0.95075432660380665</c:v>
                </c:pt>
                <c:pt idx="24">
                  <c:v>0.95009380537441535</c:v>
                </c:pt>
                <c:pt idx="25">
                  <c:v>0.94942837107796763</c:v>
                </c:pt>
                <c:pt idx="26">
                  <c:v>0.94877148300201786</c:v>
                </c:pt>
                <c:pt idx="27">
                  <c:v>0.9483303140444137</c:v>
                </c:pt>
                <c:pt idx="28">
                  <c:v>0.94766095809713147</c:v>
                </c:pt>
                <c:pt idx="29">
                  <c:v>0.94716386943171826</c:v>
                </c:pt>
                <c:pt idx="30">
                  <c:v>0.94696649892895302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DA-4022-86AF-8389A139DDC4}"/>
            </c:ext>
          </c:extLst>
        </c:ser>
        <c:ser>
          <c:idx val="8"/>
          <c:order val="8"/>
          <c:tx>
            <c:v>Averaged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Zenipower_Extrapolation!$A$3:$A$33</c:f>
              <c:numCache>
                <c:formatCode>General</c:formatCode>
                <c:ptCount val="31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</c:numCache>
            </c:numRef>
          </c:xVal>
          <c:yVal>
            <c:numRef>
              <c:f>Zenipower_Extrapolation!$R$3:$R$33</c:f>
              <c:numCache>
                <c:formatCode>0.00%</c:formatCode>
                <c:ptCount val="31"/>
                <c:pt idx="0">
                  <c:v>0.97285268134594605</c:v>
                </c:pt>
                <c:pt idx="1">
                  <c:v>0.97142743488154581</c:v>
                </c:pt>
                <c:pt idx="2">
                  <c:v>0.9694192231565234</c:v>
                </c:pt>
                <c:pt idx="3">
                  <c:v>0.96850859670099665</c:v>
                </c:pt>
                <c:pt idx="4">
                  <c:v>0.96653710799333215</c:v>
                </c:pt>
                <c:pt idx="5">
                  <c:v>0.96582402493173547</c:v>
                </c:pt>
                <c:pt idx="6">
                  <c:v>0.96483341089552854</c:v>
                </c:pt>
                <c:pt idx="7">
                  <c:v>0.96402787383874189</c:v>
                </c:pt>
                <c:pt idx="8">
                  <c:v>0.96275524816906111</c:v>
                </c:pt>
                <c:pt idx="9">
                  <c:v>0.96337370994217975</c:v>
                </c:pt>
                <c:pt idx="10">
                  <c:v>0.96145019663419573</c:v>
                </c:pt>
                <c:pt idx="11">
                  <c:v>0.95999581825387714</c:v>
                </c:pt>
                <c:pt idx="12">
                  <c:v>0.9590737671493017</c:v>
                </c:pt>
                <c:pt idx="13">
                  <c:v>0.95839833174107569</c:v>
                </c:pt>
                <c:pt idx="14">
                  <c:v>0.95774666747704784</c:v>
                </c:pt>
                <c:pt idx="15">
                  <c:v>0.95700045813979751</c:v>
                </c:pt>
                <c:pt idx="16">
                  <c:v>0.95646549306122775</c:v>
                </c:pt>
                <c:pt idx="17">
                  <c:v>0.9560608791809978</c:v>
                </c:pt>
                <c:pt idx="18">
                  <c:v>0.95558003147925508</c:v>
                </c:pt>
                <c:pt idx="19">
                  <c:v>0.95492118781499069</c:v>
                </c:pt>
                <c:pt idx="20">
                  <c:v>0.95448950100627805</c:v>
                </c:pt>
                <c:pt idx="21">
                  <c:v>0.95345304976925305</c:v>
                </c:pt>
                <c:pt idx="22">
                  <c:v>0.95336077222212168</c:v>
                </c:pt>
                <c:pt idx="23">
                  <c:v>0.95288162644763985</c:v>
                </c:pt>
                <c:pt idx="24">
                  <c:v>0.95192083295034957</c:v>
                </c:pt>
                <c:pt idx="25">
                  <c:v>0.95111240976430311</c:v>
                </c:pt>
                <c:pt idx="26">
                  <c:v>0.95052447371038817</c:v>
                </c:pt>
                <c:pt idx="27">
                  <c:v>0.94993813255503623</c:v>
                </c:pt>
                <c:pt idx="28">
                  <c:v>0.94900509262792909</c:v>
                </c:pt>
                <c:pt idx="29">
                  <c:v>0.94819805061314233</c:v>
                </c:pt>
                <c:pt idx="30">
                  <c:v>0.94879524435493801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ADA-4022-86AF-8389A139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446000"/>
        <c:axId val="115250656"/>
      </c:scatterChart>
      <c:valAx>
        <c:axId val="430446000"/>
        <c:scaling>
          <c:orientation val="minMax"/>
          <c:max val="36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/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50656"/>
        <c:crosses val="autoZero"/>
        <c:crossBetween val="midCat"/>
      </c:valAx>
      <c:valAx>
        <c:axId val="11525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</a:t>
                </a:r>
                <a:r>
                  <a:rPr lang="en-US" baseline="0"/>
                  <a:t>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46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Zenipower Capacity Extrapolation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8"/>
          <c:order val="8"/>
          <c:tx>
            <c:v>Averaged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forward val="365"/>
            <c:dispRSqr val="1"/>
            <c:dispEq val="1"/>
            <c:trendlineLbl>
              <c:layout>
                <c:manualLayout>
                  <c:x val="-7.9702655956294235E-2"/>
                  <c:y val="-0.1817590301212348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="1" baseline="0"/>
                      <a:t>y = -1E-04x + 0.9799</a:t>
                    </a:r>
                    <a:br>
                      <a:rPr lang="en-US" sz="1100" b="1" baseline="0"/>
                    </a:br>
                    <a:r>
                      <a:rPr lang="en-US" sz="1100" b="1" baseline="0"/>
                      <a:t>R² = 0.9746</a:t>
                    </a:r>
                    <a:endParaRPr lang="en-US" sz="1100" b="1"/>
                  </a:p>
                </c:rich>
              </c:tx>
              <c:numFmt formatCode="General" sourceLinked="0"/>
              <c:spPr>
                <a:noFill/>
                <a:ln>
                  <a:solidFill>
                    <a:sysClr val="windowText" lastClr="000000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Zenipower_Extrapolation!$A$3:$A$33</c:f>
              <c:numCache>
                <c:formatCode>General</c:formatCode>
                <c:ptCount val="31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</c:numCache>
            </c:numRef>
          </c:xVal>
          <c:yVal>
            <c:numRef>
              <c:f>Zenipower_Extrapolation!$R$3:$R$33</c:f>
              <c:numCache>
                <c:formatCode>0.00%</c:formatCode>
                <c:ptCount val="31"/>
                <c:pt idx="0">
                  <c:v>0.97285268134594605</c:v>
                </c:pt>
                <c:pt idx="1">
                  <c:v>0.97142743488154581</c:v>
                </c:pt>
                <c:pt idx="2">
                  <c:v>0.9694192231565234</c:v>
                </c:pt>
                <c:pt idx="3">
                  <c:v>0.96850859670099665</c:v>
                </c:pt>
                <c:pt idx="4">
                  <c:v>0.96653710799333215</c:v>
                </c:pt>
                <c:pt idx="5">
                  <c:v>0.96582402493173547</c:v>
                </c:pt>
                <c:pt idx="6">
                  <c:v>0.96483341089552854</c:v>
                </c:pt>
                <c:pt idx="7">
                  <c:v>0.96402787383874189</c:v>
                </c:pt>
                <c:pt idx="8">
                  <c:v>0.96275524816906111</c:v>
                </c:pt>
                <c:pt idx="9">
                  <c:v>0.96337370994217975</c:v>
                </c:pt>
                <c:pt idx="10">
                  <c:v>0.96145019663419573</c:v>
                </c:pt>
                <c:pt idx="11">
                  <c:v>0.95999581825387714</c:v>
                </c:pt>
                <c:pt idx="12">
                  <c:v>0.9590737671493017</c:v>
                </c:pt>
                <c:pt idx="13">
                  <c:v>0.95839833174107569</c:v>
                </c:pt>
                <c:pt idx="14">
                  <c:v>0.95774666747704784</c:v>
                </c:pt>
                <c:pt idx="15">
                  <c:v>0.95700045813979751</c:v>
                </c:pt>
                <c:pt idx="16">
                  <c:v>0.95646549306122775</c:v>
                </c:pt>
                <c:pt idx="17">
                  <c:v>0.9560608791809978</c:v>
                </c:pt>
                <c:pt idx="18">
                  <c:v>0.95558003147925508</c:v>
                </c:pt>
                <c:pt idx="19">
                  <c:v>0.95492118781499069</c:v>
                </c:pt>
                <c:pt idx="20">
                  <c:v>0.95448950100627805</c:v>
                </c:pt>
                <c:pt idx="21">
                  <c:v>0.95345304976925305</c:v>
                </c:pt>
                <c:pt idx="22">
                  <c:v>0.95336077222212168</c:v>
                </c:pt>
                <c:pt idx="23">
                  <c:v>0.95288162644763985</c:v>
                </c:pt>
                <c:pt idx="24">
                  <c:v>0.95192083295034957</c:v>
                </c:pt>
                <c:pt idx="25">
                  <c:v>0.95111240976430311</c:v>
                </c:pt>
                <c:pt idx="26">
                  <c:v>0.95052447371038817</c:v>
                </c:pt>
                <c:pt idx="27">
                  <c:v>0.94993813255503623</c:v>
                </c:pt>
                <c:pt idx="28">
                  <c:v>0.94900509262792909</c:v>
                </c:pt>
                <c:pt idx="29">
                  <c:v>0.94819805061314233</c:v>
                </c:pt>
                <c:pt idx="30">
                  <c:v>0.94879524435493801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0E-472A-9680-F3CF85829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0446000"/>
        <c:axId val="11525065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Sample 1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Zenipower_Extrapolation!$A$3:$A$33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Zenipower_Extrapolation!$C$3:$C$33</c15:sqref>
                        </c15:formulaRef>
                      </c:ext>
                    </c:extLst>
                    <c:numCache>
                      <c:formatCode>0.00%</c:formatCode>
                      <c:ptCount val="31"/>
                      <c:pt idx="0">
                        <c:v>0.97011982578378331</c:v>
                      </c:pt>
                      <c:pt idx="1">
                        <c:v>0.96874733699156168</c:v>
                      </c:pt>
                      <c:pt idx="2">
                        <c:v>0.96670703985634632</c:v>
                      </c:pt>
                      <c:pt idx="3">
                        <c:v>0.96572641631465483</c:v>
                      </c:pt>
                      <c:pt idx="4">
                        <c:v>0.96376115057928169</c:v>
                      </c:pt>
                      <c:pt idx="5">
                        <c:v>0.9633286160681066</c:v>
                      </c:pt>
                      <c:pt idx="6">
                        <c:v>0.96220412320870019</c:v>
                      </c:pt>
                      <c:pt idx="7">
                        <c:v>0.96142091463968116</c:v>
                      </c:pt>
                      <c:pt idx="8">
                        <c:v>0.96027727727103696</c:v>
                      </c:pt>
                      <c:pt idx="9">
                        <c:v>0.96328775266838462</c:v>
                      </c:pt>
                      <c:pt idx="10">
                        <c:v>0.9599573052283713</c:v>
                      </c:pt>
                      <c:pt idx="11">
                        <c:v>0.95827340675384165</c:v>
                      </c:pt>
                      <c:pt idx="12">
                        <c:v>0.95721534627491478</c:v>
                      </c:pt>
                      <c:pt idx="13">
                        <c:v>0.95696564113523586</c:v>
                      </c:pt>
                      <c:pt idx="14">
                        <c:v>0.95687319047740105</c:v>
                      </c:pt>
                      <c:pt idx="15">
                        <c:v>0.95572027733761855</c:v>
                      </c:pt>
                      <c:pt idx="16">
                        <c:v>0.95554041744252971</c:v>
                      </c:pt>
                      <c:pt idx="17">
                        <c:v>0.95569826875549591</c:v>
                      </c:pt>
                      <c:pt idx="18">
                        <c:v>0.95558744249646854</c:v>
                      </c:pt>
                      <c:pt idx="19">
                        <c:v>0.954667283913605</c:v>
                      </c:pt>
                      <c:pt idx="20">
                        <c:v>0.9552770180544442</c:v>
                      </c:pt>
                      <c:pt idx="21">
                        <c:v>0.9538131640098686</c:v>
                      </c:pt>
                      <c:pt idx="22">
                        <c:v>0.95432996106744206</c:v>
                      </c:pt>
                      <c:pt idx="23">
                        <c:v>0.95453118978697593</c:v>
                      </c:pt>
                      <c:pt idx="24">
                        <c:v>0.9533846148604882</c:v>
                      </c:pt>
                      <c:pt idx="25">
                        <c:v>0.95262510210696194</c:v>
                      </c:pt>
                      <c:pt idx="26">
                        <c:v>0.95229469046593429</c:v>
                      </c:pt>
                      <c:pt idx="27">
                        <c:v>0.95170104895865149</c:v>
                      </c:pt>
                      <c:pt idx="28">
                        <c:v>0.95044026362611211</c:v>
                      </c:pt>
                      <c:pt idx="29">
                        <c:v>0.95065463163507236</c:v>
                      </c:pt>
                      <c:pt idx="30">
                        <c:v>0.95246681321988302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A80E-472A-9680-F3CF858293B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Sample 2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Zenipower_Extrapolation!$A$3:$A$33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Zenipower_Extrapolation!$E$3:$E$33</c15:sqref>
                        </c15:formulaRef>
                      </c:ext>
                    </c:extLst>
                    <c:numCache>
                      <c:formatCode>0.00%</c:formatCode>
                      <c:ptCount val="31"/>
                      <c:pt idx="0">
                        <c:v>0.96721167644156913</c:v>
                      </c:pt>
                      <c:pt idx="1">
                        <c:v>0.96610498428017011</c:v>
                      </c:pt>
                      <c:pt idx="2">
                        <c:v>0.96349993043405424</c:v>
                      </c:pt>
                      <c:pt idx="3">
                        <c:v>0.96266262266006086</c:v>
                      </c:pt>
                      <c:pt idx="4">
                        <c:v>0.96127399341712649</c:v>
                      </c:pt>
                      <c:pt idx="5">
                        <c:v>0.95983718916038097</c:v>
                      </c:pt>
                      <c:pt idx="6">
                        <c:v>0.95887672447901895</c:v>
                      </c:pt>
                      <c:pt idx="7">
                        <c:v>0.95878458152246726</c:v>
                      </c:pt>
                      <c:pt idx="8">
                        <c:v>0.95665212603890526</c:v>
                      </c:pt>
                      <c:pt idx="9">
                        <c:v>0.95763047938904011</c:v>
                      </c:pt>
                      <c:pt idx="10">
                        <c:v>0.95550620164929689</c:v>
                      </c:pt>
                      <c:pt idx="11">
                        <c:v>0.95371439245943035</c:v>
                      </c:pt>
                      <c:pt idx="12">
                        <c:v>0.95231403067309117</c:v>
                      </c:pt>
                      <c:pt idx="13">
                        <c:v>0.9510597303305669</c:v>
                      </c:pt>
                      <c:pt idx="14">
                        <c:v>0.95012516637482936</c:v>
                      </c:pt>
                      <c:pt idx="15">
                        <c:v>0.94986017121964006</c:v>
                      </c:pt>
                      <c:pt idx="16">
                        <c:v>0.94917332066669624</c:v>
                      </c:pt>
                      <c:pt idx="17">
                        <c:v>0.94835939973463579</c:v>
                      </c:pt>
                      <c:pt idx="18">
                        <c:v>0.94780209629569401</c:v>
                      </c:pt>
                      <c:pt idx="19">
                        <c:v>0.94726034015335803</c:v>
                      </c:pt>
                      <c:pt idx="20">
                        <c:v>0.94631623310599078</c:v>
                      </c:pt>
                      <c:pt idx="21">
                        <c:v>0.94541964565785142</c:v>
                      </c:pt>
                      <c:pt idx="22">
                        <c:v>0.94473166448522283</c:v>
                      </c:pt>
                      <c:pt idx="23">
                        <c:v>0.94452190356324961</c:v>
                      </c:pt>
                      <c:pt idx="24">
                        <c:v>0.94363171054464534</c:v>
                      </c:pt>
                      <c:pt idx="25">
                        <c:v>0.94309329603605974</c:v>
                      </c:pt>
                      <c:pt idx="26">
                        <c:v>0.94246776881580097</c:v>
                      </c:pt>
                      <c:pt idx="27">
                        <c:v>0.94165733361046577</c:v>
                      </c:pt>
                      <c:pt idx="28">
                        <c:v>0.94108167655814123</c:v>
                      </c:pt>
                      <c:pt idx="29">
                        <c:v>0.93997540063775598</c:v>
                      </c:pt>
                      <c:pt idx="30">
                        <c:v>0.93993715080701612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0E-472A-9680-F3CF858293B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Sample 3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Zenipower_Extrapolation!$A$3:$A$33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Zenipower_Extrapolation!$G$3:$G$33</c15:sqref>
                        </c15:formulaRef>
                      </c:ext>
                    </c:extLst>
                    <c:numCache>
                      <c:formatCode>0.00%</c:formatCode>
                      <c:ptCount val="31"/>
                      <c:pt idx="0">
                        <c:v>0.97240632706676111</c:v>
                      </c:pt>
                      <c:pt idx="1">
                        <c:v>0.97120363763022965</c:v>
                      </c:pt>
                      <c:pt idx="2">
                        <c:v>0.96921075283583347</c:v>
                      </c:pt>
                      <c:pt idx="3">
                        <c:v>0.96787990414758951</c:v>
                      </c:pt>
                      <c:pt idx="4">
                        <c:v>0.96569110036947325</c:v>
                      </c:pt>
                      <c:pt idx="5">
                        <c:v>0.9650636046419796</c:v>
                      </c:pt>
                      <c:pt idx="6">
                        <c:v>0.96386544478458103</c:v>
                      </c:pt>
                      <c:pt idx="7">
                        <c:v>0.96357637419604203</c:v>
                      </c:pt>
                      <c:pt idx="8">
                        <c:v>0.96154372954387568</c:v>
                      </c:pt>
                      <c:pt idx="9">
                        <c:v>0.96372343312879383</c:v>
                      </c:pt>
                      <c:pt idx="10">
                        <c:v>0.96170914848081113</c:v>
                      </c:pt>
                      <c:pt idx="11">
                        <c:v>0.95982666930758931</c:v>
                      </c:pt>
                      <c:pt idx="12">
                        <c:v>0.95857501202674278</c:v>
                      </c:pt>
                      <c:pt idx="13">
                        <c:v>0.95765357359467829</c:v>
                      </c:pt>
                      <c:pt idx="14">
                        <c:v>0.9574622694217988</c:v>
                      </c:pt>
                      <c:pt idx="15">
                        <c:v>0.95584934726362758</c:v>
                      </c:pt>
                      <c:pt idx="16">
                        <c:v>0.95551461004752825</c:v>
                      </c:pt>
                      <c:pt idx="17">
                        <c:v>0.95615534844739825</c:v>
                      </c:pt>
                      <c:pt idx="18">
                        <c:v>0.95636949377657776</c:v>
                      </c:pt>
                      <c:pt idx="19">
                        <c:v>0.95564868395929636</c:v>
                      </c:pt>
                      <c:pt idx="20">
                        <c:v>0.95566266440543057</c:v>
                      </c:pt>
                      <c:pt idx="21">
                        <c:v>0.95442207687738989</c:v>
                      </c:pt>
                      <c:pt idx="22">
                        <c:v>0.9552552751900133</c:v>
                      </c:pt>
                      <c:pt idx="23">
                        <c:v>0.95482112307876132</c:v>
                      </c:pt>
                      <c:pt idx="24">
                        <c:v>0.95334258928935955</c:v>
                      </c:pt>
                      <c:pt idx="25">
                        <c:v>0.9529555101668743</c:v>
                      </c:pt>
                      <c:pt idx="26">
                        <c:v>0.95244689209040012</c:v>
                      </c:pt>
                      <c:pt idx="27">
                        <c:v>0.9522615933239339</c:v>
                      </c:pt>
                      <c:pt idx="28">
                        <c:v>0.94953897589071801</c:v>
                      </c:pt>
                      <c:pt idx="29">
                        <c:v>0.94840620272651832</c:v>
                      </c:pt>
                      <c:pt idx="30">
                        <c:v>0.94839013412533713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0E-472A-9680-F3CF858293B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Sample 4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4"/>
                      </a:solidFill>
                      <a:prstDash val="sysDot"/>
                    </a:ln>
                    <a:effectLst/>
                  </c:spPr>
                  <c:trendlineType val="linear"/>
                  <c:dispRSqr val="1"/>
                  <c:dispEq val="1"/>
                  <c:trendlineLbl>
                    <c:layout>
                      <c:manualLayout>
                        <c:x val="-1.8883479079612687E-3"/>
                        <c:y val="-0.55614865850102069"/>
                      </c:manualLayout>
                    </c:layout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trendline>
                  <c:spPr>
                    <a:ln w="19050" cap="rnd">
                      <a:solidFill>
                        <a:schemeClr val="accent4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Zenipower_Extrapolation!$A$3:$A$33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Zenipower_Extrapolation!$I$3:$I$33</c15:sqref>
                        </c15:formulaRef>
                      </c:ext>
                    </c:extLst>
                    <c:numCache>
                      <c:formatCode>0.00%</c:formatCode>
                      <c:ptCount val="31"/>
                      <c:pt idx="0">
                        <c:v>0.9691617372377358</c:v>
                      </c:pt>
                      <c:pt idx="1">
                        <c:v>0.96670683109710587</c:v>
                      </c:pt>
                      <c:pt idx="2">
                        <c:v>0.96517798770145113</c:v>
                      </c:pt>
                      <c:pt idx="3">
                        <c:v>0.96516154086226824</c:v>
                      </c:pt>
                      <c:pt idx="4">
                        <c:v>0.96250424821742764</c:v>
                      </c:pt>
                      <c:pt idx="5">
                        <c:v>0.96157710621429737</c:v>
                      </c:pt>
                      <c:pt idx="6">
                        <c:v>0.96099038632858969</c:v>
                      </c:pt>
                      <c:pt idx="7">
                        <c:v>0.95916007306327167</c:v>
                      </c:pt>
                      <c:pt idx="8">
                        <c:v>0.95887752088254652</c:v>
                      </c:pt>
                      <c:pt idx="9">
                        <c:v>0.96227747746543668</c:v>
                      </c:pt>
                      <c:pt idx="10">
                        <c:v>0.95729618898550384</c:v>
                      </c:pt>
                      <c:pt idx="11">
                        <c:v>0.95592103558473074</c:v>
                      </c:pt>
                      <c:pt idx="12">
                        <c:v>0.95559773789802271</c:v>
                      </c:pt>
                      <c:pt idx="13">
                        <c:v>0.95674455992535501</c:v>
                      </c:pt>
                      <c:pt idx="14">
                        <c:v>0.95571311562556749</c:v>
                      </c:pt>
                      <c:pt idx="15">
                        <c:v>0.95513995772306937</c:v>
                      </c:pt>
                      <c:pt idx="16">
                        <c:v>0.95533147117978356</c:v>
                      </c:pt>
                      <c:pt idx="17">
                        <c:v>0.9556342383319929</c:v>
                      </c:pt>
                      <c:pt idx="18">
                        <c:v>0.95562822786154678</c:v>
                      </c:pt>
                      <c:pt idx="19">
                        <c:v>0.95467625603469553</c:v>
                      </c:pt>
                      <c:pt idx="20">
                        <c:v>0.95596862691030904</c:v>
                      </c:pt>
                      <c:pt idx="21">
                        <c:v>0.95363938926803959</c:v>
                      </c:pt>
                      <c:pt idx="22">
                        <c:v>0.9550965598515051</c:v>
                      </c:pt>
                      <c:pt idx="23">
                        <c:v>0.95516911238407798</c:v>
                      </c:pt>
                      <c:pt idx="24">
                        <c:v>0.95388427101726814</c:v>
                      </c:pt>
                      <c:pt idx="25">
                        <c:v>0.95263188998360748</c:v>
                      </c:pt>
                      <c:pt idx="26">
                        <c:v>0.95239009144461551</c:v>
                      </c:pt>
                      <c:pt idx="27">
                        <c:v>0.95213274000113901</c:v>
                      </c:pt>
                      <c:pt idx="28">
                        <c:v>0.95163175476041195</c:v>
                      </c:pt>
                      <c:pt idx="29">
                        <c:v>0.95129371073916558</c:v>
                      </c:pt>
                      <c:pt idx="30">
                        <c:v>0.95251696850254486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0E-472A-9680-F3CF858293B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Sample 5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Zenipower_Extrapolation!$A$3:$A$33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Zenipower_Extrapolation!$K$3:$K$33</c15:sqref>
                        </c15:formulaRef>
                      </c:ext>
                    </c:extLst>
                    <c:numCache>
                      <c:formatCode>0.00%</c:formatCode>
                      <c:ptCount val="31"/>
                      <c:pt idx="0">
                        <c:v>0.97566683544255195</c:v>
                      </c:pt>
                      <c:pt idx="1">
                        <c:v>0.97437552635524138</c:v>
                      </c:pt>
                      <c:pt idx="2">
                        <c:v>0.9724956962727338</c:v>
                      </c:pt>
                      <c:pt idx="3">
                        <c:v>0.97141868413368626</c:v>
                      </c:pt>
                      <c:pt idx="4">
                        <c:v>0.96960526931008006</c:v>
                      </c:pt>
                      <c:pt idx="5">
                        <c:v>0.96858665550943746</c:v>
                      </c:pt>
                      <c:pt idx="6">
                        <c:v>0.96809227997835123</c:v>
                      </c:pt>
                      <c:pt idx="7">
                        <c:v>0.96719489988095941</c:v>
                      </c:pt>
                      <c:pt idx="8">
                        <c:v>0.9661521811391246</c:v>
                      </c:pt>
                      <c:pt idx="9">
                        <c:v>0.96720160843170178</c:v>
                      </c:pt>
                      <c:pt idx="10">
                        <c:v>0.96489239464363952</c:v>
                      </c:pt>
                      <c:pt idx="11">
                        <c:v>0.9629514741245524</c:v>
                      </c:pt>
                      <c:pt idx="12">
                        <c:v>0.96263461592836075</c:v>
                      </c:pt>
                      <c:pt idx="13">
                        <c:v>0.96125084049020681</c:v>
                      </c:pt>
                      <c:pt idx="14">
                        <c:v>0.96154336724523692</c:v>
                      </c:pt>
                      <c:pt idx="15">
                        <c:v>0.96022279901372809</c:v>
                      </c:pt>
                      <c:pt idx="16">
                        <c:v>0.95987684492000402</c:v>
                      </c:pt>
                      <c:pt idx="17">
                        <c:v>0.95949135746054748</c:v>
                      </c:pt>
                      <c:pt idx="18">
                        <c:v>0.95863246128875013</c:v>
                      </c:pt>
                      <c:pt idx="19">
                        <c:v>0.95783022754260838</c:v>
                      </c:pt>
                      <c:pt idx="20">
                        <c:v>0.95732592031171315</c:v>
                      </c:pt>
                      <c:pt idx="21">
                        <c:v>0.9559019828211146</c:v>
                      </c:pt>
                      <c:pt idx="22">
                        <c:v>0.95599757188467893</c:v>
                      </c:pt>
                      <c:pt idx="23">
                        <c:v>0.95564638645396049</c:v>
                      </c:pt>
                      <c:pt idx="24">
                        <c:v>0.95470442206630657</c:v>
                      </c:pt>
                      <c:pt idx="25">
                        <c:v>0.95383325664756957</c:v>
                      </c:pt>
                      <c:pt idx="26">
                        <c:v>0.95319391620652372</c:v>
                      </c:pt>
                      <c:pt idx="27">
                        <c:v>0.95254924927282281</c:v>
                      </c:pt>
                      <c:pt idx="28">
                        <c:v>0.95161345640231476</c:v>
                      </c:pt>
                      <c:pt idx="29">
                        <c:v>0.95070631991706689</c:v>
                      </c:pt>
                      <c:pt idx="30">
                        <c:v>0.95093877873371224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80E-472A-9680-F3CF858293B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Sample 6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6"/>
                      </a:solidFill>
                      <a:prstDash val="sysDot"/>
                    </a:ln>
                    <a:effectLst/>
                  </c:spPr>
                  <c:trendlineType val="linear"/>
                  <c:dispRSqr val="1"/>
                  <c:dispEq val="1"/>
                  <c:trendlineLbl>
                    <c:layout>
                      <c:manualLayout>
                        <c:x val="-0.10407519693888567"/>
                        <c:y val="-0.582454797317002"/>
                      </c:manualLayout>
                    </c:layout>
                    <c:numFmt formatCode="General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Zenipower_Extrapolation!$A$3:$A$33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Zenipower_Extrapolation!$M$3:$M$33</c15:sqref>
                        </c15:formulaRef>
                      </c:ext>
                    </c:extLst>
                    <c:numCache>
                      <c:formatCode>0.00%</c:formatCode>
                      <c:ptCount val="31"/>
                      <c:pt idx="0">
                        <c:v>0.97913065053595982</c:v>
                      </c:pt>
                      <c:pt idx="1">
                        <c:v>0.97812790672432604</c:v>
                      </c:pt>
                      <c:pt idx="2">
                        <c:v>0.97578387264845901</c:v>
                      </c:pt>
                      <c:pt idx="3">
                        <c:v>0.97479666099861839</c:v>
                      </c:pt>
                      <c:pt idx="4">
                        <c:v>0.97268231418905848</c:v>
                      </c:pt>
                      <c:pt idx="5">
                        <c:v>0.97249529987268879</c:v>
                      </c:pt>
                      <c:pt idx="6">
                        <c:v>0.97147904245944872</c:v>
                      </c:pt>
                      <c:pt idx="7">
                        <c:v>0.97053741147999395</c:v>
                      </c:pt>
                      <c:pt idx="8">
                        <c:v>0.96949417999228138</c:v>
                      </c:pt>
                      <c:pt idx="9">
                        <c:v>0.96373561681092212</c:v>
                      </c:pt>
                      <c:pt idx="10">
                        <c:v>0.96610595667524812</c:v>
                      </c:pt>
                      <c:pt idx="11">
                        <c:v>0.96505622029972016</c:v>
                      </c:pt>
                      <c:pt idx="12">
                        <c:v>0.96382914739273906</c:v>
                      </c:pt>
                      <c:pt idx="13">
                        <c:v>0.96264027862100465</c:v>
                      </c:pt>
                      <c:pt idx="14">
                        <c:v>0.96081299970578671</c:v>
                      </c:pt>
                      <c:pt idx="15">
                        <c:v>0.96121271766259841</c:v>
                      </c:pt>
                      <c:pt idx="16">
                        <c:v>0.95990414446895012</c:v>
                      </c:pt>
                      <c:pt idx="17">
                        <c:v>0.95801481010657064</c:v>
                      </c:pt>
                      <c:pt idx="18">
                        <c:v>0.95701856074436586</c:v>
                      </c:pt>
                      <c:pt idx="19">
                        <c:v>0.95673483069606324</c:v>
                      </c:pt>
                      <c:pt idx="20">
                        <c:v>0.95410601121966276</c:v>
                      </c:pt>
                      <c:pt idx="21">
                        <c:v>0.95465678271832421</c:v>
                      </c:pt>
                      <c:pt idx="22">
                        <c:v>0.95277959054908612</c:v>
                      </c:pt>
                      <c:pt idx="23">
                        <c:v>0.95098312122442508</c:v>
                      </c:pt>
                      <c:pt idx="24">
                        <c:v>0.95101925272627141</c:v>
                      </c:pt>
                      <c:pt idx="25">
                        <c:v>0.9500201652512219</c:v>
                      </c:pt>
                      <c:pt idx="26">
                        <c:v>0.94899173520640678</c:v>
                      </c:pt>
                      <c:pt idx="27">
                        <c:v>0.94784059206404436</c:v>
                      </c:pt>
                      <c:pt idx="28">
                        <c:v>0.9479048175053838</c:v>
                      </c:pt>
                      <c:pt idx="29">
                        <c:v>0.94592628688051394</c:v>
                      </c:pt>
                      <c:pt idx="30">
                        <c:v>0.9472140567436893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A80E-472A-9680-F3CF858293B8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Sample 7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Zenipower_Extrapolation!$A$3:$A$33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Zenipower_Extrapolation!$O$3:$O$33</c15:sqref>
                        </c15:formulaRef>
                      </c:ext>
                    </c:extLst>
                    <c:numCache>
                      <c:formatCode>0.00%</c:formatCode>
                      <c:ptCount val="31"/>
                      <c:pt idx="0">
                        <c:v>0.97832676638714333</c:v>
                      </c:pt>
                      <c:pt idx="1">
                        <c:v>0.97720764507994984</c:v>
                      </c:pt>
                      <c:pt idx="2">
                        <c:v>0.97558443411897966</c:v>
                      </c:pt>
                      <c:pt idx="3">
                        <c:v>0.97489094517406127</c:v>
                      </c:pt>
                      <c:pt idx="4">
                        <c:v>0.97316889999301015</c:v>
                      </c:pt>
                      <c:pt idx="5">
                        <c:v>0.97258425652526692</c:v>
                      </c:pt>
                      <c:pt idx="6">
                        <c:v>0.97139278734567513</c:v>
                      </c:pt>
                      <c:pt idx="7">
                        <c:v>0.9707051230000604</c:v>
                      </c:pt>
                      <c:pt idx="8">
                        <c:v>0.9696713277535447</c:v>
                      </c:pt>
                      <c:pt idx="9">
                        <c:v>0.96900612286659826</c:v>
                      </c:pt>
                      <c:pt idx="10">
                        <c:v>0.96808573267922149</c:v>
                      </c:pt>
                      <c:pt idx="11">
                        <c:v>0.96753182514129066</c:v>
                      </c:pt>
                      <c:pt idx="12">
                        <c:v>0.9667931737666301</c:v>
                      </c:pt>
                      <c:pt idx="13">
                        <c:v>0.96604049045097218</c:v>
                      </c:pt>
                      <c:pt idx="14">
                        <c:v>0.96505201596822021</c:v>
                      </c:pt>
                      <c:pt idx="15">
                        <c:v>0.96395129192565854</c:v>
                      </c:pt>
                      <c:pt idx="16">
                        <c:v>0.96339152984653686</c:v>
                      </c:pt>
                      <c:pt idx="17">
                        <c:v>0.96269533429746001</c:v>
                      </c:pt>
                      <c:pt idx="18">
                        <c:v>0.9613967222554799</c:v>
                      </c:pt>
                      <c:pt idx="19">
                        <c:v>0.96041527417351091</c:v>
                      </c:pt>
                      <c:pt idx="20">
                        <c:v>0.95954527244430199</c:v>
                      </c:pt>
                      <c:pt idx="21">
                        <c:v>0.95841495115392905</c:v>
                      </c:pt>
                      <c:pt idx="22">
                        <c:v>0.95764426089770738</c:v>
                      </c:pt>
                      <c:pt idx="23">
                        <c:v>0.95662584848586196</c:v>
                      </c:pt>
                      <c:pt idx="24">
                        <c:v>0.95530599772404223</c:v>
                      </c:pt>
                      <c:pt idx="25">
                        <c:v>0.95431168684416279</c:v>
                      </c:pt>
                      <c:pt idx="26">
                        <c:v>0.95363921245140615</c:v>
                      </c:pt>
                      <c:pt idx="27">
                        <c:v>0.95303218916481791</c:v>
                      </c:pt>
                      <c:pt idx="28">
                        <c:v>0.95216883818322029</c:v>
                      </c:pt>
                      <c:pt idx="29">
                        <c:v>0.95145798293732731</c:v>
                      </c:pt>
                      <c:pt idx="30">
                        <c:v>0.95193155377836791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A80E-472A-9680-F3CF858293B8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Sample 8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Zenipower_Extrapolation!$A$3:$A$33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105</c:v>
                      </c:pt>
                      <c:pt idx="1">
                        <c:v>113</c:v>
                      </c:pt>
                      <c:pt idx="2">
                        <c:v>121</c:v>
                      </c:pt>
                      <c:pt idx="3">
                        <c:v>129</c:v>
                      </c:pt>
                      <c:pt idx="4">
                        <c:v>137</c:v>
                      </c:pt>
                      <c:pt idx="5">
                        <c:v>145</c:v>
                      </c:pt>
                      <c:pt idx="6">
                        <c:v>153</c:v>
                      </c:pt>
                      <c:pt idx="7">
                        <c:v>161</c:v>
                      </c:pt>
                      <c:pt idx="8">
                        <c:v>169</c:v>
                      </c:pt>
                      <c:pt idx="9">
                        <c:v>177</c:v>
                      </c:pt>
                      <c:pt idx="10">
                        <c:v>185</c:v>
                      </c:pt>
                      <c:pt idx="11">
                        <c:v>193</c:v>
                      </c:pt>
                      <c:pt idx="12">
                        <c:v>201</c:v>
                      </c:pt>
                      <c:pt idx="13">
                        <c:v>209</c:v>
                      </c:pt>
                      <c:pt idx="14">
                        <c:v>217</c:v>
                      </c:pt>
                      <c:pt idx="15">
                        <c:v>225</c:v>
                      </c:pt>
                      <c:pt idx="16">
                        <c:v>233</c:v>
                      </c:pt>
                      <c:pt idx="17">
                        <c:v>241</c:v>
                      </c:pt>
                      <c:pt idx="18">
                        <c:v>249</c:v>
                      </c:pt>
                      <c:pt idx="19">
                        <c:v>257</c:v>
                      </c:pt>
                      <c:pt idx="20">
                        <c:v>265</c:v>
                      </c:pt>
                      <c:pt idx="21">
                        <c:v>273</c:v>
                      </c:pt>
                      <c:pt idx="22">
                        <c:v>281</c:v>
                      </c:pt>
                      <c:pt idx="23">
                        <c:v>289</c:v>
                      </c:pt>
                      <c:pt idx="24">
                        <c:v>297</c:v>
                      </c:pt>
                      <c:pt idx="25">
                        <c:v>305</c:v>
                      </c:pt>
                      <c:pt idx="26">
                        <c:v>313</c:v>
                      </c:pt>
                      <c:pt idx="27">
                        <c:v>321</c:v>
                      </c:pt>
                      <c:pt idx="28">
                        <c:v>329</c:v>
                      </c:pt>
                      <c:pt idx="29">
                        <c:v>337</c:v>
                      </c:pt>
                      <c:pt idx="30">
                        <c:v>345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Zenipower_Extrapolation!$Q$3:$Q$33</c15:sqref>
                        </c15:formulaRef>
                      </c:ext>
                    </c:extLst>
                    <c:numCache>
                      <c:formatCode>0.00%</c:formatCode>
                      <c:ptCount val="31"/>
                      <c:pt idx="0">
                        <c:v>0.9707976318720638</c:v>
                      </c:pt>
                      <c:pt idx="1">
                        <c:v>0.96894561089378228</c:v>
                      </c:pt>
                      <c:pt idx="2">
                        <c:v>0.96689407138432926</c:v>
                      </c:pt>
                      <c:pt idx="3">
                        <c:v>0.96553199931703426</c:v>
                      </c:pt>
                      <c:pt idx="4">
                        <c:v>0.96360988787119928</c:v>
                      </c:pt>
                      <c:pt idx="5">
                        <c:v>0.96311947146172538</c:v>
                      </c:pt>
                      <c:pt idx="6">
                        <c:v>0.96176649857986274</c:v>
                      </c:pt>
                      <c:pt idx="7">
                        <c:v>0.9608436129274589</c:v>
                      </c:pt>
                      <c:pt idx="8">
                        <c:v>0.95937364273117431</c:v>
                      </c:pt>
                      <c:pt idx="9">
                        <c:v>0.96012718877656067</c:v>
                      </c:pt>
                      <c:pt idx="10">
                        <c:v>0.95804864473147311</c:v>
                      </c:pt>
                      <c:pt idx="11">
                        <c:v>0.95669152235986099</c:v>
                      </c:pt>
                      <c:pt idx="12">
                        <c:v>0.95563107323391205</c:v>
                      </c:pt>
                      <c:pt idx="13">
                        <c:v>0.95483153938058585</c:v>
                      </c:pt>
                      <c:pt idx="14">
                        <c:v>0.95439121499754154</c:v>
                      </c:pt>
                      <c:pt idx="15">
                        <c:v>0.95404710297243922</c:v>
                      </c:pt>
                      <c:pt idx="16">
                        <c:v>0.95299160591779308</c:v>
                      </c:pt>
                      <c:pt idx="17">
                        <c:v>0.95243827631388167</c:v>
                      </c:pt>
                      <c:pt idx="18">
                        <c:v>0.9522052471151573</c:v>
                      </c:pt>
                      <c:pt idx="19">
                        <c:v>0.95213660604678807</c:v>
                      </c:pt>
                      <c:pt idx="20">
                        <c:v>0.95171426159837158</c:v>
                      </c:pt>
                      <c:pt idx="21">
                        <c:v>0.95135640564750701</c:v>
                      </c:pt>
                      <c:pt idx="22">
                        <c:v>0.95105129385131726</c:v>
                      </c:pt>
                      <c:pt idx="23">
                        <c:v>0.95075432660380665</c:v>
                      </c:pt>
                      <c:pt idx="24">
                        <c:v>0.95009380537441535</c:v>
                      </c:pt>
                      <c:pt idx="25">
                        <c:v>0.94942837107796763</c:v>
                      </c:pt>
                      <c:pt idx="26">
                        <c:v>0.94877148300201786</c:v>
                      </c:pt>
                      <c:pt idx="27">
                        <c:v>0.9483303140444137</c:v>
                      </c:pt>
                      <c:pt idx="28">
                        <c:v>0.94766095809713147</c:v>
                      </c:pt>
                      <c:pt idx="29">
                        <c:v>0.94716386943171826</c:v>
                      </c:pt>
                      <c:pt idx="30">
                        <c:v>0.94696649892895302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A80E-472A-9680-F3CF858293B8}"/>
                  </c:ext>
                </c:extLst>
              </c15:ser>
            </c15:filteredScatterSeries>
          </c:ext>
        </c:extLst>
      </c:scatterChart>
      <c:valAx>
        <c:axId val="430446000"/>
        <c:scaling>
          <c:orientation val="minMax"/>
          <c:max val="73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/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50656"/>
        <c:crosses val="autoZero"/>
        <c:crossBetween val="midCat"/>
      </c:valAx>
      <c:valAx>
        <c:axId val="115250656"/>
        <c:scaling>
          <c:orientation val="minMax"/>
          <c:max val="1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46000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Long-Term</a:t>
            </a:r>
            <a:r>
              <a:rPr lang="en-US" baseline="0"/>
              <a:t> Cycling</a:t>
            </a:r>
          </a:p>
          <a:p>
            <a:pPr>
              <a:defRPr/>
            </a:pPr>
            <a:r>
              <a:rPr lang="en-US" baseline="0"/>
              <a:t>Varta vs. Zenipower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Varta (Averaged)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0719028871391083"/>
                  <c:y val="1.305511811023622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1" baseline="0"/>
                      <a:t>y = -0.0002x + 0.9646</a:t>
                    </a:r>
                    <a:br>
                      <a:rPr lang="en-US" b="1" baseline="0"/>
                    </a:br>
                    <a:r>
                      <a:rPr lang="en-US" b="1" baseline="0"/>
                      <a:t>R² = 0.9988</a:t>
                    </a:r>
                    <a:endParaRPr lang="en-US" sz="1100" b="1"/>
                  </a:p>
                </c:rich>
              </c:tx>
              <c:numFmt formatCode="General" sourceLinked="0"/>
              <c:spPr>
                <a:solidFill>
                  <a:schemeClr val="accent1">
                    <a:lumMod val="40000"/>
                    <a:lumOff val="60000"/>
                  </a:schemeClr>
                </a:solidFill>
                <a:ln>
                  <a:solidFill>
                    <a:sysClr val="windowText" lastClr="000000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Varta_Extrapolation!$A$3:$A$34</c:f>
              <c:numCache>
                <c:formatCode>General</c:formatCode>
                <c:ptCount val="32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  <c:pt idx="31">
                  <c:v>353</c:v>
                </c:pt>
              </c:numCache>
            </c:numRef>
          </c:xVal>
          <c:yVal>
            <c:numRef>
              <c:f>Varta_Extrapolation!$R$3:$R$34</c:f>
              <c:numCache>
                <c:formatCode>0.00%</c:formatCode>
                <c:ptCount val="32"/>
                <c:pt idx="0">
                  <c:v>0.94462964950810502</c:v>
                </c:pt>
                <c:pt idx="1">
                  <c:v>0.94301773467867966</c:v>
                </c:pt>
                <c:pt idx="2">
                  <c:v>0.93998088339430552</c:v>
                </c:pt>
                <c:pt idx="3">
                  <c:v>0.93831094600318576</c:v>
                </c:pt>
                <c:pt idx="4">
                  <c:v>0.93687381347077137</c:v>
                </c:pt>
                <c:pt idx="5">
                  <c:v>0.93476350929220564</c:v>
                </c:pt>
                <c:pt idx="6">
                  <c:v>0.93307129043749659</c:v>
                </c:pt>
                <c:pt idx="7">
                  <c:v>0.931804254193495</c:v>
                </c:pt>
                <c:pt idx="8">
                  <c:v>0.93065441301703922</c:v>
                </c:pt>
                <c:pt idx="9">
                  <c:v>0.92854935122303206</c:v>
                </c:pt>
                <c:pt idx="10">
                  <c:v>0.92802220308379701</c:v>
                </c:pt>
                <c:pt idx="11">
                  <c:v>0.92564602559648523</c:v>
                </c:pt>
                <c:pt idx="12">
                  <c:v>0.92411259059064865</c:v>
                </c:pt>
                <c:pt idx="13">
                  <c:v>0.92276351218678843</c:v>
                </c:pt>
                <c:pt idx="14">
                  <c:v>0.92139695388061438</c:v>
                </c:pt>
                <c:pt idx="15">
                  <c:v>0.91959749050074735</c:v>
                </c:pt>
                <c:pt idx="16">
                  <c:v>0.91831487832641145</c:v>
                </c:pt>
                <c:pt idx="17">
                  <c:v>0.91688372665658435</c:v>
                </c:pt>
                <c:pt idx="18">
                  <c:v>0.9154826873951103</c:v>
                </c:pt>
                <c:pt idx="19">
                  <c:v>0.91374883015664488</c:v>
                </c:pt>
                <c:pt idx="20">
                  <c:v>0.9121273567813214</c:v>
                </c:pt>
                <c:pt idx="21">
                  <c:v>0.91043092165182682</c:v>
                </c:pt>
                <c:pt idx="22">
                  <c:v>0.90868082036189501</c:v>
                </c:pt>
                <c:pt idx="23">
                  <c:v>0.90694657670243795</c:v>
                </c:pt>
                <c:pt idx="24">
                  <c:v>0.90534903108164855</c:v>
                </c:pt>
                <c:pt idx="25">
                  <c:v>0.90397362570600448</c:v>
                </c:pt>
                <c:pt idx="26">
                  <c:v>0.90200374459686683</c:v>
                </c:pt>
                <c:pt idx="27">
                  <c:v>0.90006357916233204</c:v>
                </c:pt>
                <c:pt idx="28">
                  <c:v>0.89871166520095225</c:v>
                </c:pt>
                <c:pt idx="29">
                  <c:v>0.89687578046932148</c:v>
                </c:pt>
                <c:pt idx="30">
                  <c:v>0.89496791784873642</c:v>
                </c:pt>
                <c:pt idx="31">
                  <c:v>0.89322338852406324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E4-429A-8E78-4E7A18248D3A}"/>
            </c:ext>
          </c:extLst>
        </c:ser>
        <c:ser>
          <c:idx val="1"/>
          <c:order val="1"/>
          <c:tx>
            <c:v>Zenipower (Averaged)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8006780402449696E-2"/>
                  <c:y val="-0.1328541848935549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1" baseline="0"/>
                      <a:t>y = -1E-04x + 0.9799</a:t>
                    </a:r>
                    <a:br>
                      <a:rPr lang="en-US" b="1" baseline="0"/>
                    </a:br>
                    <a:r>
                      <a:rPr lang="en-US" b="1" baseline="0"/>
                      <a:t>R² = 0.9746</a:t>
                    </a:r>
                    <a:endParaRPr lang="en-US" sz="1100" b="1"/>
                  </a:p>
                </c:rich>
              </c:tx>
              <c:numFmt formatCode="General" sourceLinked="0"/>
              <c:spPr>
                <a:solidFill>
                  <a:schemeClr val="accent2">
                    <a:lumMod val="40000"/>
                    <a:lumOff val="60000"/>
                  </a:schemeClr>
                </a:solidFill>
                <a:ln>
                  <a:solidFill>
                    <a:sysClr val="windowText" lastClr="000000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Zenipower_Extrapolation!$A$3:$A$33</c:f>
              <c:numCache>
                <c:formatCode>General</c:formatCode>
                <c:ptCount val="31"/>
                <c:pt idx="0">
                  <c:v>105</c:v>
                </c:pt>
                <c:pt idx="1">
                  <c:v>113</c:v>
                </c:pt>
                <c:pt idx="2">
                  <c:v>121</c:v>
                </c:pt>
                <c:pt idx="3">
                  <c:v>129</c:v>
                </c:pt>
                <c:pt idx="4">
                  <c:v>137</c:v>
                </c:pt>
                <c:pt idx="5">
                  <c:v>145</c:v>
                </c:pt>
                <c:pt idx="6">
                  <c:v>153</c:v>
                </c:pt>
                <c:pt idx="7">
                  <c:v>161</c:v>
                </c:pt>
                <c:pt idx="8">
                  <c:v>169</c:v>
                </c:pt>
                <c:pt idx="9">
                  <c:v>177</c:v>
                </c:pt>
                <c:pt idx="10">
                  <c:v>185</c:v>
                </c:pt>
                <c:pt idx="11">
                  <c:v>193</c:v>
                </c:pt>
                <c:pt idx="12">
                  <c:v>201</c:v>
                </c:pt>
                <c:pt idx="13">
                  <c:v>209</c:v>
                </c:pt>
                <c:pt idx="14">
                  <c:v>217</c:v>
                </c:pt>
                <c:pt idx="15">
                  <c:v>225</c:v>
                </c:pt>
                <c:pt idx="16">
                  <c:v>233</c:v>
                </c:pt>
                <c:pt idx="17">
                  <c:v>241</c:v>
                </c:pt>
                <c:pt idx="18">
                  <c:v>249</c:v>
                </c:pt>
                <c:pt idx="19">
                  <c:v>257</c:v>
                </c:pt>
                <c:pt idx="20">
                  <c:v>265</c:v>
                </c:pt>
                <c:pt idx="21">
                  <c:v>273</c:v>
                </c:pt>
                <c:pt idx="22">
                  <c:v>281</c:v>
                </c:pt>
                <c:pt idx="23">
                  <c:v>289</c:v>
                </c:pt>
                <c:pt idx="24">
                  <c:v>297</c:v>
                </c:pt>
                <c:pt idx="25">
                  <c:v>305</c:v>
                </c:pt>
                <c:pt idx="26">
                  <c:v>313</c:v>
                </c:pt>
                <c:pt idx="27">
                  <c:v>321</c:v>
                </c:pt>
                <c:pt idx="28">
                  <c:v>329</c:v>
                </c:pt>
                <c:pt idx="29">
                  <c:v>337</c:v>
                </c:pt>
                <c:pt idx="30">
                  <c:v>345</c:v>
                </c:pt>
              </c:numCache>
            </c:numRef>
          </c:xVal>
          <c:yVal>
            <c:numRef>
              <c:f>Zenipower_Extrapolation!$R$3:$R$33</c:f>
              <c:numCache>
                <c:formatCode>0.00%</c:formatCode>
                <c:ptCount val="31"/>
                <c:pt idx="0">
                  <c:v>0.97285268134594605</c:v>
                </c:pt>
                <c:pt idx="1">
                  <c:v>0.97142743488154581</c:v>
                </c:pt>
                <c:pt idx="2">
                  <c:v>0.9694192231565234</c:v>
                </c:pt>
                <c:pt idx="3">
                  <c:v>0.96850859670099665</c:v>
                </c:pt>
                <c:pt idx="4">
                  <c:v>0.96653710799333215</c:v>
                </c:pt>
                <c:pt idx="5">
                  <c:v>0.96582402493173547</c:v>
                </c:pt>
                <c:pt idx="6">
                  <c:v>0.96483341089552854</c:v>
                </c:pt>
                <c:pt idx="7">
                  <c:v>0.96402787383874189</c:v>
                </c:pt>
                <c:pt idx="8">
                  <c:v>0.96275524816906111</c:v>
                </c:pt>
                <c:pt idx="9">
                  <c:v>0.96337370994217975</c:v>
                </c:pt>
                <c:pt idx="10">
                  <c:v>0.96145019663419573</c:v>
                </c:pt>
                <c:pt idx="11">
                  <c:v>0.95999581825387714</c:v>
                </c:pt>
                <c:pt idx="12">
                  <c:v>0.9590737671493017</c:v>
                </c:pt>
                <c:pt idx="13">
                  <c:v>0.95839833174107569</c:v>
                </c:pt>
                <c:pt idx="14">
                  <c:v>0.95774666747704784</c:v>
                </c:pt>
                <c:pt idx="15">
                  <c:v>0.95700045813979751</c:v>
                </c:pt>
                <c:pt idx="16">
                  <c:v>0.95646549306122775</c:v>
                </c:pt>
                <c:pt idx="17">
                  <c:v>0.9560608791809978</c:v>
                </c:pt>
                <c:pt idx="18">
                  <c:v>0.95558003147925508</c:v>
                </c:pt>
                <c:pt idx="19">
                  <c:v>0.95492118781499069</c:v>
                </c:pt>
                <c:pt idx="20">
                  <c:v>0.95448950100627805</c:v>
                </c:pt>
                <c:pt idx="21">
                  <c:v>0.95345304976925305</c:v>
                </c:pt>
                <c:pt idx="22">
                  <c:v>0.95336077222212168</c:v>
                </c:pt>
                <c:pt idx="23">
                  <c:v>0.95288162644763985</c:v>
                </c:pt>
                <c:pt idx="24">
                  <c:v>0.95192083295034957</c:v>
                </c:pt>
                <c:pt idx="25">
                  <c:v>0.95111240976430311</c:v>
                </c:pt>
                <c:pt idx="26">
                  <c:v>0.95052447371038817</c:v>
                </c:pt>
                <c:pt idx="27">
                  <c:v>0.94993813255503623</c:v>
                </c:pt>
                <c:pt idx="28">
                  <c:v>0.94900509262792909</c:v>
                </c:pt>
                <c:pt idx="29">
                  <c:v>0.94819805061314233</c:v>
                </c:pt>
                <c:pt idx="30">
                  <c:v>0.94879524435493801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E4-429A-8E78-4E7A18248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532928"/>
        <c:axId val="1783264656"/>
      </c:scatterChart>
      <c:valAx>
        <c:axId val="1853532928"/>
        <c:scaling>
          <c:orientation val="minMax"/>
          <c:max val="355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Cycles / Days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264656"/>
        <c:crosses val="autoZero"/>
        <c:crossBetween val="midCat"/>
      </c:valAx>
      <c:valAx>
        <c:axId val="178326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 Capacity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532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Varta Accu60L3</a:t>
            </a:r>
          </a:p>
          <a:p>
            <a:pPr>
              <a:defRPr/>
            </a:pPr>
            <a:r>
              <a:rPr lang="en-US" b="1"/>
              <a:t>Supplier</a:t>
            </a:r>
            <a:r>
              <a:rPr lang="en-US" b="1" baseline="0"/>
              <a:t> Data vs. Starkey Long-Term Cycling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Varta_SupplierData_Comparison!$E$2:$E$422</c:f>
              <c:numCache>
                <c:formatCode>General</c:formatCode>
                <c:ptCount val="421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0</c:v>
                </c:pt>
                <c:pt idx="53">
                  <c:v>200</c:v>
                </c:pt>
                <c:pt idx="54">
                  <c:v>400</c:v>
                </c:pt>
                <c:pt idx="55">
                  <c:v>600</c:v>
                </c:pt>
                <c:pt idx="56">
                  <c:v>800</c:v>
                </c:pt>
                <c:pt idx="57">
                  <c:v>1000</c:v>
                </c:pt>
                <c:pt idx="58">
                  <c:v>1200</c:v>
                </c:pt>
                <c:pt idx="59">
                  <c:v>1400</c:v>
                </c:pt>
                <c:pt idx="60">
                  <c:v>1600</c:v>
                </c:pt>
                <c:pt idx="61">
                  <c:v>1800</c:v>
                </c:pt>
              </c:numCache>
            </c:numRef>
          </c:xVal>
          <c:yVal>
            <c:numRef>
              <c:f>Varta_SupplierData_Comparison!$N$2:$N$422</c:f>
              <c:numCache>
                <c:formatCode>0.00%</c:formatCode>
                <c:ptCount val="421"/>
                <c:pt idx="0">
                  <c:v>1</c:v>
                </c:pt>
                <c:pt idx="1">
                  <c:v>0.97750306033262424</c:v>
                </c:pt>
                <c:pt idx="2">
                  <c:v>0.97140719861869163</c:v>
                </c:pt>
                <c:pt idx="3">
                  <c:v>0.96695704576949393</c:v>
                </c:pt>
                <c:pt idx="4">
                  <c:v>0.96361334919891783</c:v>
                </c:pt>
                <c:pt idx="5">
                  <c:v>0.96089021190268686</c:v>
                </c:pt>
                <c:pt idx="6">
                  <c:v>0.95851419195625398</c:v>
                </c:pt>
                <c:pt idx="7">
                  <c:v>0.95651148517325602</c:v>
                </c:pt>
                <c:pt idx="8">
                  <c:v>0.95412044153348829</c:v>
                </c:pt>
                <c:pt idx="9">
                  <c:v>0.95215174329151031</c:v>
                </c:pt>
                <c:pt idx="10">
                  <c:v>0.95046390782692669</c:v>
                </c:pt>
                <c:pt idx="11">
                  <c:v>0.94824354653811682</c:v>
                </c:pt>
                <c:pt idx="12">
                  <c:v>0.94641202430326543</c:v>
                </c:pt>
                <c:pt idx="13">
                  <c:v>0.94462773393578603</c:v>
                </c:pt>
                <c:pt idx="14">
                  <c:v>0.94301727374730293</c:v>
                </c:pt>
                <c:pt idx="15">
                  <c:v>0.93998266056795521</c:v>
                </c:pt>
                <c:pt idx="16">
                  <c:v>0.93831098261059587</c:v>
                </c:pt>
                <c:pt idx="17">
                  <c:v>0.93687370432834605</c:v>
                </c:pt>
                <c:pt idx="18">
                  <c:v>0.93476363288760866</c:v>
                </c:pt>
                <c:pt idx="19">
                  <c:v>0.93307065247579579</c:v>
                </c:pt>
                <c:pt idx="20">
                  <c:v>0.93180248941590771</c:v>
                </c:pt>
                <c:pt idx="21">
                  <c:v>0.93065303840280289</c:v>
                </c:pt>
                <c:pt idx="22">
                  <c:v>0.9285463035463527</c:v>
                </c:pt>
                <c:pt idx="23">
                  <c:v>0.92802206496792228</c:v>
                </c:pt>
                <c:pt idx="24">
                  <c:v>0.92564410742211523</c:v>
                </c:pt>
                <c:pt idx="25">
                  <c:v>0.92411087382627621</c:v>
                </c:pt>
                <c:pt idx="26">
                  <c:v>0.92276157822966787</c:v>
                </c:pt>
                <c:pt idx="27">
                  <c:v>0.92139351922494672</c:v>
                </c:pt>
                <c:pt idx="28">
                  <c:v>0.91959335359989047</c:v>
                </c:pt>
                <c:pt idx="29">
                  <c:v>0.91831222095511977</c:v>
                </c:pt>
                <c:pt idx="30">
                  <c:v>0.91688184458548072</c:v>
                </c:pt>
                <c:pt idx="31">
                  <c:v>0.91547844749692497</c:v>
                </c:pt>
                <c:pt idx="32">
                  <c:v>0.91374532941898989</c:v>
                </c:pt>
                <c:pt idx="33">
                  <c:v>0.91212408716278182</c:v>
                </c:pt>
                <c:pt idx="34">
                  <c:v>0.91042789416140024</c:v>
                </c:pt>
                <c:pt idx="35">
                  <c:v>0.90867802217564964</c:v>
                </c:pt>
                <c:pt idx="36">
                  <c:v>0.90694420216677929</c:v>
                </c:pt>
                <c:pt idx="37">
                  <c:v>0.90534599918938441</c:v>
                </c:pt>
                <c:pt idx="38">
                  <c:v>0.90397289528720393</c:v>
                </c:pt>
                <c:pt idx="39">
                  <c:v>0.90200401585067269</c:v>
                </c:pt>
                <c:pt idx="40">
                  <c:v>0.90006667921692574</c:v>
                </c:pt>
                <c:pt idx="41">
                  <c:v>0.89871155877923659</c:v>
                </c:pt>
                <c:pt idx="42">
                  <c:v>0.8968783450137221</c:v>
                </c:pt>
                <c:pt idx="43">
                  <c:v>0.89497113836434883</c:v>
                </c:pt>
                <c:pt idx="44">
                  <c:v>0.89322582493367442</c:v>
                </c:pt>
                <c:pt idx="45">
                  <c:v>0.89330585897368286</c:v>
                </c:pt>
                <c:pt idx="46">
                  <c:v>0.8936055714593093</c:v>
                </c:pt>
                <c:pt idx="47">
                  <c:v>0.88886933157805437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205E-4E8E-87C5-06E082BBB160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Varta_SupplierData_Comparison!$E$2:$E$422</c:f>
              <c:numCache>
                <c:formatCode>General</c:formatCode>
                <c:ptCount val="421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0</c:v>
                </c:pt>
                <c:pt idx="53">
                  <c:v>200</c:v>
                </c:pt>
                <c:pt idx="54">
                  <c:v>400</c:v>
                </c:pt>
                <c:pt idx="55">
                  <c:v>600</c:v>
                </c:pt>
                <c:pt idx="56">
                  <c:v>800</c:v>
                </c:pt>
                <c:pt idx="57">
                  <c:v>1000</c:v>
                </c:pt>
                <c:pt idx="58">
                  <c:v>1200</c:v>
                </c:pt>
                <c:pt idx="59">
                  <c:v>1400</c:v>
                </c:pt>
                <c:pt idx="60">
                  <c:v>1600</c:v>
                </c:pt>
                <c:pt idx="61">
                  <c:v>1800</c:v>
                </c:pt>
              </c:numCache>
            </c:numRef>
          </c:xVal>
          <c:yVal>
            <c:numRef>
              <c:f>Varta_SupplierData_Comparison!$O$2:$O$422</c:f>
              <c:numCache>
                <c:formatCode>General</c:formatCode>
                <c:ptCount val="421"/>
                <c:pt idx="13">
                  <c:v>0.94359999999999999</c:v>
                </c:pt>
                <c:pt idx="14">
                  <c:v>0.94200000000000006</c:v>
                </c:pt>
                <c:pt idx="15">
                  <c:v>0.94040000000000001</c:v>
                </c:pt>
                <c:pt idx="16">
                  <c:v>0.93879999999999997</c:v>
                </c:pt>
                <c:pt idx="17">
                  <c:v>0.93720000000000003</c:v>
                </c:pt>
                <c:pt idx="18">
                  <c:v>0.93559999999999999</c:v>
                </c:pt>
                <c:pt idx="19">
                  <c:v>0.93400000000000005</c:v>
                </c:pt>
                <c:pt idx="20">
                  <c:v>0.93240000000000001</c:v>
                </c:pt>
                <c:pt idx="21">
                  <c:v>0.93079999999999996</c:v>
                </c:pt>
                <c:pt idx="22">
                  <c:v>0.92920000000000003</c:v>
                </c:pt>
                <c:pt idx="23">
                  <c:v>0.92759999999999998</c:v>
                </c:pt>
                <c:pt idx="24">
                  <c:v>0.92600000000000005</c:v>
                </c:pt>
                <c:pt idx="25">
                  <c:v>0.9244</c:v>
                </c:pt>
                <c:pt idx="26">
                  <c:v>0.92280000000000006</c:v>
                </c:pt>
                <c:pt idx="27">
                  <c:v>0.92120000000000002</c:v>
                </c:pt>
                <c:pt idx="28">
                  <c:v>0.91959999999999997</c:v>
                </c:pt>
                <c:pt idx="29">
                  <c:v>0.91800000000000004</c:v>
                </c:pt>
                <c:pt idx="30">
                  <c:v>0.91639999999999999</c:v>
                </c:pt>
                <c:pt idx="31">
                  <c:v>0.91480000000000006</c:v>
                </c:pt>
                <c:pt idx="32">
                  <c:v>0.91320000000000001</c:v>
                </c:pt>
                <c:pt idx="33">
                  <c:v>0.91159999999999997</c:v>
                </c:pt>
                <c:pt idx="34">
                  <c:v>0.91</c:v>
                </c:pt>
                <c:pt idx="35">
                  <c:v>0.90839999999999999</c:v>
                </c:pt>
                <c:pt idx="36">
                  <c:v>0.90680000000000005</c:v>
                </c:pt>
                <c:pt idx="37">
                  <c:v>0.9052</c:v>
                </c:pt>
                <c:pt idx="38">
                  <c:v>0.90359999999999996</c:v>
                </c:pt>
                <c:pt idx="39">
                  <c:v>0.90200000000000002</c:v>
                </c:pt>
                <c:pt idx="40">
                  <c:v>0.90039999999999998</c:v>
                </c:pt>
                <c:pt idx="41">
                  <c:v>0.89880000000000004</c:v>
                </c:pt>
                <c:pt idx="42">
                  <c:v>0.8972</c:v>
                </c:pt>
                <c:pt idx="43">
                  <c:v>0.89559999999999995</c:v>
                </c:pt>
                <c:pt idx="44">
                  <c:v>0.89400000000000002</c:v>
                </c:pt>
                <c:pt idx="45">
                  <c:v>0.89239999999999997</c:v>
                </c:pt>
                <c:pt idx="46">
                  <c:v>0.89080000000000004</c:v>
                </c:pt>
                <c:pt idx="47">
                  <c:v>0.88919999999999999</c:v>
                </c:pt>
                <c:pt idx="48">
                  <c:v>0.88760000000000006</c:v>
                </c:pt>
                <c:pt idx="49">
                  <c:v>0.88600000000000001</c:v>
                </c:pt>
                <c:pt idx="50">
                  <c:v>0.88439999999999996</c:v>
                </c:pt>
                <c:pt idx="51">
                  <c:v>0.88280000000000003</c:v>
                </c:pt>
                <c:pt idx="53">
                  <c:v>0.92459999999999998</c:v>
                </c:pt>
                <c:pt idx="54">
                  <c:v>0.88460000000000005</c:v>
                </c:pt>
                <c:pt idx="55">
                  <c:v>0.84460000000000002</c:v>
                </c:pt>
                <c:pt idx="56">
                  <c:v>0.80459999999999998</c:v>
                </c:pt>
                <c:pt idx="57">
                  <c:v>0.76459999999999995</c:v>
                </c:pt>
                <c:pt idx="58">
                  <c:v>0.72460000000000002</c:v>
                </c:pt>
                <c:pt idx="59">
                  <c:v>0.68459999999999999</c:v>
                </c:pt>
                <c:pt idx="60">
                  <c:v>0.64460000000000006</c:v>
                </c:pt>
                <c:pt idx="61">
                  <c:v>0.60460000000000003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205E-4E8E-87C5-06E082BBB160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4905641849892324E-2"/>
                  <c:y val="-0.344534581825920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Varta_SupplierData_Comparison!$E$2:$E$422</c:f>
              <c:numCache>
                <c:formatCode>General</c:formatCode>
                <c:ptCount val="421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385</c:v>
                </c:pt>
                <c:pt idx="49">
                  <c:v>393</c:v>
                </c:pt>
                <c:pt idx="50">
                  <c:v>401</c:v>
                </c:pt>
                <c:pt idx="51">
                  <c:v>409</c:v>
                </c:pt>
                <c:pt idx="52">
                  <c:v>0</c:v>
                </c:pt>
                <c:pt idx="53">
                  <c:v>200</c:v>
                </c:pt>
                <c:pt idx="54">
                  <c:v>400</c:v>
                </c:pt>
                <c:pt idx="55">
                  <c:v>600</c:v>
                </c:pt>
                <c:pt idx="56">
                  <c:v>800</c:v>
                </c:pt>
                <c:pt idx="57">
                  <c:v>1000</c:v>
                </c:pt>
                <c:pt idx="58">
                  <c:v>1200</c:v>
                </c:pt>
                <c:pt idx="59">
                  <c:v>1400</c:v>
                </c:pt>
                <c:pt idx="60">
                  <c:v>1600</c:v>
                </c:pt>
                <c:pt idx="61">
                  <c:v>1800</c:v>
                </c:pt>
              </c:numCache>
            </c:numRef>
          </c:xVal>
          <c:yVal>
            <c:numRef>
              <c:f>Varta_SupplierData_Comparison!$P$2:$P$422</c:f>
              <c:numCache>
                <c:formatCode>General</c:formatCode>
                <c:ptCount val="421"/>
                <c:pt idx="52" formatCode="0.00%">
                  <c:v>1</c:v>
                </c:pt>
                <c:pt idx="53" formatCode="0.00%">
                  <c:v>0.97087378640776689</c:v>
                </c:pt>
                <c:pt idx="54" formatCode="0.00%">
                  <c:v>0.9417475728155339</c:v>
                </c:pt>
                <c:pt idx="55" formatCode="0.00%">
                  <c:v>0.9126213592233009</c:v>
                </c:pt>
                <c:pt idx="56" formatCode="0.00%">
                  <c:v>0.88834951456310673</c:v>
                </c:pt>
                <c:pt idx="57" formatCode="0.00%">
                  <c:v>0.86407766990291257</c:v>
                </c:pt>
                <c:pt idx="58" formatCode="0.00%">
                  <c:v>0.84466019417475713</c:v>
                </c:pt>
                <c:pt idx="59" formatCode="0.00%">
                  <c:v>0.82038834951456296</c:v>
                </c:pt>
                <c:pt idx="60" formatCode="0.00%">
                  <c:v>0.80097087378640774</c:v>
                </c:pt>
                <c:pt idx="61" formatCode="0.00%">
                  <c:v>0.78640776699029113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570-4154-B6D6-0C4E5558BA18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 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B63-4F6F-B9F5-0B46DA0DE621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5B63-4F6F-B9F5-0B46DA0DE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1760"/>
        <c:axId val="2129075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Varta_SupplierData_Comparison!$E$2:$E$422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1</c:v>
                      </c:pt>
                      <c:pt idx="1">
                        <c:v>9</c:v>
                      </c:pt>
                      <c:pt idx="2">
                        <c:v>17</c:v>
                      </c:pt>
                      <c:pt idx="3">
                        <c:v>25</c:v>
                      </c:pt>
                      <c:pt idx="4">
                        <c:v>33</c:v>
                      </c:pt>
                      <c:pt idx="5">
                        <c:v>41</c:v>
                      </c:pt>
                      <c:pt idx="6">
                        <c:v>49</c:v>
                      </c:pt>
                      <c:pt idx="7">
                        <c:v>57</c:v>
                      </c:pt>
                      <c:pt idx="8">
                        <c:v>65</c:v>
                      </c:pt>
                      <c:pt idx="9">
                        <c:v>73</c:v>
                      </c:pt>
                      <c:pt idx="10">
                        <c:v>81</c:v>
                      </c:pt>
                      <c:pt idx="11">
                        <c:v>89</c:v>
                      </c:pt>
                      <c:pt idx="12">
                        <c:v>97</c:v>
                      </c:pt>
                      <c:pt idx="13">
                        <c:v>105</c:v>
                      </c:pt>
                      <c:pt idx="14">
                        <c:v>113</c:v>
                      </c:pt>
                      <c:pt idx="15">
                        <c:v>121</c:v>
                      </c:pt>
                      <c:pt idx="16">
                        <c:v>129</c:v>
                      </c:pt>
                      <c:pt idx="17">
                        <c:v>137</c:v>
                      </c:pt>
                      <c:pt idx="18">
                        <c:v>145</c:v>
                      </c:pt>
                      <c:pt idx="19">
                        <c:v>153</c:v>
                      </c:pt>
                      <c:pt idx="20">
                        <c:v>161</c:v>
                      </c:pt>
                      <c:pt idx="21">
                        <c:v>169</c:v>
                      </c:pt>
                      <c:pt idx="22">
                        <c:v>177</c:v>
                      </c:pt>
                      <c:pt idx="23">
                        <c:v>185</c:v>
                      </c:pt>
                      <c:pt idx="24">
                        <c:v>193</c:v>
                      </c:pt>
                      <c:pt idx="25">
                        <c:v>201</c:v>
                      </c:pt>
                      <c:pt idx="26">
                        <c:v>209</c:v>
                      </c:pt>
                      <c:pt idx="27">
                        <c:v>217</c:v>
                      </c:pt>
                      <c:pt idx="28">
                        <c:v>225</c:v>
                      </c:pt>
                      <c:pt idx="29">
                        <c:v>233</c:v>
                      </c:pt>
                      <c:pt idx="30">
                        <c:v>241</c:v>
                      </c:pt>
                      <c:pt idx="31">
                        <c:v>249</c:v>
                      </c:pt>
                      <c:pt idx="32">
                        <c:v>257</c:v>
                      </c:pt>
                      <c:pt idx="33">
                        <c:v>265</c:v>
                      </c:pt>
                      <c:pt idx="34">
                        <c:v>273</c:v>
                      </c:pt>
                      <c:pt idx="35">
                        <c:v>281</c:v>
                      </c:pt>
                      <c:pt idx="36">
                        <c:v>289</c:v>
                      </c:pt>
                      <c:pt idx="37">
                        <c:v>297</c:v>
                      </c:pt>
                      <c:pt idx="38">
                        <c:v>305</c:v>
                      </c:pt>
                      <c:pt idx="39">
                        <c:v>313</c:v>
                      </c:pt>
                      <c:pt idx="40">
                        <c:v>321</c:v>
                      </c:pt>
                      <c:pt idx="41">
                        <c:v>329</c:v>
                      </c:pt>
                      <c:pt idx="42">
                        <c:v>337</c:v>
                      </c:pt>
                      <c:pt idx="43">
                        <c:v>345</c:v>
                      </c:pt>
                      <c:pt idx="44">
                        <c:v>353</c:v>
                      </c:pt>
                      <c:pt idx="45">
                        <c:v>361</c:v>
                      </c:pt>
                      <c:pt idx="46">
                        <c:v>369</c:v>
                      </c:pt>
                      <c:pt idx="47">
                        <c:v>377</c:v>
                      </c:pt>
                      <c:pt idx="48">
                        <c:v>385</c:v>
                      </c:pt>
                      <c:pt idx="49">
                        <c:v>393</c:v>
                      </c:pt>
                      <c:pt idx="50">
                        <c:v>401</c:v>
                      </c:pt>
                      <c:pt idx="51">
                        <c:v>409</c:v>
                      </c:pt>
                      <c:pt idx="52">
                        <c:v>0</c:v>
                      </c:pt>
                      <c:pt idx="53">
                        <c:v>200</c:v>
                      </c:pt>
                      <c:pt idx="54">
                        <c:v>400</c:v>
                      </c:pt>
                      <c:pt idx="55">
                        <c:v>600</c:v>
                      </c:pt>
                      <c:pt idx="56">
                        <c:v>800</c:v>
                      </c:pt>
                      <c:pt idx="57">
                        <c:v>1000</c:v>
                      </c:pt>
                      <c:pt idx="58">
                        <c:v>1200</c:v>
                      </c:pt>
                      <c:pt idx="59">
                        <c:v>1400</c:v>
                      </c:pt>
                      <c:pt idx="60">
                        <c:v>1600</c:v>
                      </c:pt>
                      <c:pt idx="61">
                        <c:v>1800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Varta_SupplierData_Comparison!$F$2:$F$422</c15:sqref>
                        </c15:formulaRef>
                      </c:ext>
                    </c:extLst>
                    <c:numCache>
                      <c:formatCode>0.00%</c:formatCode>
                      <c:ptCount val="421"/>
                      <c:pt idx="0">
                        <c:v>1</c:v>
                      </c:pt>
                      <c:pt idx="1">
                        <c:v>0.97679596486892117</c:v>
                      </c:pt>
                      <c:pt idx="2">
                        <c:v>0.97049857965326525</c:v>
                      </c:pt>
                      <c:pt idx="3">
                        <c:v>0.96655055176590032</c:v>
                      </c:pt>
                      <c:pt idx="4">
                        <c:v>0.96335247391574486</c:v>
                      </c:pt>
                      <c:pt idx="5">
                        <c:v>0.96100380471616476</c:v>
                      </c:pt>
                      <c:pt idx="6">
                        <c:v>0.95864387409734897</c:v>
                      </c:pt>
                      <c:pt idx="7">
                        <c:v>0.95672317874588897</c:v>
                      </c:pt>
                      <c:pt idx="8">
                        <c:v>0.95468188769016216</c:v>
                      </c:pt>
                      <c:pt idx="9">
                        <c:v>0.95273983275975893</c:v>
                      </c:pt>
                      <c:pt idx="10">
                        <c:v>0.95104016554199555</c:v>
                      </c:pt>
                      <c:pt idx="11">
                        <c:v>0.94907937824858446</c:v>
                      </c:pt>
                      <c:pt idx="12">
                        <c:v>0.94780442250378172</c:v>
                      </c:pt>
                      <c:pt idx="13">
                        <c:v>0.94593613731088588</c:v>
                      </c:pt>
                      <c:pt idx="14">
                        <c:v>0.94426701668004909</c:v>
                      </c:pt>
                      <c:pt idx="15">
                        <c:v>0.93910076565054623</c:v>
                      </c:pt>
                      <c:pt idx="16">
                        <c:v>0.93811889923562253</c:v>
                      </c:pt>
                      <c:pt idx="17">
                        <c:v>0.9364227571552004</c:v>
                      </c:pt>
                      <c:pt idx="18">
                        <c:v>0.93477019780576898</c:v>
                      </c:pt>
                      <c:pt idx="19">
                        <c:v>0.93326947554672446</c:v>
                      </c:pt>
                      <c:pt idx="20">
                        <c:v>0.93207263725877942</c:v>
                      </c:pt>
                      <c:pt idx="21">
                        <c:v>0.93109393902083659</c:v>
                      </c:pt>
                      <c:pt idx="22">
                        <c:v>0.92901117803728606</c:v>
                      </c:pt>
                      <c:pt idx="23">
                        <c:v>0.92860174975812659</c:v>
                      </c:pt>
                      <c:pt idx="24">
                        <c:v>0.92611713764969406</c:v>
                      </c:pt>
                      <c:pt idx="25">
                        <c:v>0.92490968602612711</c:v>
                      </c:pt>
                      <c:pt idx="26">
                        <c:v>0.92343984134852608</c:v>
                      </c:pt>
                      <c:pt idx="27">
                        <c:v>0.92173896991731208</c:v>
                      </c:pt>
                      <c:pt idx="28">
                        <c:v>0.92034635685703481</c:v>
                      </c:pt>
                      <c:pt idx="29">
                        <c:v>0.91888300779224008</c:v>
                      </c:pt>
                      <c:pt idx="30">
                        <c:v>0.91686066484903894</c:v>
                      </c:pt>
                      <c:pt idx="31">
                        <c:v>0.9161385930193382</c:v>
                      </c:pt>
                      <c:pt idx="32">
                        <c:v>0.91442065294852093</c:v>
                      </c:pt>
                      <c:pt idx="33">
                        <c:v>0.91274265629623708</c:v>
                      </c:pt>
                      <c:pt idx="34">
                        <c:v>0.91096349862772286</c:v>
                      </c:pt>
                      <c:pt idx="35">
                        <c:v>0.90956130229391041</c:v>
                      </c:pt>
                      <c:pt idx="36">
                        <c:v>0.90750254869328129</c:v>
                      </c:pt>
                      <c:pt idx="37">
                        <c:v>0.90585643121916748</c:v>
                      </c:pt>
                      <c:pt idx="38">
                        <c:v>0.90428629930167115</c:v>
                      </c:pt>
                      <c:pt idx="39">
                        <c:v>0.90235615380382084</c:v>
                      </c:pt>
                      <c:pt idx="40">
                        <c:v>0.89939635287313313</c:v>
                      </c:pt>
                      <c:pt idx="41">
                        <c:v>0.89908654679572297</c:v>
                      </c:pt>
                      <c:pt idx="42">
                        <c:v>0.89611027831239498</c:v>
                      </c:pt>
                      <c:pt idx="43">
                        <c:v>0.89466077940130995</c:v>
                      </c:pt>
                      <c:pt idx="44">
                        <c:v>0.8938216513227486</c:v>
                      </c:pt>
                      <c:pt idx="45">
                        <c:v>0.8974837099274745</c:v>
                      </c:pt>
                      <c:pt idx="46">
                        <c:v>0.89449187342175496</c:v>
                      </c:pt>
                      <c:pt idx="47">
                        <c:v>0.89011597833075262</c:v>
                      </c:pt>
                      <c:pt idx="49">
                        <c:v>0.87962928503541449</c:v>
                      </c:pt>
                      <c:pt idx="50">
                        <c:v>0.87673758144659208</c:v>
                      </c:pt>
                      <c:pt idx="51">
                        <c:v>0.87453561629274557</c:v>
                      </c:pt>
                    </c:numCache>
                  </c:numRef>
                </c:yVal>
                <c:smooth val="1"/>
                <c:extLst>
                  <c:ext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0-205E-4E8E-87C5-06E082BBB160}"/>
                  </c:ext>
                </c:extLst>
              </c15:ser>
            </c15:filteredScatterSeries>
            <c15:filteredScatterSeries>
              <c15:ser>
                <c:idx val="1"/>
                <c:order val="1"/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Varta_SupplierData_Comparison!$E$2:$E$422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1</c:v>
                      </c:pt>
                      <c:pt idx="1">
                        <c:v>9</c:v>
                      </c:pt>
                      <c:pt idx="2">
                        <c:v>17</c:v>
                      </c:pt>
                      <c:pt idx="3">
                        <c:v>25</c:v>
                      </c:pt>
                      <c:pt idx="4">
                        <c:v>33</c:v>
                      </c:pt>
                      <c:pt idx="5">
                        <c:v>41</c:v>
                      </c:pt>
                      <c:pt idx="6">
                        <c:v>49</c:v>
                      </c:pt>
                      <c:pt idx="7">
                        <c:v>57</c:v>
                      </c:pt>
                      <c:pt idx="8">
                        <c:v>65</c:v>
                      </c:pt>
                      <c:pt idx="9">
                        <c:v>73</c:v>
                      </c:pt>
                      <c:pt idx="10">
                        <c:v>81</c:v>
                      </c:pt>
                      <c:pt idx="11">
                        <c:v>89</c:v>
                      </c:pt>
                      <c:pt idx="12">
                        <c:v>97</c:v>
                      </c:pt>
                      <c:pt idx="13">
                        <c:v>105</c:v>
                      </c:pt>
                      <c:pt idx="14">
                        <c:v>113</c:v>
                      </c:pt>
                      <c:pt idx="15">
                        <c:v>121</c:v>
                      </c:pt>
                      <c:pt idx="16">
                        <c:v>129</c:v>
                      </c:pt>
                      <c:pt idx="17">
                        <c:v>137</c:v>
                      </c:pt>
                      <c:pt idx="18">
                        <c:v>145</c:v>
                      </c:pt>
                      <c:pt idx="19">
                        <c:v>153</c:v>
                      </c:pt>
                      <c:pt idx="20">
                        <c:v>161</c:v>
                      </c:pt>
                      <c:pt idx="21">
                        <c:v>169</c:v>
                      </c:pt>
                      <c:pt idx="22">
                        <c:v>177</c:v>
                      </c:pt>
                      <c:pt idx="23">
                        <c:v>185</c:v>
                      </c:pt>
                      <c:pt idx="24">
                        <c:v>193</c:v>
                      </c:pt>
                      <c:pt idx="25">
                        <c:v>201</c:v>
                      </c:pt>
                      <c:pt idx="26">
                        <c:v>209</c:v>
                      </c:pt>
                      <c:pt idx="27">
                        <c:v>217</c:v>
                      </c:pt>
                      <c:pt idx="28">
                        <c:v>225</c:v>
                      </c:pt>
                      <c:pt idx="29">
                        <c:v>233</c:v>
                      </c:pt>
                      <c:pt idx="30">
                        <c:v>241</c:v>
                      </c:pt>
                      <c:pt idx="31">
                        <c:v>249</c:v>
                      </c:pt>
                      <c:pt idx="32">
                        <c:v>257</c:v>
                      </c:pt>
                      <c:pt idx="33">
                        <c:v>265</c:v>
                      </c:pt>
                      <c:pt idx="34">
                        <c:v>273</c:v>
                      </c:pt>
                      <c:pt idx="35">
                        <c:v>281</c:v>
                      </c:pt>
                      <c:pt idx="36">
                        <c:v>289</c:v>
                      </c:pt>
                      <c:pt idx="37">
                        <c:v>297</c:v>
                      </c:pt>
                      <c:pt idx="38">
                        <c:v>305</c:v>
                      </c:pt>
                      <c:pt idx="39">
                        <c:v>313</c:v>
                      </c:pt>
                      <c:pt idx="40">
                        <c:v>321</c:v>
                      </c:pt>
                      <c:pt idx="41">
                        <c:v>329</c:v>
                      </c:pt>
                      <c:pt idx="42">
                        <c:v>337</c:v>
                      </c:pt>
                      <c:pt idx="43">
                        <c:v>345</c:v>
                      </c:pt>
                      <c:pt idx="44">
                        <c:v>353</c:v>
                      </c:pt>
                      <c:pt idx="45">
                        <c:v>361</c:v>
                      </c:pt>
                      <c:pt idx="46">
                        <c:v>369</c:v>
                      </c:pt>
                      <c:pt idx="47">
                        <c:v>377</c:v>
                      </c:pt>
                      <c:pt idx="48">
                        <c:v>385</c:v>
                      </c:pt>
                      <c:pt idx="49">
                        <c:v>393</c:v>
                      </c:pt>
                      <c:pt idx="50">
                        <c:v>401</c:v>
                      </c:pt>
                      <c:pt idx="51">
                        <c:v>409</c:v>
                      </c:pt>
                      <c:pt idx="52">
                        <c:v>0</c:v>
                      </c:pt>
                      <c:pt idx="53">
                        <c:v>200</c:v>
                      </c:pt>
                      <c:pt idx="54">
                        <c:v>400</c:v>
                      </c:pt>
                      <c:pt idx="55">
                        <c:v>600</c:v>
                      </c:pt>
                      <c:pt idx="56">
                        <c:v>800</c:v>
                      </c:pt>
                      <c:pt idx="57">
                        <c:v>1000</c:v>
                      </c:pt>
                      <c:pt idx="58">
                        <c:v>1200</c:v>
                      </c:pt>
                      <c:pt idx="59">
                        <c:v>1400</c:v>
                      </c:pt>
                      <c:pt idx="60">
                        <c:v>1600</c:v>
                      </c:pt>
                      <c:pt idx="61">
                        <c:v>1800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Varta_SupplierData_Comparison!$G$2:$G$422</c15:sqref>
                        </c15:formulaRef>
                      </c:ext>
                    </c:extLst>
                    <c:numCache>
                      <c:formatCode>0.00%</c:formatCode>
                      <c:ptCount val="421"/>
                      <c:pt idx="0">
                        <c:v>1</c:v>
                      </c:pt>
                      <c:pt idx="1">
                        <c:v>0.97923989577061343</c:v>
                      </c:pt>
                      <c:pt idx="2">
                        <c:v>0.9727803397348409</c:v>
                      </c:pt>
                      <c:pt idx="3">
                        <c:v>0.96833911939208461</c:v>
                      </c:pt>
                      <c:pt idx="4">
                        <c:v>0.96546177550398293</c:v>
                      </c:pt>
                      <c:pt idx="5">
                        <c:v>0.96322989772900469</c:v>
                      </c:pt>
                      <c:pt idx="6">
                        <c:v>0.96054176322237328</c:v>
                      </c:pt>
                      <c:pt idx="7">
                        <c:v>0.95885653910195467</c:v>
                      </c:pt>
                      <c:pt idx="8">
                        <c:v>0.95681482065750401</c:v>
                      </c:pt>
                      <c:pt idx="9">
                        <c:v>0.95536608054096772</c:v>
                      </c:pt>
                      <c:pt idx="10">
                        <c:v>0.95318955616919032</c:v>
                      </c:pt>
                      <c:pt idx="11">
                        <c:v>0.95188379898381004</c:v>
                      </c:pt>
                      <c:pt idx="12">
                        <c:v>0.95019792673424641</c:v>
                      </c:pt>
                      <c:pt idx="13">
                        <c:v>0.94886285883733301</c:v>
                      </c:pt>
                      <c:pt idx="14">
                        <c:v>0.94712140154331326</c:v>
                      </c:pt>
                      <c:pt idx="15">
                        <c:v>0.94479021083610859</c:v>
                      </c:pt>
                      <c:pt idx="16">
                        <c:v>0.94334420310952516</c:v>
                      </c:pt>
                      <c:pt idx="17">
                        <c:v>0.942016441965006</c:v>
                      </c:pt>
                      <c:pt idx="18">
                        <c:v>0.9396332932179885</c:v>
                      </c:pt>
                      <c:pt idx="19">
                        <c:v>0.93784598351059856</c:v>
                      </c:pt>
                      <c:pt idx="20">
                        <c:v>0.93663359549702907</c:v>
                      </c:pt>
                      <c:pt idx="21">
                        <c:v>0.93506587946957309</c:v>
                      </c:pt>
                      <c:pt idx="22">
                        <c:v>0.93358318610112534</c:v>
                      </c:pt>
                      <c:pt idx="23">
                        <c:v>0.93079683882833764</c:v>
                      </c:pt>
                      <c:pt idx="24">
                        <c:v>0.92961559398520299</c:v>
                      </c:pt>
                      <c:pt idx="25">
                        <c:v>0.92907286775317455</c:v>
                      </c:pt>
                      <c:pt idx="26">
                        <c:v>0.92726446002165042</c:v>
                      </c:pt>
                      <c:pt idx="27">
                        <c:v>0.92614875012779252</c:v>
                      </c:pt>
                      <c:pt idx="28">
                        <c:v>0.92418936156204345</c:v>
                      </c:pt>
                      <c:pt idx="29">
                        <c:v>0.92223529813991001</c:v>
                      </c:pt>
                      <c:pt idx="30">
                        <c:v>0.92086415100816543</c:v>
                      </c:pt>
                      <c:pt idx="31">
                        <c:v>0.91868911346058035</c:v>
                      </c:pt>
                      <c:pt idx="32">
                        <c:v>0.91639893264855909</c:v>
                      </c:pt>
                      <c:pt idx="33">
                        <c:v>0.91496357690349417</c:v>
                      </c:pt>
                      <c:pt idx="34">
                        <c:v>0.91227656071262564</c:v>
                      </c:pt>
                      <c:pt idx="35">
                        <c:v>0.91040009869975558</c:v>
                      </c:pt>
                      <c:pt idx="36">
                        <c:v>0.90846556392713107</c:v>
                      </c:pt>
                      <c:pt idx="37">
                        <c:v>0.90699106406575025</c:v>
                      </c:pt>
                      <c:pt idx="38">
                        <c:v>0.90433418162215751</c:v>
                      </c:pt>
                      <c:pt idx="39">
                        <c:v>0.90224121447921235</c:v>
                      </c:pt>
                      <c:pt idx="40">
                        <c:v>0.89977385951836919</c:v>
                      </c:pt>
                      <c:pt idx="41">
                        <c:v>0.89839347444012074</c:v>
                      </c:pt>
                      <c:pt idx="42">
                        <c:v>0.89638811185832057</c:v>
                      </c:pt>
                      <c:pt idx="43">
                        <c:v>0.89428817077355449</c:v>
                      </c:pt>
                      <c:pt idx="44">
                        <c:v>0.89218591765825839</c:v>
                      </c:pt>
                      <c:pt idx="45">
                        <c:v>0.89110581646002518</c:v>
                      </c:pt>
                      <c:pt idx="46">
                        <c:v>0.89610078036713536</c:v>
                      </c:pt>
                      <c:pt idx="47">
                        <c:v>0.89049660093971506</c:v>
                      </c:pt>
                      <c:pt idx="49">
                        <c:v>0.87837069419439173</c:v>
                      </c:pt>
                      <c:pt idx="50">
                        <c:v>0.87571935211282792</c:v>
                      </c:pt>
                      <c:pt idx="51">
                        <c:v>0.87466890434018219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1-205E-4E8E-87C5-06E082BBB160}"/>
                  </c:ext>
                </c:extLst>
              </c15:ser>
            </c15:filteredScatterSeries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Varta_SupplierData_Comparison!$E$2:$E$422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1</c:v>
                      </c:pt>
                      <c:pt idx="1">
                        <c:v>9</c:v>
                      </c:pt>
                      <c:pt idx="2">
                        <c:v>17</c:v>
                      </c:pt>
                      <c:pt idx="3">
                        <c:v>25</c:v>
                      </c:pt>
                      <c:pt idx="4">
                        <c:v>33</c:v>
                      </c:pt>
                      <c:pt idx="5">
                        <c:v>41</c:v>
                      </c:pt>
                      <c:pt idx="6">
                        <c:v>49</c:v>
                      </c:pt>
                      <c:pt idx="7">
                        <c:v>57</c:v>
                      </c:pt>
                      <c:pt idx="8">
                        <c:v>65</c:v>
                      </c:pt>
                      <c:pt idx="9">
                        <c:v>73</c:v>
                      </c:pt>
                      <c:pt idx="10">
                        <c:v>81</c:v>
                      </c:pt>
                      <c:pt idx="11">
                        <c:v>89</c:v>
                      </c:pt>
                      <c:pt idx="12">
                        <c:v>97</c:v>
                      </c:pt>
                      <c:pt idx="13">
                        <c:v>105</c:v>
                      </c:pt>
                      <c:pt idx="14">
                        <c:v>113</c:v>
                      </c:pt>
                      <c:pt idx="15">
                        <c:v>121</c:v>
                      </c:pt>
                      <c:pt idx="16">
                        <c:v>129</c:v>
                      </c:pt>
                      <c:pt idx="17">
                        <c:v>137</c:v>
                      </c:pt>
                      <c:pt idx="18">
                        <c:v>145</c:v>
                      </c:pt>
                      <c:pt idx="19">
                        <c:v>153</c:v>
                      </c:pt>
                      <c:pt idx="20">
                        <c:v>161</c:v>
                      </c:pt>
                      <c:pt idx="21">
                        <c:v>169</c:v>
                      </c:pt>
                      <c:pt idx="22">
                        <c:v>177</c:v>
                      </c:pt>
                      <c:pt idx="23">
                        <c:v>185</c:v>
                      </c:pt>
                      <c:pt idx="24">
                        <c:v>193</c:v>
                      </c:pt>
                      <c:pt idx="25">
                        <c:v>201</c:v>
                      </c:pt>
                      <c:pt idx="26">
                        <c:v>209</c:v>
                      </c:pt>
                      <c:pt idx="27">
                        <c:v>217</c:v>
                      </c:pt>
                      <c:pt idx="28">
                        <c:v>225</c:v>
                      </c:pt>
                      <c:pt idx="29">
                        <c:v>233</c:v>
                      </c:pt>
                      <c:pt idx="30">
                        <c:v>241</c:v>
                      </c:pt>
                      <c:pt idx="31">
                        <c:v>249</c:v>
                      </c:pt>
                      <c:pt idx="32">
                        <c:v>257</c:v>
                      </c:pt>
                      <c:pt idx="33">
                        <c:v>265</c:v>
                      </c:pt>
                      <c:pt idx="34">
                        <c:v>273</c:v>
                      </c:pt>
                      <c:pt idx="35">
                        <c:v>281</c:v>
                      </c:pt>
                      <c:pt idx="36">
                        <c:v>289</c:v>
                      </c:pt>
                      <c:pt idx="37">
                        <c:v>297</c:v>
                      </c:pt>
                      <c:pt idx="38">
                        <c:v>305</c:v>
                      </c:pt>
                      <c:pt idx="39">
                        <c:v>313</c:v>
                      </c:pt>
                      <c:pt idx="40">
                        <c:v>321</c:v>
                      </c:pt>
                      <c:pt idx="41">
                        <c:v>329</c:v>
                      </c:pt>
                      <c:pt idx="42">
                        <c:v>337</c:v>
                      </c:pt>
                      <c:pt idx="43">
                        <c:v>345</c:v>
                      </c:pt>
                      <c:pt idx="44">
                        <c:v>353</c:v>
                      </c:pt>
                      <c:pt idx="45">
                        <c:v>361</c:v>
                      </c:pt>
                      <c:pt idx="46">
                        <c:v>369</c:v>
                      </c:pt>
                      <c:pt idx="47">
                        <c:v>377</c:v>
                      </c:pt>
                      <c:pt idx="48">
                        <c:v>385</c:v>
                      </c:pt>
                      <c:pt idx="49">
                        <c:v>393</c:v>
                      </c:pt>
                      <c:pt idx="50">
                        <c:v>401</c:v>
                      </c:pt>
                      <c:pt idx="51">
                        <c:v>409</c:v>
                      </c:pt>
                      <c:pt idx="52">
                        <c:v>0</c:v>
                      </c:pt>
                      <c:pt idx="53">
                        <c:v>200</c:v>
                      </c:pt>
                      <c:pt idx="54">
                        <c:v>400</c:v>
                      </c:pt>
                      <c:pt idx="55">
                        <c:v>600</c:v>
                      </c:pt>
                      <c:pt idx="56">
                        <c:v>800</c:v>
                      </c:pt>
                      <c:pt idx="57">
                        <c:v>1000</c:v>
                      </c:pt>
                      <c:pt idx="58">
                        <c:v>1200</c:v>
                      </c:pt>
                      <c:pt idx="59">
                        <c:v>1400</c:v>
                      </c:pt>
                      <c:pt idx="60">
                        <c:v>1600</c:v>
                      </c:pt>
                      <c:pt idx="61">
                        <c:v>1800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Varta_SupplierData_Comparison!$H$2:$H$422</c15:sqref>
                        </c15:formulaRef>
                      </c:ext>
                    </c:extLst>
                    <c:numCache>
                      <c:formatCode>0.00%</c:formatCode>
                      <c:ptCount val="421"/>
                      <c:pt idx="0">
                        <c:v>1</c:v>
                      </c:pt>
                      <c:pt idx="1">
                        <c:v>0.9780675950657145</c:v>
                      </c:pt>
                      <c:pt idx="2">
                        <c:v>0.971766420636345</c:v>
                      </c:pt>
                      <c:pt idx="3">
                        <c:v>0.96764061197135132</c:v>
                      </c:pt>
                      <c:pt idx="4">
                        <c:v>0.96467674403438275</c:v>
                      </c:pt>
                      <c:pt idx="5">
                        <c:v>0.96218981830542416</c:v>
                      </c:pt>
                      <c:pt idx="6">
                        <c:v>0.96011940802564588</c:v>
                      </c:pt>
                      <c:pt idx="7">
                        <c:v>0.95817497716870603</c:v>
                      </c:pt>
                      <c:pt idx="8">
                        <c:v>0.95589064907890009</c:v>
                      </c:pt>
                      <c:pt idx="9">
                        <c:v>0.95444820054374868</c:v>
                      </c:pt>
                      <c:pt idx="10">
                        <c:v>0.95247798345209445</c:v>
                      </c:pt>
                      <c:pt idx="11">
                        <c:v>0.95102420845958735</c:v>
                      </c:pt>
                      <c:pt idx="12">
                        <c:v>0.94911956271870013</c:v>
                      </c:pt>
                      <c:pt idx="13">
                        <c:v>0.94723609494130578</c:v>
                      </c:pt>
                      <c:pt idx="14">
                        <c:v>0.94617404611863931</c:v>
                      </c:pt>
                      <c:pt idx="15">
                        <c:v>0.94346865656361345</c:v>
                      </c:pt>
                      <c:pt idx="16">
                        <c:v>0.94166279773661099</c:v>
                      </c:pt>
                      <c:pt idx="17">
                        <c:v>0.9405454820585869</c:v>
                      </c:pt>
                      <c:pt idx="18">
                        <c:v>0.9385687148397901</c:v>
                      </c:pt>
                      <c:pt idx="19">
                        <c:v>0.93704917637628837</c:v>
                      </c:pt>
                      <c:pt idx="20">
                        <c:v>0.93596439458446001</c:v>
                      </c:pt>
                      <c:pt idx="21">
                        <c:v>0.93487515054469816</c:v>
                      </c:pt>
                      <c:pt idx="22">
                        <c:v>0.93324719288710767</c:v>
                      </c:pt>
                      <c:pt idx="23">
                        <c:v>0.93163754428831136</c:v>
                      </c:pt>
                      <c:pt idx="24">
                        <c:v>0.93015721840253307</c:v>
                      </c:pt>
                      <c:pt idx="25">
                        <c:v>0.92912358858634414</c:v>
                      </c:pt>
                      <c:pt idx="26">
                        <c:v>0.92744601395970327</c:v>
                      </c:pt>
                      <c:pt idx="27">
                        <c:v>0.92619421270558355</c:v>
                      </c:pt>
                      <c:pt idx="28">
                        <c:v>0.92425359163422149</c:v>
                      </c:pt>
                      <c:pt idx="29">
                        <c:v>0.92299248234328291</c:v>
                      </c:pt>
                      <c:pt idx="30">
                        <c:v>0.92165402457978074</c:v>
                      </c:pt>
                      <c:pt idx="31">
                        <c:v>0.91916039019426188</c:v>
                      </c:pt>
                      <c:pt idx="32">
                        <c:v>0.91795805439630396</c:v>
                      </c:pt>
                      <c:pt idx="33">
                        <c:v>0.91632994146643754</c:v>
                      </c:pt>
                      <c:pt idx="34">
                        <c:v>0.91360220017367022</c:v>
                      </c:pt>
                      <c:pt idx="35">
                        <c:v>0.91196948775242925</c:v>
                      </c:pt>
                      <c:pt idx="36">
                        <c:v>0.91077745184970238</c:v>
                      </c:pt>
                      <c:pt idx="37">
                        <c:v>0.90832604965379748</c:v>
                      </c:pt>
                      <c:pt idx="38">
                        <c:v>0.90720663911399302</c:v>
                      </c:pt>
                      <c:pt idx="39">
                        <c:v>0.90555526424010924</c:v>
                      </c:pt>
                      <c:pt idx="40">
                        <c:v>0.90380130633545075</c:v>
                      </c:pt>
                      <c:pt idx="41">
                        <c:v>0.90191768020729712</c:v>
                      </c:pt>
                      <c:pt idx="42">
                        <c:v>0.90030885918653381</c:v>
                      </c:pt>
                      <c:pt idx="43">
                        <c:v>0.89866286053312916</c:v>
                      </c:pt>
                      <c:pt idx="44">
                        <c:v>0.89609646423904343</c:v>
                      </c:pt>
                      <c:pt idx="45">
                        <c:v>0.89592260889014097</c:v>
                      </c:pt>
                      <c:pt idx="46">
                        <c:v>0.89989411381238005</c:v>
                      </c:pt>
                      <c:pt idx="47">
                        <c:v>0.8951454581158933</c:v>
                      </c:pt>
                      <c:pt idx="49">
                        <c:v>0.88472983585440368</c:v>
                      </c:pt>
                      <c:pt idx="50">
                        <c:v>0.88383554529703223</c:v>
                      </c:pt>
                      <c:pt idx="51">
                        <c:v>0.8820049727410324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2-205E-4E8E-87C5-06E082BBB160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Varta_SupplierData_Comparison!$E$2:$E$422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1</c:v>
                      </c:pt>
                      <c:pt idx="1">
                        <c:v>9</c:v>
                      </c:pt>
                      <c:pt idx="2">
                        <c:v>17</c:v>
                      </c:pt>
                      <c:pt idx="3">
                        <c:v>25</c:v>
                      </c:pt>
                      <c:pt idx="4">
                        <c:v>33</c:v>
                      </c:pt>
                      <c:pt idx="5">
                        <c:v>41</c:v>
                      </c:pt>
                      <c:pt idx="6">
                        <c:v>49</c:v>
                      </c:pt>
                      <c:pt idx="7">
                        <c:v>57</c:v>
                      </c:pt>
                      <c:pt idx="8">
                        <c:v>65</c:v>
                      </c:pt>
                      <c:pt idx="9">
                        <c:v>73</c:v>
                      </c:pt>
                      <c:pt idx="10">
                        <c:v>81</c:v>
                      </c:pt>
                      <c:pt idx="11">
                        <c:v>89</c:v>
                      </c:pt>
                      <c:pt idx="12">
                        <c:v>97</c:v>
                      </c:pt>
                      <c:pt idx="13">
                        <c:v>105</c:v>
                      </c:pt>
                      <c:pt idx="14">
                        <c:v>113</c:v>
                      </c:pt>
                      <c:pt idx="15">
                        <c:v>121</c:v>
                      </c:pt>
                      <c:pt idx="16">
                        <c:v>129</c:v>
                      </c:pt>
                      <c:pt idx="17">
                        <c:v>137</c:v>
                      </c:pt>
                      <c:pt idx="18">
                        <c:v>145</c:v>
                      </c:pt>
                      <c:pt idx="19">
                        <c:v>153</c:v>
                      </c:pt>
                      <c:pt idx="20">
                        <c:v>161</c:v>
                      </c:pt>
                      <c:pt idx="21">
                        <c:v>169</c:v>
                      </c:pt>
                      <c:pt idx="22">
                        <c:v>177</c:v>
                      </c:pt>
                      <c:pt idx="23">
                        <c:v>185</c:v>
                      </c:pt>
                      <c:pt idx="24">
                        <c:v>193</c:v>
                      </c:pt>
                      <c:pt idx="25">
                        <c:v>201</c:v>
                      </c:pt>
                      <c:pt idx="26">
                        <c:v>209</c:v>
                      </c:pt>
                      <c:pt idx="27">
                        <c:v>217</c:v>
                      </c:pt>
                      <c:pt idx="28">
                        <c:v>225</c:v>
                      </c:pt>
                      <c:pt idx="29">
                        <c:v>233</c:v>
                      </c:pt>
                      <c:pt idx="30">
                        <c:v>241</c:v>
                      </c:pt>
                      <c:pt idx="31">
                        <c:v>249</c:v>
                      </c:pt>
                      <c:pt idx="32">
                        <c:v>257</c:v>
                      </c:pt>
                      <c:pt idx="33">
                        <c:v>265</c:v>
                      </c:pt>
                      <c:pt idx="34">
                        <c:v>273</c:v>
                      </c:pt>
                      <c:pt idx="35">
                        <c:v>281</c:v>
                      </c:pt>
                      <c:pt idx="36">
                        <c:v>289</c:v>
                      </c:pt>
                      <c:pt idx="37">
                        <c:v>297</c:v>
                      </c:pt>
                      <c:pt idx="38">
                        <c:v>305</c:v>
                      </c:pt>
                      <c:pt idx="39">
                        <c:v>313</c:v>
                      </c:pt>
                      <c:pt idx="40">
                        <c:v>321</c:v>
                      </c:pt>
                      <c:pt idx="41">
                        <c:v>329</c:v>
                      </c:pt>
                      <c:pt idx="42">
                        <c:v>337</c:v>
                      </c:pt>
                      <c:pt idx="43">
                        <c:v>345</c:v>
                      </c:pt>
                      <c:pt idx="44">
                        <c:v>353</c:v>
                      </c:pt>
                      <c:pt idx="45">
                        <c:v>361</c:v>
                      </c:pt>
                      <c:pt idx="46">
                        <c:v>369</c:v>
                      </c:pt>
                      <c:pt idx="47">
                        <c:v>377</c:v>
                      </c:pt>
                      <c:pt idx="48">
                        <c:v>385</c:v>
                      </c:pt>
                      <c:pt idx="49">
                        <c:v>393</c:v>
                      </c:pt>
                      <c:pt idx="50">
                        <c:v>401</c:v>
                      </c:pt>
                      <c:pt idx="51">
                        <c:v>409</c:v>
                      </c:pt>
                      <c:pt idx="52">
                        <c:v>0</c:v>
                      </c:pt>
                      <c:pt idx="53">
                        <c:v>200</c:v>
                      </c:pt>
                      <c:pt idx="54">
                        <c:v>400</c:v>
                      </c:pt>
                      <c:pt idx="55">
                        <c:v>600</c:v>
                      </c:pt>
                      <c:pt idx="56">
                        <c:v>800</c:v>
                      </c:pt>
                      <c:pt idx="57">
                        <c:v>1000</c:v>
                      </c:pt>
                      <c:pt idx="58">
                        <c:v>1200</c:v>
                      </c:pt>
                      <c:pt idx="59">
                        <c:v>1400</c:v>
                      </c:pt>
                      <c:pt idx="60">
                        <c:v>1600</c:v>
                      </c:pt>
                      <c:pt idx="61">
                        <c:v>1800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Varta_SupplierData_Comparison!$I$2:$I$422</c15:sqref>
                        </c15:formulaRef>
                      </c:ext>
                    </c:extLst>
                    <c:numCache>
                      <c:formatCode>0.00%</c:formatCode>
                      <c:ptCount val="421"/>
                      <c:pt idx="0">
                        <c:v>1</c:v>
                      </c:pt>
                      <c:pt idx="1">
                        <c:v>0.9757747050625083</c:v>
                      </c:pt>
                      <c:pt idx="2">
                        <c:v>0.97046511689284032</c:v>
                      </c:pt>
                      <c:pt idx="3">
                        <c:v>0.96569971849748293</c:v>
                      </c:pt>
                      <c:pt idx="4">
                        <c:v>0.96207391757976102</c:v>
                      </c:pt>
                      <c:pt idx="5">
                        <c:v>0.9586252285304081</c:v>
                      </c:pt>
                      <c:pt idx="6">
                        <c:v>0.95633737927368601</c:v>
                      </c:pt>
                      <c:pt idx="7">
                        <c:v>0.95448280934078211</c:v>
                      </c:pt>
                      <c:pt idx="8">
                        <c:v>0.95158708278436177</c:v>
                      </c:pt>
                      <c:pt idx="9">
                        <c:v>0.94954932043997764</c:v>
                      </c:pt>
                      <c:pt idx="10">
                        <c:v>0.9487770630074539</c:v>
                      </c:pt>
                      <c:pt idx="11">
                        <c:v>0.9458554387659639</c:v>
                      </c:pt>
                      <c:pt idx="12">
                        <c:v>0.94372754534095349</c:v>
                      </c:pt>
                      <c:pt idx="13">
                        <c:v>0.94167393985600478</c:v>
                      </c:pt>
                      <c:pt idx="14">
                        <c:v>0.94058659072091333</c:v>
                      </c:pt>
                      <c:pt idx="15">
                        <c:v>0.93828089904264533</c:v>
                      </c:pt>
                      <c:pt idx="16">
                        <c:v>0.9359648650711847</c:v>
                      </c:pt>
                      <c:pt idx="17">
                        <c:v>0.93480084212722803</c:v>
                      </c:pt>
                      <c:pt idx="18">
                        <c:v>0.93251309128122206</c:v>
                      </c:pt>
                      <c:pt idx="19">
                        <c:v>0.93050099850270607</c:v>
                      </c:pt>
                      <c:pt idx="20">
                        <c:v>0.92982104739158677</c:v>
                      </c:pt>
                      <c:pt idx="21">
                        <c:v>0.92927581692427408</c:v>
                      </c:pt>
                      <c:pt idx="22">
                        <c:v>0.92641719850015281</c:v>
                      </c:pt>
                      <c:pt idx="23">
                        <c:v>0.92793800137242366</c:v>
                      </c:pt>
                      <c:pt idx="24">
                        <c:v>0.92477771401627817</c:v>
                      </c:pt>
                      <c:pt idx="25">
                        <c:v>0.9214436738094034</c:v>
                      </c:pt>
                      <c:pt idx="26">
                        <c:v>0.92066982961296417</c:v>
                      </c:pt>
                      <c:pt idx="27">
                        <c:v>0.91931366174083695</c:v>
                      </c:pt>
                      <c:pt idx="28">
                        <c:v>0.91766258700107917</c:v>
                      </c:pt>
                      <c:pt idx="29">
                        <c:v>0.91681624705740505</c:v>
                      </c:pt>
                      <c:pt idx="30">
                        <c:v>0.91586251958795017</c:v>
                      </c:pt>
                      <c:pt idx="31">
                        <c:v>0.91454581984222694</c:v>
                      </c:pt>
                      <c:pt idx="32">
                        <c:v>0.91322624120064544</c:v>
                      </c:pt>
                      <c:pt idx="33">
                        <c:v>0.91150413406122655</c:v>
                      </c:pt>
                      <c:pt idx="34">
                        <c:v>0.9104484931189335</c:v>
                      </c:pt>
                      <c:pt idx="35">
                        <c:v>0.90849635377201354</c:v>
                      </c:pt>
                      <c:pt idx="36">
                        <c:v>0.90719425063184522</c:v>
                      </c:pt>
                      <c:pt idx="37">
                        <c:v>0.90590530799994984</c:v>
                      </c:pt>
                      <c:pt idx="38">
                        <c:v>0.9054040871265483</c:v>
                      </c:pt>
                      <c:pt idx="39">
                        <c:v>0.90362182017418669</c:v>
                      </c:pt>
                      <c:pt idx="40">
                        <c:v>0.90177927808595282</c:v>
                      </c:pt>
                      <c:pt idx="41">
                        <c:v>0.9008568773305361</c:v>
                      </c:pt>
                      <c:pt idx="42">
                        <c:v>0.89968183500872057</c:v>
                      </c:pt>
                      <c:pt idx="43">
                        <c:v>0.89704595432370648</c:v>
                      </c:pt>
                      <c:pt idx="44">
                        <c:v>0.89555507275681023</c:v>
                      </c:pt>
                      <c:pt idx="45">
                        <c:v>0.89562439655969928</c:v>
                      </c:pt>
                      <c:pt idx="46">
                        <c:v>0.89560895975983779</c:v>
                      </c:pt>
                      <c:pt idx="47">
                        <c:v>0.8908919616297043</c:v>
                      </c:pt>
                      <c:pt idx="49">
                        <c:v>0.87633720245173963</c:v>
                      </c:pt>
                      <c:pt idx="50">
                        <c:v>0.87943725386485161</c:v>
                      </c:pt>
                      <c:pt idx="51">
                        <c:v>0.87514452456457026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3-205E-4E8E-87C5-06E082BBB160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Varta_SupplierData_Comparison!$E$2:$E$422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1</c:v>
                      </c:pt>
                      <c:pt idx="1">
                        <c:v>9</c:v>
                      </c:pt>
                      <c:pt idx="2">
                        <c:v>17</c:v>
                      </c:pt>
                      <c:pt idx="3">
                        <c:v>25</c:v>
                      </c:pt>
                      <c:pt idx="4">
                        <c:v>33</c:v>
                      </c:pt>
                      <c:pt idx="5">
                        <c:v>41</c:v>
                      </c:pt>
                      <c:pt idx="6">
                        <c:v>49</c:v>
                      </c:pt>
                      <c:pt idx="7">
                        <c:v>57</c:v>
                      </c:pt>
                      <c:pt idx="8">
                        <c:v>65</c:v>
                      </c:pt>
                      <c:pt idx="9">
                        <c:v>73</c:v>
                      </c:pt>
                      <c:pt idx="10">
                        <c:v>81</c:v>
                      </c:pt>
                      <c:pt idx="11">
                        <c:v>89</c:v>
                      </c:pt>
                      <c:pt idx="12">
                        <c:v>97</c:v>
                      </c:pt>
                      <c:pt idx="13">
                        <c:v>105</c:v>
                      </c:pt>
                      <c:pt idx="14">
                        <c:v>113</c:v>
                      </c:pt>
                      <c:pt idx="15">
                        <c:v>121</c:v>
                      </c:pt>
                      <c:pt idx="16">
                        <c:v>129</c:v>
                      </c:pt>
                      <c:pt idx="17">
                        <c:v>137</c:v>
                      </c:pt>
                      <c:pt idx="18">
                        <c:v>145</c:v>
                      </c:pt>
                      <c:pt idx="19">
                        <c:v>153</c:v>
                      </c:pt>
                      <c:pt idx="20">
                        <c:v>161</c:v>
                      </c:pt>
                      <c:pt idx="21">
                        <c:v>169</c:v>
                      </c:pt>
                      <c:pt idx="22">
                        <c:v>177</c:v>
                      </c:pt>
                      <c:pt idx="23">
                        <c:v>185</c:v>
                      </c:pt>
                      <c:pt idx="24">
                        <c:v>193</c:v>
                      </c:pt>
                      <c:pt idx="25">
                        <c:v>201</c:v>
                      </c:pt>
                      <c:pt idx="26">
                        <c:v>209</c:v>
                      </c:pt>
                      <c:pt idx="27">
                        <c:v>217</c:v>
                      </c:pt>
                      <c:pt idx="28">
                        <c:v>225</c:v>
                      </c:pt>
                      <c:pt idx="29">
                        <c:v>233</c:v>
                      </c:pt>
                      <c:pt idx="30">
                        <c:v>241</c:v>
                      </c:pt>
                      <c:pt idx="31">
                        <c:v>249</c:v>
                      </c:pt>
                      <c:pt idx="32">
                        <c:v>257</c:v>
                      </c:pt>
                      <c:pt idx="33">
                        <c:v>265</c:v>
                      </c:pt>
                      <c:pt idx="34">
                        <c:v>273</c:v>
                      </c:pt>
                      <c:pt idx="35">
                        <c:v>281</c:v>
                      </c:pt>
                      <c:pt idx="36">
                        <c:v>289</c:v>
                      </c:pt>
                      <c:pt idx="37">
                        <c:v>297</c:v>
                      </c:pt>
                      <c:pt idx="38">
                        <c:v>305</c:v>
                      </c:pt>
                      <c:pt idx="39">
                        <c:v>313</c:v>
                      </c:pt>
                      <c:pt idx="40">
                        <c:v>321</c:v>
                      </c:pt>
                      <c:pt idx="41">
                        <c:v>329</c:v>
                      </c:pt>
                      <c:pt idx="42">
                        <c:v>337</c:v>
                      </c:pt>
                      <c:pt idx="43">
                        <c:v>345</c:v>
                      </c:pt>
                      <c:pt idx="44">
                        <c:v>353</c:v>
                      </c:pt>
                      <c:pt idx="45">
                        <c:v>361</c:v>
                      </c:pt>
                      <c:pt idx="46">
                        <c:v>369</c:v>
                      </c:pt>
                      <c:pt idx="47">
                        <c:v>377</c:v>
                      </c:pt>
                      <c:pt idx="48">
                        <c:v>385</c:v>
                      </c:pt>
                      <c:pt idx="49">
                        <c:v>393</c:v>
                      </c:pt>
                      <c:pt idx="50">
                        <c:v>401</c:v>
                      </c:pt>
                      <c:pt idx="51">
                        <c:v>409</c:v>
                      </c:pt>
                      <c:pt idx="52">
                        <c:v>0</c:v>
                      </c:pt>
                      <c:pt idx="53">
                        <c:v>200</c:v>
                      </c:pt>
                      <c:pt idx="54">
                        <c:v>400</c:v>
                      </c:pt>
                      <c:pt idx="55">
                        <c:v>600</c:v>
                      </c:pt>
                      <c:pt idx="56">
                        <c:v>800</c:v>
                      </c:pt>
                      <c:pt idx="57">
                        <c:v>1000</c:v>
                      </c:pt>
                      <c:pt idx="58">
                        <c:v>1200</c:v>
                      </c:pt>
                      <c:pt idx="59">
                        <c:v>1400</c:v>
                      </c:pt>
                      <c:pt idx="60">
                        <c:v>1600</c:v>
                      </c:pt>
                      <c:pt idx="61">
                        <c:v>1800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Varta_SupplierData_Comparison!$J$2:$J$422</c15:sqref>
                        </c15:formulaRef>
                      </c:ext>
                    </c:extLst>
                    <c:numCache>
                      <c:formatCode>0.00%</c:formatCode>
                      <c:ptCount val="421"/>
                      <c:pt idx="0">
                        <c:v>1</c:v>
                      </c:pt>
                      <c:pt idx="1">
                        <c:v>0.9776472718584881</c:v>
                      </c:pt>
                      <c:pt idx="2">
                        <c:v>0.97155916193329173</c:v>
                      </c:pt>
                      <c:pt idx="3">
                        <c:v>0.96721886984103622</c:v>
                      </c:pt>
                      <c:pt idx="4">
                        <c:v>0.963315884079183</c:v>
                      </c:pt>
                      <c:pt idx="5">
                        <c:v>0.96021996513758445</c:v>
                      </c:pt>
                      <c:pt idx="6">
                        <c:v>0.95785059467382172</c:v>
                      </c:pt>
                      <c:pt idx="7">
                        <c:v>0.95587806193179803</c:v>
                      </c:pt>
                      <c:pt idx="8">
                        <c:v>0.9533585612387262</c:v>
                      </c:pt>
                      <c:pt idx="9">
                        <c:v>0.95090886022466559</c:v>
                      </c:pt>
                      <c:pt idx="10">
                        <c:v>0.94951709604718382</c:v>
                      </c:pt>
                      <c:pt idx="11">
                        <c:v>0.94647419417453849</c:v>
                      </c:pt>
                      <c:pt idx="12">
                        <c:v>0.94461594080069045</c:v>
                      </c:pt>
                      <c:pt idx="13">
                        <c:v>0.94274496365263682</c:v>
                      </c:pt>
                      <c:pt idx="14">
                        <c:v>0.94087224377291234</c:v>
                      </c:pt>
                      <c:pt idx="15">
                        <c:v>0.93871157155133245</c:v>
                      </c:pt>
                      <c:pt idx="16">
                        <c:v>0.93622375065727126</c:v>
                      </c:pt>
                      <c:pt idx="17">
                        <c:v>0.93477070993020561</c:v>
                      </c:pt>
                      <c:pt idx="18">
                        <c:v>0.93245116859351529</c:v>
                      </c:pt>
                      <c:pt idx="19">
                        <c:v>0.93066610597023225</c:v>
                      </c:pt>
                      <c:pt idx="20">
                        <c:v>0.92893377169233848</c:v>
                      </c:pt>
                      <c:pt idx="21">
                        <c:v>0.92790265645095593</c:v>
                      </c:pt>
                      <c:pt idx="22">
                        <c:v>0.92507855457813493</c:v>
                      </c:pt>
                      <c:pt idx="23">
                        <c:v>0.92547066570945002</c:v>
                      </c:pt>
                      <c:pt idx="24">
                        <c:v>0.92256432277015887</c:v>
                      </c:pt>
                      <c:pt idx="25">
                        <c:v>0.92075462595893021</c:v>
                      </c:pt>
                      <c:pt idx="26">
                        <c:v>0.91942944965269324</c:v>
                      </c:pt>
                      <c:pt idx="27">
                        <c:v>0.91795244044284419</c:v>
                      </c:pt>
                      <c:pt idx="28">
                        <c:v>0.91620607046960989</c:v>
                      </c:pt>
                      <c:pt idx="29">
                        <c:v>0.9151545801681189</c:v>
                      </c:pt>
                      <c:pt idx="30">
                        <c:v>0.91360717989249984</c:v>
                      </c:pt>
                      <c:pt idx="31">
                        <c:v>0.91242569061551104</c:v>
                      </c:pt>
                      <c:pt idx="32">
                        <c:v>0.9106638934573188</c:v>
                      </c:pt>
                      <c:pt idx="33">
                        <c:v>0.90905703903671364</c:v>
                      </c:pt>
                      <c:pt idx="34">
                        <c:v>0.90791662740477441</c:v>
                      </c:pt>
                      <c:pt idx="35">
                        <c:v>0.90598122694430894</c:v>
                      </c:pt>
                      <c:pt idx="36">
                        <c:v>0.90444443342034664</c:v>
                      </c:pt>
                      <c:pt idx="37">
                        <c:v>0.9031240206552712</c:v>
                      </c:pt>
                      <c:pt idx="38">
                        <c:v>0.90157111224031139</c:v>
                      </c:pt>
                      <c:pt idx="39">
                        <c:v>0.89980068792621049</c:v>
                      </c:pt>
                      <c:pt idx="40">
                        <c:v>0.89820774372153611</c:v>
                      </c:pt>
                      <c:pt idx="41">
                        <c:v>0.89675724413866975</c:v>
                      </c:pt>
                      <c:pt idx="42">
                        <c:v>0.89497880157329024</c:v>
                      </c:pt>
                      <c:pt idx="43">
                        <c:v>0.89317486443661465</c:v>
                      </c:pt>
                      <c:pt idx="44">
                        <c:v>0.89151182393453898</c:v>
                      </c:pt>
                      <c:pt idx="45">
                        <c:v>0.89150783681888157</c:v>
                      </c:pt>
                      <c:pt idx="46">
                        <c:v>0.88323526513022066</c:v>
                      </c:pt>
                      <c:pt idx="47">
                        <c:v>0.87895409150882653</c:v>
                      </c:pt>
                      <c:pt idx="49">
                        <c:v>0.86576040976382962</c:v>
                      </c:pt>
                      <c:pt idx="50">
                        <c:v>0.86606510761113831</c:v>
                      </c:pt>
                      <c:pt idx="51">
                        <c:v>0.86346509861731646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4-205E-4E8E-87C5-06E082BBB160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Varta_SupplierData_Comparison!$E$2:$E$422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1</c:v>
                      </c:pt>
                      <c:pt idx="1">
                        <c:v>9</c:v>
                      </c:pt>
                      <c:pt idx="2">
                        <c:v>17</c:v>
                      </c:pt>
                      <c:pt idx="3">
                        <c:v>25</c:v>
                      </c:pt>
                      <c:pt idx="4">
                        <c:v>33</c:v>
                      </c:pt>
                      <c:pt idx="5">
                        <c:v>41</c:v>
                      </c:pt>
                      <c:pt idx="6">
                        <c:v>49</c:v>
                      </c:pt>
                      <c:pt idx="7">
                        <c:v>57</c:v>
                      </c:pt>
                      <c:pt idx="8">
                        <c:v>65</c:v>
                      </c:pt>
                      <c:pt idx="9">
                        <c:v>73</c:v>
                      </c:pt>
                      <c:pt idx="10">
                        <c:v>81</c:v>
                      </c:pt>
                      <c:pt idx="11">
                        <c:v>89</c:v>
                      </c:pt>
                      <c:pt idx="12">
                        <c:v>97</c:v>
                      </c:pt>
                      <c:pt idx="13">
                        <c:v>105</c:v>
                      </c:pt>
                      <c:pt idx="14">
                        <c:v>113</c:v>
                      </c:pt>
                      <c:pt idx="15">
                        <c:v>121</c:v>
                      </c:pt>
                      <c:pt idx="16">
                        <c:v>129</c:v>
                      </c:pt>
                      <c:pt idx="17">
                        <c:v>137</c:v>
                      </c:pt>
                      <c:pt idx="18">
                        <c:v>145</c:v>
                      </c:pt>
                      <c:pt idx="19">
                        <c:v>153</c:v>
                      </c:pt>
                      <c:pt idx="20">
                        <c:v>161</c:v>
                      </c:pt>
                      <c:pt idx="21">
                        <c:v>169</c:v>
                      </c:pt>
                      <c:pt idx="22">
                        <c:v>177</c:v>
                      </c:pt>
                      <c:pt idx="23">
                        <c:v>185</c:v>
                      </c:pt>
                      <c:pt idx="24">
                        <c:v>193</c:v>
                      </c:pt>
                      <c:pt idx="25">
                        <c:v>201</c:v>
                      </c:pt>
                      <c:pt idx="26">
                        <c:v>209</c:v>
                      </c:pt>
                      <c:pt idx="27">
                        <c:v>217</c:v>
                      </c:pt>
                      <c:pt idx="28">
                        <c:v>225</c:v>
                      </c:pt>
                      <c:pt idx="29">
                        <c:v>233</c:v>
                      </c:pt>
                      <c:pt idx="30">
                        <c:v>241</c:v>
                      </c:pt>
                      <c:pt idx="31">
                        <c:v>249</c:v>
                      </c:pt>
                      <c:pt idx="32">
                        <c:v>257</c:v>
                      </c:pt>
                      <c:pt idx="33">
                        <c:v>265</c:v>
                      </c:pt>
                      <c:pt idx="34">
                        <c:v>273</c:v>
                      </c:pt>
                      <c:pt idx="35">
                        <c:v>281</c:v>
                      </c:pt>
                      <c:pt idx="36">
                        <c:v>289</c:v>
                      </c:pt>
                      <c:pt idx="37">
                        <c:v>297</c:v>
                      </c:pt>
                      <c:pt idx="38">
                        <c:v>305</c:v>
                      </c:pt>
                      <c:pt idx="39">
                        <c:v>313</c:v>
                      </c:pt>
                      <c:pt idx="40">
                        <c:v>321</c:v>
                      </c:pt>
                      <c:pt idx="41">
                        <c:v>329</c:v>
                      </c:pt>
                      <c:pt idx="42">
                        <c:v>337</c:v>
                      </c:pt>
                      <c:pt idx="43">
                        <c:v>345</c:v>
                      </c:pt>
                      <c:pt idx="44">
                        <c:v>353</c:v>
                      </c:pt>
                      <c:pt idx="45">
                        <c:v>361</c:v>
                      </c:pt>
                      <c:pt idx="46">
                        <c:v>369</c:v>
                      </c:pt>
                      <c:pt idx="47">
                        <c:v>377</c:v>
                      </c:pt>
                      <c:pt idx="48">
                        <c:v>385</c:v>
                      </c:pt>
                      <c:pt idx="49">
                        <c:v>393</c:v>
                      </c:pt>
                      <c:pt idx="50">
                        <c:v>401</c:v>
                      </c:pt>
                      <c:pt idx="51">
                        <c:v>409</c:v>
                      </c:pt>
                      <c:pt idx="52">
                        <c:v>0</c:v>
                      </c:pt>
                      <c:pt idx="53">
                        <c:v>200</c:v>
                      </c:pt>
                      <c:pt idx="54">
                        <c:v>400</c:v>
                      </c:pt>
                      <c:pt idx="55">
                        <c:v>600</c:v>
                      </c:pt>
                      <c:pt idx="56">
                        <c:v>800</c:v>
                      </c:pt>
                      <c:pt idx="57">
                        <c:v>1000</c:v>
                      </c:pt>
                      <c:pt idx="58">
                        <c:v>1200</c:v>
                      </c:pt>
                      <c:pt idx="59">
                        <c:v>1400</c:v>
                      </c:pt>
                      <c:pt idx="60">
                        <c:v>1600</c:v>
                      </c:pt>
                      <c:pt idx="61">
                        <c:v>1800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Varta_SupplierData_Comparison!$K$2:$K$422</c15:sqref>
                        </c15:formulaRef>
                      </c:ext>
                    </c:extLst>
                    <c:numCache>
                      <c:formatCode>0.00%</c:formatCode>
                      <c:ptCount val="421"/>
                      <c:pt idx="0">
                        <c:v>1</c:v>
                      </c:pt>
                      <c:pt idx="1">
                        <c:v>0.97882998087695672</c:v>
                      </c:pt>
                      <c:pt idx="2">
                        <c:v>0.97236272988112193</c:v>
                      </c:pt>
                      <c:pt idx="3">
                        <c:v>0.96878815439680688</c:v>
                      </c:pt>
                      <c:pt idx="4">
                        <c:v>0.96610897246272753</c:v>
                      </c:pt>
                      <c:pt idx="5">
                        <c:v>0.96439024611244695</c:v>
                      </c:pt>
                      <c:pt idx="6">
                        <c:v>0.9613700510793709</c:v>
                      </c:pt>
                      <c:pt idx="7">
                        <c:v>0.95938502110787516</c:v>
                      </c:pt>
                      <c:pt idx="8">
                        <c:v>0.95724111224889064</c:v>
                      </c:pt>
                      <c:pt idx="9">
                        <c:v>0.95560907363933756</c:v>
                      </c:pt>
                      <c:pt idx="10">
                        <c:v>0.95289587133285136</c:v>
                      </c:pt>
                      <c:pt idx="11">
                        <c:v>0.9520793083778003</c:v>
                      </c:pt>
                      <c:pt idx="12">
                        <c:v>0.95054326427151403</c:v>
                      </c:pt>
                      <c:pt idx="13">
                        <c:v>0.94847112751669693</c:v>
                      </c:pt>
                      <c:pt idx="14">
                        <c:v>0.94745279405619365</c:v>
                      </c:pt>
                      <c:pt idx="15">
                        <c:v>0.94367339973031084</c:v>
                      </c:pt>
                      <c:pt idx="16">
                        <c:v>0.94246880247076181</c:v>
                      </c:pt>
                      <c:pt idx="17">
                        <c:v>0.94064982770602812</c:v>
                      </c:pt>
                      <c:pt idx="18">
                        <c:v>0.93891430113563756</c:v>
                      </c:pt>
                      <c:pt idx="19">
                        <c:v>0.93690968925824758</c:v>
                      </c:pt>
                      <c:pt idx="20">
                        <c:v>0.93518656651184873</c:v>
                      </c:pt>
                      <c:pt idx="21">
                        <c:v>0.93314317715188444</c:v>
                      </c:pt>
                      <c:pt idx="22">
                        <c:v>0.93165278993136313</c:v>
                      </c:pt>
                      <c:pt idx="23">
                        <c:v>0.92983894902122832</c:v>
                      </c:pt>
                      <c:pt idx="24">
                        <c:v>0.92779103690142095</c:v>
                      </c:pt>
                      <c:pt idx="25">
                        <c:v>0.92729342761318123</c:v>
                      </c:pt>
                      <c:pt idx="26">
                        <c:v>0.92549980976259272</c:v>
                      </c:pt>
                      <c:pt idx="27">
                        <c:v>0.92327255782520024</c:v>
                      </c:pt>
                      <c:pt idx="28">
                        <c:v>0.92119014159011614</c:v>
                      </c:pt>
                      <c:pt idx="29">
                        <c:v>0.91973615698429456</c:v>
                      </c:pt>
                      <c:pt idx="30">
                        <c:v>0.91822116168954337</c:v>
                      </c:pt>
                      <c:pt idx="31">
                        <c:v>0.91568504407924656</c:v>
                      </c:pt>
                      <c:pt idx="32">
                        <c:v>0.91374464411397971</c:v>
                      </c:pt>
                      <c:pt idx="33">
                        <c:v>0.91242188833787319</c:v>
                      </c:pt>
                      <c:pt idx="34">
                        <c:v>0.90980748731292416</c:v>
                      </c:pt>
                      <c:pt idx="35">
                        <c:v>0.90857710438355832</c:v>
                      </c:pt>
                      <c:pt idx="36">
                        <c:v>0.90613738242087405</c:v>
                      </c:pt>
                      <c:pt idx="37">
                        <c:v>0.90413945142042695</c:v>
                      </c:pt>
                      <c:pt idx="38">
                        <c:v>0.9025383518757254</c:v>
                      </c:pt>
                      <c:pt idx="39">
                        <c:v>0.90079603351523141</c:v>
                      </c:pt>
                      <c:pt idx="40">
                        <c:v>0.89915509208399769</c:v>
                      </c:pt>
                      <c:pt idx="41">
                        <c:v>0.89652450349268809</c:v>
                      </c:pt>
                      <c:pt idx="42">
                        <c:v>0.89477893692391075</c:v>
                      </c:pt>
                      <c:pt idx="43">
                        <c:v>0.8937084675870014</c:v>
                      </c:pt>
                      <c:pt idx="44">
                        <c:v>0.89210505157672604</c:v>
                      </c:pt>
                      <c:pt idx="45">
                        <c:v>0.89066779978013266</c:v>
                      </c:pt>
                      <c:pt idx="46">
                        <c:v>0.89464659635479216</c:v>
                      </c:pt>
                      <c:pt idx="47">
                        <c:v>0.89083551524732629</c:v>
                      </c:pt>
                      <c:pt idx="49">
                        <c:v>0.88344862250624612</c:v>
                      </c:pt>
                      <c:pt idx="50">
                        <c:v>0.87914142104250748</c:v>
                      </c:pt>
                      <c:pt idx="51">
                        <c:v>0.87904900748434933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5-205E-4E8E-87C5-06E082BBB160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Varta_SupplierData_Comparison!$E$2:$E$422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1</c:v>
                      </c:pt>
                      <c:pt idx="1">
                        <c:v>9</c:v>
                      </c:pt>
                      <c:pt idx="2">
                        <c:v>17</c:v>
                      </c:pt>
                      <c:pt idx="3">
                        <c:v>25</c:v>
                      </c:pt>
                      <c:pt idx="4">
                        <c:v>33</c:v>
                      </c:pt>
                      <c:pt idx="5">
                        <c:v>41</c:v>
                      </c:pt>
                      <c:pt idx="6">
                        <c:v>49</c:v>
                      </c:pt>
                      <c:pt idx="7">
                        <c:v>57</c:v>
                      </c:pt>
                      <c:pt idx="8">
                        <c:v>65</c:v>
                      </c:pt>
                      <c:pt idx="9">
                        <c:v>73</c:v>
                      </c:pt>
                      <c:pt idx="10">
                        <c:v>81</c:v>
                      </c:pt>
                      <c:pt idx="11">
                        <c:v>89</c:v>
                      </c:pt>
                      <c:pt idx="12">
                        <c:v>97</c:v>
                      </c:pt>
                      <c:pt idx="13">
                        <c:v>105</c:v>
                      </c:pt>
                      <c:pt idx="14">
                        <c:v>113</c:v>
                      </c:pt>
                      <c:pt idx="15">
                        <c:v>121</c:v>
                      </c:pt>
                      <c:pt idx="16">
                        <c:v>129</c:v>
                      </c:pt>
                      <c:pt idx="17">
                        <c:v>137</c:v>
                      </c:pt>
                      <c:pt idx="18">
                        <c:v>145</c:v>
                      </c:pt>
                      <c:pt idx="19">
                        <c:v>153</c:v>
                      </c:pt>
                      <c:pt idx="20">
                        <c:v>161</c:v>
                      </c:pt>
                      <c:pt idx="21">
                        <c:v>169</c:v>
                      </c:pt>
                      <c:pt idx="22">
                        <c:v>177</c:v>
                      </c:pt>
                      <c:pt idx="23">
                        <c:v>185</c:v>
                      </c:pt>
                      <c:pt idx="24">
                        <c:v>193</c:v>
                      </c:pt>
                      <c:pt idx="25">
                        <c:v>201</c:v>
                      </c:pt>
                      <c:pt idx="26">
                        <c:v>209</c:v>
                      </c:pt>
                      <c:pt idx="27">
                        <c:v>217</c:v>
                      </c:pt>
                      <c:pt idx="28">
                        <c:v>225</c:v>
                      </c:pt>
                      <c:pt idx="29">
                        <c:v>233</c:v>
                      </c:pt>
                      <c:pt idx="30">
                        <c:v>241</c:v>
                      </c:pt>
                      <c:pt idx="31">
                        <c:v>249</c:v>
                      </c:pt>
                      <c:pt idx="32">
                        <c:v>257</c:v>
                      </c:pt>
                      <c:pt idx="33">
                        <c:v>265</c:v>
                      </c:pt>
                      <c:pt idx="34">
                        <c:v>273</c:v>
                      </c:pt>
                      <c:pt idx="35">
                        <c:v>281</c:v>
                      </c:pt>
                      <c:pt idx="36">
                        <c:v>289</c:v>
                      </c:pt>
                      <c:pt idx="37">
                        <c:v>297</c:v>
                      </c:pt>
                      <c:pt idx="38">
                        <c:v>305</c:v>
                      </c:pt>
                      <c:pt idx="39">
                        <c:v>313</c:v>
                      </c:pt>
                      <c:pt idx="40">
                        <c:v>321</c:v>
                      </c:pt>
                      <c:pt idx="41">
                        <c:v>329</c:v>
                      </c:pt>
                      <c:pt idx="42">
                        <c:v>337</c:v>
                      </c:pt>
                      <c:pt idx="43">
                        <c:v>345</c:v>
                      </c:pt>
                      <c:pt idx="44">
                        <c:v>353</c:v>
                      </c:pt>
                      <c:pt idx="45">
                        <c:v>361</c:v>
                      </c:pt>
                      <c:pt idx="46">
                        <c:v>369</c:v>
                      </c:pt>
                      <c:pt idx="47">
                        <c:v>377</c:v>
                      </c:pt>
                      <c:pt idx="48">
                        <c:v>385</c:v>
                      </c:pt>
                      <c:pt idx="49">
                        <c:v>393</c:v>
                      </c:pt>
                      <c:pt idx="50">
                        <c:v>401</c:v>
                      </c:pt>
                      <c:pt idx="51">
                        <c:v>409</c:v>
                      </c:pt>
                      <c:pt idx="52">
                        <c:v>0</c:v>
                      </c:pt>
                      <c:pt idx="53">
                        <c:v>200</c:v>
                      </c:pt>
                      <c:pt idx="54">
                        <c:v>400</c:v>
                      </c:pt>
                      <c:pt idx="55">
                        <c:v>600</c:v>
                      </c:pt>
                      <c:pt idx="56">
                        <c:v>800</c:v>
                      </c:pt>
                      <c:pt idx="57">
                        <c:v>1000</c:v>
                      </c:pt>
                      <c:pt idx="58">
                        <c:v>1200</c:v>
                      </c:pt>
                      <c:pt idx="59">
                        <c:v>1400</c:v>
                      </c:pt>
                      <c:pt idx="60">
                        <c:v>1600</c:v>
                      </c:pt>
                      <c:pt idx="61">
                        <c:v>1800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Varta_SupplierData_Comparison!$L$2:$L$422</c15:sqref>
                        </c15:formulaRef>
                      </c:ext>
                    </c:extLst>
                    <c:numCache>
                      <c:formatCode>0.00%</c:formatCode>
                      <c:ptCount val="421"/>
                      <c:pt idx="0">
                        <c:v>1</c:v>
                      </c:pt>
                      <c:pt idx="1">
                        <c:v>0.97513385336998271</c:v>
                      </c:pt>
                      <c:pt idx="2">
                        <c:v>0.97014960601647982</c:v>
                      </c:pt>
                      <c:pt idx="3">
                        <c:v>0.9641772646838116</c:v>
                      </c:pt>
                      <c:pt idx="4">
                        <c:v>0.96032261077187475</c:v>
                      </c:pt>
                      <c:pt idx="5">
                        <c:v>0.95646216453308286</c:v>
                      </c:pt>
                      <c:pt idx="6">
                        <c:v>0.95479846964458293</c:v>
                      </c:pt>
                      <c:pt idx="7">
                        <c:v>0.95257347590767905</c:v>
                      </c:pt>
                      <c:pt idx="8">
                        <c:v>0.94981896087014162</c:v>
                      </c:pt>
                      <c:pt idx="9">
                        <c:v>0.94735134932902632</c:v>
                      </c:pt>
                      <c:pt idx="10">
                        <c:v>0.94691567739565285</c:v>
                      </c:pt>
                      <c:pt idx="11">
                        <c:v>0.94277881830505739</c:v>
                      </c:pt>
                      <c:pt idx="12">
                        <c:v>0.94068264058794293</c:v>
                      </c:pt>
                      <c:pt idx="13">
                        <c:v>0.93917654119716854</c:v>
                      </c:pt>
                      <c:pt idx="14">
                        <c:v>0.93673620970395854</c:v>
                      </c:pt>
                      <c:pt idx="15">
                        <c:v>0.93389104305058024</c:v>
                      </c:pt>
                      <c:pt idx="16">
                        <c:v>0.9324915894455329</c:v>
                      </c:pt>
                      <c:pt idx="17">
                        <c:v>0.93103546008244775</c:v>
                      </c:pt>
                      <c:pt idx="18">
                        <c:v>0.92875720640426251</c:v>
                      </c:pt>
                      <c:pt idx="19">
                        <c:v>0.92733714274430268</c:v>
                      </c:pt>
                      <c:pt idx="20">
                        <c:v>0.92631289567004993</c:v>
                      </c:pt>
                      <c:pt idx="21">
                        <c:v>0.92651516132233835</c:v>
                      </c:pt>
                      <c:pt idx="22">
                        <c:v>0.92329351108091751</c:v>
                      </c:pt>
                      <c:pt idx="23">
                        <c:v>0.9252270984123433</c:v>
                      </c:pt>
                      <c:pt idx="24">
                        <c:v>0.92143620421481598</c:v>
                      </c:pt>
                      <c:pt idx="25">
                        <c:v>0.91974997596063057</c:v>
                      </c:pt>
                      <c:pt idx="26">
                        <c:v>0.9189039063371407</c:v>
                      </c:pt>
                      <c:pt idx="27">
                        <c:v>0.91815318054200246</c:v>
                      </c:pt>
                      <c:pt idx="28">
                        <c:v>0.91638238881080236</c:v>
                      </c:pt>
                      <c:pt idx="29">
                        <c:v>0.91557657293793449</c:v>
                      </c:pt>
                      <c:pt idx="30">
                        <c:v>0.9145443223805082</c:v>
                      </c:pt>
                      <c:pt idx="31">
                        <c:v>0.91457585873549108</c:v>
                      </c:pt>
                      <c:pt idx="32">
                        <c:v>0.91264375338501513</c:v>
                      </c:pt>
                      <c:pt idx="33">
                        <c:v>0.91068417573460181</c:v>
                      </c:pt>
                      <c:pt idx="34">
                        <c:v>0.91062647904851768</c:v>
                      </c:pt>
                      <c:pt idx="35">
                        <c:v>0.90839406283010049</c:v>
                      </c:pt>
                      <c:pt idx="36">
                        <c:v>0.90679662575765629</c:v>
                      </c:pt>
                      <c:pt idx="37">
                        <c:v>0.90593745222855404</c:v>
                      </c:pt>
                      <c:pt idx="38">
                        <c:v>0.90580669590956164</c:v>
                      </c:pt>
                      <c:pt idx="39">
                        <c:v>0.90310860259847348</c:v>
                      </c:pt>
                      <c:pt idx="40">
                        <c:v>0.90140738209531501</c:v>
                      </c:pt>
                      <c:pt idx="41">
                        <c:v>0.9009654927251799</c:v>
                      </c:pt>
                      <c:pt idx="42">
                        <c:v>0.89984421371744217</c:v>
                      </c:pt>
                      <c:pt idx="43">
                        <c:v>0.89677177417918252</c:v>
                      </c:pt>
                      <c:pt idx="44">
                        <c:v>0.89498703082910891</c:v>
                      </c:pt>
                      <c:pt idx="45">
                        <c:v>0.89522615992270593</c:v>
                      </c:pt>
                      <c:pt idx="46">
                        <c:v>0.89598026799165087</c:v>
                      </c:pt>
                      <c:pt idx="47">
                        <c:v>0.89070823866153492</c:v>
                      </c:pt>
                      <c:pt idx="49">
                        <c:v>0.87212617382327795</c:v>
                      </c:pt>
                      <c:pt idx="50">
                        <c:v>0.8757977308394691</c:v>
                      </c:pt>
                      <c:pt idx="51">
                        <c:v>0.8716981981632258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6-205E-4E8E-87C5-06E082BBB160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Varta_SupplierData_Comparison!$E$2:$E$422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1</c:v>
                      </c:pt>
                      <c:pt idx="1">
                        <c:v>9</c:v>
                      </c:pt>
                      <c:pt idx="2">
                        <c:v>17</c:v>
                      </c:pt>
                      <c:pt idx="3">
                        <c:v>25</c:v>
                      </c:pt>
                      <c:pt idx="4">
                        <c:v>33</c:v>
                      </c:pt>
                      <c:pt idx="5">
                        <c:v>41</c:v>
                      </c:pt>
                      <c:pt idx="6">
                        <c:v>49</c:v>
                      </c:pt>
                      <c:pt idx="7">
                        <c:v>57</c:v>
                      </c:pt>
                      <c:pt idx="8">
                        <c:v>65</c:v>
                      </c:pt>
                      <c:pt idx="9">
                        <c:v>73</c:v>
                      </c:pt>
                      <c:pt idx="10">
                        <c:v>81</c:v>
                      </c:pt>
                      <c:pt idx="11">
                        <c:v>89</c:v>
                      </c:pt>
                      <c:pt idx="12">
                        <c:v>97</c:v>
                      </c:pt>
                      <c:pt idx="13">
                        <c:v>105</c:v>
                      </c:pt>
                      <c:pt idx="14">
                        <c:v>113</c:v>
                      </c:pt>
                      <c:pt idx="15">
                        <c:v>121</c:v>
                      </c:pt>
                      <c:pt idx="16">
                        <c:v>129</c:v>
                      </c:pt>
                      <c:pt idx="17">
                        <c:v>137</c:v>
                      </c:pt>
                      <c:pt idx="18">
                        <c:v>145</c:v>
                      </c:pt>
                      <c:pt idx="19">
                        <c:v>153</c:v>
                      </c:pt>
                      <c:pt idx="20">
                        <c:v>161</c:v>
                      </c:pt>
                      <c:pt idx="21">
                        <c:v>169</c:v>
                      </c:pt>
                      <c:pt idx="22">
                        <c:v>177</c:v>
                      </c:pt>
                      <c:pt idx="23">
                        <c:v>185</c:v>
                      </c:pt>
                      <c:pt idx="24">
                        <c:v>193</c:v>
                      </c:pt>
                      <c:pt idx="25">
                        <c:v>201</c:v>
                      </c:pt>
                      <c:pt idx="26">
                        <c:v>209</c:v>
                      </c:pt>
                      <c:pt idx="27">
                        <c:v>217</c:v>
                      </c:pt>
                      <c:pt idx="28">
                        <c:v>225</c:v>
                      </c:pt>
                      <c:pt idx="29">
                        <c:v>233</c:v>
                      </c:pt>
                      <c:pt idx="30">
                        <c:v>241</c:v>
                      </c:pt>
                      <c:pt idx="31">
                        <c:v>249</c:v>
                      </c:pt>
                      <c:pt idx="32">
                        <c:v>257</c:v>
                      </c:pt>
                      <c:pt idx="33">
                        <c:v>265</c:v>
                      </c:pt>
                      <c:pt idx="34">
                        <c:v>273</c:v>
                      </c:pt>
                      <c:pt idx="35">
                        <c:v>281</c:v>
                      </c:pt>
                      <c:pt idx="36">
                        <c:v>289</c:v>
                      </c:pt>
                      <c:pt idx="37">
                        <c:v>297</c:v>
                      </c:pt>
                      <c:pt idx="38">
                        <c:v>305</c:v>
                      </c:pt>
                      <c:pt idx="39">
                        <c:v>313</c:v>
                      </c:pt>
                      <c:pt idx="40">
                        <c:v>321</c:v>
                      </c:pt>
                      <c:pt idx="41">
                        <c:v>329</c:v>
                      </c:pt>
                      <c:pt idx="42">
                        <c:v>337</c:v>
                      </c:pt>
                      <c:pt idx="43">
                        <c:v>345</c:v>
                      </c:pt>
                      <c:pt idx="44">
                        <c:v>353</c:v>
                      </c:pt>
                      <c:pt idx="45">
                        <c:v>361</c:v>
                      </c:pt>
                      <c:pt idx="46">
                        <c:v>369</c:v>
                      </c:pt>
                      <c:pt idx="47">
                        <c:v>377</c:v>
                      </c:pt>
                      <c:pt idx="48">
                        <c:v>385</c:v>
                      </c:pt>
                      <c:pt idx="49">
                        <c:v>393</c:v>
                      </c:pt>
                      <c:pt idx="50">
                        <c:v>401</c:v>
                      </c:pt>
                      <c:pt idx="51">
                        <c:v>409</c:v>
                      </c:pt>
                      <c:pt idx="52">
                        <c:v>0</c:v>
                      </c:pt>
                      <c:pt idx="53">
                        <c:v>200</c:v>
                      </c:pt>
                      <c:pt idx="54">
                        <c:v>400</c:v>
                      </c:pt>
                      <c:pt idx="55">
                        <c:v>600</c:v>
                      </c:pt>
                      <c:pt idx="56">
                        <c:v>800</c:v>
                      </c:pt>
                      <c:pt idx="57">
                        <c:v>1000</c:v>
                      </c:pt>
                      <c:pt idx="58">
                        <c:v>1200</c:v>
                      </c:pt>
                      <c:pt idx="59">
                        <c:v>1400</c:v>
                      </c:pt>
                      <c:pt idx="60">
                        <c:v>1600</c:v>
                      </c:pt>
                      <c:pt idx="61">
                        <c:v>1800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Varta_SupplierData_Comparison!$M$2:$M$422</c15:sqref>
                        </c15:formulaRef>
                      </c:ext>
                    </c:extLst>
                    <c:numCache>
                      <c:formatCode>0.00%</c:formatCode>
                      <c:ptCount val="421"/>
                      <c:pt idx="0">
                        <c:v>1</c:v>
                      </c:pt>
                      <c:pt idx="1">
                        <c:v>0.97853734562027184</c:v>
                      </c:pt>
                      <c:pt idx="2">
                        <c:v>0.97166969584430174</c:v>
                      </c:pt>
                      <c:pt idx="3">
                        <c:v>0.96722972052911504</c:v>
                      </c:pt>
                      <c:pt idx="4">
                        <c:v>0.9635833789706677</c:v>
                      </c:pt>
                      <c:pt idx="5">
                        <c:v>0.96099230811167036</c:v>
                      </c:pt>
                      <c:pt idx="6">
                        <c:v>0.95844429864475555</c:v>
                      </c:pt>
                      <c:pt idx="7">
                        <c:v>0.95601046175772919</c:v>
                      </c:pt>
                      <c:pt idx="8">
                        <c:v>0.95356876304538873</c:v>
                      </c:pt>
                      <c:pt idx="9">
                        <c:v>0.95124188807116117</c:v>
                      </c:pt>
                      <c:pt idx="10">
                        <c:v>0.94889673602567026</c:v>
                      </c:pt>
                      <c:pt idx="11">
                        <c:v>0.94677631357867498</c:v>
                      </c:pt>
                      <c:pt idx="12">
                        <c:v>0.94461044762927326</c:v>
                      </c:pt>
                      <c:pt idx="13">
                        <c:v>0.94293553275280795</c:v>
                      </c:pt>
                      <c:pt idx="14">
                        <c:v>0.94093157483345813</c:v>
                      </c:pt>
                      <c:pt idx="15">
                        <c:v>0.93793052072930772</c:v>
                      </c:pt>
                      <c:pt idx="16">
                        <c:v>0.93621266029897643</c:v>
                      </c:pt>
                      <c:pt idx="17">
                        <c:v>0.93474898674146789</c:v>
                      </c:pt>
                      <c:pt idx="18">
                        <c:v>0.93250010105945902</c:v>
                      </c:pt>
                      <c:pt idx="19">
                        <c:v>0.93099175159087155</c:v>
                      </c:pt>
                      <c:pt idx="20">
                        <c:v>0.92950912494186821</c:v>
                      </c:pt>
                      <c:pt idx="21">
                        <c:v>0.92736352325175353</c:v>
                      </c:pt>
                      <c:pt idx="22">
                        <c:v>0.92611119866816904</c:v>
                      </c:pt>
                      <c:pt idx="23">
                        <c:v>0.92466677728015556</c:v>
                      </c:pt>
                      <c:pt idx="24">
                        <c:v>0.92270897683177844</c:v>
                      </c:pt>
                      <c:pt idx="25">
                        <c:v>0.92055287901739768</c:v>
                      </c:pt>
                      <c:pt idx="26">
                        <c:v>0.91945478679903769</c:v>
                      </c:pt>
                      <c:pt idx="27">
                        <c:v>0.91840185774334315</c:v>
                      </c:pt>
                      <c:pt idx="28">
                        <c:v>0.91654942608107104</c:v>
                      </c:pt>
                      <c:pt idx="29">
                        <c:v>0.9151246811881063</c:v>
                      </c:pt>
                      <c:pt idx="30">
                        <c:v>0.91345578926518844</c:v>
                      </c:pt>
                      <c:pt idx="31">
                        <c:v>0.91264098921422676</c:v>
                      </c:pt>
                      <c:pt idx="32">
                        <c:v>0.91093446910281617</c:v>
                      </c:pt>
                      <c:pt idx="33">
                        <c:v>0.9093154424139881</c:v>
                      </c:pt>
                      <c:pt idx="34">
                        <c:v>0.90780602681544698</c:v>
                      </c:pt>
                      <c:pt idx="35">
                        <c:v>0.90606692621908291</c:v>
                      </c:pt>
                      <c:pt idx="36">
                        <c:v>0.90425435691866718</c:v>
                      </c:pt>
                      <c:pt idx="37">
                        <c:v>0.90251247141027124</c:v>
                      </c:pt>
                      <c:pt idx="38">
                        <c:v>0.90064163845806877</c:v>
                      </c:pt>
                      <c:pt idx="39">
                        <c:v>0.8985501800376906</c:v>
                      </c:pt>
                      <c:pt idx="40">
                        <c:v>0.89698761858490184</c:v>
                      </c:pt>
                      <c:pt idx="41">
                        <c:v>0.8951915024774032</c:v>
                      </c:pt>
                      <c:pt idx="42">
                        <c:v>0.89291520717395834</c:v>
                      </c:pt>
                      <c:pt idx="43">
                        <c:v>0.89143047155539279</c:v>
                      </c:pt>
                      <c:pt idx="44">
                        <c:v>0.88952409587527193</c:v>
                      </c:pt>
                      <c:pt idx="45">
                        <c:v>0.88892934867067763</c:v>
                      </c:pt>
                      <c:pt idx="46">
                        <c:v>0.88895600867382285</c:v>
                      </c:pt>
                      <c:pt idx="47">
                        <c:v>0.88385170134867819</c:v>
                      </c:pt>
                      <c:pt idx="49">
                        <c:v>0.8699204446819272</c:v>
                      </c:pt>
                      <c:pt idx="50">
                        <c:v>0.86919958215641036</c:v>
                      </c:pt>
                      <c:pt idx="51">
                        <c:v>0.86720127110750245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5="http://schemas.microsoft.com/office/drawing/2012/chart" uri="{02D57815-91ED-43cb-92C2-25804820EDAC}">
                    <c15:filteredSeriesTitle>
                      <c15:tx>
                        <c:strRef>
                          <c:extLst>
                            <c:ext uri="{02D57815-91ED-43cb-92C2-25804820EDAC}">
                              <c15:formulaRef>
                                <c15:sqref> </c15:sqref>
                              </c15:formulaRef>
                            </c:ext>
                          </c:extLst>
                        </c:strRef>
                      </c15:tx>
                    </c15:filteredSeriesTitle>
                  </c:ext>
                  <c:ext xmlns:c16="http://schemas.microsoft.com/office/drawing/2014/chart" uri="{C3380CC4-5D6E-409C-BE32-E72D297353CC}">
                    <c16:uniqueId val="{00000007-205E-4E8E-87C5-06E082BBB160}"/>
                  </c:ext>
                </c:extLst>
              </c15:ser>
            </c15:filteredScatterSeries>
          </c:ext>
        </c:extLst>
      </c:scatterChart>
      <c:valAx>
        <c:axId val="212901760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07520"/>
        <c:crosses val="autoZero"/>
        <c:crossBetween val="midCat"/>
      </c:valAx>
      <c:valAx>
        <c:axId val="212907520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01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1975360638943466E-2"/>
          <c:y val="5.0384880832924236E-2"/>
          <c:w val="0.9350293248880418"/>
          <c:h val="0.87234225942665367"/>
        </c:manualLayout>
      </c:layout>
      <c:scatterChart>
        <c:scatterStyle val="lineMarker"/>
        <c:varyColors val="0"/>
        <c:ser>
          <c:idx val="3"/>
          <c:order val="3"/>
          <c:tx>
            <c:strRef>
              <c:f>Varta_FieldData_Comparison!$G$1</c:f>
              <c:strCache>
                <c:ptCount val="1"/>
                <c:pt idx="0">
                  <c:v>G23_MacroRIC_Returns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Varta_FieldData_Comparison!$A$60:$A$159</c:f>
              <c:numCache>
                <c:formatCode>General</c:formatCode>
                <c:ptCount val="100"/>
                <c:pt idx="0">
                  <c:v>389</c:v>
                </c:pt>
                <c:pt idx="1">
                  <c:v>365</c:v>
                </c:pt>
                <c:pt idx="2">
                  <c:v>339</c:v>
                </c:pt>
                <c:pt idx="3">
                  <c:v>336</c:v>
                </c:pt>
                <c:pt idx="4">
                  <c:v>332</c:v>
                </c:pt>
                <c:pt idx="5">
                  <c:v>332</c:v>
                </c:pt>
                <c:pt idx="6">
                  <c:v>332</c:v>
                </c:pt>
                <c:pt idx="7">
                  <c:v>332</c:v>
                </c:pt>
                <c:pt idx="8">
                  <c:v>332</c:v>
                </c:pt>
                <c:pt idx="9">
                  <c:v>325</c:v>
                </c:pt>
                <c:pt idx="10">
                  <c:v>323</c:v>
                </c:pt>
                <c:pt idx="11">
                  <c:v>323</c:v>
                </c:pt>
                <c:pt idx="12">
                  <c:v>321</c:v>
                </c:pt>
                <c:pt idx="13">
                  <c:v>316</c:v>
                </c:pt>
                <c:pt idx="14">
                  <c:v>312</c:v>
                </c:pt>
                <c:pt idx="15">
                  <c:v>311</c:v>
                </c:pt>
                <c:pt idx="16">
                  <c:v>311</c:v>
                </c:pt>
                <c:pt idx="17">
                  <c:v>308</c:v>
                </c:pt>
                <c:pt idx="18">
                  <c:v>308</c:v>
                </c:pt>
                <c:pt idx="19">
                  <c:v>307</c:v>
                </c:pt>
                <c:pt idx="20">
                  <c:v>307</c:v>
                </c:pt>
                <c:pt idx="21">
                  <c:v>307</c:v>
                </c:pt>
                <c:pt idx="22">
                  <c:v>307</c:v>
                </c:pt>
                <c:pt idx="23">
                  <c:v>305</c:v>
                </c:pt>
                <c:pt idx="24">
                  <c:v>305</c:v>
                </c:pt>
                <c:pt idx="25">
                  <c:v>297</c:v>
                </c:pt>
                <c:pt idx="26">
                  <c:v>294</c:v>
                </c:pt>
                <c:pt idx="27">
                  <c:v>293</c:v>
                </c:pt>
                <c:pt idx="28">
                  <c:v>293</c:v>
                </c:pt>
                <c:pt idx="29">
                  <c:v>286</c:v>
                </c:pt>
                <c:pt idx="30">
                  <c:v>286</c:v>
                </c:pt>
                <c:pt idx="31">
                  <c:v>285</c:v>
                </c:pt>
                <c:pt idx="32">
                  <c:v>285</c:v>
                </c:pt>
                <c:pt idx="33">
                  <c:v>280</c:v>
                </c:pt>
                <c:pt idx="34">
                  <c:v>278</c:v>
                </c:pt>
                <c:pt idx="35">
                  <c:v>273</c:v>
                </c:pt>
                <c:pt idx="36">
                  <c:v>268</c:v>
                </c:pt>
                <c:pt idx="37">
                  <c:v>268</c:v>
                </c:pt>
                <c:pt idx="38">
                  <c:v>268</c:v>
                </c:pt>
                <c:pt idx="39">
                  <c:v>259</c:v>
                </c:pt>
                <c:pt idx="40">
                  <c:v>259</c:v>
                </c:pt>
                <c:pt idx="41">
                  <c:v>256</c:v>
                </c:pt>
                <c:pt idx="42">
                  <c:v>255</c:v>
                </c:pt>
                <c:pt idx="43">
                  <c:v>252</c:v>
                </c:pt>
                <c:pt idx="44">
                  <c:v>251</c:v>
                </c:pt>
                <c:pt idx="45">
                  <c:v>250</c:v>
                </c:pt>
                <c:pt idx="46">
                  <c:v>250</c:v>
                </c:pt>
                <c:pt idx="47">
                  <c:v>245</c:v>
                </c:pt>
                <c:pt idx="48">
                  <c:v>245</c:v>
                </c:pt>
                <c:pt idx="49">
                  <c:v>243</c:v>
                </c:pt>
                <c:pt idx="50">
                  <c:v>243</c:v>
                </c:pt>
                <c:pt idx="51">
                  <c:v>242</c:v>
                </c:pt>
                <c:pt idx="52">
                  <c:v>242</c:v>
                </c:pt>
                <c:pt idx="53">
                  <c:v>240</c:v>
                </c:pt>
                <c:pt idx="54">
                  <c:v>238</c:v>
                </c:pt>
                <c:pt idx="55">
                  <c:v>231</c:v>
                </c:pt>
                <c:pt idx="56">
                  <c:v>223</c:v>
                </c:pt>
                <c:pt idx="57">
                  <c:v>222</c:v>
                </c:pt>
                <c:pt idx="58">
                  <c:v>220</c:v>
                </c:pt>
                <c:pt idx="59">
                  <c:v>220</c:v>
                </c:pt>
                <c:pt idx="60">
                  <c:v>215</c:v>
                </c:pt>
                <c:pt idx="61">
                  <c:v>214</c:v>
                </c:pt>
                <c:pt idx="62">
                  <c:v>211</c:v>
                </c:pt>
                <c:pt idx="63">
                  <c:v>210</c:v>
                </c:pt>
                <c:pt idx="64">
                  <c:v>210</c:v>
                </c:pt>
                <c:pt idx="65">
                  <c:v>200</c:v>
                </c:pt>
                <c:pt idx="66">
                  <c:v>207</c:v>
                </c:pt>
                <c:pt idx="67">
                  <c:v>207</c:v>
                </c:pt>
                <c:pt idx="68">
                  <c:v>207</c:v>
                </c:pt>
                <c:pt idx="69">
                  <c:v>203</c:v>
                </c:pt>
                <c:pt idx="70">
                  <c:v>189</c:v>
                </c:pt>
                <c:pt idx="71">
                  <c:v>179</c:v>
                </c:pt>
                <c:pt idx="72">
                  <c:v>175</c:v>
                </c:pt>
                <c:pt idx="73">
                  <c:v>175</c:v>
                </c:pt>
                <c:pt idx="74">
                  <c:v>168</c:v>
                </c:pt>
                <c:pt idx="75">
                  <c:v>148</c:v>
                </c:pt>
                <c:pt idx="76">
                  <c:v>146</c:v>
                </c:pt>
                <c:pt idx="77">
                  <c:v>146</c:v>
                </c:pt>
                <c:pt idx="78">
                  <c:v>144</c:v>
                </c:pt>
                <c:pt idx="79">
                  <c:v>142</c:v>
                </c:pt>
                <c:pt idx="80">
                  <c:v>138</c:v>
                </c:pt>
                <c:pt idx="81">
                  <c:v>133</c:v>
                </c:pt>
                <c:pt idx="82">
                  <c:v>126</c:v>
                </c:pt>
                <c:pt idx="83">
                  <c:v>109</c:v>
                </c:pt>
                <c:pt idx="84">
                  <c:v>109</c:v>
                </c:pt>
                <c:pt idx="85">
                  <c:v>105</c:v>
                </c:pt>
                <c:pt idx="86">
                  <c:v>85</c:v>
                </c:pt>
                <c:pt idx="87">
                  <c:v>84</c:v>
                </c:pt>
                <c:pt idx="88">
                  <c:v>79</c:v>
                </c:pt>
                <c:pt idx="89">
                  <c:v>69</c:v>
                </c:pt>
                <c:pt idx="90">
                  <c:v>68</c:v>
                </c:pt>
                <c:pt idx="91">
                  <c:v>55</c:v>
                </c:pt>
                <c:pt idx="92">
                  <c:v>47</c:v>
                </c:pt>
                <c:pt idx="93">
                  <c:v>47</c:v>
                </c:pt>
                <c:pt idx="94">
                  <c:v>47</c:v>
                </c:pt>
                <c:pt idx="95">
                  <c:v>41</c:v>
                </c:pt>
                <c:pt idx="96">
                  <c:v>41</c:v>
                </c:pt>
                <c:pt idx="97">
                  <c:v>31</c:v>
                </c:pt>
                <c:pt idx="98">
                  <c:v>28</c:v>
                </c:pt>
                <c:pt idx="99">
                  <c:v>22</c:v>
                </c:pt>
              </c:numCache>
            </c:numRef>
          </c:xVal>
          <c:yVal>
            <c:numRef>
              <c:f>Varta_FieldData_Comparison!$G$60:$G$159</c:f>
              <c:numCache>
                <c:formatCode>0.00%</c:formatCode>
                <c:ptCount val="100"/>
                <c:pt idx="0">
                  <c:v>0.89207267405706669</c:v>
                </c:pt>
                <c:pt idx="1">
                  <c:v>1.0508553071788334</c:v>
                </c:pt>
                <c:pt idx="2">
                  <c:v>0.94038454482096678</c:v>
                </c:pt>
                <c:pt idx="3">
                  <c:v>0.99492970409180004</c:v>
                </c:pt>
                <c:pt idx="4">
                  <c:v>0.90102797137470003</c:v>
                </c:pt>
                <c:pt idx="5">
                  <c:v>0.89492414387916663</c:v>
                </c:pt>
                <c:pt idx="6">
                  <c:v>0.87057570852926669</c:v>
                </c:pt>
                <c:pt idx="7">
                  <c:v>0.89636827545826669</c:v>
                </c:pt>
                <c:pt idx="8">
                  <c:v>0.90914313259516666</c:v>
                </c:pt>
                <c:pt idx="9">
                  <c:v>0.87052702793206671</c:v>
                </c:pt>
                <c:pt idx="10">
                  <c:v>0.93842836045573341</c:v>
                </c:pt>
                <c:pt idx="11">
                  <c:v>0.91999411125513342</c:v>
                </c:pt>
                <c:pt idx="12">
                  <c:v>0.93089617546246672</c:v>
                </c:pt>
                <c:pt idx="13">
                  <c:v>1.0516120505099669</c:v>
                </c:pt>
                <c:pt idx="14">
                  <c:v>0.93473520625606676</c:v>
                </c:pt>
                <c:pt idx="15">
                  <c:v>0.86629408711730005</c:v>
                </c:pt>
                <c:pt idx="16">
                  <c:v>0.99708686030676674</c:v>
                </c:pt>
                <c:pt idx="17">
                  <c:v>0.97953531352373346</c:v>
                </c:pt>
                <c:pt idx="18">
                  <c:v>0.90240526759533346</c:v>
                </c:pt>
                <c:pt idx="19">
                  <c:v>0.8862531976200001</c:v>
                </c:pt>
                <c:pt idx="20">
                  <c:v>0.90881492680473341</c:v>
                </c:pt>
                <c:pt idx="21">
                  <c:v>0.90236277631200013</c:v>
                </c:pt>
                <c:pt idx="22">
                  <c:v>0.91888608560140006</c:v>
                </c:pt>
                <c:pt idx="23">
                  <c:v>0.94546192221673331</c:v>
                </c:pt>
                <c:pt idx="24">
                  <c:v>0.92549815841439997</c:v>
                </c:pt>
                <c:pt idx="25">
                  <c:v>0.95715731555250005</c:v>
                </c:pt>
                <c:pt idx="26">
                  <c:v>0.9091745934862</c:v>
                </c:pt>
                <c:pt idx="27">
                  <c:v>0.90528201052650004</c:v>
                </c:pt>
                <c:pt idx="28">
                  <c:v>1.0491911560713334</c:v>
                </c:pt>
                <c:pt idx="29">
                  <c:v>0.92800144807483331</c:v>
                </c:pt>
                <c:pt idx="30">
                  <c:v>0.92483580934766674</c:v>
                </c:pt>
                <c:pt idx="31">
                  <c:v>0.87829039748573334</c:v>
                </c:pt>
                <c:pt idx="32">
                  <c:v>0.90264593091860001</c:v>
                </c:pt>
                <c:pt idx="33">
                  <c:v>0.9873011204158334</c:v>
                </c:pt>
                <c:pt idx="34">
                  <c:v>0.98038317302120004</c:v>
                </c:pt>
                <c:pt idx="35">
                  <c:v>1.0586330857144333</c:v>
                </c:pt>
                <c:pt idx="36">
                  <c:v>0.93051194786113334</c:v>
                </c:pt>
                <c:pt idx="37">
                  <c:v>0.86663489953969997</c:v>
                </c:pt>
                <c:pt idx="38">
                  <c:v>0.9112740601067667</c:v>
                </c:pt>
                <c:pt idx="39">
                  <c:v>0.92222323949120011</c:v>
                </c:pt>
                <c:pt idx="40">
                  <c:v>0.91496366312523336</c:v>
                </c:pt>
                <c:pt idx="41">
                  <c:v>1.0534500601130001</c:v>
                </c:pt>
                <c:pt idx="42">
                  <c:v>0.87917271957800003</c:v>
                </c:pt>
                <c:pt idx="43">
                  <c:v>0.93805086607376664</c:v>
                </c:pt>
                <c:pt idx="44">
                  <c:v>1.0443312946639667</c:v>
                </c:pt>
                <c:pt idx="45">
                  <c:v>0.91596693619943337</c:v>
                </c:pt>
                <c:pt idx="46">
                  <c:v>0.9422968025523667</c:v>
                </c:pt>
                <c:pt idx="50">
                  <c:v>1.0449638534621666</c:v>
                </c:pt>
                <c:pt idx="51">
                  <c:v>1.0006618995812333</c:v>
                </c:pt>
                <c:pt idx="52">
                  <c:v>0.97563517069473327</c:v>
                </c:pt>
                <c:pt idx="53">
                  <c:v>0.98991923922886671</c:v>
                </c:pt>
                <c:pt idx="54">
                  <c:v>0.95265924086813336</c:v>
                </c:pt>
                <c:pt idx="55">
                  <c:v>1.0561881945667333</c:v>
                </c:pt>
                <c:pt idx="56">
                  <c:v>1.0652364111143333</c:v>
                </c:pt>
                <c:pt idx="57">
                  <c:v>1.0370099565982334</c:v>
                </c:pt>
                <c:pt idx="80">
                  <c:v>1.0601800173199001</c:v>
                </c:pt>
                <c:pt idx="81">
                  <c:v>1.0474828519449002</c:v>
                </c:pt>
                <c:pt idx="82">
                  <c:v>0.96314845129813342</c:v>
                </c:pt>
                <c:pt idx="83">
                  <c:v>1.0485715568970999</c:v>
                </c:pt>
                <c:pt idx="84">
                  <c:v>1.0823607201186334</c:v>
                </c:pt>
                <c:pt idx="85">
                  <c:v>0.9675514624867334</c:v>
                </c:pt>
                <c:pt idx="86">
                  <c:v>1.0584016305717334</c:v>
                </c:pt>
                <c:pt idx="87">
                  <c:v>0.93248063091983346</c:v>
                </c:pt>
                <c:pt idx="88">
                  <c:v>1.0589419897391332</c:v>
                </c:pt>
                <c:pt idx="89">
                  <c:v>1.0465664813633668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2B-423A-A0F3-367A514B1852}"/>
            </c:ext>
          </c:extLst>
        </c:ser>
        <c:ser>
          <c:idx val="4"/>
          <c:order val="4"/>
          <c:tx>
            <c:strRef>
              <c:f>Varta_FieldData_Comparison!$L$1</c:f>
              <c:strCache>
                <c:ptCount val="1"/>
                <c:pt idx="0">
                  <c:v>G23_microRIC_Returns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Varta_FieldData_Comparison!$A$160:$A$259</c:f>
              <c:numCache>
                <c:formatCode>General</c:formatCode>
                <c:ptCount val="100"/>
                <c:pt idx="0">
                  <c:v>389</c:v>
                </c:pt>
                <c:pt idx="1">
                  <c:v>389</c:v>
                </c:pt>
                <c:pt idx="2">
                  <c:v>379</c:v>
                </c:pt>
                <c:pt idx="3">
                  <c:v>376</c:v>
                </c:pt>
                <c:pt idx="4">
                  <c:v>376</c:v>
                </c:pt>
                <c:pt idx="5">
                  <c:v>376</c:v>
                </c:pt>
                <c:pt idx="6">
                  <c:v>371</c:v>
                </c:pt>
                <c:pt idx="7">
                  <c:v>370</c:v>
                </c:pt>
                <c:pt idx="8">
                  <c:v>367</c:v>
                </c:pt>
                <c:pt idx="9">
                  <c:v>336</c:v>
                </c:pt>
                <c:pt idx="10">
                  <c:v>318</c:v>
                </c:pt>
                <c:pt idx="11">
                  <c:v>324</c:v>
                </c:pt>
                <c:pt idx="12">
                  <c:v>311</c:v>
                </c:pt>
                <c:pt idx="13">
                  <c:v>307</c:v>
                </c:pt>
                <c:pt idx="14">
                  <c:v>307</c:v>
                </c:pt>
                <c:pt idx="15">
                  <c:v>307</c:v>
                </c:pt>
                <c:pt idx="16">
                  <c:v>301</c:v>
                </c:pt>
                <c:pt idx="17">
                  <c:v>290</c:v>
                </c:pt>
                <c:pt idx="18">
                  <c:v>318</c:v>
                </c:pt>
                <c:pt idx="19">
                  <c:v>279</c:v>
                </c:pt>
                <c:pt idx="20">
                  <c:v>274</c:v>
                </c:pt>
                <c:pt idx="21">
                  <c:v>270</c:v>
                </c:pt>
                <c:pt idx="22">
                  <c:v>269</c:v>
                </c:pt>
                <c:pt idx="23">
                  <c:v>269</c:v>
                </c:pt>
                <c:pt idx="24">
                  <c:v>269</c:v>
                </c:pt>
                <c:pt idx="25">
                  <c:v>269</c:v>
                </c:pt>
                <c:pt idx="26">
                  <c:v>266</c:v>
                </c:pt>
                <c:pt idx="27">
                  <c:v>263</c:v>
                </c:pt>
                <c:pt idx="28">
                  <c:v>263</c:v>
                </c:pt>
                <c:pt idx="29">
                  <c:v>269</c:v>
                </c:pt>
                <c:pt idx="30">
                  <c:v>262</c:v>
                </c:pt>
                <c:pt idx="31">
                  <c:v>262</c:v>
                </c:pt>
                <c:pt idx="32">
                  <c:v>254</c:v>
                </c:pt>
                <c:pt idx="33">
                  <c:v>252</c:v>
                </c:pt>
                <c:pt idx="34">
                  <c:v>252</c:v>
                </c:pt>
                <c:pt idx="35">
                  <c:v>262</c:v>
                </c:pt>
                <c:pt idx="36">
                  <c:v>311</c:v>
                </c:pt>
                <c:pt idx="37">
                  <c:v>247</c:v>
                </c:pt>
                <c:pt idx="38">
                  <c:v>252</c:v>
                </c:pt>
                <c:pt idx="39">
                  <c:v>252</c:v>
                </c:pt>
                <c:pt idx="40">
                  <c:v>230</c:v>
                </c:pt>
                <c:pt idx="41">
                  <c:v>227</c:v>
                </c:pt>
                <c:pt idx="42">
                  <c:v>222</c:v>
                </c:pt>
                <c:pt idx="43">
                  <c:v>307</c:v>
                </c:pt>
                <c:pt idx="44">
                  <c:v>294</c:v>
                </c:pt>
                <c:pt idx="45">
                  <c:v>245</c:v>
                </c:pt>
                <c:pt idx="46">
                  <c:v>220</c:v>
                </c:pt>
                <c:pt idx="47">
                  <c:v>214</c:v>
                </c:pt>
                <c:pt idx="48">
                  <c:v>214</c:v>
                </c:pt>
                <c:pt idx="49">
                  <c:v>210</c:v>
                </c:pt>
                <c:pt idx="50">
                  <c:v>210</c:v>
                </c:pt>
                <c:pt idx="51">
                  <c:v>210</c:v>
                </c:pt>
                <c:pt idx="52">
                  <c:v>184</c:v>
                </c:pt>
                <c:pt idx="53">
                  <c:v>184</c:v>
                </c:pt>
                <c:pt idx="54">
                  <c:v>174</c:v>
                </c:pt>
                <c:pt idx="55">
                  <c:v>140</c:v>
                </c:pt>
                <c:pt idx="56">
                  <c:v>140</c:v>
                </c:pt>
                <c:pt idx="57">
                  <c:v>367</c:v>
                </c:pt>
                <c:pt idx="58">
                  <c:v>126</c:v>
                </c:pt>
                <c:pt idx="59">
                  <c:v>125</c:v>
                </c:pt>
                <c:pt idx="60">
                  <c:v>123</c:v>
                </c:pt>
                <c:pt idx="61">
                  <c:v>118</c:v>
                </c:pt>
                <c:pt idx="62">
                  <c:v>110</c:v>
                </c:pt>
                <c:pt idx="63">
                  <c:v>109</c:v>
                </c:pt>
                <c:pt idx="64">
                  <c:v>109</c:v>
                </c:pt>
                <c:pt idx="65">
                  <c:v>109</c:v>
                </c:pt>
                <c:pt idx="66">
                  <c:v>109</c:v>
                </c:pt>
                <c:pt idx="67">
                  <c:v>109</c:v>
                </c:pt>
                <c:pt idx="68">
                  <c:v>97</c:v>
                </c:pt>
                <c:pt idx="69">
                  <c:v>96</c:v>
                </c:pt>
                <c:pt idx="70">
                  <c:v>96</c:v>
                </c:pt>
                <c:pt idx="71">
                  <c:v>96</c:v>
                </c:pt>
                <c:pt idx="72">
                  <c:v>96</c:v>
                </c:pt>
                <c:pt idx="73">
                  <c:v>94</c:v>
                </c:pt>
                <c:pt idx="74">
                  <c:v>88</c:v>
                </c:pt>
                <c:pt idx="75">
                  <c:v>85</c:v>
                </c:pt>
                <c:pt idx="76">
                  <c:v>85</c:v>
                </c:pt>
                <c:pt idx="77">
                  <c:v>83</c:v>
                </c:pt>
                <c:pt idx="78">
                  <c:v>83</c:v>
                </c:pt>
                <c:pt idx="79">
                  <c:v>80</c:v>
                </c:pt>
                <c:pt idx="80">
                  <c:v>80</c:v>
                </c:pt>
                <c:pt idx="81">
                  <c:v>74</c:v>
                </c:pt>
                <c:pt idx="82">
                  <c:v>69</c:v>
                </c:pt>
                <c:pt idx="83">
                  <c:v>68</c:v>
                </c:pt>
                <c:pt idx="84">
                  <c:v>61</c:v>
                </c:pt>
                <c:pt idx="85">
                  <c:v>51</c:v>
                </c:pt>
                <c:pt idx="86">
                  <c:v>50</c:v>
                </c:pt>
                <c:pt idx="87">
                  <c:v>49</c:v>
                </c:pt>
                <c:pt idx="88">
                  <c:v>49</c:v>
                </c:pt>
                <c:pt idx="89">
                  <c:v>49</c:v>
                </c:pt>
                <c:pt idx="90">
                  <c:v>48</c:v>
                </c:pt>
                <c:pt idx="91">
                  <c:v>47</c:v>
                </c:pt>
                <c:pt idx="92">
                  <c:v>47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29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</c:numCache>
            </c:numRef>
          </c:xVal>
          <c:yVal>
            <c:numRef>
              <c:f>Varta_FieldData_Comparison!$L$160:$L$259</c:f>
              <c:numCache>
                <c:formatCode>0.00%</c:formatCode>
                <c:ptCount val="100"/>
                <c:pt idx="0">
                  <c:v>0.92187907465450003</c:v>
                </c:pt>
                <c:pt idx="1">
                  <c:v>0.92604323206975003</c:v>
                </c:pt>
                <c:pt idx="2">
                  <c:v>1.0354991820905</c:v>
                </c:pt>
                <c:pt idx="3">
                  <c:v>0.85637840752500005</c:v>
                </c:pt>
                <c:pt idx="4">
                  <c:v>1.0235712755812501</c:v>
                </c:pt>
                <c:pt idx="5">
                  <c:v>0.89626059428394989</c:v>
                </c:pt>
                <c:pt idx="6">
                  <c:v>0.91598321126255</c:v>
                </c:pt>
                <c:pt idx="7">
                  <c:v>1.0336616542897499</c:v>
                </c:pt>
                <c:pt idx="8">
                  <c:v>1.0275153677747499</c:v>
                </c:pt>
                <c:pt idx="9">
                  <c:v>0.96041432937404991</c:v>
                </c:pt>
                <c:pt idx="10">
                  <c:v>0.87533082819584995</c:v>
                </c:pt>
                <c:pt idx="11">
                  <c:v>8.7977423556600001E-2</c:v>
                </c:pt>
                <c:pt idx="12">
                  <c:v>0.81916446034144996</c:v>
                </c:pt>
                <c:pt idx="13">
                  <c:v>0.88067482831230004</c:v>
                </c:pt>
                <c:pt idx="14">
                  <c:v>0.8670422142707499</c:v>
                </c:pt>
                <c:pt idx="15">
                  <c:v>1.0300132777258</c:v>
                </c:pt>
                <c:pt idx="16">
                  <c:v>0.83236494136845007</c:v>
                </c:pt>
                <c:pt idx="17">
                  <c:v>1.0235485468677001</c:v>
                </c:pt>
                <c:pt idx="18">
                  <c:v>0.87248958081899985</c:v>
                </c:pt>
                <c:pt idx="19">
                  <c:v>0.83210155598254998</c:v>
                </c:pt>
                <c:pt idx="20">
                  <c:v>0.83786002099645007</c:v>
                </c:pt>
                <c:pt idx="21">
                  <c:v>0.84537638057169995</c:v>
                </c:pt>
                <c:pt idx="22">
                  <c:v>1.0306707706896998</c:v>
                </c:pt>
                <c:pt idx="23">
                  <c:v>1.0437022496025501</c:v>
                </c:pt>
                <c:pt idx="24">
                  <c:v>1.0387544749697</c:v>
                </c:pt>
                <c:pt idx="25">
                  <c:v>1.00325068759675</c:v>
                </c:pt>
                <c:pt idx="26">
                  <c:v>0.98730154022615002</c:v>
                </c:pt>
                <c:pt idx="27">
                  <c:v>1.0174050583108498</c:v>
                </c:pt>
                <c:pt idx="28">
                  <c:v>1.02604035211905</c:v>
                </c:pt>
                <c:pt idx="30">
                  <c:v>1.0157666995227002</c:v>
                </c:pt>
                <c:pt idx="31">
                  <c:v>1.0188191826850501</c:v>
                </c:pt>
                <c:pt idx="32">
                  <c:v>1.00691854736185</c:v>
                </c:pt>
                <c:pt idx="33">
                  <c:v>0.96522514889619992</c:v>
                </c:pt>
                <c:pt idx="34">
                  <c:v>0.79669149602304989</c:v>
                </c:pt>
                <c:pt idx="36">
                  <c:v>0.82404594655894992</c:v>
                </c:pt>
                <c:pt idx="37">
                  <c:v>0.98024323691955006</c:v>
                </c:pt>
                <c:pt idx="40">
                  <c:v>1.0359087539935501</c:v>
                </c:pt>
                <c:pt idx="41">
                  <c:v>1.0316348815826999</c:v>
                </c:pt>
                <c:pt idx="42">
                  <c:v>1.033546548718</c:v>
                </c:pt>
                <c:pt idx="43">
                  <c:v>0.90916813503055005</c:v>
                </c:pt>
                <c:pt idx="44">
                  <c:v>0.89553887578820002</c:v>
                </c:pt>
                <c:pt idx="45">
                  <c:v>1.01388214702655</c:v>
                </c:pt>
                <c:pt idx="46">
                  <c:v>0.99908638998709998</c:v>
                </c:pt>
                <c:pt idx="47">
                  <c:v>1.0371065289721499</c:v>
                </c:pt>
                <c:pt idx="48">
                  <c:v>1.0402916915036999</c:v>
                </c:pt>
                <c:pt idx="49">
                  <c:v>1.0246462645215</c:v>
                </c:pt>
                <c:pt idx="50">
                  <c:v>1.0357196846337</c:v>
                </c:pt>
                <c:pt idx="51">
                  <c:v>1.02623453411265</c:v>
                </c:pt>
                <c:pt idx="52">
                  <c:v>0.94627021504920006</c:v>
                </c:pt>
                <c:pt idx="53">
                  <c:v>0.89641935952124996</c:v>
                </c:pt>
                <c:pt idx="54">
                  <c:v>1.01561199965105</c:v>
                </c:pt>
                <c:pt idx="55">
                  <c:v>1.01097549832935</c:v>
                </c:pt>
                <c:pt idx="56">
                  <c:v>1.0182536658336501</c:v>
                </c:pt>
                <c:pt idx="57">
                  <c:v>1.0296906174765001</c:v>
                </c:pt>
                <c:pt idx="58">
                  <c:v>0.98660455074940001</c:v>
                </c:pt>
                <c:pt idx="59">
                  <c:v>0.92469556250890006</c:v>
                </c:pt>
                <c:pt idx="60">
                  <c:v>1.0329852930895</c:v>
                </c:pt>
                <c:pt idx="61">
                  <c:v>1.0288643598690999</c:v>
                </c:pt>
                <c:pt idx="62">
                  <c:v>1.0331304031258999</c:v>
                </c:pt>
                <c:pt idx="63">
                  <c:v>1.04204253978465</c:v>
                </c:pt>
                <c:pt idx="68">
                  <c:v>1.0595186276953998</c:v>
                </c:pt>
                <c:pt idx="69">
                  <c:v>1.0181366471553999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2B-423A-A0F3-367A514B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424079"/>
        <c:axId val="684423599"/>
      </c:scatterChart>
      <c:scatterChart>
        <c:scatterStyle val="smoothMarker"/>
        <c:varyColors val="0"/>
        <c:ser>
          <c:idx val="2"/>
          <c:order val="2"/>
          <c:tx>
            <c:strRef>
              <c:f>Varta_FieldData_Comparison!$C$1</c:f>
              <c:strCache>
                <c:ptCount val="1"/>
                <c:pt idx="0">
                  <c:v>Starkey_Extrapolation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Varta_FieldData_Comparison!$A$2:$A$259</c:f>
              <c:numCache>
                <c:formatCode>General</c:formatCode>
                <c:ptCount val="258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0</c:v>
                </c:pt>
                <c:pt idx="49">
                  <c:v>200</c:v>
                </c:pt>
                <c:pt idx="50">
                  <c:v>400</c:v>
                </c:pt>
                <c:pt idx="51">
                  <c:v>600</c:v>
                </c:pt>
                <c:pt idx="52">
                  <c:v>800</c:v>
                </c:pt>
                <c:pt idx="53">
                  <c:v>1000</c:v>
                </c:pt>
                <c:pt idx="54">
                  <c:v>1200</c:v>
                </c:pt>
                <c:pt idx="55">
                  <c:v>1400</c:v>
                </c:pt>
                <c:pt idx="56">
                  <c:v>1600</c:v>
                </c:pt>
                <c:pt idx="57">
                  <c:v>1800</c:v>
                </c:pt>
                <c:pt idx="58">
                  <c:v>389</c:v>
                </c:pt>
                <c:pt idx="59">
                  <c:v>365</c:v>
                </c:pt>
                <c:pt idx="60">
                  <c:v>339</c:v>
                </c:pt>
                <c:pt idx="61">
                  <c:v>336</c:v>
                </c:pt>
                <c:pt idx="62">
                  <c:v>332</c:v>
                </c:pt>
                <c:pt idx="63">
                  <c:v>332</c:v>
                </c:pt>
                <c:pt idx="64">
                  <c:v>332</c:v>
                </c:pt>
                <c:pt idx="65">
                  <c:v>332</c:v>
                </c:pt>
                <c:pt idx="66">
                  <c:v>332</c:v>
                </c:pt>
                <c:pt idx="67">
                  <c:v>325</c:v>
                </c:pt>
                <c:pt idx="68">
                  <c:v>323</c:v>
                </c:pt>
                <c:pt idx="69">
                  <c:v>323</c:v>
                </c:pt>
                <c:pt idx="70">
                  <c:v>321</c:v>
                </c:pt>
                <c:pt idx="71">
                  <c:v>316</c:v>
                </c:pt>
                <c:pt idx="72">
                  <c:v>312</c:v>
                </c:pt>
                <c:pt idx="73">
                  <c:v>311</c:v>
                </c:pt>
                <c:pt idx="74">
                  <c:v>311</c:v>
                </c:pt>
                <c:pt idx="75">
                  <c:v>308</c:v>
                </c:pt>
                <c:pt idx="76">
                  <c:v>308</c:v>
                </c:pt>
                <c:pt idx="77">
                  <c:v>307</c:v>
                </c:pt>
                <c:pt idx="78">
                  <c:v>307</c:v>
                </c:pt>
                <c:pt idx="79">
                  <c:v>307</c:v>
                </c:pt>
                <c:pt idx="80">
                  <c:v>307</c:v>
                </c:pt>
                <c:pt idx="81">
                  <c:v>305</c:v>
                </c:pt>
                <c:pt idx="82">
                  <c:v>305</c:v>
                </c:pt>
                <c:pt idx="83">
                  <c:v>297</c:v>
                </c:pt>
                <c:pt idx="84">
                  <c:v>294</c:v>
                </c:pt>
                <c:pt idx="85">
                  <c:v>293</c:v>
                </c:pt>
                <c:pt idx="86">
                  <c:v>293</c:v>
                </c:pt>
                <c:pt idx="87">
                  <c:v>286</c:v>
                </c:pt>
                <c:pt idx="88">
                  <c:v>286</c:v>
                </c:pt>
                <c:pt idx="89">
                  <c:v>285</c:v>
                </c:pt>
                <c:pt idx="90">
                  <c:v>285</c:v>
                </c:pt>
                <c:pt idx="91">
                  <c:v>280</c:v>
                </c:pt>
                <c:pt idx="92">
                  <c:v>278</c:v>
                </c:pt>
                <c:pt idx="93">
                  <c:v>273</c:v>
                </c:pt>
                <c:pt idx="94">
                  <c:v>268</c:v>
                </c:pt>
                <c:pt idx="95">
                  <c:v>268</c:v>
                </c:pt>
                <c:pt idx="96">
                  <c:v>268</c:v>
                </c:pt>
                <c:pt idx="97">
                  <c:v>259</c:v>
                </c:pt>
                <c:pt idx="98">
                  <c:v>259</c:v>
                </c:pt>
                <c:pt idx="99">
                  <c:v>256</c:v>
                </c:pt>
                <c:pt idx="100">
                  <c:v>255</c:v>
                </c:pt>
                <c:pt idx="101">
                  <c:v>252</c:v>
                </c:pt>
                <c:pt idx="102">
                  <c:v>251</c:v>
                </c:pt>
                <c:pt idx="103">
                  <c:v>250</c:v>
                </c:pt>
                <c:pt idx="104">
                  <c:v>250</c:v>
                </c:pt>
                <c:pt idx="105">
                  <c:v>245</c:v>
                </c:pt>
                <c:pt idx="106">
                  <c:v>245</c:v>
                </c:pt>
                <c:pt idx="107">
                  <c:v>243</c:v>
                </c:pt>
                <c:pt idx="108">
                  <c:v>243</c:v>
                </c:pt>
                <c:pt idx="109">
                  <c:v>242</c:v>
                </c:pt>
                <c:pt idx="110">
                  <c:v>242</c:v>
                </c:pt>
                <c:pt idx="111">
                  <c:v>240</c:v>
                </c:pt>
                <c:pt idx="112">
                  <c:v>238</c:v>
                </c:pt>
                <c:pt idx="113">
                  <c:v>231</c:v>
                </c:pt>
                <c:pt idx="114">
                  <c:v>223</c:v>
                </c:pt>
                <c:pt idx="115">
                  <c:v>222</c:v>
                </c:pt>
                <c:pt idx="116">
                  <c:v>220</c:v>
                </c:pt>
                <c:pt idx="117">
                  <c:v>220</c:v>
                </c:pt>
                <c:pt idx="118">
                  <c:v>215</c:v>
                </c:pt>
                <c:pt idx="119">
                  <c:v>214</c:v>
                </c:pt>
                <c:pt idx="120">
                  <c:v>211</c:v>
                </c:pt>
                <c:pt idx="121">
                  <c:v>210</c:v>
                </c:pt>
                <c:pt idx="122">
                  <c:v>210</c:v>
                </c:pt>
                <c:pt idx="123">
                  <c:v>200</c:v>
                </c:pt>
                <c:pt idx="124">
                  <c:v>207</c:v>
                </c:pt>
                <c:pt idx="125">
                  <c:v>207</c:v>
                </c:pt>
                <c:pt idx="126">
                  <c:v>207</c:v>
                </c:pt>
                <c:pt idx="127">
                  <c:v>203</c:v>
                </c:pt>
                <c:pt idx="128">
                  <c:v>189</c:v>
                </c:pt>
                <c:pt idx="129">
                  <c:v>179</c:v>
                </c:pt>
                <c:pt idx="130">
                  <c:v>175</c:v>
                </c:pt>
                <c:pt idx="131">
                  <c:v>175</c:v>
                </c:pt>
                <c:pt idx="132">
                  <c:v>168</c:v>
                </c:pt>
                <c:pt idx="133">
                  <c:v>148</c:v>
                </c:pt>
                <c:pt idx="134">
                  <c:v>146</c:v>
                </c:pt>
                <c:pt idx="135">
                  <c:v>146</c:v>
                </c:pt>
                <c:pt idx="136">
                  <c:v>144</c:v>
                </c:pt>
                <c:pt idx="137">
                  <c:v>142</c:v>
                </c:pt>
                <c:pt idx="138">
                  <c:v>138</c:v>
                </c:pt>
                <c:pt idx="139">
                  <c:v>133</c:v>
                </c:pt>
                <c:pt idx="140">
                  <c:v>126</c:v>
                </c:pt>
                <c:pt idx="141">
                  <c:v>109</c:v>
                </c:pt>
                <c:pt idx="142">
                  <c:v>109</c:v>
                </c:pt>
                <c:pt idx="143">
                  <c:v>105</c:v>
                </c:pt>
                <c:pt idx="144">
                  <c:v>85</c:v>
                </c:pt>
                <c:pt idx="145">
                  <c:v>84</c:v>
                </c:pt>
                <c:pt idx="146">
                  <c:v>79</c:v>
                </c:pt>
                <c:pt idx="147">
                  <c:v>69</c:v>
                </c:pt>
                <c:pt idx="148">
                  <c:v>68</c:v>
                </c:pt>
                <c:pt idx="149">
                  <c:v>55</c:v>
                </c:pt>
                <c:pt idx="150">
                  <c:v>47</c:v>
                </c:pt>
                <c:pt idx="151">
                  <c:v>47</c:v>
                </c:pt>
                <c:pt idx="152">
                  <c:v>47</c:v>
                </c:pt>
                <c:pt idx="153">
                  <c:v>41</c:v>
                </c:pt>
                <c:pt idx="154">
                  <c:v>41</c:v>
                </c:pt>
                <c:pt idx="155">
                  <c:v>31</c:v>
                </c:pt>
                <c:pt idx="156">
                  <c:v>28</c:v>
                </c:pt>
                <c:pt idx="157">
                  <c:v>22</c:v>
                </c:pt>
                <c:pt idx="158">
                  <c:v>389</c:v>
                </c:pt>
                <c:pt idx="159">
                  <c:v>389</c:v>
                </c:pt>
                <c:pt idx="160">
                  <c:v>379</c:v>
                </c:pt>
                <c:pt idx="161">
                  <c:v>376</c:v>
                </c:pt>
                <c:pt idx="162">
                  <c:v>376</c:v>
                </c:pt>
                <c:pt idx="163">
                  <c:v>376</c:v>
                </c:pt>
                <c:pt idx="164">
                  <c:v>371</c:v>
                </c:pt>
                <c:pt idx="165">
                  <c:v>370</c:v>
                </c:pt>
                <c:pt idx="166">
                  <c:v>367</c:v>
                </c:pt>
                <c:pt idx="167">
                  <c:v>336</c:v>
                </c:pt>
                <c:pt idx="168">
                  <c:v>318</c:v>
                </c:pt>
                <c:pt idx="169">
                  <c:v>324</c:v>
                </c:pt>
                <c:pt idx="170">
                  <c:v>311</c:v>
                </c:pt>
                <c:pt idx="171">
                  <c:v>307</c:v>
                </c:pt>
                <c:pt idx="172">
                  <c:v>307</c:v>
                </c:pt>
                <c:pt idx="173">
                  <c:v>307</c:v>
                </c:pt>
                <c:pt idx="174">
                  <c:v>301</c:v>
                </c:pt>
                <c:pt idx="175">
                  <c:v>290</c:v>
                </c:pt>
                <c:pt idx="176">
                  <c:v>318</c:v>
                </c:pt>
                <c:pt idx="177">
                  <c:v>279</c:v>
                </c:pt>
                <c:pt idx="178">
                  <c:v>274</c:v>
                </c:pt>
                <c:pt idx="179">
                  <c:v>270</c:v>
                </c:pt>
                <c:pt idx="180">
                  <c:v>269</c:v>
                </c:pt>
                <c:pt idx="181">
                  <c:v>269</c:v>
                </c:pt>
                <c:pt idx="182">
                  <c:v>269</c:v>
                </c:pt>
                <c:pt idx="183">
                  <c:v>269</c:v>
                </c:pt>
                <c:pt idx="184">
                  <c:v>266</c:v>
                </c:pt>
                <c:pt idx="185">
                  <c:v>263</c:v>
                </c:pt>
                <c:pt idx="186">
                  <c:v>263</c:v>
                </c:pt>
                <c:pt idx="187">
                  <c:v>269</c:v>
                </c:pt>
                <c:pt idx="188">
                  <c:v>262</c:v>
                </c:pt>
                <c:pt idx="189">
                  <c:v>262</c:v>
                </c:pt>
                <c:pt idx="190">
                  <c:v>254</c:v>
                </c:pt>
                <c:pt idx="191">
                  <c:v>252</c:v>
                </c:pt>
                <c:pt idx="192">
                  <c:v>252</c:v>
                </c:pt>
                <c:pt idx="193">
                  <c:v>262</c:v>
                </c:pt>
                <c:pt idx="194">
                  <c:v>311</c:v>
                </c:pt>
                <c:pt idx="195">
                  <c:v>247</c:v>
                </c:pt>
                <c:pt idx="196">
                  <c:v>252</c:v>
                </c:pt>
                <c:pt idx="197">
                  <c:v>252</c:v>
                </c:pt>
                <c:pt idx="198">
                  <c:v>230</c:v>
                </c:pt>
                <c:pt idx="199">
                  <c:v>227</c:v>
                </c:pt>
                <c:pt idx="200">
                  <c:v>222</c:v>
                </c:pt>
                <c:pt idx="201">
                  <c:v>307</c:v>
                </c:pt>
                <c:pt idx="202">
                  <c:v>294</c:v>
                </c:pt>
                <c:pt idx="203">
                  <c:v>245</c:v>
                </c:pt>
                <c:pt idx="204">
                  <c:v>220</c:v>
                </c:pt>
                <c:pt idx="205">
                  <c:v>214</c:v>
                </c:pt>
                <c:pt idx="206">
                  <c:v>214</c:v>
                </c:pt>
                <c:pt idx="207">
                  <c:v>210</c:v>
                </c:pt>
                <c:pt idx="208">
                  <c:v>210</c:v>
                </c:pt>
                <c:pt idx="209">
                  <c:v>210</c:v>
                </c:pt>
                <c:pt idx="210">
                  <c:v>184</c:v>
                </c:pt>
                <c:pt idx="211">
                  <c:v>184</c:v>
                </c:pt>
                <c:pt idx="212">
                  <c:v>174</c:v>
                </c:pt>
                <c:pt idx="213">
                  <c:v>140</c:v>
                </c:pt>
                <c:pt idx="214">
                  <c:v>140</c:v>
                </c:pt>
                <c:pt idx="215">
                  <c:v>367</c:v>
                </c:pt>
                <c:pt idx="216">
                  <c:v>126</c:v>
                </c:pt>
                <c:pt idx="217">
                  <c:v>125</c:v>
                </c:pt>
                <c:pt idx="218">
                  <c:v>123</c:v>
                </c:pt>
                <c:pt idx="219">
                  <c:v>118</c:v>
                </c:pt>
                <c:pt idx="220">
                  <c:v>110</c:v>
                </c:pt>
                <c:pt idx="221">
                  <c:v>109</c:v>
                </c:pt>
                <c:pt idx="222">
                  <c:v>109</c:v>
                </c:pt>
                <c:pt idx="223">
                  <c:v>109</c:v>
                </c:pt>
                <c:pt idx="224">
                  <c:v>109</c:v>
                </c:pt>
                <c:pt idx="225">
                  <c:v>109</c:v>
                </c:pt>
                <c:pt idx="226">
                  <c:v>97</c:v>
                </c:pt>
                <c:pt idx="227">
                  <c:v>96</c:v>
                </c:pt>
                <c:pt idx="228">
                  <c:v>96</c:v>
                </c:pt>
                <c:pt idx="229">
                  <c:v>96</c:v>
                </c:pt>
                <c:pt idx="230">
                  <c:v>96</c:v>
                </c:pt>
                <c:pt idx="231">
                  <c:v>94</c:v>
                </c:pt>
                <c:pt idx="232">
                  <c:v>88</c:v>
                </c:pt>
                <c:pt idx="233">
                  <c:v>85</c:v>
                </c:pt>
                <c:pt idx="234">
                  <c:v>85</c:v>
                </c:pt>
                <c:pt idx="235">
                  <c:v>83</c:v>
                </c:pt>
                <c:pt idx="236">
                  <c:v>83</c:v>
                </c:pt>
                <c:pt idx="237">
                  <c:v>80</c:v>
                </c:pt>
                <c:pt idx="238">
                  <c:v>80</c:v>
                </c:pt>
                <c:pt idx="239">
                  <c:v>74</c:v>
                </c:pt>
                <c:pt idx="240">
                  <c:v>69</c:v>
                </c:pt>
                <c:pt idx="241">
                  <c:v>68</c:v>
                </c:pt>
                <c:pt idx="242">
                  <c:v>61</c:v>
                </c:pt>
                <c:pt idx="243">
                  <c:v>51</c:v>
                </c:pt>
                <c:pt idx="244">
                  <c:v>50</c:v>
                </c:pt>
                <c:pt idx="245">
                  <c:v>49</c:v>
                </c:pt>
                <c:pt idx="246">
                  <c:v>49</c:v>
                </c:pt>
                <c:pt idx="247">
                  <c:v>49</c:v>
                </c:pt>
                <c:pt idx="248">
                  <c:v>48</c:v>
                </c:pt>
                <c:pt idx="249">
                  <c:v>47</c:v>
                </c:pt>
                <c:pt idx="250">
                  <c:v>47</c:v>
                </c:pt>
                <c:pt idx="251">
                  <c:v>34</c:v>
                </c:pt>
                <c:pt idx="252">
                  <c:v>34</c:v>
                </c:pt>
                <c:pt idx="253">
                  <c:v>34</c:v>
                </c:pt>
                <c:pt idx="254">
                  <c:v>29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</c:numCache>
            </c:numRef>
          </c:xVal>
          <c:yVal>
            <c:numRef>
              <c:f>Varta_FieldData_Comparison!$C$2:$C$259</c:f>
              <c:numCache>
                <c:formatCode>0.00%</c:formatCode>
                <c:ptCount val="258"/>
                <c:pt idx="0">
                  <c:v>0.96440000000000003</c:v>
                </c:pt>
                <c:pt idx="1">
                  <c:v>0.96279999999999999</c:v>
                </c:pt>
                <c:pt idx="2">
                  <c:v>0.96120000000000005</c:v>
                </c:pt>
                <c:pt idx="3">
                  <c:v>0.95960000000000001</c:v>
                </c:pt>
                <c:pt idx="4">
                  <c:v>0.95799999999999996</c:v>
                </c:pt>
                <c:pt idx="5">
                  <c:v>0.95640000000000003</c:v>
                </c:pt>
                <c:pt idx="6">
                  <c:v>0.95479999999999998</c:v>
                </c:pt>
                <c:pt idx="7">
                  <c:v>0.95320000000000005</c:v>
                </c:pt>
                <c:pt idx="8">
                  <c:v>0.9516</c:v>
                </c:pt>
                <c:pt idx="9">
                  <c:v>0.95000000000000007</c:v>
                </c:pt>
                <c:pt idx="10">
                  <c:v>0.94840000000000002</c:v>
                </c:pt>
                <c:pt idx="11">
                  <c:v>0.94679999999999997</c:v>
                </c:pt>
                <c:pt idx="12">
                  <c:v>0.94520000000000004</c:v>
                </c:pt>
                <c:pt idx="13">
                  <c:v>0.94359999999999999</c:v>
                </c:pt>
                <c:pt idx="14">
                  <c:v>0.94200000000000006</c:v>
                </c:pt>
                <c:pt idx="15">
                  <c:v>0.94040000000000001</c:v>
                </c:pt>
                <c:pt idx="16">
                  <c:v>0.93879999999999997</c:v>
                </c:pt>
                <c:pt idx="17">
                  <c:v>0.93720000000000003</c:v>
                </c:pt>
                <c:pt idx="18">
                  <c:v>0.93559999999999999</c:v>
                </c:pt>
                <c:pt idx="19">
                  <c:v>0.93400000000000005</c:v>
                </c:pt>
                <c:pt idx="20">
                  <c:v>0.93240000000000001</c:v>
                </c:pt>
                <c:pt idx="21">
                  <c:v>0.93079999999999996</c:v>
                </c:pt>
                <c:pt idx="22">
                  <c:v>0.92920000000000003</c:v>
                </c:pt>
                <c:pt idx="23">
                  <c:v>0.92759999999999998</c:v>
                </c:pt>
                <c:pt idx="24">
                  <c:v>0.92600000000000005</c:v>
                </c:pt>
                <c:pt idx="25">
                  <c:v>0.9244</c:v>
                </c:pt>
                <c:pt idx="26">
                  <c:v>0.92280000000000006</c:v>
                </c:pt>
                <c:pt idx="27">
                  <c:v>0.92120000000000002</c:v>
                </c:pt>
                <c:pt idx="28">
                  <c:v>0.91959999999999997</c:v>
                </c:pt>
                <c:pt idx="29">
                  <c:v>0.91800000000000004</c:v>
                </c:pt>
                <c:pt idx="30">
                  <c:v>0.91639999999999999</c:v>
                </c:pt>
                <c:pt idx="31">
                  <c:v>0.91480000000000006</c:v>
                </c:pt>
                <c:pt idx="32">
                  <c:v>0.91320000000000001</c:v>
                </c:pt>
                <c:pt idx="33">
                  <c:v>0.91159999999999997</c:v>
                </c:pt>
                <c:pt idx="34">
                  <c:v>0.91</c:v>
                </c:pt>
                <c:pt idx="35">
                  <c:v>0.90839999999999999</c:v>
                </c:pt>
                <c:pt idx="36">
                  <c:v>0.90680000000000005</c:v>
                </c:pt>
                <c:pt idx="37">
                  <c:v>0.9052</c:v>
                </c:pt>
                <c:pt idx="38">
                  <c:v>0.90359999999999996</c:v>
                </c:pt>
                <c:pt idx="39">
                  <c:v>0.90200000000000002</c:v>
                </c:pt>
                <c:pt idx="40">
                  <c:v>0.90039999999999998</c:v>
                </c:pt>
                <c:pt idx="41">
                  <c:v>0.89880000000000004</c:v>
                </c:pt>
                <c:pt idx="42">
                  <c:v>0.8972</c:v>
                </c:pt>
                <c:pt idx="43">
                  <c:v>0.89559999999999995</c:v>
                </c:pt>
                <c:pt idx="44">
                  <c:v>0.89400000000000002</c:v>
                </c:pt>
                <c:pt idx="45">
                  <c:v>0.89239999999999997</c:v>
                </c:pt>
                <c:pt idx="46">
                  <c:v>0.89080000000000004</c:v>
                </c:pt>
                <c:pt idx="47">
                  <c:v>0.88919999999999999</c:v>
                </c:pt>
                <c:pt idx="48">
                  <c:v>0.96460000000000001</c:v>
                </c:pt>
                <c:pt idx="49">
                  <c:v>0.92459999999999998</c:v>
                </c:pt>
                <c:pt idx="50">
                  <c:v>0.88460000000000005</c:v>
                </c:pt>
                <c:pt idx="51">
                  <c:v>0.84460000000000002</c:v>
                </c:pt>
                <c:pt idx="52">
                  <c:v>0.80459999999999998</c:v>
                </c:pt>
                <c:pt idx="53">
                  <c:v>0.76459999999999995</c:v>
                </c:pt>
                <c:pt idx="54">
                  <c:v>0.72460000000000002</c:v>
                </c:pt>
                <c:pt idx="55">
                  <c:v>0.68459999999999999</c:v>
                </c:pt>
                <c:pt idx="56">
                  <c:v>0.64460000000000006</c:v>
                </c:pt>
                <c:pt idx="57">
                  <c:v>0.60460000000000003</c:v>
                </c:pt>
                <c:pt idx="58">
                  <c:v>0.88680000000000003</c:v>
                </c:pt>
                <c:pt idx="59">
                  <c:v>0.89159999999999995</c:v>
                </c:pt>
                <c:pt idx="60">
                  <c:v>0.89680000000000004</c:v>
                </c:pt>
                <c:pt idx="61">
                  <c:v>0.89739999999999998</c:v>
                </c:pt>
                <c:pt idx="62">
                  <c:v>0.8982</c:v>
                </c:pt>
                <c:pt idx="63">
                  <c:v>0.8982</c:v>
                </c:pt>
                <c:pt idx="64">
                  <c:v>0.8982</c:v>
                </c:pt>
                <c:pt idx="65">
                  <c:v>0.8982</c:v>
                </c:pt>
                <c:pt idx="66">
                  <c:v>0.8982</c:v>
                </c:pt>
                <c:pt idx="67">
                  <c:v>0.89959999999999996</c:v>
                </c:pt>
                <c:pt idx="68">
                  <c:v>0.9</c:v>
                </c:pt>
                <c:pt idx="69">
                  <c:v>0.9</c:v>
                </c:pt>
                <c:pt idx="70">
                  <c:v>0.90039999999999998</c:v>
                </c:pt>
                <c:pt idx="71">
                  <c:v>0.90139999999999998</c:v>
                </c:pt>
                <c:pt idx="72">
                  <c:v>0.9022</c:v>
                </c:pt>
                <c:pt idx="73">
                  <c:v>0.90239999999999998</c:v>
                </c:pt>
                <c:pt idx="74">
                  <c:v>0.90239999999999998</c:v>
                </c:pt>
                <c:pt idx="75">
                  <c:v>0.90300000000000002</c:v>
                </c:pt>
                <c:pt idx="76">
                  <c:v>0.90300000000000002</c:v>
                </c:pt>
                <c:pt idx="77">
                  <c:v>0.9032</c:v>
                </c:pt>
                <c:pt idx="78">
                  <c:v>0.9032</c:v>
                </c:pt>
                <c:pt idx="79">
                  <c:v>0.9032</c:v>
                </c:pt>
                <c:pt idx="80">
                  <c:v>0.9032</c:v>
                </c:pt>
                <c:pt idx="81">
                  <c:v>0.90359999999999996</c:v>
                </c:pt>
                <c:pt idx="82">
                  <c:v>0.90359999999999996</c:v>
                </c:pt>
                <c:pt idx="83">
                  <c:v>0.9052</c:v>
                </c:pt>
                <c:pt idx="84">
                  <c:v>0.90580000000000005</c:v>
                </c:pt>
                <c:pt idx="85">
                  <c:v>0.90600000000000003</c:v>
                </c:pt>
                <c:pt idx="86">
                  <c:v>0.90600000000000003</c:v>
                </c:pt>
                <c:pt idx="87">
                  <c:v>0.90739999999999998</c:v>
                </c:pt>
                <c:pt idx="88">
                  <c:v>0.90739999999999998</c:v>
                </c:pt>
                <c:pt idx="89">
                  <c:v>0.90759999999999996</c:v>
                </c:pt>
                <c:pt idx="90">
                  <c:v>0.90759999999999996</c:v>
                </c:pt>
                <c:pt idx="91">
                  <c:v>0.90859999999999996</c:v>
                </c:pt>
                <c:pt idx="92">
                  <c:v>0.90900000000000003</c:v>
                </c:pt>
                <c:pt idx="93">
                  <c:v>0.91</c:v>
                </c:pt>
                <c:pt idx="94">
                  <c:v>0.91100000000000003</c:v>
                </c:pt>
                <c:pt idx="95">
                  <c:v>0.91100000000000003</c:v>
                </c:pt>
                <c:pt idx="96">
                  <c:v>0.91100000000000003</c:v>
                </c:pt>
                <c:pt idx="97">
                  <c:v>0.91280000000000006</c:v>
                </c:pt>
                <c:pt idx="98">
                  <c:v>0.91280000000000006</c:v>
                </c:pt>
                <c:pt idx="99">
                  <c:v>0.91339999999999999</c:v>
                </c:pt>
                <c:pt idx="100">
                  <c:v>0.91359999999999997</c:v>
                </c:pt>
                <c:pt idx="101">
                  <c:v>0.91420000000000001</c:v>
                </c:pt>
                <c:pt idx="102">
                  <c:v>0.91439999999999999</c:v>
                </c:pt>
                <c:pt idx="103">
                  <c:v>0.91459999999999997</c:v>
                </c:pt>
                <c:pt idx="104">
                  <c:v>0.91459999999999997</c:v>
                </c:pt>
                <c:pt idx="105">
                  <c:v>0.91559999999999997</c:v>
                </c:pt>
                <c:pt idx="106">
                  <c:v>0.91559999999999997</c:v>
                </c:pt>
                <c:pt idx="107">
                  <c:v>0.91600000000000004</c:v>
                </c:pt>
                <c:pt idx="108">
                  <c:v>0.91600000000000004</c:v>
                </c:pt>
                <c:pt idx="109">
                  <c:v>0.91620000000000001</c:v>
                </c:pt>
                <c:pt idx="110">
                  <c:v>0.91620000000000001</c:v>
                </c:pt>
                <c:pt idx="111">
                  <c:v>0.91659999999999997</c:v>
                </c:pt>
                <c:pt idx="112">
                  <c:v>0.91700000000000004</c:v>
                </c:pt>
                <c:pt idx="113">
                  <c:v>0.91839999999999999</c:v>
                </c:pt>
                <c:pt idx="114">
                  <c:v>0.92</c:v>
                </c:pt>
                <c:pt idx="115">
                  <c:v>0.92020000000000002</c:v>
                </c:pt>
                <c:pt idx="116">
                  <c:v>0.92059999999999997</c:v>
                </c:pt>
                <c:pt idx="117">
                  <c:v>0.92059999999999997</c:v>
                </c:pt>
                <c:pt idx="118">
                  <c:v>0.92159999999999997</c:v>
                </c:pt>
                <c:pt idx="119">
                  <c:v>0.92179999999999995</c:v>
                </c:pt>
                <c:pt idx="120">
                  <c:v>0.9224</c:v>
                </c:pt>
                <c:pt idx="121">
                  <c:v>0.92259999999999998</c:v>
                </c:pt>
                <c:pt idx="122">
                  <c:v>0.92259999999999998</c:v>
                </c:pt>
                <c:pt idx="123">
                  <c:v>0.92459999999999998</c:v>
                </c:pt>
                <c:pt idx="124">
                  <c:v>0.92320000000000002</c:v>
                </c:pt>
                <c:pt idx="125">
                  <c:v>0.92320000000000002</c:v>
                </c:pt>
                <c:pt idx="126">
                  <c:v>0.92320000000000002</c:v>
                </c:pt>
                <c:pt idx="127">
                  <c:v>0.92400000000000004</c:v>
                </c:pt>
                <c:pt idx="128">
                  <c:v>0.92680000000000007</c:v>
                </c:pt>
                <c:pt idx="129">
                  <c:v>0.92880000000000007</c:v>
                </c:pt>
                <c:pt idx="130">
                  <c:v>0.92959999999999998</c:v>
                </c:pt>
                <c:pt idx="131">
                  <c:v>0.92959999999999998</c:v>
                </c:pt>
                <c:pt idx="132">
                  <c:v>0.93100000000000005</c:v>
                </c:pt>
                <c:pt idx="133">
                  <c:v>0.93500000000000005</c:v>
                </c:pt>
                <c:pt idx="134">
                  <c:v>0.93540000000000001</c:v>
                </c:pt>
                <c:pt idx="135">
                  <c:v>0.93540000000000001</c:v>
                </c:pt>
                <c:pt idx="136">
                  <c:v>0.93579999999999997</c:v>
                </c:pt>
                <c:pt idx="137">
                  <c:v>0.93620000000000003</c:v>
                </c:pt>
                <c:pt idx="138">
                  <c:v>0.93700000000000006</c:v>
                </c:pt>
                <c:pt idx="139">
                  <c:v>0.93800000000000006</c:v>
                </c:pt>
                <c:pt idx="140">
                  <c:v>0.93940000000000001</c:v>
                </c:pt>
                <c:pt idx="141">
                  <c:v>0.94279999999999997</c:v>
                </c:pt>
                <c:pt idx="142">
                  <c:v>0.94279999999999997</c:v>
                </c:pt>
                <c:pt idx="143">
                  <c:v>0.94359999999999999</c:v>
                </c:pt>
                <c:pt idx="144">
                  <c:v>0.9476</c:v>
                </c:pt>
                <c:pt idx="145">
                  <c:v>0.94779999999999998</c:v>
                </c:pt>
                <c:pt idx="146">
                  <c:v>0.94879999999999998</c:v>
                </c:pt>
                <c:pt idx="147">
                  <c:v>0.95079999999999998</c:v>
                </c:pt>
                <c:pt idx="148">
                  <c:v>0.95100000000000007</c:v>
                </c:pt>
                <c:pt idx="149">
                  <c:v>0.9536</c:v>
                </c:pt>
                <c:pt idx="150">
                  <c:v>0.95520000000000005</c:v>
                </c:pt>
                <c:pt idx="151">
                  <c:v>0.95520000000000005</c:v>
                </c:pt>
                <c:pt idx="152">
                  <c:v>0.95520000000000005</c:v>
                </c:pt>
                <c:pt idx="153">
                  <c:v>0.95640000000000003</c:v>
                </c:pt>
                <c:pt idx="154">
                  <c:v>0.95640000000000003</c:v>
                </c:pt>
                <c:pt idx="155">
                  <c:v>0.95840000000000003</c:v>
                </c:pt>
                <c:pt idx="156">
                  <c:v>0.95899999999999996</c:v>
                </c:pt>
                <c:pt idx="157">
                  <c:v>0.96020000000000005</c:v>
                </c:pt>
                <c:pt idx="158">
                  <c:v>0.88680000000000003</c:v>
                </c:pt>
                <c:pt idx="159">
                  <c:v>0.88680000000000003</c:v>
                </c:pt>
                <c:pt idx="160">
                  <c:v>0.88880000000000003</c:v>
                </c:pt>
                <c:pt idx="161">
                  <c:v>0.88939999999999997</c:v>
                </c:pt>
                <c:pt idx="162">
                  <c:v>0.88939999999999997</c:v>
                </c:pt>
                <c:pt idx="163">
                  <c:v>0.88939999999999997</c:v>
                </c:pt>
                <c:pt idx="164">
                  <c:v>0.89039999999999997</c:v>
                </c:pt>
                <c:pt idx="165">
                  <c:v>0.89060000000000006</c:v>
                </c:pt>
                <c:pt idx="166">
                  <c:v>0.89119999999999999</c:v>
                </c:pt>
                <c:pt idx="167">
                  <c:v>0.89739999999999998</c:v>
                </c:pt>
                <c:pt idx="168">
                  <c:v>0.90100000000000002</c:v>
                </c:pt>
                <c:pt idx="169">
                  <c:v>0.89980000000000004</c:v>
                </c:pt>
                <c:pt idx="170">
                  <c:v>0.90239999999999998</c:v>
                </c:pt>
                <c:pt idx="171">
                  <c:v>0.9032</c:v>
                </c:pt>
                <c:pt idx="172">
                  <c:v>0.9032</c:v>
                </c:pt>
                <c:pt idx="173">
                  <c:v>0.9032</c:v>
                </c:pt>
                <c:pt idx="174">
                  <c:v>0.90439999999999998</c:v>
                </c:pt>
                <c:pt idx="175">
                  <c:v>0.90659999999999996</c:v>
                </c:pt>
                <c:pt idx="176">
                  <c:v>0.90100000000000002</c:v>
                </c:pt>
                <c:pt idx="177">
                  <c:v>0.90880000000000005</c:v>
                </c:pt>
                <c:pt idx="178">
                  <c:v>0.90980000000000005</c:v>
                </c:pt>
                <c:pt idx="179">
                  <c:v>0.91059999999999997</c:v>
                </c:pt>
                <c:pt idx="180">
                  <c:v>0.91080000000000005</c:v>
                </c:pt>
                <c:pt idx="181">
                  <c:v>0.91080000000000005</c:v>
                </c:pt>
                <c:pt idx="182">
                  <c:v>0.91080000000000005</c:v>
                </c:pt>
                <c:pt idx="183">
                  <c:v>0.91080000000000005</c:v>
                </c:pt>
                <c:pt idx="184">
                  <c:v>0.91139999999999999</c:v>
                </c:pt>
                <c:pt idx="185">
                  <c:v>0.91200000000000003</c:v>
                </c:pt>
                <c:pt idx="186">
                  <c:v>0.91200000000000003</c:v>
                </c:pt>
                <c:pt idx="187">
                  <c:v>0.91080000000000005</c:v>
                </c:pt>
                <c:pt idx="188">
                  <c:v>0.91220000000000001</c:v>
                </c:pt>
                <c:pt idx="189">
                  <c:v>0.91220000000000001</c:v>
                </c:pt>
                <c:pt idx="190">
                  <c:v>0.91380000000000006</c:v>
                </c:pt>
                <c:pt idx="191">
                  <c:v>0.91420000000000001</c:v>
                </c:pt>
                <c:pt idx="192">
                  <c:v>0.91420000000000001</c:v>
                </c:pt>
                <c:pt idx="193">
                  <c:v>0.91220000000000001</c:v>
                </c:pt>
                <c:pt idx="194">
                  <c:v>0.90239999999999998</c:v>
                </c:pt>
                <c:pt idx="195">
                  <c:v>0.91520000000000001</c:v>
                </c:pt>
                <c:pt idx="196">
                  <c:v>0.91420000000000001</c:v>
                </c:pt>
                <c:pt idx="197">
                  <c:v>0.91420000000000001</c:v>
                </c:pt>
                <c:pt idx="198">
                  <c:v>0.91859999999999997</c:v>
                </c:pt>
                <c:pt idx="199">
                  <c:v>0.91920000000000002</c:v>
                </c:pt>
                <c:pt idx="200">
                  <c:v>0.92020000000000002</c:v>
                </c:pt>
                <c:pt idx="201">
                  <c:v>0.9032</c:v>
                </c:pt>
                <c:pt idx="202">
                  <c:v>0.90580000000000005</c:v>
                </c:pt>
                <c:pt idx="203">
                  <c:v>0.91559999999999997</c:v>
                </c:pt>
                <c:pt idx="204">
                  <c:v>0.92059999999999997</c:v>
                </c:pt>
                <c:pt idx="205">
                  <c:v>0.92179999999999995</c:v>
                </c:pt>
                <c:pt idx="206">
                  <c:v>0.92179999999999995</c:v>
                </c:pt>
                <c:pt idx="207">
                  <c:v>0.92259999999999998</c:v>
                </c:pt>
                <c:pt idx="208">
                  <c:v>0.92259999999999998</c:v>
                </c:pt>
                <c:pt idx="209">
                  <c:v>0.92259999999999998</c:v>
                </c:pt>
                <c:pt idx="210">
                  <c:v>0.92779999999999996</c:v>
                </c:pt>
                <c:pt idx="211">
                  <c:v>0.92779999999999996</c:v>
                </c:pt>
                <c:pt idx="212">
                  <c:v>0.92979999999999996</c:v>
                </c:pt>
                <c:pt idx="213">
                  <c:v>0.93659999999999999</c:v>
                </c:pt>
                <c:pt idx="214">
                  <c:v>0.93659999999999999</c:v>
                </c:pt>
                <c:pt idx="215">
                  <c:v>0.89119999999999999</c:v>
                </c:pt>
                <c:pt idx="216">
                  <c:v>0.93940000000000001</c:v>
                </c:pt>
                <c:pt idx="217">
                  <c:v>0.93959999999999999</c:v>
                </c:pt>
                <c:pt idx="218">
                  <c:v>0.94000000000000006</c:v>
                </c:pt>
                <c:pt idx="219">
                  <c:v>0.94100000000000006</c:v>
                </c:pt>
                <c:pt idx="220">
                  <c:v>0.94259999999999999</c:v>
                </c:pt>
                <c:pt idx="221">
                  <c:v>0.94279999999999997</c:v>
                </c:pt>
                <c:pt idx="222">
                  <c:v>0.94279999999999997</c:v>
                </c:pt>
                <c:pt idx="223">
                  <c:v>0.94279999999999997</c:v>
                </c:pt>
                <c:pt idx="224">
                  <c:v>0.94279999999999997</c:v>
                </c:pt>
                <c:pt idx="225">
                  <c:v>0.94279999999999997</c:v>
                </c:pt>
                <c:pt idx="226">
                  <c:v>0.94520000000000004</c:v>
                </c:pt>
                <c:pt idx="227">
                  <c:v>0.94540000000000002</c:v>
                </c:pt>
                <c:pt idx="228">
                  <c:v>0.94540000000000002</c:v>
                </c:pt>
                <c:pt idx="229">
                  <c:v>0.94540000000000002</c:v>
                </c:pt>
                <c:pt idx="230">
                  <c:v>0.94540000000000002</c:v>
                </c:pt>
                <c:pt idx="231">
                  <c:v>0.94579999999999997</c:v>
                </c:pt>
                <c:pt idx="232">
                  <c:v>0.94700000000000006</c:v>
                </c:pt>
                <c:pt idx="233">
                  <c:v>0.9476</c:v>
                </c:pt>
                <c:pt idx="234">
                  <c:v>0.9476</c:v>
                </c:pt>
                <c:pt idx="235">
                  <c:v>0.94800000000000006</c:v>
                </c:pt>
                <c:pt idx="236">
                  <c:v>0.94800000000000006</c:v>
                </c:pt>
                <c:pt idx="237">
                  <c:v>0.9486</c:v>
                </c:pt>
                <c:pt idx="238">
                  <c:v>0.9486</c:v>
                </c:pt>
                <c:pt idx="239">
                  <c:v>0.94979999999999998</c:v>
                </c:pt>
                <c:pt idx="240">
                  <c:v>0.95079999999999998</c:v>
                </c:pt>
                <c:pt idx="241">
                  <c:v>0.95100000000000007</c:v>
                </c:pt>
                <c:pt idx="242">
                  <c:v>0.95240000000000002</c:v>
                </c:pt>
                <c:pt idx="243">
                  <c:v>0.95440000000000003</c:v>
                </c:pt>
                <c:pt idx="244">
                  <c:v>0.9546</c:v>
                </c:pt>
                <c:pt idx="245">
                  <c:v>0.95479999999999998</c:v>
                </c:pt>
                <c:pt idx="246">
                  <c:v>0.95479999999999998</c:v>
                </c:pt>
                <c:pt idx="247">
                  <c:v>0.95479999999999998</c:v>
                </c:pt>
                <c:pt idx="248">
                  <c:v>0.95499999999999996</c:v>
                </c:pt>
                <c:pt idx="249">
                  <c:v>0.95520000000000005</c:v>
                </c:pt>
                <c:pt idx="250">
                  <c:v>0.95520000000000005</c:v>
                </c:pt>
                <c:pt idx="251">
                  <c:v>0.95779999999999998</c:v>
                </c:pt>
                <c:pt idx="252">
                  <c:v>0.95779999999999998</c:v>
                </c:pt>
                <c:pt idx="253">
                  <c:v>0.95779999999999998</c:v>
                </c:pt>
                <c:pt idx="254">
                  <c:v>0.95879999999999999</c:v>
                </c:pt>
                <c:pt idx="255">
                  <c:v>0.95960000000000001</c:v>
                </c:pt>
                <c:pt idx="256">
                  <c:v>0.95960000000000001</c:v>
                </c:pt>
                <c:pt idx="257">
                  <c:v>0.95960000000000001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2B-423A-A0F3-367A514B1852}"/>
            </c:ext>
          </c:extLst>
        </c:ser>
        <c:ser>
          <c:idx val="5"/>
          <c:order val="5"/>
          <c:tx>
            <c:strRef>
              <c:f>Varta_FieldData_Comparison!$E$1</c:f>
              <c:strCache>
                <c:ptCount val="1"/>
                <c:pt idx="0">
                  <c:v>Supplier_Data_Extrapolation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Varta_FieldData_Comparison!$A$2:$A$259</c:f>
              <c:numCache>
                <c:formatCode>General</c:formatCode>
                <c:ptCount val="258"/>
                <c:pt idx="0">
                  <c:v>1</c:v>
                </c:pt>
                <c:pt idx="1">
                  <c:v>9</c:v>
                </c:pt>
                <c:pt idx="2">
                  <c:v>17</c:v>
                </c:pt>
                <c:pt idx="3">
                  <c:v>25</c:v>
                </c:pt>
                <c:pt idx="4">
                  <c:v>33</c:v>
                </c:pt>
                <c:pt idx="5">
                  <c:v>41</c:v>
                </c:pt>
                <c:pt idx="6">
                  <c:v>49</c:v>
                </c:pt>
                <c:pt idx="7">
                  <c:v>57</c:v>
                </c:pt>
                <c:pt idx="8">
                  <c:v>65</c:v>
                </c:pt>
                <c:pt idx="9">
                  <c:v>73</c:v>
                </c:pt>
                <c:pt idx="10">
                  <c:v>81</c:v>
                </c:pt>
                <c:pt idx="11">
                  <c:v>89</c:v>
                </c:pt>
                <c:pt idx="12">
                  <c:v>97</c:v>
                </c:pt>
                <c:pt idx="13">
                  <c:v>105</c:v>
                </c:pt>
                <c:pt idx="14">
                  <c:v>113</c:v>
                </c:pt>
                <c:pt idx="15">
                  <c:v>121</c:v>
                </c:pt>
                <c:pt idx="16">
                  <c:v>129</c:v>
                </c:pt>
                <c:pt idx="17">
                  <c:v>137</c:v>
                </c:pt>
                <c:pt idx="18">
                  <c:v>145</c:v>
                </c:pt>
                <c:pt idx="19">
                  <c:v>153</c:v>
                </c:pt>
                <c:pt idx="20">
                  <c:v>161</c:v>
                </c:pt>
                <c:pt idx="21">
                  <c:v>169</c:v>
                </c:pt>
                <c:pt idx="22">
                  <c:v>177</c:v>
                </c:pt>
                <c:pt idx="23">
                  <c:v>185</c:v>
                </c:pt>
                <c:pt idx="24">
                  <c:v>193</c:v>
                </c:pt>
                <c:pt idx="25">
                  <c:v>201</c:v>
                </c:pt>
                <c:pt idx="26">
                  <c:v>209</c:v>
                </c:pt>
                <c:pt idx="27">
                  <c:v>217</c:v>
                </c:pt>
                <c:pt idx="28">
                  <c:v>225</c:v>
                </c:pt>
                <c:pt idx="29">
                  <c:v>233</c:v>
                </c:pt>
                <c:pt idx="30">
                  <c:v>241</c:v>
                </c:pt>
                <c:pt idx="31">
                  <c:v>249</c:v>
                </c:pt>
                <c:pt idx="32">
                  <c:v>257</c:v>
                </c:pt>
                <c:pt idx="33">
                  <c:v>265</c:v>
                </c:pt>
                <c:pt idx="34">
                  <c:v>273</c:v>
                </c:pt>
                <c:pt idx="35">
                  <c:v>281</c:v>
                </c:pt>
                <c:pt idx="36">
                  <c:v>289</c:v>
                </c:pt>
                <c:pt idx="37">
                  <c:v>297</c:v>
                </c:pt>
                <c:pt idx="38">
                  <c:v>305</c:v>
                </c:pt>
                <c:pt idx="39">
                  <c:v>313</c:v>
                </c:pt>
                <c:pt idx="40">
                  <c:v>321</c:v>
                </c:pt>
                <c:pt idx="41">
                  <c:v>329</c:v>
                </c:pt>
                <c:pt idx="42">
                  <c:v>337</c:v>
                </c:pt>
                <c:pt idx="43">
                  <c:v>345</c:v>
                </c:pt>
                <c:pt idx="44">
                  <c:v>353</c:v>
                </c:pt>
                <c:pt idx="45">
                  <c:v>361</c:v>
                </c:pt>
                <c:pt idx="46">
                  <c:v>369</c:v>
                </c:pt>
                <c:pt idx="47">
                  <c:v>377</c:v>
                </c:pt>
                <c:pt idx="48">
                  <c:v>0</c:v>
                </c:pt>
                <c:pt idx="49">
                  <c:v>200</c:v>
                </c:pt>
                <c:pt idx="50">
                  <c:v>400</c:v>
                </c:pt>
                <c:pt idx="51">
                  <c:v>600</c:v>
                </c:pt>
                <c:pt idx="52">
                  <c:v>800</c:v>
                </c:pt>
                <c:pt idx="53">
                  <c:v>1000</c:v>
                </c:pt>
                <c:pt idx="54">
                  <c:v>1200</c:v>
                </c:pt>
                <c:pt idx="55">
                  <c:v>1400</c:v>
                </c:pt>
                <c:pt idx="56">
                  <c:v>1600</c:v>
                </c:pt>
                <c:pt idx="57">
                  <c:v>1800</c:v>
                </c:pt>
                <c:pt idx="58">
                  <c:v>389</c:v>
                </c:pt>
                <c:pt idx="59">
                  <c:v>365</c:v>
                </c:pt>
                <c:pt idx="60">
                  <c:v>339</c:v>
                </c:pt>
                <c:pt idx="61">
                  <c:v>336</c:v>
                </c:pt>
                <c:pt idx="62">
                  <c:v>332</c:v>
                </c:pt>
                <c:pt idx="63">
                  <c:v>332</c:v>
                </c:pt>
                <c:pt idx="64">
                  <c:v>332</c:v>
                </c:pt>
                <c:pt idx="65">
                  <c:v>332</c:v>
                </c:pt>
                <c:pt idx="66">
                  <c:v>332</c:v>
                </c:pt>
                <c:pt idx="67">
                  <c:v>325</c:v>
                </c:pt>
                <c:pt idx="68">
                  <c:v>323</c:v>
                </c:pt>
                <c:pt idx="69">
                  <c:v>323</c:v>
                </c:pt>
                <c:pt idx="70">
                  <c:v>321</c:v>
                </c:pt>
                <c:pt idx="71">
                  <c:v>316</c:v>
                </c:pt>
                <c:pt idx="72">
                  <c:v>312</c:v>
                </c:pt>
                <c:pt idx="73">
                  <c:v>311</c:v>
                </c:pt>
                <c:pt idx="74">
                  <c:v>311</c:v>
                </c:pt>
                <c:pt idx="75">
                  <c:v>308</c:v>
                </c:pt>
                <c:pt idx="76">
                  <c:v>308</c:v>
                </c:pt>
                <c:pt idx="77">
                  <c:v>307</c:v>
                </c:pt>
                <c:pt idx="78">
                  <c:v>307</c:v>
                </c:pt>
                <c:pt idx="79">
                  <c:v>307</c:v>
                </c:pt>
                <c:pt idx="80">
                  <c:v>307</c:v>
                </c:pt>
                <c:pt idx="81">
                  <c:v>305</c:v>
                </c:pt>
                <c:pt idx="82">
                  <c:v>305</c:v>
                </c:pt>
                <c:pt idx="83">
                  <c:v>297</c:v>
                </c:pt>
                <c:pt idx="84">
                  <c:v>294</c:v>
                </c:pt>
                <c:pt idx="85">
                  <c:v>293</c:v>
                </c:pt>
                <c:pt idx="86">
                  <c:v>293</c:v>
                </c:pt>
                <c:pt idx="87">
                  <c:v>286</c:v>
                </c:pt>
                <c:pt idx="88">
                  <c:v>286</c:v>
                </c:pt>
                <c:pt idx="89">
                  <c:v>285</c:v>
                </c:pt>
                <c:pt idx="90">
                  <c:v>285</c:v>
                </c:pt>
                <c:pt idx="91">
                  <c:v>280</c:v>
                </c:pt>
                <c:pt idx="92">
                  <c:v>278</c:v>
                </c:pt>
                <c:pt idx="93">
                  <c:v>273</c:v>
                </c:pt>
                <c:pt idx="94">
                  <c:v>268</c:v>
                </c:pt>
                <c:pt idx="95">
                  <c:v>268</c:v>
                </c:pt>
                <c:pt idx="96">
                  <c:v>268</c:v>
                </c:pt>
                <c:pt idx="97">
                  <c:v>259</c:v>
                </c:pt>
                <c:pt idx="98">
                  <c:v>259</c:v>
                </c:pt>
                <c:pt idx="99">
                  <c:v>256</c:v>
                </c:pt>
                <c:pt idx="100">
                  <c:v>255</c:v>
                </c:pt>
                <c:pt idx="101">
                  <c:v>252</c:v>
                </c:pt>
                <c:pt idx="102">
                  <c:v>251</c:v>
                </c:pt>
                <c:pt idx="103">
                  <c:v>250</c:v>
                </c:pt>
                <c:pt idx="104">
                  <c:v>250</c:v>
                </c:pt>
                <c:pt idx="105">
                  <c:v>245</c:v>
                </c:pt>
                <c:pt idx="106">
                  <c:v>245</c:v>
                </c:pt>
                <c:pt idx="107">
                  <c:v>243</c:v>
                </c:pt>
                <c:pt idx="108">
                  <c:v>243</c:v>
                </c:pt>
                <c:pt idx="109">
                  <c:v>242</c:v>
                </c:pt>
                <c:pt idx="110">
                  <c:v>242</c:v>
                </c:pt>
                <c:pt idx="111">
                  <c:v>240</c:v>
                </c:pt>
                <c:pt idx="112">
                  <c:v>238</c:v>
                </c:pt>
                <c:pt idx="113">
                  <c:v>231</c:v>
                </c:pt>
                <c:pt idx="114">
                  <c:v>223</c:v>
                </c:pt>
                <c:pt idx="115">
                  <c:v>222</c:v>
                </c:pt>
                <c:pt idx="116">
                  <c:v>220</c:v>
                </c:pt>
                <c:pt idx="117">
                  <c:v>220</c:v>
                </c:pt>
                <c:pt idx="118">
                  <c:v>215</c:v>
                </c:pt>
                <c:pt idx="119">
                  <c:v>214</c:v>
                </c:pt>
                <c:pt idx="120">
                  <c:v>211</c:v>
                </c:pt>
                <c:pt idx="121">
                  <c:v>210</c:v>
                </c:pt>
                <c:pt idx="122">
                  <c:v>210</c:v>
                </c:pt>
                <c:pt idx="123">
                  <c:v>200</c:v>
                </c:pt>
                <c:pt idx="124">
                  <c:v>207</c:v>
                </c:pt>
                <c:pt idx="125">
                  <c:v>207</c:v>
                </c:pt>
                <c:pt idx="126">
                  <c:v>207</c:v>
                </c:pt>
                <c:pt idx="127">
                  <c:v>203</c:v>
                </c:pt>
                <c:pt idx="128">
                  <c:v>189</c:v>
                </c:pt>
                <c:pt idx="129">
                  <c:v>179</c:v>
                </c:pt>
                <c:pt idx="130">
                  <c:v>175</c:v>
                </c:pt>
                <c:pt idx="131">
                  <c:v>175</c:v>
                </c:pt>
                <c:pt idx="132">
                  <c:v>168</c:v>
                </c:pt>
                <c:pt idx="133">
                  <c:v>148</c:v>
                </c:pt>
                <c:pt idx="134">
                  <c:v>146</c:v>
                </c:pt>
                <c:pt idx="135">
                  <c:v>146</c:v>
                </c:pt>
                <c:pt idx="136">
                  <c:v>144</c:v>
                </c:pt>
                <c:pt idx="137">
                  <c:v>142</c:v>
                </c:pt>
                <c:pt idx="138">
                  <c:v>138</c:v>
                </c:pt>
                <c:pt idx="139">
                  <c:v>133</c:v>
                </c:pt>
                <c:pt idx="140">
                  <c:v>126</c:v>
                </c:pt>
                <c:pt idx="141">
                  <c:v>109</c:v>
                </c:pt>
                <c:pt idx="142">
                  <c:v>109</c:v>
                </c:pt>
                <c:pt idx="143">
                  <c:v>105</c:v>
                </c:pt>
                <c:pt idx="144">
                  <c:v>85</c:v>
                </c:pt>
                <c:pt idx="145">
                  <c:v>84</c:v>
                </c:pt>
                <c:pt idx="146">
                  <c:v>79</c:v>
                </c:pt>
                <c:pt idx="147">
                  <c:v>69</c:v>
                </c:pt>
                <c:pt idx="148">
                  <c:v>68</c:v>
                </c:pt>
                <c:pt idx="149">
                  <c:v>55</c:v>
                </c:pt>
                <c:pt idx="150">
                  <c:v>47</c:v>
                </c:pt>
                <c:pt idx="151">
                  <c:v>47</c:v>
                </c:pt>
                <c:pt idx="152">
                  <c:v>47</c:v>
                </c:pt>
                <c:pt idx="153">
                  <c:v>41</c:v>
                </c:pt>
                <c:pt idx="154">
                  <c:v>41</c:v>
                </c:pt>
                <c:pt idx="155">
                  <c:v>31</c:v>
                </c:pt>
                <c:pt idx="156">
                  <c:v>28</c:v>
                </c:pt>
                <c:pt idx="157">
                  <c:v>22</c:v>
                </c:pt>
                <c:pt idx="158">
                  <c:v>389</c:v>
                </c:pt>
                <c:pt idx="159">
                  <c:v>389</c:v>
                </c:pt>
                <c:pt idx="160">
                  <c:v>379</c:v>
                </c:pt>
                <c:pt idx="161">
                  <c:v>376</c:v>
                </c:pt>
                <c:pt idx="162">
                  <c:v>376</c:v>
                </c:pt>
                <c:pt idx="163">
                  <c:v>376</c:v>
                </c:pt>
                <c:pt idx="164">
                  <c:v>371</c:v>
                </c:pt>
                <c:pt idx="165">
                  <c:v>370</c:v>
                </c:pt>
                <c:pt idx="166">
                  <c:v>367</c:v>
                </c:pt>
                <c:pt idx="167">
                  <c:v>336</c:v>
                </c:pt>
                <c:pt idx="168">
                  <c:v>318</c:v>
                </c:pt>
                <c:pt idx="169">
                  <c:v>324</c:v>
                </c:pt>
                <c:pt idx="170">
                  <c:v>311</c:v>
                </c:pt>
                <c:pt idx="171">
                  <c:v>307</c:v>
                </c:pt>
                <c:pt idx="172">
                  <c:v>307</c:v>
                </c:pt>
                <c:pt idx="173">
                  <c:v>307</c:v>
                </c:pt>
                <c:pt idx="174">
                  <c:v>301</c:v>
                </c:pt>
                <c:pt idx="175">
                  <c:v>290</c:v>
                </c:pt>
                <c:pt idx="176">
                  <c:v>318</c:v>
                </c:pt>
                <c:pt idx="177">
                  <c:v>279</c:v>
                </c:pt>
                <c:pt idx="178">
                  <c:v>274</c:v>
                </c:pt>
                <c:pt idx="179">
                  <c:v>270</c:v>
                </c:pt>
                <c:pt idx="180">
                  <c:v>269</c:v>
                </c:pt>
                <c:pt idx="181">
                  <c:v>269</c:v>
                </c:pt>
                <c:pt idx="182">
                  <c:v>269</c:v>
                </c:pt>
                <c:pt idx="183">
                  <c:v>269</c:v>
                </c:pt>
                <c:pt idx="184">
                  <c:v>266</c:v>
                </c:pt>
                <c:pt idx="185">
                  <c:v>263</c:v>
                </c:pt>
                <c:pt idx="186">
                  <c:v>263</c:v>
                </c:pt>
                <c:pt idx="187">
                  <c:v>269</c:v>
                </c:pt>
                <c:pt idx="188">
                  <c:v>262</c:v>
                </c:pt>
                <c:pt idx="189">
                  <c:v>262</c:v>
                </c:pt>
                <c:pt idx="190">
                  <c:v>254</c:v>
                </c:pt>
                <c:pt idx="191">
                  <c:v>252</c:v>
                </c:pt>
                <c:pt idx="192">
                  <c:v>252</c:v>
                </c:pt>
                <c:pt idx="193">
                  <c:v>262</c:v>
                </c:pt>
                <c:pt idx="194">
                  <c:v>311</c:v>
                </c:pt>
                <c:pt idx="195">
                  <c:v>247</c:v>
                </c:pt>
                <c:pt idx="196">
                  <c:v>252</c:v>
                </c:pt>
                <c:pt idx="197">
                  <c:v>252</c:v>
                </c:pt>
                <c:pt idx="198">
                  <c:v>230</c:v>
                </c:pt>
                <c:pt idx="199">
                  <c:v>227</c:v>
                </c:pt>
                <c:pt idx="200">
                  <c:v>222</c:v>
                </c:pt>
                <c:pt idx="201">
                  <c:v>307</c:v>
                </c:pt>
                <c:pt idx="202">
                  <c:v>294</c:v>
                </c:pt>
                <c:pt idx="203">
                  <c:v>245</c:v>
                </c:pt>
                <c:pt idx="204">
                  <c:v>220</c:v>
                </c:pt>
                <c:pt idx="205">
                  <c:v>214</c:v>
                </c:pt>
                <c:pt idx="206">
                  <c:v>214</c:v>
                </c:pt>
                <c:pt idx="207">
                  <c:v>210</c:v>
                </c:pt>
                <c:pt idx="208">
                  <c:v>210</c:v>
                </c:pt>
                <c:pt idx="209">
                  <c:v>210</c:v>
                </c:pt>
                <c:pt idx="210">
                  <c:v>184</c:v>
                </c:pt>
                <c:pt idx="211">
                  <c:v>184</c:v>
                </c:pt>
                <c:pt idx="212">
                  <c:v>174</c:v>
                </c:pt>
                <c:pt idx="213">
                  <c:v>140</c:v>
                </c:pt>
                <c:pt idx="214">
                  <c:v>140</c:v>
                </c:pt>
                <c:pt idx="215">
                  <c:v>367</c:v>
                </c:pt>
                <c:pt idx="216">
                  <c:v>126</c:v>
                </c:pt>
                <c:pt idx="217">
                  <c:v>125</c:v>
                </c:pt>
                <c:pt idx="218">
                  <c:v>123</c:v>
                </c:pt>
                <c:pt idx="219">
                  <c:v>118</c:v>
                </c:pt>
                <c:pt idx="220">
                  <c:v>110</c:v>
                </c:pt>
                <c:pt idx="221">
                  <c:v>109</c:v>
                </c:pt>
                <c:pt idx="222">
                  <c:v>109</c:v>
                </c:pt>
                <c:pt idx="223">
                  <c:v>109</c:v>
                </c:pt>
                <c:pt idx="224">
                  <c:v>109</c:v>
                </c:pt>
                <c:pt idx="225">
                  <c:v>109</c:v>
                </c:pt>
                <c:pt idx="226">
                  <c:v>97</c:v>
                </c:pt>
                <c:pt idx="227">
                  <c:v>96</c:v>
                </c:pt>
                <c:pt idx="228">
                  <c:v>96</c:v>
                </c:pt>
                <c:pt idx="229">
                  <c:v>96</c:v>
                </c:pt>
                <c:pt idx="230">
                  <c:v>96</c:v>
                </c:pt>
                <c:pt idx="231">
                  <c:v>94</c:v>
                </c:pt>
                <c:pt idx="232">
                  <c:v>88</c:v>
                </c:pt>
                <c:pt idx="233">
                  <c:v>85</c:v>
                </c:pt>
                <c:pt idx="234">
                  <c:v>85</c:v>
                </c:pt>
                <c:pt idx="235">
                  <c:v>83</c:v>
                </c:pt>
                <c:pt idx="236">
                  <c:v>83</c:v>
                </c:pt>
                <c:pt idx="237">
                  <c:v>80</c:v>
                </c:pt>
                <c:pt idx="238">
                  <c:v>80</c:v>
                </c:pt>
                <c:pt idx="239">
                  <c:v>74</c:v>
                </c:pt>
                <c:pt idx="240">
                  <c:v>69</c:v>
                </c:pt>
                <c:pt idx="241">
                  <c:v>68</c:v>
                </c:pt>
                <c:pt idx="242">
                  <c:v>61</c:v>
                </c:pt>
                <c:pt idx="243">
                  <c:v>51</c:v>
                </c:pt>
                <c:pt idx="244">
                  <c:v>50</c:v>
                </c:pt>
                <c:pt idx="245">
                  <c:v>49</c:v>
                </c:pt>
                <c:pt idx="246">
                  <c:v>49</c:v>
                </c:pt>
                <c:pt idx="247">
                  <c:v>49</c:v>
                </c:pt>
                <c:pt idx="248">
                  <c:v>48</c:v>
                </c:pt>
                <c:pt idx="249">
                  <c:v>47</c:v>
                </c:pt>
                <c:pt idx="250">
                  <c:v>47</c:v>
                </c:pt>
                <c:pt idx="251">
                  <c:v>34</c:v>
                </c:pt>
                <c:pt idx="252">
                  <c:v>34</c:v>
                </c:pt>
                <c:pt idx="253">
                  <c:v>34</c:v>
                </c:pt>
                <c:pt idx="254">
                  <c:v>29</c:v>
                </c:pt>
                <c:pt idx="255">
                  <c:v>25</c:v>
                </c:pt>
                <c:pt idx="256">
                  <c:v>25</c:v>
                </c:pt>
                <c:pt idx="257">
                  <c:v>25</c:v>
                </c:pt>
              </c:numCache>
            </c:numRef>
          </c:xVal>
          <c:yVal>
            <c:numRef>
              <c:f>Varta_FieldData_Comparison!$E$2:$E$259</c:f>
              <c:numCache>
                <c:formatCode>0.00%</c:formatCode>
                <c:ptCount val="258"/>
                <c:pt idx="0">
                  <c:v>0.99050000000000005</c:v>
                </c:pt>
                <c:pt idx="1">
                  <c:v>0.98970000000000002</c:v>
                </c:pt>
                <c:pt idx="2">
                  <c:v>0.9889</c:v>
                </c:pt>
                <c:pt idx="3">
                  <c:v>0.98810000000000009</c:v>
                </c:pt>
                <c:pt idx="4">
                  <c:v>0.98730000000000007</c:v>
                </c:pt>
                <c:pt idx="5">
                  <c:v>0.98650000000000004</c:v>
                </c:pt>
                <c:pt idx="6">
                  <c:v>0.98570000000000002</c:v>
                </c:pt>
                <c:pt idx="7">
                  <c:v>0.9849</c:v>
                </c:pt>
                <c:pt idx="8">
                  <c:v>0.98410000000000009</c:v>
                </c:pt>
                <c:pt idx="9">
                  <c:v>0.98330000000000006</c:v>
                </c:pt>
                <c:pt idx="10">
                  <c:v>0.98250000000000004</c:v>
                </c:pt>
                <c:pt idx="11">
                  <c:v>0.98170000000000002</c:v>
                </c:pt>
                <c:pt idx="12">
                  <c:v>0.98089999999999999</c:v>
                </c:pt>
                <c:pt idx="13">
                  <c:v>0.98010000000000008</c:v>
                </c:pt>
                <c:pt idx="14">
                  <c:v>0.97930000000000006</c:v>
                </c:pt>
                <c:pt idx="15">
                  <c:v>0.97850000000000004</c:v>
                </c:pt>
                <c:pt idx="16">
                  <c:v>0.97770000000000001</c:v>
                </c:pt>
                <c:pt idx="17">
                  <c:v>0.97689999999999999</c:v>
                </c:pt>
                <c:pt idx="18">
                  <c:v>0.97610000000000008</c:v>
                </c:pt>
                <c:pt idx="19">
                  <c:v>0.97530000000000006</c:v>
                </c:pt>
                <c:pt idx="20">
                  <c:v>0.97450000000000003</c:v>
                </c:pt>
                <c:pt idx="21">
                  <c:v>0.97370000000000001</c:v>
                </c:pt>
                <c:pt idx="22">
                  <c:v>0.97289999999999999</c:v>
                </c:pt>
                <c:pt idx="23">
                  <c:v>0.97210000000000008</c:v>
                </c:pt>
                <c:pt idx="24">
                  <c:v>0.97130000000000005</c:v>
                </c:pt>
                <c:pt idx="25">
                  <c:v>0.97050000000000003</c:v>
                </c:pt>
                <c:pt idx="26">
                  <c:v>0.96970000000000001</c:v>
                </c:pt>
                <c:pt idx="27">
                  <c:v>0.96889999999999998</c:v>
                </c:pt>
                <c:pt idx="28">
                  <c:v>0.96810000000000007</c:v>
                </c:pt>
                <c:pt idx="29">
                  <c:v>0.96730000000000005</c:v>
                </c:pt>
                <c:pt idx="30">
                  <c:v>0.96650000000000003</c:v>
                </c:pt>
                <c:pt idx="31">
                  <c:v>0.9657</c:v>
                </c:pt>
                <c:pt idx="32">
                  <c:v>0.96490000000000009</c:v>
                </c:pt>
                <c:pt idx="33">
                  <c:v>0.96410000000000007</c:v>
                </c:pt>
                <c:pt idx="34">
                  <c:v>0.96330000000000005</c:v>
                </c:pt>
                <c:pt idx="35">
                  <c:v>0.96250000000000002</c:v>
                </c:pt>
                <c:pt idx="36">
                  <c:v>0.9617</c:v>
                </c:pt>
                <c:pt idx="37">
                  <c:v>0.96090000000000009</c:v>
                </c:pt>
                <c:pt idx="38">
                  <c:v>0.96010000000000006</c:v>
                </c:pt>
                <c:pt idx="39">
                  <c:v>0.95930000000000004</c:v>
                </c:pt>
                <c:pt idx="40">
                  <c:v>0.95850000000000002</c:v>
                </c:pt>
                <c:pt idx="41">
                  <c:v>0.9577</c:v>
                </c:pt>
                <c:pt idx="42">
                  <c:v>0.95690000000000008</c:v>
                </c:pt>
                <c:pt idx="43">
                  <c:v>0.95610000000000006</c:v>
                </c:pt>
                <c:pt idx="44">
                  <c:v>0.95530000000000004</c:v>
                </c:pt>
                <c:pt idx="45">
                  <c:v>0.95450000000000002</c:v>
                </c:pt>
                <c:pt idx="46">
                  <c:v>0.95369999999999999</c:v>
                </c:pt>
                <c:pt idx="47">
                  <c:v>0.95290000000000008</c:v>
                </c:pt>
                <c:pt idx="48">
                  <c:v>0.99060000000000004</c:v>
                </c:pt>
                <c:pt idx="49">
                  <c:v>0.97060000000000002</c:v>
                </c:pt>
                <c:pt idx="50">
                  <c:v>0.9506</c:v>
                </c:pt>
                <c:pt idx="51">
                  <c:v>0.93059999999999998</c:v>
                </c:pt>
                <c:pt idx="52">
                  <c:v>0.91060000000000008</c:v>
                </c:pt>
                <c:pt idx="53">
                  <c:v>0.89060000000000006</c:v>
                </c:pt>
                <c:pt idx="54">
                  <c:v>0.87060000000000004</c:v>
                </c:pt>
                <c:pt idx="55">
                  <c:v>0.85060000000000002</c:v>
                </c:pt>
                <c:pt idx="56">
                  <c:v>0.8306</c:v>
                </c:pt>
                <c:pt idx="57">
                  <c:v>0.81059999999999999</c:v>
                </c:pt>
                <c:pt idx="58">
                  <c:v>0.95169999999999999</c:v>
                </c:pt>
                <c:pt idx="59">
                  <c:v>0.95410000000000006</c:v>
                </c:pt>
                <c:pt idx="60">
                  <c:v>0.95669999999999999</c:v>
                </c:pt>
                <c:pt idx="61">
                  <c:v>0.95700000000000007</c:v>
                </c:pt>
                <c:pt idx="62">
                  <c:v>0.95740000000000003</c:v>
                </c:pt>
                <c:pt idx="63">
                  <c:v>0.95740000000000003</c:v>
                </c:pt>
                <c:pt idx="64">
                  <c:v>0.95740000000000003</c:v>
                </c:pt>
                <c:pt idx="65">
                  <c:v>0.95740000000000003</c:v>
                </c:pt>
                <c:pt idx="66">
                  <c:v>0.95740000000000003</c:v>
                </c:pt>
                <c:pt idx="67">
                  <c:v>0.95810000000000006</c:v>
                </c:pt>
                <c:pt idx="68">
                  <c:v>0.95830000000000004</c:v>
                </c:pt>
                <c:pt idx="69">
                  <c:v>0.95830000000000004</c:v>
                </c:pt>
                <c:pt idx="70">
                  <c:v>0.95850000000000002</c:v>
                </c:pt>
                <c:pt idx="71">
                  <c:v>0.95900000000000007</c:v>
                </c:pt>
                <c:pt idx="72">
                  <c:v>0.95940000000000003</c:v>
                </c:pt>
                <c:pt idx="73">
                  <c:v>0.95950000000000002</c:v>
                </c:pt>
                <c:pt idx="74">
                  <c:v>0.95950000000000002</c:v>
                </c:pt>
                <c:pt idx="75">
                  <c:v>0.95979999999999999</c:v>
                </c:pt>
                <c:pt idx="76">
                  <c:v>0.95979999999999999</c:v>
                </c:pt>
                <c:pt idx="77">
                  <c:v>0.95990000000000009</c:v>
                </c:pt>
                <c:pt idx="78">
                  <c:v>0.95990000000000009</c:v>
                </c:pt>
                <c:pt idx="79">
                  <c:v>0.95990000000000009</c:v>
                </c:pt>
                <c:pt idx="80">
                  <c:v>0.95990000000000009</c:v>
                </c:pt>
                <c:pt idx="81">
                  <c:v>0.96010000000000006</c:v>
                </c:pt>
                <c:pt idx="82">
                  <c:v>0.96010000000000006</c:v>
                </c:pt>
                <c:pt idx="83">
                  <c:v>0.96090000000000009</c:v>
                </c:pt>
                <c:pt idx="84">
                  <c:v>0.96120000000000005</c:v>
                </c:pt>
                <c:pt idx="85">
                  <c:v>0.96130000000000004</c:v>
                </c:pt>
                <c:pt idx="86">
                  <c:v>0.96130000000000004</c:v>
                </c:pt>
                <c:pt idx="87">
                  <c:v>0.96200000000000008</c:v>
                </c:pt>
                <c:pt idx="88">
                  <c:v>0.96200000000000008</c:v>
                </c:pt>
                <c:pt idx="89">
                  <c:v>0.96210000000000007</c:v>
                </c:pt>
                <c:pt idx="90">
                  <c:v>0.96210000000000007</c:v>
                </c:pt>
                <c:pt idx="91">
                  <c:v>0.96260000000000001</c:v>
                </c:pt>
                <c:pt idx="92">
                  <c:v>0.96279999999999999</c:v>
                </c:pt>
                <c:pt idx="93">
                  <c:v>0.96330000000000005</c:v>
                </c:pt>
                <c:pt idx="94">
                  <c:v>0.96379999999999999</c:v>
                </c:pt>
                <c:pt idx="95">
                  <c:v>0.96379999999999999</c:v>
                </c:pt>
                <c:pt idx="96">
                  <c:v>0.96379999999999999</c:v>
                </c:pt>
                <c:pt idx="97">
                  <c:v>0.9647</c:v>
                </c:pt>
                <c:pt idx="98">
                  <c:v>0.9647</c:v>
                </c:pt>
                <c:pt idx="99">
                  <c:v>0.96500000000000008</c:v>
                </c:pt>
                <c:pt idx="100">
                  <c:v>0.96510000000000007</c:v>
                </c:pt>
                <c:pt idx="101">
                  <c:v>0.96540000000000004</c:v>
                </c:pt>
                <c:pt idx="102">
                  <c:v>0.96550000000000002</c:v>
                </c:pt>
                <c:pt idx="103">
                  <c:v>0.96560000000000001</c:v>
                </c:pt>
                <c:pt idx="104">
                  <c:v>0.96560000000000001</c:v>
                </c:pt>
                <c:pt idx="105">
                  <c:v>0.96610000000000007</c:v>
                </c:pt>
                <c:pt idx="106">
                  <c:v>0.96610000000000007</c:v>
                </c:pt>
                <c:pt idx="107">
                  <c:v>0.96630000000000005</c:v>
                </c:pt>
                <c:pt idx="108">
                  <c:v>0.96630000000000005</c:v>
                </c:pt>
                <c:pt idx="109">
                  <c:v>0.96640000000000004</c:v>
                </c:pt>
                <c:pt idx="110">
                  <c:v>0.96640000000000004</c:v>
                </c:pt>
                <c:pt idx="111">
                  <c:v>0.96660000000000001</c:v>
                </c:pt>
                <c:pt idx="112">
                  <c:v>0.96679999999999999</c:v>
                </c:pt>
                <c:pt idx="113">
                  <c:v>0.96750000000000003</c:v>
                </c:pt>
                <c:pt idx="114">
                  <c:v>0.96830000000000005</c:v>
                </c:pt>
                <c:pt idx="115">
                  <c:v>0.96840000000000004</c:v>
                </c:pt>
                <c:pt idx="116">
                  <c:v>0.96860000000000002</c:v>
                </c:pt>
                <c:pt idx="117">
                  <c:v>0.96860000000000002</c:v>
                </c:pt>
                <c:pt idx="118">
                  <c:v>0.96910000000000007</c:v>
                </c:pt>
                <c:pt idx="119">
                  <c:v>0.96920000000000006</c:v>
                </c:pt>
                <c:pt idx="120">
                  <c:v>0.96950000000000003</c:v>
                </c:pt>
                <c:pt idx="121">
                  <c:v>0.96960000000000002</c:v>
                </c:pt>
                <c:pt idx="122">
                  <c:v>0.96960000000000002</c:v>
                </c:pt>
                <c:pt idx="123">
                  <c:v>0.97060000000000002</c:v>
                </c:pt>
                <c:pt idx="124">
                  <c:v>0.96989999999999998</c:v>
                </c:pt>
                <c:pt idx="125">
                  <c:v>0.96989999999999998</c:v>
                </c:pt>
                <c:pt idx="126">
                  <c:v>0.96989999999999998</c:v>
                </c:pt>
                <c:pt idx="127">
                  <c:v>0.97030000000000005</c:v>
                </c:pt>
                <c:pt idx="128">
                  <c:v>0.97170000000000001</c:v>
                </c:pt>
                <c:pt idx="129">
                  <c:v>0.97270000000000001</c:v>
                </c:pt>
                <c:pt idx="130">
                  <c:v>0.97310000000000008</c:v>
                </c:pt>
                <c:pt idx="131">
                  <c:v>0.97310000000000008</c:v>
                </c:pt>
                <c:pt idx="132">
                  <c:v>0.9738</c:v>
                </c:pt>
                <c:pt idx="133">
                  <c:v>0.9758</c:v>
                </c:pt>
                <c:pt idx="134">
                  <c:v>0.97600000000000009</c:v>
                </c:pt>
                <c:pt idx="135">
                  <c:v>0.97600000000000009</c:v>
                </c:pt>
                <c:pt idx="136">
                  <c:v>0.97620000000000007</c:v>
                </c:pt>
                <c:pt idx="137">
                  <c:v>0.97640000000000005</c:v>
                </c:pt>
                <c:pt idx="138">
                  <c:v>0.9768</c:v>
                </c:pt>
                <c:pt idx="139">
                  <c:v>0.97730000000000006</c:v>
                </c:pt>
                <c:pt idx="140">
                  <c:v>0.97799999999999998</c:v>
                </c:pt>
                <c:pt idx="141">
                  <c:v>0.97970000000000002</c:v>
                </c:pt>
                <c:pt idx="142">
                  <c:v>0.97970000000000002</c:v>
                </c:pt>
                <c:pt idx="143">
                  <c:v>0.98010000000000008</c:v>
                </c:pt>
                <c:pt idx="144">
                  <c:v>0.98210000000000008</c:v>
                </c:pt>
                <c:pt idx="145">
                  <c:v>0.98220000000000007</c:v>
                </c:pt>
                <c:pt idx="146">
                  <c:v>0.98270000000000002</c:v>
                </c:pt>
                <c:pt idx="147">
                  <c:v>0.98370000000000002</c:v>
                </c:pt>
                <c:pt idx="148">
                  <c:v>0.98380000000000001</c:v>
                </c:pt>
                <c:pt idx="149">
                  <c:v>0.98510000000000009</c:v>
                </c:pt>
                <c:pt idx="150">
                  <c:v>0.9859</c:v>
                </c:pt>
                <c:pt idx="151">
                  <c:v>0.9859</c:v>
                </c:pt>
                <c:pt idx="152">
                  <c:v>0.9859</c:v>
                </c:pt>
                <c:pt idx="153">
                  <c:v>0.98650000000000004</c:v>
                </c:pt>
                <c:pt idx="154">
                  <c:v>0.98650000000000004</c:v>
                </c:pt>
                <c:pt idx="155">
                  <c:v>0.98750000000000004</c:v>
                </c:pt>
                <c:pt idx="156">
                  <c:v>0.98780000000000001</c:v>
                </c:pt>
                <c:pt idx="157">
                  <c:v>0.98840000000000006</c:v>
                </c:pt>
                <c:pt idx="158">
                  <c:v>0.95169999999999999</c:v>
                </c:pt>
                <c:pt idx="159">
                  <c:v>0.95169999999999999</c:v>
                </c:pt>
                <c:pt idx="160">
                  <c:v>0.95269999999999999</c:v>
                </c:pt>
                <c:pt idx="161">
                  <c:v>0.95300000000000007</c:v>
                </c:pt>
                <c:pt idx="162">
                  <c:v>0.95300000000000007</c:v>
                </c:pt>
                <c:pt idx="163">
                  <c:v>0.95300000000000007</c:v>
                </c:pt>
                <c:pt idx="164">
                  <c:v>0.95350000000000001</c:v>
                </c:pt>
                <c:pt idx="165">
                  <c:v>0.9536</c:v>
                </c:pt>
                <c:pt idx="166">
                  <c:v>0.95390000000000008</c:v>
                </c:pt>
                <c:pt idx="167">
                  <c:v>0.95700000000000007</c:v>
                </c:pt>
                <c:pt idx="168">
                  <c:v>0.95879999999999999</c:v>
                </c:pt>
                <c:pt idx="169">
                  <c:v>0.95820000000000005</c:v>
                </c:pt>
                <c:pt idx="170">
                  <c:v>0.95950000000000002</c:v>
                </c:pt>
                <c:pt idx="171">
                  <c:v>0.95990000000000009</c:v>
                </c:pt>
                <c:pt idx="172">
                  <c:v>0.95990000000000009</c:v>
                </c:pt>
                <c:pt idx="173">
                  <c:v>0.95990000000000009</c:v>
                </c:pt>
                <c:pt idx="174">
                  <c:v>0.96050000000000002</c:v>
                </c:pt>
                <c:pt idx="175">
                  <c:v>0.96160000000000001</c:v>
                </c:pt>
                <c:pt idx="176">
                  <c:v>0.95879999999999999</c:v>
                </c:pt>
                <c:pt idx="177">
                  <c:v>0.9627</c:v>
                </c:pt>
                <c:pt idx="178">
                  <c:v>0.96320000000000006</c:v>
                </c:pt>
                <c:pt idx="179">
                  <c:v>0.96360000000000001</c:v>
                </c:pt>
                <c:pt idx="180">
                  <c:v>0.9637</c:v>
                </c:pt>
                <c:pt idx="181">
                  <c:v>0.9637</c:v>
                </c:pt>
                <c:pt idx="182">
                  <c:v>0.9637</c:v>
                </c:pt>
                <c:pt idx="183">
                  <c:v>0.9637</c:v>
                </c:pt>
                <c:pt idx="184">
                  <c:v>0.96400000000000008</c:v>
                </c:pt>
                <c:pt idx="185">
                  <c:v>0.96430000000000005</c:v>
                </c:pt>
                <c:pt idx="186">
                  <c:v>0.96430000000000005</c:v>
                </c:pt>
                <c:pt idx="187">
                  <c:v>0.9637</c:v>
                </c:pt>
                <c:pt idx="188">
                  <c:v>0.96440000000000003</c:v>
                </c:pt>
                <c:pt idx="189">
                  <c:v>0.96440000000000003</c:v>
                </c:pt>
                <c:pt idx="190">
                  <c:v>0.96520000000000006</c:v>
                </c:pt>
                <c:pt idx="191">
                  <c:v>0.96540000000000004</c:v>
                </c:pt>
                <c:pt idx="192">
                  <c:v>0.96540000000000004</c:v>
                </c:pt>
                <c:pt idx="193">
                  <c:v>0.96440000000000003</c:v>
                </c:pt>
                <c:pt idx="194">
                  <c:v>0.95950000000000002</c:v>
                </c:pt>
                <c:pt idx="195">
                  <c:v>0.96589999999999998</c:v>
                </c:pt>
                <c:pt idx="196">
                  <c:v>0.96540000000000004</c:v>
                </c:pt>
                <c:pt idx="197">
                  <c:v>0.96540000000000004</c:v>
                </c:pt>
                <c:pt idx="198">
                  <c:v>0.96760000000000002</c:v>
                </c:pt>
                <c:pt idx="199">
                  <c:v>0.96789999999999998</c:v>
                </c:pt>
                <c:pt idx="200">
                  <c:v>0.96840000000000004</c:v>
                </c:pt>
                <c:pt idx="201">
                  <c:v>0.95990000000000009</c:v>
                </c:pt>
                <c:pt idx="202">
                  <c:v>0.96120000000000005</c:v>
                </c:pt>
                <c:pt idx="203">
                  <c:v>0.96610000000000007</c:v>
                </c:pt>
                <c:pt idx="204">
                  <c:v>0.96860000000000002</c:v>
                </c:pt>
                <c:pt idx="205">
                  <c:v>0.96920000000000006</c:v>
                </c:pt>
                <c:pt idx="206">
                  <c:v>0.96920000000000006</c:v>
                </c:pt>
                <c:pt idx="207">
                  <c:v>0.96960000000000002</c:v>
                </c:pt>
                <c:pt idx="208">
                  <c:v>0.96960000000000002</c:v>
                </c:pt>
                <c:pt idx="209">
                  <c:v>0.96960000000000002</c:v>
                </c:pt>
                <c:pt idx="210">
                  <c:v>0.97220000000000006</c:v>
                </c:pt>
                <c:pt idx="211">
                  <c:v>0.97220000000000006</c:v>
                </c:pt>
                <c:pt idx="212">
                  <c:v>0.97320000000000007</c:v>
                </c:pt>
                <c:pt idx="213">
                  <c:v>0.97660000000000002</c:v>
                </c:pt>
                <c:pt idx="214">
                  <c:v>0.97660000000000002</c:v>
                </c:pt>
                <c:pt idx="215">
                  <c:v>0.95390000000000008</c:v>
                </c:pt>
                <c:pt idx="216">
                  <c:v>0.97799999999999998</c:v>
                </c:pt>
                <c:pt idx="217">
                  <c:v>0.97810000000000008</c:v>
                </c:pt>
                <c:pt idx="218">
                  <c:v>0.97830000000000006</c:v>
                </c:pt>
                <c:pt idx="219">
                  <c:v>0.9788</c:v>
                </c:pt>
                <c:pt idx="220">
                  <c:v>0.97960000000000003</c:v>
                </c:pt>
                <c:pt idx="221">
                  <c:v>0.97970000000000002</c:v>
                </c:pt>
                <c:pt idx="222">
                  <c:v>0.97970000000000002</c:v>
                </c:pt>
                <c:pt idx="223">
                  <c:v>0.97970000000000002</c:v>
                </c:pt>
                <c:pt idx="224">
                  <c:v>0.97970000000000002</c:v>
                </c:pt>
                <c:pt idx="225">
                  <c:v>0.97970000000000002</c:v>
                </c:pt>
                <c:pt idx="226">
                  <c:v>0.98089999999999999</c:v>
                </c:pt>
                <c:pt idx="227">
                  <c:v>0.98099999999999998</c:v>
                </c:pt>
                <c:pt idx="228">
                  <c:v>0.98099999999999998</c:v>
                </c:pt>
                <c:pt idx="229">
                  <c:v>0.98099999999999998</c:v>
                </c:pt>
                <c:pt idx="230">
                  <c:v>0.98099999999999998</c:v>
                </c:pt>
                <c:pt idx="231">
                  <c:v>0.98120000000000007</c:v>
                </c:pt>
                <c:pt idx="232">
                  <c:v>0.98180000000000001</c:v>
                </c:pt>
                <c:pt idx="233">
                  <c:v>0.98210000000000008</c:v>
                </c:pt>
                <c:pt idx="234">
                  <c:v>0.98210000000000008</c:v>
                </c:pt>
                <c:pt idx="235">
                  <c:v>0.98230000000000006</c:v>
                </c:pt>
                <c:pt idx="236">
                  <c:v>0.98230000000000006</c:v>
                </c:pt>
                <c:pt idx="237">
                  <c:v>0.98260000000000003</c:v>
                </c:pt>
                <c:pt idx="238">
                  <c:v>0.98260000000000003</c:v>
                </c:pt>
                <c:pt idx="239">
                  <c:v>0.98320000000000007</c:v>
                </c:pt>
                <c:pt idx="240">
                  <c:v>0.98370000000000002</c:v>
                </c:pt>
                <c:pt idx="241">
                  <c:v>0.98380000000000001</c:v>
                </c:pt>
                <c:pt idx="242">
                  <c:v>0.98450000000000004</c:v>
                </c:pt>
                <c:pt idx="243">
                  <c:v>0.98550000000000004</c:v>
                </c:pt>
                <c:pt idx="244">
                  <c:v>0.98560000000000003</c:v>
                </c:pt>
                <c:pt idx="245">
                  <c:v>0.98570000000000002</c:v>
                </c:pt>
                <c:pt idx="246">
                  <c:v>0.98570000000000002</c:v>
                </c:pt>
                <c:pt idx="247">
                  <c:v>0.98570000000000002</c:v>
                </c:pt>
                <c:pt idx="248">
                  <c:v>0.98580000000000001</c:v>
                </c:pt>
                <c:pt idx="249">
                  <c:v>0.9859</c:v>
                </c:pt>
                <c:pt idx="250">
                  <c:v>0.9859</c:v>
                </c:pt>
                <c:pt idx="251">
                  <c:v>0.98720000000000008</c:v>
                </c:pt>
                <c:pt idx="252">
                  <c:v>0.98720000000000008</c:v>
                </c:pt>
                <c:pt idx="253">
                  <c:v>0.98720000000000008</c:v>
                </c:pt>
                <c:pt idx="254">
                  <c:v>0.98770000000000002</c:v>
                </c:pt>
                <c:pt idx="255">
                  <c:v>0.98810000000000009</c:v>
                </c:pt>
                <c:pt idx="256">
                  <c:v>0.98810000000000009</c:v>
                </c:pt>
                <c:pt idx="257">
                  <c:v>0.98810000000000009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32B-423A-A0F3-367A514B1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424079"/>
        <c:axId val="68442359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Varta_FieldData_Comparison!$B$1</c15:sqref>
                        </c15:formulaRef>
                      </c:ext>
                    </c:extLst>
                    <c:strCache>
                      <c:ptCount val="1"/>
                      <c:pt idx="0">
                        <c:v>Starkey_Arbin_Average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Varta_FieldData_Comparison!$A$2:$A$49</c15:sqref>
                        </c15:formulaRef>
                      </c:ext>
                    </c:extLst>
                    <c:numCache>
                      <c:formatCode>General</c:formatCode>
                      <c:ptCount val="48"/>
                      <c:pt idx="0">
                        <c:v>1</c:v>
                      </c:pt>
                      <c:pt idx="1">
                        <c:v>9</c:v>
                      </c:pt>
                      <c:pt idx="2">
                        <c:v>17</c:v>
                      </c:pt>
                      <c:pt idx="3">
                        <c:v>25</c:v>
                      </c:pt>
                      <c:pt idx="4">
                        <c:v>33</c:v>
                      </c:pt>
                      <c:pt idx="5">
                        <c:v>41</c:v>
                      </c:pt>
                      <c:pt idx="6">
                        <c:v>49</c:v>
                      </c:pt>
                      <c:pt idx="7">
                        <c:v>57</c:v>
                      </c:pt>
                      <c:pt idx="8">
                        <c:v>65</c:v>
                      </c:pt>
                      <c:pt idx="9">
                        <c:v>73</c:v>
                      </c:pt>
                      <c:pt idx="10">
                        <c:v>81</c:v>
                      </c:pt>
                      <c:pt idx="11">
                        <c:v>89</c:v>
                      </c:pt>
                      <c:pt idx="12">
                        <c:v>97</c:v>
                      </c:pt>
                      <c:pt idx="13">
                        <c:v>105</c:v>
                      </c:pt>
                      <c:pt idx="14">
                        <c:v>113</c:v>
                      </c:pt>
                      <c:pt idx="15">
                        <c:v>121</c:v>
                      </c:pt>
                      <c:pt idx="16">
                        <c:v>129</c:v>
                      </c:pt>
                      <c:pt idx="17">
                        <c:v>137</c:v>
                      </c:pt>
                      <c:pt idx="18">
                        <c:v>145</c:v>
                      </c:pt>
                      <c:pt idx="19">
                        <c:v>153</c:v>
                      </c:pt>
                      <c:pt idx="20">
                        <c:v>161</c:v>
                      </c:pt>
                      <c:pt idx="21">
                        <c:v>169</c:v>
                      </c:pt>
                      <c:pt idx="22">
                        <c:v>177</c:v>
                      </c:pt>
                      <c:pt idx="23">
                        <c:v>185</c:v>
                      </c:pt>
                      <c:pt idx="24">
                        <c:v>193</c:v>
                      </c:pt>
                      <c:pt idx="25">
                        <c:v>201</c:v>
                      </c:pt>
                      <c:pt idx="26">
                        <c:v>209</c:v>
                      </c:pt>
                      <c:pt idx="27">
                        <c:v>217</c:v>
                      </c:pt>
                      <c:pt idx="28">
                        <c:v>225</c:v>
                      </c:pt>
                      <c:pt idx="29">
                        <c:v>233</c:v>
                      </c:pt>
                      <c:pt idx="30">
                        <c:v>241</c:v>
                      </c:pt>
                      <c:pt idx="31">
                        <c:v>249</c:v>
                      </c:pt>
                      <c:pt idx="32">
                        <c:v>257</c:v>
                      </c:pt>
                      <c:pt idx="33">
                        <c:v>265</c:v>
                      </c:pt>
                      <c:pt idx="34">
                        <c:v>273</c:v>
                      </c:pt>
                      <c:pt idx="35">
                        <c:v>281</c:v>
                      </c:pt>
                      <c:pt idx="36">
                        <c:v>289</c:v>
                      </c:pt>
                      <c:pt idx="37">
                        <c:v>297</c:v>
                      </c:pt>
                      <c:pt idx="38">
                        <c:v>305</c:v>
                      </c:pt>
                      <c:pt idx="39">
                        <c:v>313</c:v>
                      </c:pt>
                      <c:pt idx="40">
                        <c:v>321</c:v>
                      </c:pt>
                      <c:pt idx="41">
                        <c:v>329</c:v>
                      </c:pt>
                      <c:pt idx="42">
                        <c:v>337</c:v>
                      </c:pt>
                      <c:pt idx="43">
                        <c:v>345</c:v>
                      </c:pt>
                      <c:pt idx="44">
                        <c:v>353</c:v>
                      </c:pt>
                      <c:pt idx="45">
                        <c:v>361</c:v>
                      </c:pt>
                      <c:pt idx="46">
                        <c:v>369</c:v>
                      </c:pt>
                      <c:pt idx="47">
                        <c:v>377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Varta_FieldData_Comparison!$B$2:$B$49</c15:sqref>
                        </c15:formulaRef>
                      </c:ext>
                    </c:extLst>
                    <c:numCache>
                      <c:formatCode>0.00%</c:formatCode>
                      <c:ptCount val="48"/>
                      <c:pt idx="0">
                        <c:v>1</c:v>
                      </c:pt>
                      <c:pt idx="1">
                        <c:v>0.97750306033262424</c:v>
                      </c:pt>
                      <c:pt idx="2">
                        <c:v>0.97140719861869163</c:v>
                      </c:pt>
                      <c:pt idx="3">
                        <c:v>0.96695704576949393</c:v>
                      </c:pt>
                      <c:pt idx="4">
                        <c:v>0.96361334919891783</c:v>
                      </c:pt>
                      <c:pt idx="5">
                        <c:v>0.96089021190268686</c:v>
                      </c:pt>
                      <c:pt idx="6">
                        <c:v>0.95851419195625398</c:v>
                      </c:pt>
                      <c:pt idx="7">
                        <c:v>0.95651148517325602</c:v>
                      </c:pt>
                      <c:pt idx="8">
                        <c:v>0.95412044153348829</c:v>
                      </c:pt>
                      <c:pt idx="9">
                        <c:v>0.95215174329151031</c:v>
                      </c:pt>
                      <c:pt idx="10">
                        <c:v>0.95046390782692669</c:v>
                      </c:pt>
                      <c:pt idx="11">
                        <c:v>0.94824354653811682</c:v>
                      </c:pt>
                      <c:pt idx="12">
                        <c:v>0.94641202430326543</c:v>
                      </c:pt>
                      <c:pt idx="13">
                        <c:v>0.94462773393578603</c:v>
                      </c:pt>
                      <c:pt idx="14">
                        <c:v>0.94301727374730293</c:v>
                      </c:pt>
                      <c:pt idx="15">
                        <c:v>0.93998266056795521</c:v>
                      </c:pt>
                      <c:pt idx="16">
                        <c:v>0.93831098261059587</c:v>
                      </c:pt>
                      <c:pt idx="17">
                        <c:v>0.93687370432834605</c:v>
                      </c:pt>
                      <c:pt idx="18">
                        <c:v>0.93476363288760866</c:v>
                      </c:pt>
                      <c:pt idx="19">
                        <c:v>0.93307065247579579</c:v>
                      </c:pt>
                      <c:pt idx="20">
                        <c:v>0.93180248941590771</c:v>
                      </c:pt>
                      <c:pt idx="21">
                        <c:v>0.93065303840280289</c:v>
                      </c:pt>
                      <c:pt idx="22">
                        <c:v>0.9285463035463527</c:v>
                      </c:pt>
                      <c:pt idx="23">
                        <c:v>0.92802206496792228</c:v>
                      </c:pt>
                      <c:pt idx="24">
                        <c:v>0.92564410742211523</c:v>
                      </c:pt>
                      <c:pt idx="25">
                        <c:v>0.92411087382627621</c:v>
                      </c:pt>
                      <c:pt idx="26">
                        <c:v>0.92276157822966787</c:v>
                      </c:pt>
                      <c:pt idx="27">
                        <c:v>0.92139351922494672</c:v>
                      </c:pt>
                      <c:pt idx="28">
                        <c:v>0.91959335359989047</c:v>
                      </c:pt>
                      <c:pt idx="29">
                        <c:v>0.91831222095511977</c:v>
                      </c:pt>
                      <c:pt idx="30">
                        <c:v>0.91688184458548072</c:v>
                      </c:pt>
                      <c:pt idx="31">
                        <c:v>0.91547844749692497</c:v>
                      </c:pt>
                      <c:pt idx="32">
                        <c:v>0.91374532941898989</c:v>
                      </c:pt>
                      <c:pt idx="33">
                        <c:v>0.91212408716278182</c:v>
                      </c:pt>
                      <c:pt idx="34">
                        <c:v>0.91042789416140024</c:v>
                      </c:pt>
                      <c:pt idx="35">
                        <c:v>0.90867802217564964</c:v>
                      </c:pt>
                      <c:pt idx="36">
                        <c:v>0.90694420216677929</c:v>
                      </c:pt>
                      <c:pt idx="37">
                        <c:v>0.90534599918938441</c:v>
                      </c:pt>
                      <c:pt idx="38">
                        <c:v>0.90397289528720393</c:v>
                      </c:pt>
                      <c:pt idx="39">
                        <c:v>0.90200401585067269</c:v>
                      </c:pt>
                      <c:pt idx="40">
                        <c:v>0.90006667921692574</c:v>
                      </c:pt>
                      <c:pt idx="41">
                        <c:v>0.89871155877923659</c:v>
                      </c:pt>
                      <c:pt idx="42">
                        <c:v>0.8968783450137221</c:v>
                      </c:pt>
                      <c:pt idx="43">
                        <c:v>0.89497113836434883</c:v>
                      </c:pt>
                      <c:pt idx="44">
                        <c:v>0.89322582493367442</c:v>
                      </c:pt>
                      <c:pt idx="45">
                        <c:v>0.89330585897368286</c:v>
                      </c:pt>
                      <c:pt idx="46">
                        <c:v>0.8936055714593093</c:v>
                      </c:pt>
                      <c:pt idx="47">
                        <c:v>0.88886933157805437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132B-423A-A0F3-367A514B185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Supplier_Data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Varta_FieldData_Comparison!$A$50:$A$59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200</c:v>
                      </c:pt>
                      <c:pt idx="2">
                        <c:v>400</c:v>
                      </c:pt>
                      <c:pt idx="3">
                        <c:v>600</c:v>
                      </c:pt>
                      <c:pt idx="4">
                        <c:v>800</c:v>
                      </c:pt>
                      <c:pt idx="5">
                        <c:v>1000</c:v>
                      </c:pt>
                      <c:pt idx="6">
                        <c:v>1200</c:v>
                      </c:pt>
                      <c:pt idx="7">
                        <c:v>1400</c:v>
                      </c:pt>
                      <c:pt idx="8">
                        <c:v>1600</c:v>
                      </c:pt>
                      <c:pt idx="9">
                        <c:v>1800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Varta_FieldData_Comparison!$D$50:$D$59</c15:sqref>
                        </c15:formulaRef>
                      </c:ext>
                    </c:extLst>
                    <c:numCache>
                      <c:formatCode>0.00%</c:formatCode>
                      <c:ptCount val="10"/>
                      <c:pt idx="0">
                        <c:v>1</c:v>
                      </c:pt>
                      <c:pt idx="1">
                        <c:v>0.97087378640776689</c:v>
                      </c:pt>
                      <c:pt idx="2">
                        <c:v>0.9417475728155339</c:v>
                      </c:pt>
                      <c:pt idx="3">
                        <c:v>0.9126213592233009</c:v>
                      </c:pt>
                      <c:pt idx="4">
                        <c:v>0.8834951456310679</c:v>
                      </c:pt>
                      <c:pt idx="5">
                        <c:v>0.86407766990291257</c:v>
                      </c:pt>
                      <c:pt idx="6">
                        <c:v>0.84466019417475713</c:v>
                      </c:pt>
                      <c:pt idx="7">
                        <c:v>0.82524271844660191</c:v>
                      </c:pt>
                      <c:pt idx="8">
                        <c:v>0.80582524271844658</c:v>
                      </c:pt>
                      <c:pt idx="9">
                        <c:v>0.78640776699029113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32B-423A-A0F3-367A514B1852}"/>
                  </c:ext>
                </c:extLst>
              </c15:ser>
            </c15:filteredScatterSeries>
          </c:ext>
        </c:extLst>
      </c:scatterChart>
      <c:valAx>
        <c:axId val="684424079"/>
        <c:scaling>
          <c:orientation val="minMax"/>
          <c:max val="4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23599"/>
        <c:crosses val="autoZero"/>
        <c:crossBetween val="midCat"/>
      </c:valAx>
      <c:valAx>
        <c:axId val="68442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24079"/>
        <c:crosses val="autoZero"/>
        <c:crossBetween val="midCat"/>
      </c:valAx>
      <c:spPr>
        <a:noFill/>
        <a:ln>
          <a:solidFill>
            <a:schemeClr val="accent3"/>
          </a:solidFill>
          <a:prstDash val="sysDot"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9525</xdr:rowOff>
    </xdr:from>
    <xdr:to>
      <xdr:col>29</xdr:col>
      <xdr:colOff>597790</xdr:colOff>
      <xdr:row>65</xdr:row>
      <xdr:rowOff>113096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96E96F-D5DF-B8D9-9F20-29C504144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67025"/>
          <a:ext cx="18276190" cy="962857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17</xdr:col>
      <xdr:colOff>0</xdr:colOff>
      <xdr:row>14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BB6B9C5-BC6C-7D0E-D8F7-82258B76FF8A}"/>
            </a:ext>
          </a:extLst>
        </xdr:cNvPr>
        <xdr:cNvSpPr txBox="1"/>
      </xdr:nvSpPr>
      <xdr:spPr>
        <a:xfrm>
          <a:off x="0" y="0"/>
          <a:ext cx="10363200" cy="2667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u="sng"/>
            <a:t>G23</a:t>
          </a:r>
          <a:r>
            <a:rPr lang="en-US" sz="1100" b="1" u="sng" baseline="0"/>
            <a:t> Long-Term Li-Ion Cycling</a:t>
          </a:r>
        </a:p>
        <a:p>
          <a:endParaRPr lang="en-US" sz="1100" b="1" u="sng" baseline="0"/>
        </a:p>
        <a:p>
          <a:r>
            <a:rPr lang="en-US" sz="1100" b="1" u="none" baseline="0"/>
            <a:t>Test Intent</a:t>
          </a:r>
          <a:r>
            <a:rPr lang="en-US" sz="1100" b="0" u="none" baseline="0"/>
            <a:t>: Understand li-ion cycle-life when cells are charged/discharged per G23 hearing aid parameters over 5y expected life.</a:t>
          </a:r>
        </a:p>
        <a:p>
          <a:endParaRPr lang="en-US" sz="1100" b="0" u="none" baseline="0"/>
        </a:p>
        <a:p>
          <a:r>
            <a:rPr lang="en-US" sz="1100" b="1" u="none" baseline="0"/>
            <a:t>Samples:</a:t>
          </a:r>
        </a:p>
        <a:p>
          <a:r>
            <a:rPr lang="en-US" sz="1100" b="0" u="none" baseline="0"/>
            <a:t>8 Zenipower Z22FH</a:t>
          </a:r>
        </a:p>
        <a:p>
          <a:r>
            <a:rPr lang="en-US" sz="1100" b="0" u="none" baseline="0"/>
            <a:t>8 Varta Accu60L3</a:t>
          </a:r>
        </a:p>
        <a:p>
          <a:endParaRPr lang="en-US" sz="1100" b="0" u="none" baseline="0"/>
        </a:p>
        <a:p>
          <a:r>
            <a:rPr lang="en-US" sz="1100" b="1" u="none" baseline="0"/>
            <a:t>Test Protocol</a:t>
          </a:r>
          <a:r>
            <a:rPr lang="en-US" sz="1100" b="0" u="none" baseline="0"/>
            <a:t>:</a:t>
          </a:r>
        </a:p>
        <a:p>
          <a:r>
            <a:rPr lang="en-US" sz="1100" b="0" u="none" baseline="0"/>
            <a:t>Cycling protocol is designed around a 24 hour day &amp; 7 day week.</a:t>
          </a:r>
        </a:p>
        <a:p>
          <a:r>
            <a:rPr lang="en-US" sz="1100" b="0" u="none" baseline="0"/>
            <a:t>Days 1-6: Initiate 8hr timer, start G23 stepped charging, after 8hrs - initiate G23 discharge (typical user profile) for 16hr (or low battery shut-down, whichever comes first)</a:t>
          </a:r>
        </a:p>
        <a:p>
          <a:r>
            <a:rPr lang="en-US" sz="1100" b="0" u="none" baseline="0"/>
            <a:t>Day 7: Initiate 8hr timer, start G23 stepped charging, after 8hrs - initiate G23 discharge (typical user profile) until low battery shut-down</a:t>
          </a:r>
        </a:p>
        <a:p>
          <a:r>
            <a:rPr lang="en-US" sz="1100" b="0" u="none" baseline="0"/>
            <a:t>Repeat for 1825 cycles</a:t>
          </a:r>
        </a:p>
        <a:p>
          <a:r>
            <a:rPr lang="en-US" sz="1100" b="0" u="none" baseline="0"/>
            <a:t>Held steady at 25C</a:t>
          </a:r>
        </a:p>
        <a:p>
          <a:endParaRPr lang="en-US" sz="1100" b="0" u="none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9D8AF-DA4C-48CD-A213-EC691925F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19</xdr:row>
      <xdr:rowOff>187639</xdr:rowOff>
    </xdr:from>
    <xdr:to>
      <xdr:col>12</xdr:col>
      <xdr:colOff>1333499</xdr:colOff>
      <xdr:row>39</xdr:row>
      <xdr:rowOff>190497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25485D-F0E0-82F8-098C-56C65C09D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39</xdr:row>
      <xdr:rowOff>187035</xdr:rowOff>
    </xdr:from>
    <xdr:to>
      <xdr:col>12</xdr:col>
      <xdr:colOff>1523999</xdr:colOff>
      <xdr:row>57</xdr:row>
      <xdr:rowOff>100852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F5E6FF-479C-8E18-34B0-9BFF8969C4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A278E5-55B7-401C-AF5A-13F41D1AB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4761</xdr:rowOff>
    </xdr:from>
    <xdr:to>
      <xdr:col>13</xdr:col>
      <xdr:colOff>3810</xdr:colOff>
      <xdr:row>40</xdr:row>
      <xdr:rowOff>3809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AF1EB-27EA-6969-3466-FB043CF2F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39</xdr:row>
      <xdr:rowOff>185304</xdr:rowOff>
    </xdr:from>
    <xdr:to>
      <xdr:col>13</xdr:col>
      <xdr:colOff>0</xdr:colOff>
      <xdr:row>59</xdr:row>
      <xdr:rowOff>188768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2CE646-899D-7FB8-E1D9-DD4CF9EC7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183697</xdr:rowOff>
    </xdr:from>
    <xdr:to>
      <xdr:col>11</xdr:col>
      <xdr:colOff>877388</xdr:colOff>
      <xdr:row>42</xdr:row>
      <xdr:rowOff>40821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30EB1-225A-F1B1-A6E3-2A8886664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42</xdr:row>
      <xdr:rowOff>37011</xdr:rowOff>
    </xdr:from>
    <xdr:to>
      <xdr:col>8</xdr:col>
      <xdr:colOff>372563</xdr:colOff>
      <xdr:row>49</xdr:row>
      <xdr:rowOff>181791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DC4C8E5-B5D1-B6D6-BAC6-50CA7F99BDE0}"/>
            </a:ext>
          </a:extLst>
        </xdr:cNvPr>
        <xdr:cNvSpPr txBox="1"/>
      </xdr:nvSpPr>
      <xdr:spPr>
        <a:xfrm>
          <a:off x="0" y="8038011"/>
          <a:ext cx="10918099" cy="14782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 Capacity degradation is relatively</a:t>
          </a:r>
          <a:r>
            <a:rPr lang="en-US" sz="1100" baseline="0"/>
            <a:t> linear between 100 cycles and 1000 cycles</a:t>
          </a:r>
        </a:p>
        <a:p>
          <a:r>
            <a:rPr lang="en-US" sz="1100" baseline="0"/>
            <a:t>- Data from cycles 100 - 353 (latest data available) were plotted to allow for linear regression estimates.</a:t>
          </a:r>
        </a:p>
        <a:p>
          <a:r>
            <a:rPr lang="en-US" sz="1100" baseline="0"/>
            <a:t>- Data was averaged to form a representative degradation curve</a:t>
          </a:r>
        </a:p>
        <a:p>
          <a:endParaRPr lang="en-US" sz="1100"/>
        </a:p>
      </xdr:txBody>
    </xdr:sp>
    <xdr:clientData/>
  </xdr:twoCellAnchor>
  <xdr:twoCellAnchor>
    <xdr:from>
      <xdr:col>0</xdr:col>
      <xdr:colOff>40822</xdr:colOff>
      <xdr:row>0</xdr:row>
      <xdr:rowOff>0</xdr:rowOff>
    </xdr:from>
    <xdr:to>
      <xdr:col>11</xdr:col>
      <xdr:colOff>913039</xdr:colOff>
      <xdr:row>22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F98B6E-07F2-4F5C-9B23-EA7731E4A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27215</xdr:colOff>
      <xdr:row>43</xdr:row>
      <xdr:rowOff>13607</xdr:rowOff>
    </xdr:from>
    <xdr:to>
      <xdr:col>13</xdr:col>
      <xdr:colOff>836839</xdr:colOff>
      <xdr:row>57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AD4D30-A89E-5585-0D51-6200DDE7F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2929" y="8205107"/>
          <a:ext cx="4035878" cy="264795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3238</xdr:rowOff>
    </xdr:from>
    <xdr:to>
      <xdr:col>11</xdr:col>
      <xdr:colOff>891722</xdr:colOff>
      <xdr:row>40</xdr:row>
      <xdr:rowOff>50862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459CEE-B718-48A4-8E15-6345DDADBF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41</xdr:row>
      <xdr:rowOff>4353</xdr:rowOff>
    </xdr:from>
    <xdr:to>
      <xdr:col>8</xdr:col>
      <xdr:colOff>0</xdr:colOff>
      <xdr:row>48</xdr:row>
      <xdr:rowOff>185056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6C60718-0088-4DA3-AA6E-E82EB0059CE9}"/>
            </a:ext>
          </a:extLst>
        </xdr:cNvPr>
        <xdr:cNvSpPr txBox="1"/>
      </xdr:nvSpPr>
      <xdr:spPr>
        <a:xfrm>
          <a:off x="0" y="7591696"/>
          <a:ext cx="10776857" cy="14761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- Capacity degradation is relatively</a:t>
          </a:r>
          <a:r>
            <a:rPr lang="en-US" sz="1100" baseline="0"/>
            <a:t> linear between 100 cycles and 1000 cycles</a:t>
          </a:r>
        </a:p>
        <a:p>
          <a:r>
            <a:rPr lang="en-US" sz="1100" baseline="0"/>
            <a:t>- Data from cycles 100 - 353 (latest data available) were plotted to allow for linear regression estimates.</a:t>
          </a:r>
        </a:p>
        <a:p>
          <a:r>
            <a:rPr lang="en-US" sz="1100" baseline="0"/>
            <a:t>- Data was averaged to form a representative degradation curve</a:t>
          </a:r>
        </a:p>
        <a:p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867268</xdr:colOff>
      <xdr:row>21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E5A7D5-F25F-4943-9287-6E1BFA4FC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11</xdr:col>
      <xdr:colOff>27215</xdr:colOff>
      <xdr:row>42</xdr:row>
      <xdr:rowOff>13607</xdr:rowOff>
    </xdr:from>
    <xdr:to>
      <xdr:col>13</xdr:col>
      <xdr:colOff>1246414</xdr:colOff>
      <xdr:row>56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B35E13-3AD2-4822-8370-F95982ACF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86190" y="8205107"/>
          <a:ext cx="4029074" cy="264795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0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50F73-303F-3230-3A2E-776333D58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585107</xdr:colOff>
      <xdr:row>5</xdr:row>
      <xdr:rowOff>95250</xdr:rowOff>
    </xdr:from>
    <xdr:to>
      <xdr:col>22</xdr:col>
      <xdr:colOff>122464</xdr:colOff>
      <xdr:row>42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A07FB-010D-DA5B-3819-9E9012A9E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568778</xdr:colOff>
      <xdr:row>2</xdr:row>
      <xdr:rowOff>75064</xdr:rowOff>
    </xdr:from>
    <xdr:to>
      <xdr:col>15</xdr:col>
      <xdr:colOff>883227</xdr:colOff>
      <xdr:row>37</xdr:row>
      <xdr:rowOff>138545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141C4C-BBEC-C611-F894-29DB53765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Klocke" refreshedDate="45575.666050231484" createdVersion="7" refreshedVersion="8" minRefreshableVersion="3" recordCount="6629" xr:uid="{B53F74B3-CFD9-44C0-8981-DF1A45274C3C}">
  <cacheSource type="worksheet">
    <worksheetSource name="Table1"/>
  </cacheSource>
  <cacheFields count="10">
    <cacheField name="Cell" numFmtId="0">
      <sharedItems containsBlank="1" count="3">
        <s v="Varta Accu60L3"/>
        <s v="Zenipower Z22FHC"/>
        <m u="1"/>
      </sharedItems>
    </cacheField>
    <cacheField name="Sample Number" numFmtId="0">
      <sharedItems containsSemiMixedTypes="0" containsString="0" containsNumber="1" containsInteger="1" minValue="1" maxValue="8" count="8">
        <n v="1"/>
        <n v="2"/>
        <n v="3"/>
        <n v="4"/>
        <n v="5"/>
        <n v="6"/>
        <n v="7"/>
        <n v="8"/>
      </sharedItems>
    </cacheField>
    <cacheField name="Cycle" numFmtId="0">
      <sharedItems containsSemiMixedTypes="0" containsString="0" containsNumber="1" containsInteger="1" minValue="1" maxValue="580" count="58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</sharedItems>
    </cacheField>
    <cacheField name="Full Discharge?" numFmtId="0">
      <sharedItems containsBlank="1" count="3">
        <s v="Yes"/>
        <s v="No"/>
        <m u="1"/>
      </sharedItems>
    </cacheField>
    <cacheField name="Discharge Capacity (Ah)" numFmtId="0">
      <sharedItems containsString="0" containsBlank="1" containsNumber="1" minValue="0" maxValue="2.1614608582555001E-2"/>
    </cacheField>
    <cacheField name="Discharge Capacity (mAh)" numFmtId="0">
      <sharedItems containsString="0" containsBlank="1" containsNumber="1" minValue="0" maxValue="21.614608582555"/>
    </cacheField>
    <cacheField name="Degradation (%)" numFmtId="0">
      <sharedItems containsNonDate="0" containsString="0" containsBlank="1"/>
    </cacheField>
    <cacheField name="Internal Resistance (Ω)" numFmtId="0">
      <sharedItems containsString="0" containsBlank="1" containsNumber="1" minValue="0" maxValue="173.35540771484375"/>
    </cacheField>
    <cacheField name="Discharge Time (s)" numFmtId="0">
      <sharedItems containsString="0" containsBlank="1" containsNumber="1" minValue="0" maxValue="4335243.4241008786"/>
    </cacheField>
    <cacheField name="Discharge Time (hrs)" numFmtId="0">
      <sharedItems containsString="0" containsBlank="1" containsNumber="1" minValue="0" maxValue="1204.233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29">
  <r>
    <x v="0"/>
    <x v="0"/>
    <x v="0"/>
    <x v="0"/>
    <n v="1.7298147588967999E-2"/>
    <n v="17.298147588968"/>
    <m/>
    <n v="1.3175554275512695"/>
    <n v="106173.16417009244"/>
    <n v="29.492999999999999"/>
  </r>
  <r>
    <x v="0"/>
    <x v="0"/>
    <x v="1"/>
    <x v="1"/>
    <n v="9.9962538873220007E-3"/>
    <n v="9.9962538873220002"/>
    <m/>
    <n v="1.8865671157836914"/>
    <n v="57600.010938372747"/>
    <n v="16"/>
  </r>
  <r>
    <x v="0"/>
    <x v="0"/>
    <x v="2"/>
    <x v="1"/>
    <n v="1.0000996998679E-2"/>
    <n v="10.000996998679"/>
    <m/>
    <n v="1.3182293176651001"/>
    <n v="57601.976509801345"/>
    <n v="16.001000000000001"/>
  </r>
  <r>
    <x v="0"/>
    <x v="0"/>
    <x v="3"/>
    <x v="1"/>
    <n v="1.0001171955246E-2"/>
    <n v="10.001171955246001"/>
    <m/>
    <n v="1.3607782125473022"/>
    <n v="57601.988279776531"/>
    <n v="16.001000000000001"/>
  </r>
  <r>
    <x v="0"/>
    <x v="0"/>
    <x v="4"/>
    <x v="1"/>
    <n v="9.9943470103510002E-3"/>
    <n v="9.9943470103509995"/>
    <m/>
    <n v="1.2742882966995239"/>
    <n v="57601.976684889989"/>
    <n v="16.001000000000001"/>
  </r>
  <r>
    <x v="0"/>
    <x v="0"/>
    <x v="5"/>
    <x v="1"/>
    <n v="9.9925784718690007E-3"/>
    <n v="9.9925784718690007"/>
    <m/>
    <n v="1.3175554275512695"/>
    <n v="57601.97663636272"/>
    <n v="16.001000000000001"/>
  </r>
  <r>
    <x v="0"/>
    <x v="0"/>
    <x v="6"/>
    <x v="1"/>
    <n v="9.9950856008169994E-3"/>
    <n v="9.9950856008169993"/>
    <m/>
    <n v="1.3614739179611206"/>
    <n v="57600.014588672813"/>
    <n v="16"/>
  </r>
  <r>
    <x v="0"/>
    <x v="0"/>
    <x v="7"/>
    <x v="1"/>
    <n v="0"/>
    <n v="0"/>
    <m/>
    <n v="1.3614739179611206"/>
    <n v="0"/>
    <n v="0"/>
  </r>
  <r>
    <x v="0"/>
    <x v="0"/>
    <x v="8"/>
    <x v="0"/>
    <n v="1.6896760764611E-2"/>
    <n v="16.896760764610999"/>
    <m/>
    <n v="1.6274811029434204"/>
    <n v="104339.3282134476"/>
    <n v="28.983000000000001"/>
  </r>
  <r>
    <x v="0"/>
    <x v="0"/>
    <x v="9"/>
    <x v="1"/>
    <n v="9.9933597662440008E-3"/>
    <n v="9.9933597662440015"/>
    <m/>
    <n v="1.4039568901062012"/>
    <n v="57601.977142070755"/>
    <n v="16.001000000000001"/>
  </r>
  <r>
    <x v="0"/>
    <x v="0"/>
    <x v="10"/>
    <x v="1"/>
    <n v="9.9942735307129993E-3"/>
    <n v="9.9942735307129986"/>
    <m/>
    <n v="1.3614739179611206"/>
    <n v="57601.976627987489"/>
    <n v="16.001000000000001"/>
  </r>
  <r>
    <x v="0"/>
    <x v="0"/>
    <x v="11"/>
    <x v="1"/>
    <n v="9.9930480168660008E-3"/>
    <n v="9.9930480168660001"/>
    <m/>
    <n v="1.318903923034668"/>
    <n v="57601.976618758985"/>
    <n v="16.001000000000001"/>
  </r>
  <r>
    <x v="0"/>
    <x v="0"/>
    <x v="12"/>
    <x v="1"/>
    <n v="9.9851203033889998E-3"/>
    <n v="9.9851203033889995"/>
    <m/>
    <n v="1.3168821334838867"/>
    <n v="57601.976640230045"/>
    <n v="16.001000000000001"/>
  </r>
  <r>
    <x v="0"/>
    <x v="0"/>
    <x v="13"/>
    <x v="1"/>
    <n v="9.9930995302939998E-3"/>
    <n v="9.9930995302939998"/>
    <m/>
    <n v="1.3621703386306763"/>
    <n v="57601.976695266203"/>
    <n v="16.001000000000001"/>
  </r>
  <r>
    <x v="0"/>
    <x v="0"/>
    <x v="14"/>
    <x v="1"/>
    <n v="9.9843260570080007E-3"/>
    <n v="9.9843260570080012"/>
    <m/>
    <n v="1.3621703386306763"/>
    <n v="57600.018678719789"/>
    <n v="16"/>
  </r>
  <r>
    <x v="0"/>
    <x v="0"/>
    <x v="15"/>
    <x v="1"/>
    <n v="0"/>
    <n v="0"/>
    <m/>
    <n v="1.3621703386306763"/>
    <n v="0"/>
    <n v="0"/>
  </r>
  <r>
    <x v="0"/>
    <x v="0"/>
    <x v="16"/>
    <x v="0"/>
    <n v="1.6787827665726E-2"/>
    <n v="16.787827665725999"/>
    <m/>
    <n v="1.6689034700393677"/>
    <n v="103796.81362597606"/>
    <n v="28.832000000000001"/>
  </r>
  <r>
    <x v="0"/>
    <x v="0"/>
    <x v="17"/>
    <x v="1"/>
    <n v="9.9743460174479999E-3"/>
    <n v="9.9743460174479992"/>
    <m/>
    <n v="1.318903923034668"/>
    <n v="57600.010584297954"/>
    <n v="16"/>
  </r>
  <r>
    <x v="0"/>
    <x v="0"/>
    <x v="18"/>
    <x v="1"/>
    <n v="9.9728824206230006E-3"/>
    <n v="9.9728824206229998"/>
    <m/>
    <n v="1.2749404907226563"/>
    <n v="57600.017540333225"/>
    <n v="16"/>
  </r>
  <r>
    <x v="0"/>
    <x v="0"/>
    <x v="19"/>
    <x v="1"/>
    <n v="9.9799130160880007E-3"/>
    <n v="9.9799130160880001"/>
    <m/>
    <n v="1.3607782125473022"/>
    <n v="57601.976080796099"/>
    <n v="16.001000000000001"/>
  </r>
  <r>
    <x v="0"/>
    <x v="0"/>
    <x v="20"/>
    <x v="1"/>
    <n v="9.9802294873810003E-3"/>
    <n v="9.9802294873810009"/>
    <m/>
    <n v="1.4046742916107178"/>
    <n v="57601.976369986194"/>
    <n v="16.001000000000001"/>
  </r>
  <r>
    <x v="0"/>
    <x v="0"/>
    <x v="21"/>
    <x v="1"/>
    <n v="9.9794790127569998E-3"/>
    <n v="9.9794790127570003"/>
    <m/>
    <n v="1.3175554275512695"/>
    <n v="57601.976575094384"/>
    <n v="16.001000000000001"/>
  </r>
  <r>
    <x v="0"/>
    <x v="0"/>
    <x v="22"/>
    <x v="1"/>
    <n v="9.9786767585050007E-3"/>
    <n v="9.9786767585050011"/>
    <m/>
    <n v="1.318903923034668"/>
    <n v="57601.976702053442"/>
    <n v="16.001000000000001"/>
  </r>
  <r>
    <x v="0"/>
    <x v="0"/>
    <x v="23"/>
    <x v="1"/>
    <n v="0"/>
    <n v="0"/>
    <m/>
    <n v="1.318903923034668"/>
    <n v="0"/>
    <n v="0"/>
  </r>
  <r>
    <x v="0"/>
    <x v="0"/>
    <x v="24"/>
    <x v="0"/>
    <n v="1.6719534096644999E-2"/>
    <n v="16.719534096644999"/>
    <m/>
    <n v="1.6697571277618408"/>
    <n v="103219.95568681449"/>
    <n v="28.672000000000001"/>
  </r>
  <r>
    <x v="0"/>
    <x v="0"/>
    <x v="25"/>
    <x v="1"/>
    <n v="9.9868115620480001E-3"/>
    <n v="9.9868115620480005"/>
    <m/>
    <n v="1.3614739179611206"/>
    <n v="57600.010663429639"/>
    <n v="16"/>
  </r>
  <r>
    <x v="0"/>
    <x v="0"/>
    <x v="26"/>
    <x v="1"/>
    <n v="9.9866993226740003E-3"/>
    <n v="9.9866993226740011"/>
    <m/>
    <n v="1.4485703706741333"/>
    <n v="57601.989918784609"/>
    <n v="16.001000000000001"/>
  </r>
  <r>
    <x v="0"/>
    <x v="0"/>
    <x v="27"/>
    <x v="1"/>
    <n v="9.9878235130739998E-3"/>
    <n v="9.9878235130739998"/>
    <m/>
    <n v="1.2749404907226563"/>
    <n v="57601.976368815049"/>
    <n v="16.001000000000001"/>
  </r>
  <r>
    <x v="0"/>
    <x v="0"/>
    <x v="28"/>
    <x v="1"/>
    <n v="9.9887958415499998E-3"/>
    <n v="9.9887958415499991"/>
    <m/>
    <n v="1.3621703386306763"/>
    <n v="57600.01066876894"/>
    <n v="16"/>
  </r>
  <r>
    <x v="0"/>
    <x v="0"/>
    <x v="29"/>
    <x v="1"/>
    <n v="9.9941055209320003E-3"/>
    <n v="9.9941055209320009"/>
    <m/>
    <n v="1.4053924083709717"/>
    <n v="57601.991853168591"/>
    <n v="16.001000000000001"/>
  </r>
  <r>
    <x v="0"/>
    <x v="0"/>
    <x v="30"/>
    <x v="1"/>
    <n v="9.9892616421299995E-3"/>
    <n v="9.9892616421299998"/>
    <m/>
    <n v="1.4046742916107178"/>
    <n v="57601.973663224489"/>
    <n v="16.001000000000001"/>
  </r>
  <r>
    <x v="0"/>
    <x v="0"/>
    <x v="31"/>
    <x v="1"/>
    <n v="0"/>
    <n v="0"/>
    <m/>
    <n v="1.4046742916107178"/>
    <n v="0"/>
    <n v="0"/>
  </r>
  <r>
    <x v="0"/>
    <x v="0"/>
    <x v="32"/>
    <x v="0"/>
    <n v="1.6664213273992E-2"/>
    <n v="16.664213273992001"/>
    <m/>
    <n v="0"/>
    <n v="102752.62089345042"/>
    <n v="28.542000000000002"/>
  </r>
  <r>
    <x v="0"/>
    <x v="0"/>
    <x v="33"/>
    <x v="1"/>
    <n v="9.9892524463779993E-3"/>
    <n v="9.9892524463779999"/>
    <m/>
    <n v="1.3614739179611206"/>
    <n v="57601.982747889939"/>
    <n v="16.001000000000001"/>
  </r>
  <r>
    <x v="0"/>
    <x v="0"/>
    <x v="34"/>
    <x v="1"/>
    <n v="9.9957139206350003E-3"/>
    <n v="9.9957139206349996"/>
    <m/>
    <n v="1.2755932807922363"/>
    <n v="57602.000567281866"/>
    <n v="16.001000000000001"/>
  </r>
  <r>
    <x v="0"/>
    <x v="0"/>
    <x v="35"/>
    <x v="1"/>
    <n v="1.0001839012688999E-2"/>
    <n v="10.001839012688999"/>
    <m/>
    <n v="1.4485703706741333"/>
    <n v="57602.00550246393"/>
    <n v="16.001000000000001"/>
  </r>
  <r>
    <x v="0"/>
    <x v="0"/>
    <x v="36"/>
    <x v="1"/>
    <n v="9.9994384946319997E-3"/>
    <n v="9.999438494631999"/>
    <m/>
    <n v="1.3621703386306763"/>
    <n v="57602.00540236746"/>
    <n v="16.001000000000001"/>
  </r>
  <r>
    <x v="0"/>
    <x v="0"/>
    <x v="37"/>
    <x v="1"/>
    <n v="1.0000807779176999E-2"/>
    <n v="10.000807779177"/>
    <m/>
    <n v="1.4046742916107178"/>
    <n v="57600.037430464945"/>
    <n v="16"/>
  </r>
  <r>
    <x v="0"/>
    <x v="0"/>
    <x v="38"/>
    <x v="1"/>
    <n v="1.0007567909843E-2"/>
    <n v="10.007567909842999"/>
    <m/>
    <n v="1.3621703386306763"/>
    <n v="57602.003701565816"/>
    <n v="16.001000000000001"/>
  </r>
  <r>
    <x v="0"/>
    <x v="0"/>
    <x v="39"/>
    <x v="1"/>
    <n v="0"/>
    <n v="0"/>
    <m/>
    <n v="1.3621703386306763"/>
    <n v="0"/>
    <n v="0"/>
  </r>
  <r>
    <x v="0"/>
    <x v="0"/>
    <x v="40"/>
    <x v="0"/>
    <n v="1.6623585647540001E-2"/>
    <n v="16.623585647540001"/>
    <m/>
    <n v="1.7128219604492188"/>
    <n v="102215.22115511388"/>
    <n v="28.393000000000001"/>
  </r>
  <r>
    <x v="0"/>
    <x v="0"/>
    <x v="41"/>
    <x v="1"/>
    <n v="1.0005859679253E-2"/>
    <n v="10.005859679253"/>
    <m/>
    <n v="1.4485703706741333"/>
    <n v="57602.004130574511"/>
    <n v="16.001000000000001"/>
  </r>
  <r>
    <x v="0"/>
    <x v="0"/>
    <x v="42"/>
    <x v="1"/>
    <n v="1.0010649536298001E-2"/>
    <n v="10.010649536298001"/>
    <m/>
    <n v="1.3614739179611206"/>
    <n v="57601.981230885707"/>
    <n v="16.001000000000001"/>
  </r>
  <r>
    <x v="0"/>
    <x v="0"/>
    <x v="43"/>
    <x v="1"/>
    <n v="1.0004706272876999E-2"/>
    <n v="10.004706272877"/>
    <m/>
    <n v="1.4485703706741333"/>
    <n v="57600.039695175685"/>
    <n v="16"/>
  </r>
  <r>
    <x v="0"/>
    <x v="0"/>
    <x v="44"/>
    <x v="1"/>
    <n v="1.0004781261163999E-2"/>
    <n v="10.004781261163998"/>
    <m/>
    <n v="1.4046742916107178"/>
    <n v="57600.010934218808"/>
    <n v="16"/>
  </r>
  <r>
    <x v="0"/>
    <x v="0"/>
    <x v="45"/>
    <x v="1"/>
    <n v="1.0006779675455E-2"/>
    <n v="10.006779675455"/>
    <m/>
    <n v="1.318903923034668"/>
    <n v="57602.008083615248"/>
    <n v="16.001000000000001"/>
  </r>
  <r>
    <x v="0"/>
    <x v="0"/>
    <x v="46"/>
    <x v="1"/>
    <n v="1.0004259378828999E-2"/>
    <n v="10.004259378829"/>
    <m/>
    <n v="1.4053924083709717"/>
    <n v="57600.039287046369"/>
    <n v="16"/>
  </r>
  <r>
    <x v="0"/>
    <x v="0"/>
    <x v="47"/>
    <x v="1"/>
    <n v="0"/>
    <n v="0"/>
    <m/>
    <n v="1.4053924083709717"/>
    <n v="0"/>
    <n v="0"/>
  </r>
  <r>
    <x v="0"/>
    <x v="0"/>
    <x v="48"/>
    <x v="0"/>
    <n v="1.6582763219396002E-2"/>
    <n v="16.582763219396"/>
    <m/>
    <n v="1.6706116199493408"/>
    <n v="102022.35577433114"/>
    <n v="28.34"/>
  </r>
  <r>
    <x v="0"/>
    <x v="0"/>
    <x v="49"/>
    <x v="1"/>
    <n v="1.0009794379118E-2"/>
    <n v="10.009794379118"/>
    <m/>
    <n v="1.4485703706741333"/>
    <n v="57601.994579829989"/>
    <n v="16.001000000000001"/>
  </r>
  <r>
    <x v="0"/>
    <x v="0"/>
    <x v="50"/>
    <x v="1"/>
    <n v="1.0009797523902001E-2"/>
    <n v="10.009797523902002"/>
    <m/>
    <n v="1.4061112403869629"/>
    <n v="57601.999370797013"/>
    <n v="16.001000000000001"/>
  </r>
  <r>
    <x v="0"/>
    <x v="0"/>
    <x v="51"/>
    <x v="1"/>
    <n v="1.0000733916069E-2"/>
    <n v="10.000733916069001"/>
    <m/>
    <n v="1.3628673553466797"/>
    <n v="57602.005643455355"/>
    <n v="16.001000000000001"/>
  </r>
  <r>
    <x v="0"/>
    <x v="0"/>
    <x v="52"/>
    <x v="1"/>
    <n v="1.0003048732580001E-2"/>
    <n v="10.00304873258"/>
    <m/>
    <n v="1.3614739179611206"/>
    <n v="57602.005747642659"/>
    <n v="16.001000000000001"/>
  </r>
  <r>
    <x v="0"/>
    <x v="0"/>
    <x v="53"/>
    <x v="1"/>
    <n v="1.0004898553703999E-2"/>
    <n v="10.004898553703999"/>
    <m/>
    <n v="1.3621703386306763"/>
    <n v="57600.039728836942"/>
    <n v="16"/>
  </r>
  <r>
    <x v="0"/>
    <x v="0"/>
    <x v="54"/>
    <x v="1"/>
    <n v="1.0004582937872E-2"/>
    <n v="10.004582937872"/>
    <m/>
    <n v="1.4500522613525391"/>
    <n v="57600.039699479326"/>
    <n v="16"/>
  </r>
  <r>
    <x v="0"/>
    <x v="0"/>
    <x v="55"/>
    <x v="1"/>
    <n v="0"/>
    <n v="0"/>
    <m/>
    <n v="1.4500522613525391"/>
    <n v="0"/>
    <n v="0"/>
  </r>
  <r>
    <x v="0"/>
    <x v="0"/>
    <x v="56"/>
    <x v="0"/>
    <n v="1.6549538747733E-2"/>
    <n v="16.549538747732999"/>
    <m/>
    <n v="1.713698148727417"/>
    <n v="101906.5833408497"/>
    <n v="28.306999999999999"/>
  </r>
  <r>
    <x v="0"/>
    <x v="0"/>
    <x v="57"/>
    <x v="1"/>
    <n v="9.9949742055460006E-3"/>
    <n v="9.9949742055460007"/>
    <m/>
    <n v="1.4493108987808228"/>
    <n v="57600.039543787549"/>
    <n v="16"/>
  </r>
  <r>
    <x v="0"/>
    <x v="0"/>
    <x v="58"/>
    <x v="1"/>
    <n v="9.9968328856529995E-3"/>
    <n v="9.9968328856529993"/>
    <m/>
    <n v="1.4046742916107178"/>
    <n v="57602.005638130286"/>
    <n v="16.001000000000001"/>
  </r>
  <r>
    <x v="0"/>
    <x v="0"/>
    <x v="59"/>
    <x v="1"/>
    <n v="9.9975031798460005E-3"/>
    <n v="9.9975031798460012"/>
    <m/>
    <n v="1.4061112403869629"/>
    <n v="57602.00570473753"/>
    <n v="16.001000000000001"/>
  </r>
  <r>
    <x v="0"/>
    <x v="0"/>
    <x v="60"/>
    <x v="1"/>
    <n v="1.0008546652181E-2"/>
    <n v="10.008546652181"/>
    <m/>
    <n v="1.3621703386306763"/>
    <n v="57602.005238840648"/>
    <n v="16.001000000000001"/>
  </r>
  <r>
    <x v="0"/>
    <x v="0"/>
    <x v="61"/>
    <x v="1"/>
    <n v="1.0015364667978E-2"/>
    <n v="10.015364667978"/>
    <m/>
    <n v="1.4500522613525391"/>
    <n v="57602.005652564163"/>
    <n v="16.001000000000001"/>
  </r>
  <r>
    <x v="0"/>
    <x v="0"/>
    <x v="62"/>
    <x v="1"/>
    <n v="1.0019966926984E-2"/>
    <n v="10.019966926983999"/>
    <m/>
    <n v="1.3621703386306763"/>
    <n v="57602.006071596908"/>
    <n v="16.001000000000001"/>
  </r>
  <r>
    <x v="0"/>
    <x v="0"/>
    <x v="63"/>
    <x v="1"/>
    <n v="0"/>
    <n v="0"/>
    <m/>
    <n v="1.3621703386306763"/>
    <n v="0"/>
    <n v="0"/>
  </r>
  <r>
    <x v="0"/>
    <x v="0"/>
    <x v="64"/>
    <x v="0"/>
    <n v="1.6514228193778999E-2"/>
    <n v="16.514228193778997"/>
    <m/>
    <n v="1.3628673553466797"/>
    <n v="101546.9061268412"/>
    <n v="28.207000000000001"/>
  </r>
  <r>
    <x v="0"/>
    <x v="0"/>
    <x v="65"/>
    <x v="1"/>
    <n v="9.9881108551729998E-3"/>
    <n v="9.9881108551729998"/>
    <m/>
    <n v="0"/>
    <n v="57600.020474564823"/>
    <n v="16"/>
  </r>
  <r>
    <x v="0"/>
    <x v="0"/>
    <x v="66"/>
    <x v="1"/>
    <n v="9.9960856264840001E-3"/>
    <n v="9.9960856264839997"/>
    <m/>
    <n v="1.4932293891906738"/>
    <n v="57601.975692803346"/>
    <n v="16.001000000000001"/>
  </r>
  <r>
    <x v="0"/>
    <x v="0"/>
    <x v="67"/>
    <x v="1"/>
    <n v="1.0003299165262E-2"/>
    <n v="10.003299165262"/>
    <m/>
    <n v="1.3628673553466797"/>
    <n v="57600.009738515982"/>
    <n v="16"/>
  </r>
  <r>
    <x v="0"/>
    <x v="0"/>
    <x v="68"/>
    <x v="1"/>
    <n v="1.0004535097115999E-2"/>
    <n v="10.004535097115999"/>
    <m/>
    <n v="1.4500522613525391"/>
    <n v="57601.974088398812"/>
    <n v="16.001000000000001"/>
  </r>
  <r>
    <x v="0"/>
    <x v="0"/>
    <x v="69"/>
    <x v="1"/>
    <n v="1.0003880560758001E-2"/>
    <n v="10.003880560758001"/>
    <m/>
    <n v="1.4932293891906738"/>
    <n v="57601.976076376232"/>
    <n v="16.001000000000001"/>
  </r>
  <r>
    <x v="0"/>
    <x v="0"/>
    <x v="70"/>
    <x v="1"/>
    <n v="1.0009672281501E-2"/>
    <n v="10.009672281501"/>
    <m/>
    <n v="1.4924664497375488"/>
    <n v="57601.977569799928"/>
    <n v="16.001000000000001"/>
  </r>
  <r>
    <x v="0"/>
    <x v="0"/>
    <x v="71"/>
    <x v="1"/>
    <n v="0"/>
    <n v="0"/>
    <m/>
    <n v="1.4924664497375488"/>
    <n v="0"/>
    <n v="0"/>
  </r>
  <r>
    <x v="0"/>
    <x v="0"/>
    <x v="72"/>
    <x v="0"/>
    <n v="1.6480634240967001E-2"/>
    <n v="16.480634240966999"/>
    <m/>
    <n v="1.4061112403869629"/>
    <n v="101209.37521216139"/>
    <n v="28.114000000000001"/>
  </r>
  <r>
    <x v="0"/>
    <x v="0"/>
    <x v="73"/>
    <x v="1"/>
    <n v="1.0013493028106999E-2"/>
    <n v="10.013493028107"/>
    <m/>
    <n v="1.6706116199493408"/>
    <n v="57601.990656661408"/>
    <n v="16.001000000000001"/>
  </r>
  <r>
    <x v="0"/>
    <x v="0"/>
    <x v="74"/>
    <x v="1"/>
    <n v="1.0000006014573E-2"/>
    <n v="10.000006014573"/>
    <m/>
    <n v="1.5355778932571411"/>
    <n v="57601.9753230606"/>
    <n v="16.001000000000001"/>
  </r>
  <r>
    <x v="0"/>
    <x v="0"/>
    <x v="75"/>
    <x v="1"/>
    <n v="1.0007027775941001E-2"/>
    <n v="10.007027775941001"/>
    <m/>
    <n v="1.4061112403869629"/>
    <n v="57602.011159065631"/>
    <n v="16.001000000000001"/>
  </r>
  <r>
    <x v="0"/>
    <x v="0"/>
    <x v="76"/>
    <x v="1"/>
    <n v="1.000217655329E-2"/>
    <n v="10.002176553290001"/>
    <m/>
    <n v="1.4061112403869629"/>
    <n v="57601.978339458088"/>
    <n v="16.001000000000001"/>
  </r>
  <r>
    <x v="0"/>
    <x v="0"/>
    <x v="77"/>
    <x v="1"/>
    <n v="1.0003296730336999E-2"/>
    <n v="10.003296730336999"/>
    <m/>
    <n v="1.4507943391799927"/>
    <n v="57601.975675077723"/>
    <n v="16.001000000000001"/>
  </r>
  <r>
    <x v="0"/>
    <x v="0"/>
    <x v="78"/>
    <x v="1"/>
    <n v="1.0004289719191E-2"/>
    <n v="10.004289719191"/>
    <m/>
    <n v="1.3628673553466797"/>
    <n v="57601.97825167964"/>
    <n v="16.001000000000001"/>
  </r>
  <r>
    <x v="0"/>
    <x v="0"/>
    <x v="79"/>
    <x v="1"/>
    <n v="0"/>
    <n v="0"/>
    <m/>
    <n v="1.3628673553466797"/>
    <n v="0"/>
    <n v="0"/>
  </r>
  <r>
    <x v="0"/>
    <x v="0"/>
    <x v="80"/>
    <x v="0"/>
    <n v="1.6451233146581999E-2"/>
    <n v="16.451233146581998"/>
    <m/>
    <n v="1.5355778932571411"/>
    <n v="101346.51113271627"/>
    <n v="28.152000000000001"/>
  </r>
  <r>
    <x v="0"/>
    <x v="0"/>
    <x v="81"/>
    <x v="1"/>
    <n v="9.9998922028419999E-3"/>
    <n v="9.9998922028420001"/>
    <m/>
    <n v="1.6697571277618408"/>
    <n v="57601.987561926202"/>
    <n v="16.001000000000001"/>
  </r>
  <r>
    <x v="0"/>
    <x v="0"/>
    <x v="82"/>
    <x v="1"/>
    <n v="9.9991775364220003E-3"/>
    <n v="9.9991775364219997"/>
    <m/>
    <n v="1.4932293891906738"/>
    <n v="57601.975063267251"/>
    <n v="16.001000000000001"/>
  </r>
  <r>
    <x v="0"/>
    <x v="0"/>
    <x v="83"/>
    <x v="1"/>
    <n v="9.9987844595689993E-3"/>
    <n v="9.9987844595689985"/>
    <m/>
    <n v="1.5363625288009644"/>
    <n v="57601.975958704301"/>
    <n v="16.001000000000001"/>
  </r>
  <r>
    <x v="0"/>
    <x v="0"/>
    <x v="84"/>
    <x v="1"/>
    <n v="1.0008286812988E-2"/>
    <n v="10.008286812988"/>
    <m/>
    <n v="1.4493108987808228"/>
    <n v="57600.022974033825"/>
    <n v="16"/>
  </r>
  <r>
    <x v="0"/>
    <x v="0"/>
    <x v="85"/>
    <x v="1"/>
    <n v="9.9994608595460003E-3"/>
    <n v="9.9994608595459997"/>
    <m/>
    <n v="1.4932293891906738"/>
    <n v="57601.978893064144"/>
    <n v="16.001000000000001"/>
  </r>
  <r>
    <x v="0"/>
    <x v="0"/>
    <x v="86"/>
    <x v="1"/>
    <n v="1.0002235264445001E-2"/>
    <n v="10.002235264445"/>
    <m/>
    <n v="1.4500522613525391"/>
    <n v="57601.975304058593"/>
    <n v="16.001000000000001"/>
  </r>
  <r>
    <x v="0"/>
    <x v="0"/>
    <x v="87"/>
    <x v="1"/>
    <n v="0"/>
    <n v="0"/>
    <m/>
    <n v="1.4500522613525391"/>
    <n v="0"/>
    <n v="0"/>
  </r>
  <r>
    <x v="0"/>
    <x v="0"/>
    <x v="88"/>
    <x v="0"/>
    <n v="1.6417315158590001E-2"/>
    <n v="16.41731515859"/>
    <m/>
    <n v="1.4061112403869629"/>
    <n v="100750.0276493063"/>
    <n v="27.986000000000001"/>
  </r>
  <r>
    <x v="0"/>
    <x v="0"/>
    <x v="89"/>
    <x v="1"/>
    <n v="1.0029517661950999E-2"/>
    <n v="10.029517661950999"/>
    <m/>
    <n v="1.799738883972168"/>
    <n v="57601.988703350013"/>
    <n v="16.001000000000001"/>
  </r>
  <r>
    <x v="0"/>
    <x v="0"/>
    <x v="90"/>
    <x v="1"/>
    <n v="1.0037053434631E-2"/>
    <n v="10.037053434631"/>
    <m/>
    <n v="1.5371479988098145"/>
    <n v="57600.009694329849"/>
    <n v="16"/>
  </r>
  <r>
    <x v="0"/>
    <x v="0"/>
    <x v="91"/>
    <x v="1"/>
    <n v="1.0027184153587001E-2"/>
    <n v="10.027184153587001"/>
    <m/>
    <n v="1.4500522613525391"/>
    <n v="57601.975487795033"/>
    <n v="16.001000000000001"/>
  </r>
  <r>
    <x v="0"/>
    <x v="0"/>
    <x v="92"/>
    <x v="1"/>
    <n v="1.0026966437979999E-2"/>
    <n v="10.026966437979999"/>
    <m/>
    <n v="1.4500522613525391"/>
    <n v="57600.009777606298"/>
    <n v="16"/>
  </r>
  <r>
    <x v="0"/>
    <x v="0"/>
    <x v="93"/>
    <x v="1"/>
    <n v="1.0024564475181999E-2"/>
    <n v="10.024564475182"/>
    <m/>
    <n v="1.4500522613525391"/>
    <n v="57601.979062561979"/>
    <n v="16.001000000000001"/>
  </r>
  <r>
    <x v="0"/>
    <x v="0"/>
    <x v="94"/>
    <x v="1"/>
    <n v="1.002515871916E-2"/>
    <n v="10.02515871916"/>
    <m/>
    <n v="1.406830906867981"/>
    <n v="57600.009214928294"/>
    <n v="16"/>
  </r>
  <r>
    <x v="0"/>
    <x v="0"/>
    <x v="95"/>
    <x v="1"/>
    <n v="0"/>
    <n v="0"/>
    <m/>
    <n v="1.406830906867981"/>
    <n v="0"/>
    <n v="0"/>
  </r>
  <r>
    <x v="0"/>
    <x v="0"/>
    <x v="96"/>
    <x v="0"/>
    <n v="1.6395260785947E-2"/>
    <n v="16.395260785946999"/>
    <m/>
    <n v="1.4507943391799927"/>
    <n v="100528.71636161236"/>
    <n v="27.925000000000001"/>
  </r>
  <r>
    <x v="0"/>
    <x v="0"/>
    <x v="97"/>
    <x v="1"/>
    <n v="1.0031353017831E-2"/>
    <n v="10.031353017831"/>
    <m/>
    <n v="1.7145751714706421"/>
    <n v="57600.016661083901"/>
    <n v="16"/>
  </r>
  <r>
    <x v="0"/>
    <x v="0"/>
    <x v="98"/>
    <x v="1"/>
    <n v="1.0035140475185E-2"/>
    <n v="10.035140475185001"/>
    <m/>
    <n v="1.406830906867981"/>
    <n v="57601.986864115184"/>
    <n v="16.001000000000001"/>
  </r>
  <r>
    <x v="0"/>
    <x v="0"/>
    <x v="99"/>
    <x v="1"/>
    <n v="1.0025888190793E-2"/>
    <n v="10.025888190792999"/>
    <m/>
    <n v="1.5794515609741211"/>
    <n v="57600.047054745417"/>
    <n v="16"/>
  </r>
  <r>
    <x v="0"/>
    <x v="0"/>
    <x v="100"/>
    <x v="1"/>
    <n v="1.0025576936683E-2"/>
    <n v="10.025576936683001"/>
    <m/>
    <n v="1.4932293891906738"/>
    <n v="57601.961413690835"/>
    <n v="16.001000000000001"/>
  </r>
  <r>
    <x v="0"/>
    <x v="0"/>
    <x v="101"/>
    <x v="1"/>
    <n v="1.0025348396792E-2"/>
    <n v="10.025348396791999"/>
    <m/>
    <n v="1.4947577714920044"/>
    <n v="57601.980269475898"/>
    <n v="16.001000000000001"/>
  </r>
  <r>
    <x v="0"/>
    <x v="0"/>
    <x v="102"/>
    <x v="1"/>
    <n v="1.002419630322E-2"/>
    <n v="10.02419630322"/>
    <m/>
    <n v="1.4939931631088257"/>
    <n v="57601.995253482215"/>
    <n v="16.001000000000001"/>
  </r>
  <r>
    <x v="0"/>
    <x v="0"/>
    <x v="103"/>
    <x v="1"/>
    <n v="0"/>
    <n v="0"/>
    <m/>
    <n v="1.4939931631088257"/>
    <n v="0"/>
    <n v="0"/>
  </r>
  <r>
    <x v="0"/>
    <x v="0"/>
    <x v="104"/>
    <x v="0"/>
    <n v="1.6362942912942002E-2"/>
    <n v="16.362942912942003"/>
    <m/>
    <n v="1.5355778932571411"/>
    <n v="100335.07384729006"/>
    <n v="27.870999999999999"/>
  </r>
  <r>
    <x v="0"/>
    <x v="0"/>
    <x v="105"/>
    <x v="1"/>
    <n v="1.0036304457525E-2"/>
    <n v="10.036304457525"/>
    <m/>
    <n v="1.8436349630355835"/>
    <n v="57600.017940284211"/>
    <n v="16"/>
  </r>
  <r>
    <x v="0"/>
    <x v="0"/>
    <x v="106"/>
    <x v="1"/>
    <n v="1.0033889362916E-2"/>
    <n v="10.033889362916"/>
    <m/>
    <n v="1.4932293891906738"/>
    <n v="57601.983651088529"/>
    <n v="16.001000000000001"/>
  </r>
  <r>
    <x v="0"/>
    <x v="0"/>
    <x v="107"/>
    <x v="1"/>
    <n v="1.0027128448527E-2"/>
    <n v="10.027128448527"/>
    <m/>
    <n v="1.5363625288009644"/>
    <n v="57601.989469765002"/>
    <n v="16.001000000000001"/>
  </r>
  <r>
    <x v="1"/>
    <x v="0"/>
    <x v="0"/>
    <x v="0"/>
    <n v="2.0922526559590999E-2"/>
    <n v="20.922526559590999"/>
    <m/>
    <n v="3.2512130737304688"/>
    <n v="132038.32918410533"/>
    <n v="36.677"/>
  </r>
  <r>
    <x v="1"/>
    <x v="0"/>
    <x v="1"/>
    <x v="1"/>
    <n v="9.9144290317480007E-3"/>
    <n v="9.9144290317479999"/>
    <m/>
    <n v="3.8663074970245361"/>
    <n v="57600.010497599622"/>
    <n v="16"/>
  </r>
  <r>
    <x v="1"/>
    <x v="0"/>
    <x v="2"/>
    <x v="1"/>
    <n v="9.9104622797310006E-3"/>
    <n v="9.910462279731"/>
    <m/>
    <n v="3.2495501041412354"/>
    <n v="57601.976545910336"/>
    <n v="16.001000000000001"/>
  </r>
  <r>
    <x v="1"/>
    <x v="0"/>
    <x v="3"/>
    <x v="1"/>
    <n v="9.9147533309719999E-3"/>
    <n v="9.9147533309719993"/>
    <m/>
    <n v="3.2056374549865723"/>
    <n v="57600.010614923216"/>
    <n v="16"/>
  </r>
  <r>
    <x v="1"/>
    <x v="0"/>
    <x v="4"/>
    <x v="1"/>
    <n v="9.9153938293320004E-3"/>
    <n v="9.9153938293320003"/>
    <m/>
    <n v="3.2917790412902832"/>
    <n v="57600.028289836846"/>
    <n v="16"/>
  </r>
  <r>
    <x v="1"/>
    <x v="0"/>
    <x v="5"/>
    <x v="1"/>
    <n v="9.9149996675500004E-3"/>
    <n v="9.914999667550001"/>
    <m/>
    <n v="3.2900972366333008"/>
    <n v="57600.010569983526"/>
    <n v="16"/>
  </r>
  <r>
    <x v="1"/>
    <x v="0"/>
    <x v="6"/>
    <x v="1"/>
    <n v="9.9156455401230009E-3"/>
    <n v="9.9156455401230001"/>
    <m/>
    <n v="3.2495501041412354"/>
    <n v="57600.010633561891"/>
    <n v="16"/>
  </r>
  <r>
    <x v="1"/>
    <x v="0"/>
    <x v="7"/>
    <x v="1"/>
    <n v="0"/>
    <n v="0"/>
    <m/>
    <n v="3.2495501041412354"/>
    <n v="0"/>
    <n v="0"/>
  </r>
  <r>
    <x v="1"/>
    <x v="0"/>
    <x v="8"/>
    <x v="0"/>
    <n v="2.0811951749224001E-2"/>
    <n v="20.811951749224001"/>
    <m/>
    <n v="3.3322625160217285"/>
    <n v="131995.49327112929"/>
    <n v="36.664999999999999"/>
  </r>
  <r>
    <x v="1"/>
    <x v="0"/>
    <x v="9"/>
    <x v="1"/>
    <n v="9.9138320527889998E-3"/>
    <n v="9.9138320527889991"/>
    <m/>
    <n v="3.7325913906097412"/>
    <n v="57600.010539165603"/>
    <n v="16"/>
  </r>
  <r>
    <x v="1"/>
    <x v="0"/>
    <x v="10"/>
    <x v="1"/>
    <n v="9.9099855333499992E-3"/>
    <n v="9.9099855333499995"/>
    <m/>
    <n v="3.2900972366333008"/>
    <n v="57600.010654863581"/>
    <n v="16"/>
  </r>
  <r>
    <x v="1"/>
    <x v="0"/>
    <x v="11"/>
    <x v="1"/>
    <n v="9.9130057029539996E-3"/>
    <n v="9.9130057029539991"/>
    <m/>
    <n v="3.3339650630950928"/>
    <n v="57600.010800160373"/>
    <n v="16"/>
  </r>
  <r>
    <x v="1"/>
    <x v="0"/>
    <x v="12"/>
    <x v="1"/>
    <n v="9.9183152694530003E-3"/>
    <n v="9.9183152694530001"/>
    <m/>
    <n v="3.207277774810791"/>
    <n v="57600.010677516591"/>
    <n v="16"/>
  </r>
  <r>
    <x v="1"/>
    <x v="0"/>
    <x v="13"/>
    <x v="1"/>
    <n v="9.9202126713649995E-3"/>
    <n v="9.9202126713650003"/>
    <m/>
    <n v="3.2917790412902832"/>
    <n v="57602.014414253528"/>
    <n v="16.001000000000001"/>
  </r>
  <r>
    <x v="1"/>
    <x v="0"/>
    <x v="14"/>
    <x v="1"/>
    <n v="9.9359899124029996E-3"/>
    <n v="9.9359899124030004"/>
    <m/>
    <n v="3.2089200019836426"/>
    <n v="57600.010440502963"/>
    <n v="16"/>
  </r>
  <r>
    <x v="1"/>
    <x v="0"/>
    <x v="15"/>
    <x v="1"/>
    <n v="0"/>
    <n v="0"/>
    <m/>
    <n v="3.2089200019836426"/>
    <n v="0"/>
    <n v="0"/>
  </r>
  <r>
    <x v="1"/>
    <x v="0"/>
    <x v="16"/>
    <x v="0"/>
    <n v="2.076132149084E-2"/>
    <n v="20.76132149084"/>
    <m/>
    <n v="3.3339650630950928"/>
    <n v="131343.92527373054"/>
    <n v="36.484000000000002"/>
  </r>
  <r>
    <x v="1"/>
    <x v="0"/>
    <x v="17"/>
    <x v="1"/>
    <n v="9.9352542426179996E-3"/>
    <n v="9.9352542426179991"/>
    <m/>
    <n v="3.6063871383666992"/>
    <n v="57601.976851882086"/>
    <n v="16.001000000000001"/>
  </r>
  <r>
    <x v="1"/>
    <x v="0"/>
    <x v="18"/>
    <x v="1"/>
    <n v="9.9317554820310006E-3"/>
    <n v="9.9317554820310008"/>
    <m/>
    <n v="3.3356695175170898"/>
    <n v="57600.010598037297"/>
    <n v="16"/>
  </r>
  <r>
    <x v="1"/>
    <x v="0"/>
    <x v="19"/>
    <x v="1"/>
    <n v="9.93176210334E-3"/>
    <n v="9.9317621033400005"/>
    <m/>
    <n v="3.3356695175170898"/>
    <n v="57600.010608274883"/>
    <n v="16"/>
  </r>
  <r>
    <x v="1"/>
    <x v="0"/>
    <x v="20"/>
    <x v="1"/>
    <n v="9.9369584699009993E-3"/>
    <n v="9.9369584699009987"/>
    <m/>
    <n v="3.2951483726501465"/>
    <n v="57601.97681087871"/>
    <n v="16.001000000000001"/>
  </r>
  <r>
    <x v="1"/>
    <x v="0"/>
    <x v="21"/>
    <x v="1"/>
    <n v="9.9333651217410005E-3"/>
    <n v="9.9333651217409997"/>
    <m/>
    <n v="3.2934629917144775"/>
    <n v="57600.010648643969"/>
    <n v="16"/>
  </r>
  <r>
    <x v="1"/>
    <x v="0"/>
    <x v="22"/>
    <x v="1"/>
    <n v="9.9317733871590007E-3"/>
    <n v="9.9317733871590015"/>
    <m/>
    <n v="3.2495501041412354"/>
    <n v="57600.010572982879"/>
    <n v="16"/>
  </r>
  <r>
    <x v="1"/>
    <x v="0"/>
    <x v="23"/>
    <x v="1"/>
    <n v="0"/>
    <n v="0"/>
    <m/>
    <n v="3.2495501041412354"/>
    <n v="0"/>
    <n v="0"/>
  </r>
  <r>
    <x v="1"/>
    <x v="0"/>
    <x v="24"/>
    <x v="0"/>
    <n v="2.0710080287897999E-2"/>
    <n v="20.710080287897998"/>
    <m/>
    <n v="3.3373758792877197"/>
    <n v="131178.52171552682"/>
    <n v="36.438000000000002"/>
  </r>
  <r>
    <x v="1"/>
    <x v="0"/>
    <x v="25"/>
    <x v="1"/>
    <n v="9.9214467346499993E-3"/>
    <n v="9.921446734649999"/>
    <m/>
    <n v="3.8165128231048584"/>
    <n v="57600.01054406062"/>
    <n v="16"/>
  </r>
  <r>
    <x v="1"/>
    <x v="0"/>
    <x v="26"/>
    <x v="1"/>
    <n v="9.9213811801799993E-3"/>
    <n v="9.9213811801799991"/>
    <m/>
    <n v="3.2495501041412354"/>
    <n v="57601.976416896418"/>
    <n v="16.001000000000001"/>
  </r>
  <r>
    <x v="1"/>
    <x v="0"/>
    <x v="27"/>
    <x v="1"/>
    <n v="9.9204465436790006E-3"/>
    <n v="9.9204465436790006"/>
    <m/>
    <n v="3.3795599937438965"/>
    <n v="57600.010638894673"/>
    <n v="16"/>
  </r>
  <r>
    <x v="1"/>
    <x v="0"/>
    <x v="28"/>
    <x v="1"/>
    <n v="9.9163056339679999E-3"/>
    <n v="9.9163056339679994"/>
    <m/>
    <n v="3.3356695175170898"/>
    <n v="57600.015319006219"/>
    <n v="16"/>
  </r>
  <r>
    <x v="1"/>
    <x v="0"/>
    <x v="29"/>
    <x v="1"/>
    <n v="9.9280762613080005E-3"/>
    <n v="9.928076261308"/>
    <m/>
    <n v="3.2951483726501465"/>
    <n v="57601.985807902296"/>
    <n v="16.001000000000001"/>
  </r>
  <r>
    <x v="1"/>
    <x v="0"/>
    <x v="30"/>
    <x v="1"/>
    <n v="9.9250172644049992E-3"/>
    <n v="9.9250172644049997"/>
    <m/>
    <n v="3.423450231552124"/>
    <n v="57601.976788810687"/>
    <n v="16.001000000000001"/>
  </r>
  <r>
    <x v="1"/>
    <x v="0"/>
    <x v="31"/>
    <x v="1"/>
    <n v="0"/>
    <n v="0"/>
    <m/>
    <n v="3.423450231552124"/>
    <n v="0"/>
    <n v="0"/>
  </r>
  <r>
    <x v="1"/>
    <x v="0"/>
    <x v="32"/>
    <x v="0"/>
    <n v="2.0647933862408999E-2"/>
    <n v="20.647933862408998"/>
    <m/>
    <n v="0"/>
    <n v="130869.87870830228"/>
    <n v="36.353000000000002"/>
  </r>
  <r>
    <x v="1"/>
    <x v="0"/>
    <x v="33"/>
    <x v="1"/>
    <n v="9.9179729202849998E-3"/>
    <n v="9.9179729202849991"/>
    <m/>
    <n v="3.7765042781829834"/>
    <n v="57602.005202267217"/>
    <n v="16.001000000000001"/>
  </r>
  <r>
    <x v="1"/>
    <x v="0"/>
    <x v="34"/>
    <x v="1"/>
    <n v="9.918524280441E-3"/>
    <n v="9.9185242804409999"/>
    <m/>
    <n v="3.3356695175170898"/>
    <n v="57600.026269415699"/>
    <n v="16"/>
  </r>
  <r>
    <x v="1"/>
    <x v="0"/>
    <x v="35"/>
    <x v="1"/>
    <n v="9.9167941065149996E-3"/>
    <n v="9.9167941065149989"/>
    <m/>
    <n v="3.3812887668609619"/>
    <n v="57600.039633443186"/>
    <n v="16"/>
  </r>
  <r>
    <x v="1"/>
    <x v="0"/>
    <x v="36"/>
    <x v="1"/>
    <n v="9.9135320572590006E-3"/>
    <n v="9.9135320572590011"/>
    <m/>
    <n v="3.3373758792877197"/>
    <n v="57602.005287487787"/>
    <n v="16.001000000000001"/>
  </r>
  <r>
    <x v="1"/>
    <x v="0"/>
    <x v="37"/>
    <x v="1"/>
    <n v="9.9106616946029995E-3"/>
    <n v="9.9106616946030002"/>
    <m/>
    <n v="3.2951483726501465"/>
    <n v="57600.035327067904"/>
    <n v="16"/>
  </r>
  <r>
    <x v="1"/>
    <x v="0"/>
    <x v="38"/>
    <x v="1"/>
    <n v="9.9063769065450002E-3"/>
    <n v="9.9063769065450007"/>
    <m/>
    <n v="3.3390836715698242"/>
    <n v="57602.004031352713"/>
    <n v="16.001000000000001"/>
  </r>
  <r>
    <x v="1"/>
    <x v="0"/>
    <x v="39"/>
    <x v="1"/>
    <n v="0"/>
    <n v="0"/>
    <m/>
    <n v="3.3390836715698242"/>
    <n v="0"/>
    <n v="0"/>
  </r>
  <r>
    <x v="1"/>
    <x v="0"/>
    <x v="40"/>
    <x v="0"/>
    <n v="2.0604225816577001E-2"/>
    <n v="20.604225816576999"/>
    <m/>
    <n v="3.3812887668609619"/>
    <n v="130643.09056016934"/>
    <n v="36.29"/>
  </r>
  <r>
    <x v="1"/>
    <x v="0"/>
    <x v="41"/>
    <x v="1"/>
    <n v="9.9159020033959995E-3"/>
    <n v="9.915902003395999"/>
    <m/>
    <n v="3.7784368991851807"/>
    <n v="57600.030806100141"/>
    <n v="16"/>
  </r>
  <r>
    <x v="1"/>
    <x v="0"/>
    <x v="42"/>
    <x v="1"/>
    <n v="9.9141682422859995E-3"/>
    <n v="9.9141682422859994"/>
    <m/>
    <n v="3.4217009544372559"/>
    <n v="57602.006088253853"/>
    <n v="16.001000000000001"/>
  </r>
  <r>
    <x v="1"/>
    <x v="0"/>
    <x v="43"/>
    <x v="1"/>
    <n v="9.9137992605050004E-3"/>
    <n v="9.9137992605049998"/>
    <m/>
    <n v="3.3373758792877197"/>
    <n v="57600.040034088161"/>
    <n v="16"/>
  </r>
  <r>
    <x v="1"/>
    <x v="0"/>
    <x v="44"/>
    <x v="1"/>
    <n v="9.9161984145990003E-3"/>
    <n v="9.9161984145990001"/>
    <m/>
    <n v="3.3407933712005615"/>
    <n v="57600.037945286691"/>
    <n v="16"/>
  </r>
  <r>
    <x v="1"/>
    <x v="0"/>
    <x v="45"/>
    <x v="1"/>
    <n v="9.9134667161140007E-3"/>
    <n v="9.9134667161140015"/>
    <m/>
    <n v="3.3390836715698242"/>
    <n v="57600.042002637034"/>
    <n v="16"/>
  </r>
  <r>
    <x v="1"/>
    <x v="0"/>
    <x v="46"/>
    <x v="1"/>
    <n v="9.9072685619949995E-3"/>
    <n v="9.9072685619950001"/>
    <m/>
    <n v="3.4252016544342041"/>
    <n v="57600.035421445864"/>
    <n v="16"/>
  </r>
  <r>
    <x v="1"/>
    <x v="0"/>
    <x v="47"/>
    <x v="1"/>
    <n v="0"/>
    <n v="0"/>
    <m/>
    <n v="3.4252016544342041"/>
    <n v="0"/>
    <n v="0"/>
  </r>
  <r>
    <x v="1"/>
    <x v="0"/>
    <x v="48"/>
    <x v="0"/>
    <n v="2.0565860228601001E-2"/>
    <n v="20.565860228601"/>
    <m/>
    <n v="3.4673407077789307"/>
    <n v="130394.45416764304"/>
    <n v="36.220999999999997"/>
  </r>
  <r>
    <x v="1"/>
    <x v="0"/>
    <x v="49"/>
    <x v="1"/>
    <n v="9.9173973287400002E-3"/>
    <n v="9.9173973287399999"/>
    <m/>
    <n v="3.7784368991851807"/>
    <n v="57600.039418744927"/>
    <n v="16"/>
  </r>
  <r>
    <x v="1"/>
    <x v="0"/>
    <x v="50"/>
    <x v="1"/>
    <n v="9.9158190189310002E-3"/>
    <n v="9.9158190189309998"/>
    <m/>
    <n v="3.3812887668609619"/>
    <n v="57600.039623176519"/>
    <n v="16"/>
  </r>
  <r>
    <x v="1"/>
    <x v="0"/>
    <x v="51"/>
    <x v="1"/>
    <n v="9.9157716640759994E-3"/>
    <n v="9.915771664075999"/>
    <m/>
    <n v="3.3795599937438965"/>
    <n v="57600.028176672815"/>
    <n v="16"/>
  </r>
  <r>
    <x v="1"/>
    <x v="0"/>
    <x v="52"/>
    <x v="1"/>
    <n v="9.9151659032819996E-3"/>
    <n v="9.9151659032820003"/>
    <m/>
    <n v="3.4217009544372559"/>
    <n v="57600.037520422491"/>
    <n v="16"/>
  </r>
  <r>
    <x v="1"/>
    <x v="0"/>
    <x v="53"/>
    <x v="1"/>
    <n v="9.9201457768380002E-3"/>
    <n v="9.9201457768379999"/>
    <m/>
    <n v="3.423450231552124"/>
    <n v="57600.024372862725"/>
    <n v="16"/>
  </r>
  <r>
    <x v="1"/>
    <x v="0"/>
    <x v="54"/>
    <x v="1"/>
    <n v="9.9231311510000007E-3"/>
    <n v="9.9231311510000015"/>
    <m/>
    <n v="3.4269545078277588"/>
    <n v="57602.037105670504"/>
    <n v="16.001000000000001"/>
  </r>
  <r>
    <x v="1"/>
    <x v="0"/>
    <x v="55"/>
    <x v="1"/>
    <n v="0"/>
    <n v="0"/>
    <m/>
    <n v="3.4269545078277588"/>
    <n v="0"/>
    <n v="0"/>
  </r>
  <r>
    <x v="1"/>
    <x v="0"/>
    <x v="56"/>
    <x v="0"/>
    <n v="2.0536218467272001E-2"/>
    <n v="20.536218467272001"/>
    <m/>
    <n v="3.423450231552124"/>
    <n v="130005.8461527748"/>
    <n v="36.113"/>
  </r>
  <r>
    <x v="1"/>
    <x v="0"/>
    <x v="57"/>
    <x v="1"/>
    <n v="9.9216324038950005E-3"/>
    <n v="9.9216324038949999"/>
    <m/>
    <n v="3.7784368991851807"/>
    <n v="57600.04606633087"/>
    <n v="16"/>
  </r>
  <r>
    <x v="1"/>
    <x v="0"/>
    <x v="58"/>
    <x v="1"/>
    <n v="9.9100522108250006E-3"/>
    <n v="9.9100522108250004"/>
    <m/>
    <n v="3.4269545078277588"/>
    <n v="57600.039661280658"/>
    <n v="16"/>
  </r>
  <r>
    <x v="1"/>
    <x v="0"/>
    <x v="59"/>
    <x v="1"/>
    <n v="9.9035922955619995E-3"/>
    <n v="9.9035922955619995"/>
    <m/>
    <n v="3.4269545078277588"/>
    <n v="57601.990601649784"/>
    <n v="16.001000000000001"/>
  </r>
  <r>
    <x v="1"/>
    <x v="0"/>
    <x v="60"/>
    <x v="1"/>
    <n v="9.9123885983160003E-3"/>
    <n v="9.9123885983160012"/>
    <m/>
    <n v="3.509437084197998"/>
    <n v="57600.050289189057"/>
    <n v="16"/>
  </r>
  <r>
    <x v="1"/>
    <x v="0"/>
    <x v="61"/>
    <x v="1"/>
    <n v="9.919824737944E-3"/>
    <n v="9.9198247379439994"/>
    <m/>
    <n v="3.4252016544342041"/>
    <n v="57601.994605182699"/>
    <n v="16.001000000000001"/>
  </r>
  <r>
    <x v="1"/>
    <x v="0"/>
    <x v="62"/>
    <x v="1"/>
    <n v="9.9200596557790007E-3"/>
    <n v="9.9200596557790011"/>
    <m/>
    <n v="0"/>
    <n v="57600.014944885093"/>
    <n v="16"/>
  </r>
  <r>
    <x v="1"/>
    <x v="0"/>
    <x v="63"/>
    <x v="1"/>
    <n v="0"/>
    <n v="0"/>
    <m/>
    <n v="0"/>
    <n v="0"/>
    <n v="0"/>
  </r>
  <r>
    <x v="1"/>
    <x v="0"/>
    <x v="64"/>
    <x v="0"/>
    <n v="2.048739081756E-2"/>
    <n v="20.487390817560001"/>
    <m/>
    <n v="3.423450231552124"/>
    <n v="129606.34756161104"/>
    <n v="36.002000000000002"/>
  </r>
  <r>
    <x v="1"/>
    <x v="0"/>
    <x v="65"/>
    <x v="1"/>
    <n v="9.9211885084199997E-3"/>
    <n v="9.9211885084200002"/>
    <m/>
    <n v="3.8623542785644531"/>
    <n v="57600.008140966398"/>
    <n v="16"/>
  </r>
  <r>
    <x v="1"/>
    <x v="0"/>
    <x v="66"/>
    <x v="1"/>
    <n v="9.9220273115019995E-3"/>
    <n v="9.9220273115019992"/>
    <m/>
    <n v="3.4673407077789307"/>
    <n v="57600.009719565162"/>
    <n v="16"/>
  </r>
  <r>
    <x v="1"/>
    <x v="0"/>
    <x v="67"/>
    <x v="1"/>
    <n v="9.9156371056830003E-3"/>
    <n v="9.9156371056830004"/>
    <m/>
    <n v="3.4691143035888672"/>
    <n v="57601.975766799718"/>
    <n v="16.001000000000001"/>
  </r>
  <r>
    <x v="1"/>
    <x v="0"/>
    <x v="68"/>
    <x v="1"/>
    <n v="9.9118189277530005E-3"/>
    <n v="9.911818927753"/>
    <m/>
    <n v="3.4252016544342041"/>
    <n v="57601.980011911888"/>
    <n v="16.001000000000001"/>
  </r>
  <r>
    <x v="1"/>
    <x v="0"/>
    <x v="69"/>
    <x v="1"/>
    <n v="9.9102447129019999E-3"/>
    <n v="9.9102447129019993"/>
    <m/>
    <n v="3.4673407077789307"/>
    <n v="57600.009713818436"/>
    <n v="16"/>
  </r>
  <r>
    <x v="1"/>
    <x v="0"/>
    <x v="70"/>
    <x v="1"/>
    <n v="9.9172463387320001E-3"/>
    <n v="9.9172463387319993"/>
    <m/>
    <n v="3.4673407077789307"/>
    <n v="57600.009741804446"/>
    <n v="16"/>
  </r>
  <r>
    <x v="1"/>
    <x v="0"/>
    <x v="71"/>
    <x v="1"/>
    <n v="0"/>
    <n v="0"/>
    <m/>
    <n v="3.4673407077789307"/>
    <n v="0"/>
    <n v="0"/>
  </r>
  <r>
    <x v="1"/>
    <x v="0"/>
    <x v="72"/>
    <x v="0"/>
    <n v="2.0441345625321999E-2"/>
    <n v="20.441345625321997"/>
    <m/>
    <n v="3.4252016544342041"/>
    <n v="129353.29610809608"/>
    <n v="35.930999999999997"/>
  </r>
  <r>
    <x v="1"/>
    <x v="0"/>
    <x v="73"/>
    <x v="1"/>
    <n v="9.9215455854259997E-3"/>
    <n v="9.9215455854259993"/>
    <m/>
    <n v="3.7784368991851807"/>
    <n v="57601.981978613599"/>
    <n v="16.001000000000001"/>
  </r>
  <r>
    <x v="1"/>
    <x v="0"/>
    <x v="74"/>
    <x v="1"/>
    <n v="9.9204450294499997E-3"/>
    <n v="9.9204450294499988"/>
    <m/>
    <n v="3.3812887668609619"/>
    <n v="57601.976806970481"/>
    <n v="16.001000000000001"/>
  </r>
  <r>
    <x v="1"/>
    <x v="0"/>
    <x v="75"/>
    <x v="1"/>
    <n v="9.9181952794090006E-3"/>
    <n v="9.9181952794089998"/>
    <m/>
    <n v="3.55330491065979"/>
    <n v="57600.022413269602"/>
    <n v="16"/>
  </r>
  <r>
    <x v="1"/>
    <x v="0"/>
    <x v="76"/>
    <x v="1"/>
    <n v="9.9375806787040007E-3"/>
    <n v="9.9375806787040002"/>
    <m/>
    <n v="3.4269545078277588"/>
    <n v="57600.009700321512"/>
    <n v="16"/>
  </r>
  <r>
    <x v="1"/>
    <x v="0"/>
    <x v="77"/>
    <x v="1"/>
    <n v="9.9301915616850003E-3"/>
    <n v="9.9301915616849996"/>
    <m/>
    <n v="3.55330491065979"/>
    <n v="57600.022973912535"/>
    <n v="16"/>
  </r>
  <r>
    <x v="1"/>
    <x v="0"/>
    <x v="78"/>
    <x v="1"/>
    <n v="9.9298672094940005E-3"/>
    <n v="9.9298672094940006"/>
    <m/>
    <n v="3.4673407077789307"/>
    <n v="57600.009828471535"/>
    <n v="16"/>
  </r>
  <r>
    <x v="1"/>
    <x v="0"/>
    <x v="79"/>
    <x v="1"/>
    <n v="0"/>
    <n v="0"/>
    <m/>
    <n v="3.4673407077789307"/>
    <n v="0"/>
    <n v="0"/>
  </r>
  <r>
    <x v="1"/>
    <x v="0"/>
    <x v="80"/>
    <x v="0"/>
    <n v="2.0432002593805999E-2"/>
    <n v="20.432002593805997"/>
    <m/>
    <n v="3.55330491065979"/>
    <n v="129125.26807552816"/>
    <n v="35.868000000000002"/>
  </r>
  <r>
    <x v="1"/>
    <x v="0"/>
    <x v="81"/>
    <x v="1"/>
    <n v="9.9210231702010002E-3"/>
    <n v="9.9210231702009999"/>
    <m/>
    <n v="3.8223721981048584"/>
    <n v="57600.009612613954"/>
    <n v="16"/>
  </r>
  <r>
    <x v="1"/>
    <x v="0"/>
    <x v="82"/>
    <x v="1"/>
    <n v="9.9374384461119996E-3"/>
    <n v="9.9374384461119991"/>
    <m/>
    <n v="3.4708898067474365"/>
    <n v="57601.975833198725"/>
    <n v="16.001000000000001"/>
  </r>
  <r>
    <x v="1"/>
    <x v="0"/>
    <x v="83"/>
    <x v="1"/>
    <n v="9.9235981151880003E-3"/>
    <n v="9.9235981151879997"/>
    <m/>
    <n v="3.4673407077789307"/>
    <n v="57600.009509633455"/>
    <n v="16"/>
  </r>
  <r>
    <x v="1"/>
    <x v="0"/>
    <x v="84"/>
    <x v="1"/>
    <n v="9.9127285694379993E-3"/>
    <n v="9.9127285694379985"/>
    <m/>
    <n v="3.5130271911621094"/>
    <n v="57601.975582179017"/>
    <n v="16.001000000000001"/>
  </r>
  <r>
    <x v="1"/>
    <x v="0"/>
    <x v="85"/>
    <x v="1"/>
    <n v="9.9039479665400006E-3"/>
    <n v="9.9039479665400005"/>
    <m/>
    <n v="3.4691143035888672"/>
    <n v="57600.011121726267"/>
    <n v="16"/>
  </r>
  <r>
    <x v="1"/>
    <x v="0"/>
    <x v="86"/>
    <x v="1"/>
    <n v="9.8986023830409994E-3"/>
    <n v="9.8986023830410002"/>
    <m/>
    <n v="3.5953357219696045"/>
    <n v="57600.00713235639"/>
    <n v="16"/>
  </r>
  <r>
    <x v="1"/>
    <x v="0"/>
    <x v="87"/>
    <x v="1"/>
    <n v="0"/>
    <n v="0"/>
    <m/>
    <n v="3.5953357219696045"/>
    <n v="0"/>
    <n v="0"/>
  </r>
  <r>
    <x v="1"/>
    <x v="0"/>
    <x v="88"/>
    <x v="0"/>
    <n v="2.0359771974594001E-2"/>
    <n v="20.359771974594"/>
    <m/>
    <n v="3.509437084197998"/>
    <n v="129085.08629944352"/>
    <n v="35.856999999999999"/>
  </r>
  <r>
    <x v="1"/>
    <x v="0"/>
    <x v="89"/>
    <x v="1"/>
    <n v="9.9056400889679999E-3"/>
    <n v="9.9056400889679992"/>
    <m/>
    <n v="3.8243293762207031"/>
    <n v="57600.011807544499"/>
    <n v="16"/>
  </r>
  <r>
    <x v="1"/>
    <x v="0"/>
    <x v="90"/>
    <x v="1"/>
    <n v="9.9080879433540003E-3"/>
    <n v="9.9080879433539994"/>
    <m/>
    <n v="3.4708898067474365"/>
    <n v="57600.023072313379"/>
    <n v="16"/>
  </r>
  <r>
    <x v="1"/>
    <x v="0"/>
    <x v="91"/>
    <x v="1"/>
    <n v="9.9054848161209998E-3"/>
    <n v="9.9054848161209996"/>
    <m/>
    <n v="3.4691143035888672"/>
    <n v="57600.009184874711"/>
    <n v="16"/>
  </r>
  <r>
    <x v="1"/>
    <x v="0"/>
    <x v="92"/>
    <x v="1"/>
    <n v="9.9025888305119998E-3"/>
    <n v="9.9025888305120002"/>
    <m/>
    <n v="3.509437084197998"/>
    <n v="57600.042086242582"/>
    <n v="16"/>
  </r>
  <r>
    <x v="1"/>
    <x v="0"/>
    <x v="93"/>
    <x v="1"/>
    <n v="9.8992783592130006E-3"/>
    <n v="9.8992783592130014"/>
    <m/>
    <n v="3.55330491065979"/>
    <n v="57601.988184763206"/>
    <n v="16.001000000000001"/>
  </r>
  <r>
    <x v="1"/>
    <x v="0"/>
    <x v="94"/>
    <x v="1"/>
    <n v="9.8970723808760007E-3"/>
    <n v="9.8970723808760006"/>
    <m/>
    <n v="3.5130271911621094"/>
    <n v="57600.033427745795"/>
    <n v="16"/>
  </r>
  <r>
    <x v="1"/>
    <x v="0"/>
    <x v="95"/>
    <x v="1"/>
    <n v="0"/>
    <n v="0"/>
    <m/>
    <n v="3.5130271911621094"/>
    <n v="0"/>
    <n v="0"/>
  </r>
  <r>
    <x v="1"/>
    <x v="0"/>
    <x v="96"/>
    <x v="0"/>
    <n v="2.0325128698394E-2"/>
    <n v="20.325128698394"/>
    <m/>
    <n v="3.4708898067474365"/>
    <n v="128799.62263799272"/>
    <n v="35.777999999999999"/>
  </r>
  <r>
    <x v="1"/>
    <x v="0"/>
    <x v="97"/>
    <x v="1"/>
    <n v="9.9066469001979993E-3"/>
    <n v="9.906646900198"/>
    <m/>
    <n v="3.8204171657562256"/>
    <n v="57601.972595971602"/>
    <n v="16.001000000000001"/>
  </r>
  <r>
    <x v="1"/>
    <x v="0"/>
    <x v="98"/>
    <x v="1"/>
    <n v="9.9082600783330001E-3"/>
    <n v="9.9082600783330008"/>
    <m/>
    <n v="3.4708898067474365"/>
    <n v="57600.015452969586"/>
    <n v="16"/>
  </r>
  <r>
    <x v="1"/>
    <x v="0"/>
    <x v="99"/>
    <x v="1"/>
    <n v="9.9070369172369992E-3"/>
    <n v="9.907036917236999"/>
    <m/>
    <n v="3.5551214218139648"/>
    <n v="57600.013896843753"/>
    <n v="16"/>
  </r>
  <r>
    <x v="1"/>
    <x v="0"/>
    <x v="100"/>
    <x v="1"/>
    <n v="9.8998880778270008E-3"/>
    <n v="9.8998880778270006"/>
    <m/>
    <n v="3.5990118980407715"/>
    <n v="57601.973577176279"/>
    <n v="16.001000000000001"/>
  </r>
  <r>
    <x v="1"/>
    <x v="0"/>
    <x v="101"/>
    <x v="1"/>
    <n v="9.8941495358239994E-3"/>
    <n v="9.894149535823999"/>
    <m/>
    <n v="3.5990118980407715"/>
    <n v="57600.017732079737"/>
    <n v="16"/>
  </r>
  <r>
    <x v="1"/>
    <x v="0"/>
    <x v="102"/>
    <x v="1"/>
    <n v="9.9048179542620008E-3"/>
    <n v="9.9048179542620005"/>
    <m/>
    <n v="3.5569400787353516"/>
    <n v="57600.011110117463"/>
    <n v="16"/>
  </r>
  <r>
    <x v="1"/>
    <x v="0"/>
    <x v="103"/>
    <x v="1"/>
    <n v="0"/>
    <n v="0"/>
    <m/>
    <n v="3.5569400787353516"/>
    <n v="0"/>
    <n v="0"/>
  </r>
  <r>
    <x v="1"/>
    <x v="0"/>
    <x v="104"/>
    <x v="0"/>
    <n v="2.0297357820947E-2"/>
    <n v="20.297357820946999"/>
    <m/>
    <n v="3.55330491065979"/>
    <n v="128573.78722285484"/>
    <n v="35.715000000000003"/>
  </r>
  <r>
    <x v="1"/>
    <x v="0"/>
    <x v="105"/>
    <x v="1"/>
    <n v="9.9060441117870008E-3"/>
    <n v="9.9060441117870006"/>
    <m/>
    <n v="3.8643300533294678"/>
    <n v="57601.987970788818"/>
    <n v="16.001000000000001"/>
  </r>
  <r>
    <x v="1"/>
    <x v="0"/>
    <x v="106"/>
    <x v="1"/>
    <n v="9.9074565329430007E-3"/>
    <n v="9.9074565329430015"/>
    <m/>
    <n v="3.5569400787353516"/>
    <n v="57601.967522497711"/>
    <n v="16.001000000000001"/>
  </r>
  <r>
    <x v="1"/>
    <x v="0"/>
    <x v="107"/>
    <x v="1"/>
    <n v="9.9030790414470007E-3"/>
    <n v="9.9030790414470005"/>
    <m/>
    <n v="3.5971729755401611"/>
    <n v="57600.022282336824"/>
    <n v="16"/>
  </r>
  <r>
    <x v="1"/>
    <x v="0"/>
    <x v="108"/>
    <x v="1"/>
    <n v="9.9007237820210002E-3"/>
    <n v="9.9007237820210001"/>
    <m/>
    <n v="3.5551214218139648"/>
    <n v="57601.963656867607"/>
    <n v="16.001000000000001"/>
  </r>
  <r>
    <x v="1"/>
    <x v="0"/>
    <x v="109"/>
    <x v="1"/>
    <n v="9.8992951274319996E-3"/>
    <n v="9.8992951274319996"/>
    <m/>
    <n v="3.5569400787353516"/>
    <n v="57600.011830167299"/>
    <n v="16"/>
  </r>
  <r>
    <x v="1"/>
    <x v="0"/>
    <x v="110"/>
    <x v="1"/>
    <n v="9.9085117227350004E-3"/>
    <n v="9.9085117227349997"/>
    <m/>
    <n v="3.5551214218139648"/>
    <n v="57602.971428575474"/>
    <n v="16.001000000000001"/>
  </r>
  <r>
    <x v="1"/>
    <x v="0"/>
    <x v="111"/>
    <x v="1"/>
    <n v="0"/>
    <n v="0"/>
    <m/>
    <n v="3.5551214218139648"/>
    <n v="0"/>
    <n v="0"/>
  </r>
  <r>
    <x v="1"/>
    <x v="0"/>
    <x v="112"/>
    <x v="0"/>
    <n v="2.0268641887739001E-2"/>
    <n v="20.268641887739001"/>
    <m/>
    <n v="3.5551214218139648"/>
    <n v="128397.4530999437"/>
    <n v="35.665999999999997"/>
  </r>
  <r>
    <x v="1"/>
    <x v="0"/>
    <x v="113"/>
    <x v="1"/>
    <n v="5.6724037848190001E-3"/>
    <n v="5.6724037848190001"/>
    <m/>
    <n v="0"/>
    <n v="28671.090527950902"/>
    <n v="7.9640000000000004"/>
  </r>
  <r>
    <x v="1"/>
    <x v="0"/>
    <x v="114"/>
    <x v="1"/>
    <n v="9.9029494713950006E-3"/>
    <n v="9.9029494713950008"/>
    <m/>
    <n v="3.5184264183044434"/>
    <n v="57600.0377052861"/>
    <n v="16"/>
  </r>
  <r>
    <x v="1"/>
    <x v="0"/>
    <x v="115"/>
    <x v="1"/>
    <n v="9.9006344759150003E-3"/>
    <n v="9.900634475915"/>
    <m/>
    <n v="3.5569400787353516"/>
    <n v="57600.042690783201"/>
    <n v="16"/>
  </r>
  <r>
    <x v="1"/>
    <x v="0"/>
    <x v="116"/>
    <x v="1"/>
    <n v="9.9362663044140001E-3"/>
    <n v="9.9362663044139996"/>
    <m/>
    <n v="3.5551214218139648"/>
    <n v="57602.003791723298"/>
    <n v="16.001000000000001"/>
  </r>
  <r>
    <x v="1"/>
    <x v="0"/>
    <x v="117"/>
    <x v="1"/>
    <n v="9.9101157537559992E-3"/>
    <n v="9.9101157537559992"/>
    <m/>
    <n v="3.6008529663085938"/>
    <n v="57600.037701435307"/>
    <n v="16"/>
  </r>
  <r>
    <x v="1"/>
    <x v="0"/>
    <x v="118"/>
    <x v="1"/>
    <n v="9.9099593728150005E-3"/>
    <n v="9.9099593728150008"/>
    <m/>
    <n v="3.5971729755401611"/>
    <n v="57600.037926512217"/>
    <n v="16"/>
  </r>
  <r>
    <x v="1"/>
    <x v="0"/>
    <x v="119"/>
    <x v="1"/>
    <n v="0"/>
    <n v="0"/>
    <m/>
    <n v="3.5971729755401611"/>
    <n v="0"/>
    <n v="0"/>
  </r>
  <r>
    <x v="1"/>
    <x v="0"/>
    <x v="120"/>
    <x v="0"/>
    <n v="2.0225953716738E-2"/>
    <n v="20.225953716738001"/>
    <m/>
    <n v="3.5990118980407715"/>
    <n v="128114.35401627386"/>
    <n v="35.587000000000003"/>
  </r>
  <r>
    <x v="1"/>
    <x v="0"/>
    <x v="121"/>
    <x v="1"/>
    <n v="9.9079988820300006E-3"/>
    <n v="9.9079988820300002"/>
    <m/>
    <n v="3.8623542785644531"/>
    <n v="57600.037843719154"/>
    <n v="16"/>
  </r>
  <r>
    <x v="1"/>
    <x v="0"/>
    <x v="122"/>
    <x v="1"/>
    <n v="9.8998325259790007E-3"/>
    <n v="9.8998325259790008"/>
    <m/>
    <n v="3.5990118980407715"/>
    <n v="57602.003943813885"/>
    <n v="16.001000000000001"/>
  </r>
  <r>
    <x v="1"/>
    <x v="0"/>
    <x v="123"/>
    <x v="1"/>
    <n v="9.8997215604799994E-3"/>
    <n v="9.8997215604799997"/>
    <m/>
    <n v="3.6410408020019531"/>
    <n v="57600.037893329696"/>
    <n v="16"/>
  </r>
  <r>
    <x v="1"/>
    <x v="0"/>
    <x v="124"/>
    <x v="1"/>
    <n v="9.906826914364E-3"/>
    <n v="9.9068269143640002"/>
    <m/>
    <n v="3.5551214218139648"/>
    <n v="57600.038033123987"/>
    <n v="16"/>
  </r>
  <r>
    <x v="1"/>
    <x v="0"/>
    <x v="125"/>
    <x v="1"/>
    <n v="9.9039386293930005E-3"/>
    <n v="9.9039386293930001"/>
    <m/>
    <n v="3.5971729755401611"/>
    <n v="57602.003579025775"/>
    <n v="16.001000000000001"/>
  </r>
  <r>
    <x v="1"/>
    <x v="0"/>
    <x v="126"/>
    <x v="1"/>
    <n v="9.9344120023460002E-3"/>
    <n v="9.9344120023460007"/>
    <m/>
    <n v="3.642902135848999"/>
    <n v="57600.037561492456"/>
    <n v="16"/>
  </r>
  <r>
    <x v="1"/>
    <x v="0"/>
    <x v="127"/>
    <x v="1"/>
    <n v="0"/>
    <n v="0"/>
    <m/>
    <n v="3.642902135848999"/>
    <n v="0"/>
    <n v="0"/>
  </r>
  <r>
    <x v="1"/>
    <x v="0"/>
    <x v="128"/>
    <x v="0"/>
    <n v="2.0205436594641999E-2"/>
    <n v="20.205436594641998"/>
    <m/>
    <n v="3.6410408020019531"/>
    <n v="128003.81358458126"/>
    <n v="35.557000000000002"/>
  </r>
  <r>
    <x v="1"/>
    <x v="0"/>
    <x v="129"/>
    <x v="1"/>
    <n v="9.9012451889759993E-3"/>
    <n v="9.9012451889759987"/>
    <m/>
    <n v="3.9501349925994873"/>
    <n v="57600.037565032631"/>
    <n v="16"/>
  </r>
  <r>
    <x v="1"/>
    <x v="0"/>
    <x v="130"/>
    <x v="1"/>
    <n v="9.9003849052899991E-3"/>
    <n v="9.9003849052899984"/>
    <m/>
    <n v="3.5971729755401611"/>
    <n v="57600.039748828072"/>
    <n v="16"/>
  </r>
  <r>
    <x v="1"/>
    <x v="0"/>
    <x v="131"/>
    <x v="1"/>
    <n v="9.9074317182299993E-3"/>
    <n v="9.9074317182299989"/>
    <m/>
    <n v="3.6008529663085938"/>
    <n v="57602.003635721878"/>
    <n v="16.001000000000001"/>
  </r>
  <r>
    <x v="1"/>
    <x v="0"/>
    <x v="132"/>
    <x v="1"/>
    <n v="9.9024575793710008E-3"/>
    <n v="9.902457579371001"/>
    <m/>
    <n v="3.5551214218139648"/>
    <n v="57600.037615771565"/>
    <n v="16"/>
  </r>
  <r>
    <x v="1"/>
    <x v="0"/>
    <x v="133"/>
    <x v="1"/>
    <n v="9.9272979582060005E-3"/>
    <n v="9.927297958206001"/>
    <m/>
    <n v="3.5990118980407715"/>
    <n v="57602.007814701567"/>
    <n v="16.001000000000001"/>
  </r>
  <r>
    <x v="1"/>
    <x v="0"/>
    <x v="134"/>
    <x v="1"/>
    <n v="9.9025952780089996E-3"/>
    <n v="9.9025952780090005"/>
    <m/>
    <n v="3.6008529663085938"/>
    <n v="57600.037303624602"/>
    <n v="16"/>
  </r>
  <r>
    <x v="1"/>
    <x v="0"/>
    <x v="135"/>
    <x v="1"/>
    <n v="0"/>
    <n v="0"/>
    <m/>
    <n v="3.6008529663085938"/>
    <n v="0"/>
    <n v="0"/>
  </r>
  <r>
    <x v="1"/>
    <x v="0"/>
    <x v="136"/>
    <x v="0"/>
    <n v="2.0164318270097001E-2"/>
    <n v="20.164318270097002"/>
    <m/>
    <n v="0"/>
    <n v="127741.43240498228"/>
    <n v="35.484000000000002"/>
  </r>
  <r>
    <x v="1"/>
    <x v="0"/>
    <x v="137"/>
    <x v="1"/>
    <n v="9.8997394425470002E-3"/>
    <n v="9.8997394425470002"/>
    <m/>
    <n v="3.8643300533294678"/>
    <n v="57600.037957017928"/>
    <n v="16"/>
  </r>
  <r>
    <x v="1"/>
    <x v="0"/>
    <x v="138"/>
    <x v="1"/>
    <n v="9.9023790239209999E-3"/>
    <n v="9.9023790239210001"/>
    <m/>
    <n v="3.5990118980407715"/>
    <n v="57600.037776483608"/>
    <n v="16"/>
  </r>
  <r>
    <x v="1"/>
    <x v="0"/>
    <x v="139"/>
    <x v="1"/>
    <n v="9.9287975908639997E-3"/>
    <n v="9.9287975908639989"/>
    <m/>
    <n v="3.558760404586792"/>
    <n v="57600.037649815473"/>
    <n v="16"/>
  </r>
  <r>
    <x v="1"/>
    <x v="0"/>
    <x v="140"/>
    <x v="1"/>
    <n v="9.9234782269999999E-3"/>
    <n v="9.9234782270000004"/>
    <m/>
    <n v="3.642902135848999"/>
    <n v="57600.037608284663"/>
    <n v="16"/>
  </r>
  <r>
    <x v="1"/>
    <x v="0"/>
    <x v="141"/>
    <x v="1"/>
    <n v="9.9071116589329999E-3"/>
    <n v="9.9071116589329993"/>
    <m/>
    <n v="3.5148251056671143"/>
    <n v="57602.003606332619"/>
    <n v="16.001000000000001"/>
  </r>
  <r>
    <x v="1"/>
    <x v="0"/>
    <x v="142"/>
    <x v="1"/>
    <n v="9.9020793553220004E-3"/>
    <n v="9.9020793553219999"/>
    <m/>
    <n v="3.642902135848999"/>
    <n v="57600.037542462509"/>
    <n v="16"/>
  </r>
  <r>
    <x v="1"/>
    <x v="0"/>
    <x v="143"/>
    <x v="1"/>
    <n v="0"/>
    <n v="0"/>
    <m/>
    <n v="3.642902135848999"/>
    <n v="0"/>
    <n v="0"/>
  </r>
  <r>
    <x v="1"/>
    <x v="0"/>
    <x v="144"/>
    <x v="0"/>
    <n v="2.0155268555299002E-2"/>
    <n v="20.155268555299003"/>
    <m/>
    <n v="3.6410408020019531"/>
    <n v="127682.40111775987"/>
    <n v="35.466999999999999"/>
  </r>
  <r>
    <x v="1"/>
    <x v="0"/>
    <x v="145"/>
    <x v="1"/>
    <n v="9.9018202328430005E-3"/>
    <n v="9.9018202328430007"/>
    <m/>
    <n v="3.9940254688262939"/>
    <n v="57600.03527460566"/>
    <n v="16"/>
  </r>
  <r>
    <x v="1"/>
    <x v="0"/>
    <x v="146"/>
    <x v="1"/>
    <n v="9.9021269653390004E-3"/>
    <n v="9.9021269653390007"/>
    <m/>
    <n v="3.6849088668823242"/>
    <n v="57600.029115133155"/>
    <n v="16"/>
  </r>
  <r>
    <x v="1"/>
    <x v="0"/>
    <x v="147"/>
    <x v="1"/>
    <n v="9.9004550342869993E-3"/>
    <n v="9.900455034286999"/>
    <m/>
    <n v="3.558760404586792"/>
    <n v="57602.003994871535"/>
    <n v="16.001000000000001"/>
  </r>
  <r>
    <x v="1"/>
    <x v="0"/>
    <x v="148"/>
    <x v="1"/>
    <n v="9.904316768265E-3"/>
    <n v="9.9043167682649997"/>
    <m/>
    <n v="3.558760404586792"/>
    <n v="57600.06228729798"/>
    <n v="16"/>
  </r>
  <r>
    <x v="1"/>
    <x v="0"/>
    <x v="149"/>
    <x v="1"/>
    <n v="9.9026859419630003E-3"/>
    <n v="9.902685941963"/>
    <m/>
    <n v="3.6410408020019531"/>
    <n v="57600.037651176979"/>
    <n v="16"/>
  </r>
  <r>
    <x v="1"/>
    <x v="0"/>
    <x v="150"/>
    <x v="1"/>
    <n v="9.8994215797340007E-3"/>
    <n v="9.8994215797340015"/>
    <m/>
    <n v="3.642902135848999"/>
    <n v="57600.03755280716"/>
    <n v="16"/>
  </r>
  <r>
    <x v="1"/>
    <x v="0"/>
    <x v="151"/>
    <x v="1"/>
    <n v="0"/>
    <n v="0"/>
    <m/>
    <n v="3.642902135848999"/>
    <n v="0"/>
    <n v="0"/>
  </r>
  <r>
    <x v="1"/>
    <x v="0"/>
    <x v="152"/>
    <x v="0"/>
    <n v="2.0131741323582E-2"/>
    <n v="20.131741323581998"/>
    <m/>
    <n v="3.5148251056671143"/>
    <n v="127574.305846627"/>
    <n v="35.436999999999998"/>
  </r>
  <r>
    <x v="1"/>
    <x v="0"/>
    <x v="153"/>
    <x v="1"/>
    <n v="9.9038431296349996E-3"/>
    <n v="9.9038431296349998"/>
    <m/>
    <n v="3.7823083400726318"/>
    <n v="57602.001576408169"/>
    <n v="16.001000000000001"/>
  </r>
  <r>
    <x v="1"/>
    <x v="0"/>
    <x v="154"/>
    <x v="1"/>
    <n v="9.899149277311E-3"/>
    <n v="9.8991492773110004"/>
    <m/>
    <n v="3.6447658538818359"/>
    <n v="57600.037647544566"/>
    <n v="16"/>
  </r>
  <r>
    <x v="1"/>
    <x v="0"/>
    <x v="155"/>
    <x v="1"/>
    <n v="9.9021146027429997E-3"/>
    <n v="9.9021146027429996"/>
    <m/>
    <n v="3.7306830883026123"/>
    <n v="57602.003753059194"/>
    <n v="16.001000000000001"/>
  </r>
  <r>
    <x v="1"/>
    <x v="0"/>
    <x v="156"/>
    <x v="1"/>
    <n v="9.8980561943099992E-3"/>
    <n v="9.8980561943099996"/>
    <m/>
    <n v="3.642902135848999"/>
    <n v="57602.003732041696"/>
    <n v="16.001000000000001"/>
  </r>
  <r>
    <x v="1"/>
    <x v="0"/>
    <x v="157"/>
    <x v="1"/>
    <n v="9.9217006449450005E-3"/>
    <n v="9.921700644945"/>
    <m/>
    <n v="3.7306830883026123"/>
    <n v="57600.037511823037"/>
    <n v="16"/>
  </r>
  <r>
    <x v="1"/>
    <x v="0"/>
    <x v="158"/>
    <x v="1"/>
    <n v="9.9307300041780004E-3"/>
    <n v="9.9307300041780007"/>
    <m/>
    <n v="3.7287766933441162"/>
    <n v="57600.037620861025"/>
    <n v="16"/>
  </r>
  <r>
    <x v="1"/>
    <x v="0"/>
    <x v="159"/>
    <x v="1"/>
    <n v="0"/>
    <n v="0"/>
    <m/>
    <n v="3.7287766933441162"/>
    <n v="0"/>
    <n v="0"/>
  </r>
  <r>
    <x v="1"/>
    <x v="0"/>
    <x v="160"/>
    <x v="0"/>
    <n v="2.0115354621495E-2"/>
    <n v="20.115354621495001"/>
    <m/>
    <n v="3.6867926120758057"/>
    <n v="127411.44468194168"/>
    <n v="35.392000000000003"/>
  </r>
  <r>
    <x v="1"/>
    <x v="0"/>
    <x v="161"/>
    <x v="1"/>
    <n v="9.9240246068720006E-3"/>
    <n v="9.9240246068720008"/>
    <m/>
    <n v="3.9940254688262939"/>
    <n v="57600.037597394701"/>
    <n v="16"/>
  </r>
  <r>
    <x v="1"/>
    <x v="0"/>
    <x v="162"/>
    <x v="1"/>
    <n v="9.9337753189929993E-3"/>
    <n v="9.9337753189929998"/>
    <m/>
    <n v="3.5990118980407715"/>
    <n v="57601.996946472245"/>
    <n v="16.001000000000001"/>
  </r>
  <r>
    <x v="1"/>
    <x v="0"/>
    <x v="163"/>
    <x v="1"/>
    <n v="9.9099635472360004E-3"/>
    <n v="9.9099635472359999"/>
    <m/>
    <n v="3.642902135848999"/>
    <n v="57600.037440526343"/>
    <n v="16"/>
  </r>
  <r>
    <x v="1"/>
    <x v="0"/>
    <x v="164"/>
    <x v="1"/>
    <n v="9.9002851368410003E-3"/>
    <n v="9.900285136841001"/>
    <m/>
    <n v="3.6849088668823242"/>
    <n v="57600.037624786535"/>
    <n v="16"/>
  </r>
  <r>
    <x v="1"/>
    <x v="0"/>
    <x v="165"/>
    <x v="1"/>
    <n v="9.913990401143E-3"/>
    <n v="9.9139904011429998"/>
    <m/>
    <n v="3.6867926120758057"/>
    <n v="57600.042009760778"/>
    <n v="16"/>
  </r>
  <r>
    <x v="1"/>
    <x v="0"/>
    <x v="166"/>
    <x v="1"/>
    <n v="9.9059862023860006E-3"/>
    <n v="9.9059862023859999"/>
    <m/>
    <n v="3.6867926120758057"/>
    <n v="57602.003545854139"/>
    <n v="16.001000000000001"/>
  </r>
  <r>
    <x v="1"/>
    <x v="0"/>
    <x v="167"/>
    <x v="1"/>
    <n v="0"/>
    <n v="0"/>
    <m/>
    <n v="3.6867926120758057"/>
    <n v="0"/>
    <n v="0"/>
  </r>
  <r>
    <x v="1"/>
    <x v="0"/>
    <x v="168"/>
    <x v="0"/>
    <n v="2.0091426838275001E-2"/>
    <n v="20.091426838275002"/>
    <m/>
    <n v="3.6867926120758057"/>
    <n v="127344.94893328732"/>
    <n v="35.374000000000002"/>
  </r>
  <r>
    <x v="1"/>
    <x v="0"/>
    <x v="169"/>
    <x v="1"/>
    <n v="9.895777145911E-3"/>
    <n v="9.8957771459109996"/>
    <m/>
    <n v="3.9541780948638916"/>
    <n v="57600.034755987959"/>
    <n v="16"/>
  </r>
  <r>
    <x v="1"/>
    <x v="0"/>
    <x v="170"/>
    <x v="1"/>
    <n v="9.9181639592539998E-3"/>
    <n v="9.9181639592540005"/>
    <m/>
    <n v="3.6026957035064697"/>
    <n v="57600.038228434198"/>
    <n v="16"/>
  </r>
  <r>
    <x v="1"/>
    <x v="0"/>
    <x v="171"/>
    <x v="1"/>
    <n v="9.9181552173469995E-3"/>
    <n v="9.9181552173469996"/>
    <m/>
    <n v="3.6447658538818359"/>
    <n v="57600.041415695254"/>
    <n v="16"/>
  </r>
  <r>
    <x v="1"/>
    <x v="0"/>
    <x v="172"/>
    <x v="1"/>
    <n v="9.9003933823519994E-3"/>
    <n v="9.9003933823520001"/>
    <m/>
    <n v="3.6026957035064697"/>
    <n v="57600.037872693203"/>
    <n v="16"/>
  </r>
  <r>
    <x v="1"/>
    <x v="0"/>
    <x v="173"/>
    <x v="1"/>
    <n v="9.9123487685460008E-3"/>
    <n v="9.9123487685460017"/>
    <m/>
    <n v="3.7287766933441162"/>
    <n v="57602.008610026343"/>
    <n v="16.001000000000001"/>
  </r>
  <r>
    <x v="1"/>
    <x v="0"/>
    <x v="174"/>
    <x v="1"/>
    <n v="9.9334893461290007E-3"/>
    <n v="9.9334893461290008"/>
    <m/>
    <n v="3.688678503036499"/>
    <n v="57600.037886246049"/>
    <n v="16"/>
  </r>
  <r>
    <x v="1"/>
    <x v="0"/>
    <x v="175"/>
    <x v="1"/>
    <n v="0"/>
    <n v="0"/>
    <m/>
    <n v="3.688678503036499"/>
    <n v="0"/>
    <n v="0"/>
  </r>
  <r>
    <x v="1"/>
    <x v="0"/>
    <x v="176"/>
    <x v="0"/>
    <n v="2.0154413589733002E-2"/>
    <n v="20.154413589733"/>
    <m/>
    <n v="3.6447658538818359"/>
    <n v="126613.34623724512"/>
    <n v="35.17"/>
  </r>
  <r>
    <x v="1"/>
    <x v="0"/>
    <x v="177"/>
    <x v="1"/>
    <n v="9.9276870371730001E-3"/>
    <n v="9.9276870371729995"/>
    <m/>
    <n v="3.9541780948638916"/>
    <n v="57600.031467329165"/>
    <n v="16"/>
  </r>
  <r>
    <x v="1"/>
    <x v="0"/>
    <x v="178"/>
    <x v="1"/>
    <n v="9.9365565340039999E-3"/>
    <n v="9.9365565340039996"/>
    <m/>
    <n v="3.6867926120758057"/>
    <n v="57600.037551175759"/>
    <n v="16"/>
  </r>
  <r>
    <x v="1"/>
    <x v="0"/>
    <x v="179"/>
    <x v="1"/>
    <n v="9.9246558243370007E-3"/>
    <n v="9.924655824337"/>
    <m/>
    <n v="3.688678503036499"/>
    <n v="57600.037684047282"/>
    <n v="16"/>
  </r>
  <r>
    <x v="1"/>
    <x v="0"/>
    <x v="180"/>
    <x v="1"/>
    <n v="9.9263972586489998E-3"/>
    <n v="9.9263972586490006"/>
    <m/>
    <n v="3.7325913906097412"/>
    <n v="57600.038234519001"/>
    <n v="16"/>
  </r>
  <r>
    <x v="1"/>
    <x v="0"/>
    <x v="181"/>
    <x v="1"/>
    <n v="9.9483610458080008E-3"/>
    <n v="9.9483610458080012"/>
    <m/>
    <n v="3.642902135848999"/>
    <n v="57600.037099783229"/>
    <n v="16"/>
  </r>
  <r>
    <x v="1"/>
    <x v="0"/>
    <x v="182"/>
    <x v="1"/>
    <n v="9.9336373990459997E-3"/>
    <n v="9.933637399045999"/>
    <m/>
    <n v="3.6466310024261475"/>
    <n v="57600.039684014781"/>
    <n v="16"/>
  </r>
  <r>
    <x v="1"/>
    <x v="0"/>
    <x v="183"/>
    <x v="1"/>
    <n v="0"/>
    <n v="0"/>
    <m/>
    <n v="3.6466310024261475"/>
    <n v="0"/>
    <n v="0"/>
  </r>
  <r>
    <x v="1"/>
    <x v="0"/>
    <x v="184"/>
    <x v="0"/>
    <n v="2.0084732214714001E-2"/>
    <n v="20.084732214714002"/>
    <m/>
    <n v="3.6924560070037842"/>
    <n v="126905.29950355728"/>
    <n v="35.250999999999998"/>
  </r>
  <r>
    <x v="1"/>
    <x v="0"/>
    <x v="185"/>
    <x v="1"/>
    <n v="9.9358803303049997E-3"/>
    <n v="9.9358803303050003"/>
    <m/>
    <n v="3.9940254688262939"/>
    <n v="57600.037666961944"/>
    <n v="16"/>
  </r>
  <r>
    <x v="1"/>
    <x v="0"/>
    <x v="186"/>
    <x v="1"/>
    <n v="9.9355005604390007E-3"/>
    <n v="9.9355005604390012"/>
    <m/>
    <n v="3.6867926120758057"/>
    <n v="57602.006994349897"/>
    <n v="16.001000000000001"/>
  </r>
  <r>
    <x v="1"/>
    <x v="0"/>
    <x v="187"/>
    <x v="1"/>
    <n v="9.9351786832129994E-3"/>
    <n v="9.9351786832129996"/>
    <m/>
    <n v="3.6466310024261475"/>
    <n v="57602.00615877068"/>
    <n v="16.001000000000001"/>
  </r>
  <r>
    <x v="1"/>
    <x v="0"/>
    <x v="188"/>
    <x v="1"/>
    <n v="9.9239377002230001E-3"/>
    <n v="9.923937700223"/>
    <m/>
    <n v="3.7306830883026123"/>
    <n v="57600.037381706919"/>
    <n v="16"/>
  </r>
  <r>
    <x v="1"/>
    <x v="0"/>
    <x v="189"/>
    <x v="1"/>
    <n v="9.9018889943380001E-3"/>
    <n v="9.901888994338"/>
    <m/>
    <n v="3.7306830883026123"/>
    <n v="57600.02314805115"/>
    <n v="16"/>
  </r>
  <r>
    <x v="1"/>
    <x v="0"/>
    <x v="190"/>
    <x v="1"/>
    <n v="9.8987102453150008E-3"/>
    <n v="9.8987102453150015"/>
    <m/>
    <n v="3.8106710910797119"/>
    <n v="57600.042205073325"/>
    <n v="16"/>
  </r>
  <r>
    <x v="1"/>
    <x v="0"/>
    <x v="191"/>
    <x v="1"/>
    <n v="0"/>
    <n v="0"/>
    <m/>
    <n v="3.8106710910797119"/>
    <n v="0"/>
    <n v="0"/>
  </r>
  <r>
    <x v="1"/>
    <x v="0"/>
    <x v="192"/>
    <x v="0"/>
    <n v="2.0049500804156999E-2"/>
    <n v="20.049500804156999"/>
    <m/>
    <n v="3.6447658538818359"/>
    <n v="126868.29272525002"/>
    <n v="35.241"/>
  </r>
  <r>
    <x v="1"/>
    <x v="0"/>
    <x v="193"/>
    <x v="1"/>
    <n v="9.9031153500620007E-3"/>
    <n v="9.9031153500620004"/>
    <m/>
    <n v="4.0818061828613281"/>
    <n v="57602.003519519603"/>
    <n v="16.001000000000001"/>
  </r>
  <r>
    <x v="1"/>
    <x v="0"/>
    <x v="194"/>
    <x v="1"/>
    <n v="9.9057855993599994E-3"/>
    <n v="9.9057855993599997"/>
    <m/>
    <n v="3.7745733261108398"/>
    <n v="57600.037627394224"/>
    <n v="16"/>
  </r>
  <r>
    <x v="0"/>
    <x v="0"/>
    <x v="108"/>
    <x v="1"/>
    <n v="1.0024288860616E-2"/>
    <n v="10.024288860616"/>
    <m/>
    <n v="1.4075511693954468"/>
    <n v="57600.025939860032"/>
    <n v="16"/>
  </r>
  <r>
    <x v="0"/>
    <x v="0"/>
    <x v="109"/>
    <x v="1"/>
    <n v="1.0024263719892E-2"/>
    <n v="10.024263719892"/>
    <m/>
    <n v="1.5371479988098145"/>
    <n v="57601.986717575674"/>
    <n v="16.001000000000001"/>
  </r>
  <r>
    <x v="0"/>
    <x v="0"/>
    <x v="110"/>
    <x v="1"/>
    <n v="1.0027313429466E-2"/>
    <n v="10.027313429466"/>
    <m/>
    <n v="1.5379341840744019"/>
    <n v="57601.982599010662"/>
    <n v="16.001000000000001"/>
  </r>
  <r>
    <x v="0"/>
    <x v="0"/>
    <x v="111"/>
    <x v="1"/>
    <n v="0"/>
    <n v="0"/>
    <m/>
    <n v="1.5379341840744019"/>
    <n v="0"/>
    <n v="0"/>
  </r>
  <r>
    <x v="0"/>
    <x v="0"/>
    <x v="112"/>
    <x v="0"/>
    <n v="1.6334070217925999E-2"/>
    <n v="16.334070217925998"/>
    <m/>
    <n v="1.5379341840744019"/>
    <n v="100061.51875626895"/>
    <n v="27.795000000000002"/>
  </r>
  <r>
    <x v="0"/>
    <x v="0"/>
    <x v="113"/>
    <x v="1"/>
    <n v="1.0032516832884E-2"/>
    <n v="10.032516832883999"/>
    <m/>
    <n v="1.7567404508590698"/>
    <n v="57602.020200820829"/>
    <n v="16.001000000000001"/>
  </r>
  <r>
    <x v="0"/>
    <x v="0"/>
    <x v="114"/>
    <x v="1"/>
    <n v="1.0037554189831E-2"/>
    <n v="10.037554189831001"/>
    <m/>
    <n v="1.4939931631088257"/>
    <n v="57600.045769270699"/>
    <n v="16"/>
  </r>
  <r>
    <x v="0"/>
    <x v="0"/>
    <x v="115"/>
    <x v="1"/>
    <n v="1.0027045137009E-2"/>
    <n v="10.027045137008999"/>
    <m/>
    <n v="1.4939931631088257"/>
    <n v="57600.814928068816"/>
    <n v="16"/>
  </r>
  <r>
    <x v="0"/>
    <x v="0"/>
    <x v="116"/>
    <x v="1"/>
    <n v="1.0029536313457E-2"/>
    <n v="10.029536313457001"/>
    <m/>
    <n v="1.6224963665008545"/>
    <n v="57608.402100221138"/>
    <n v="16.001999999999999"/>
  </r>
  <r>
    <x v="0"/>
    <x v="0"/>
    <x v="117"/>
    <x v="1"/>
    <n v="1.0026122006266999E-2"/>
    <n v="10.026122006266998"/>
    <m/>
    <n v="1.4507943391799927"/>
    <n v="57607.962084624451"/>
    <n v="16.001999999999999"/>
  </r>
  <r>
    <x v="0"/>
    <x v="0"/>
    <x v="118"/>
    <x v="1"/>
    <n v="7.9568734304800003E-3"/>
    <n v="7.95687343048"/>
    <m/>
    <n v="0"/>
    <n v="48606.941912098075"/>
    <n v="13.502000000000001"/>
  </r>
  <r>
    <x v="0"/>
    <x v="0"/>
    <x v="119"/>
    <x v="1"/>
    <n v="0"/>
    <n v="0"/>
    <m/>
    <n v="0"/>
    <n v="0"/>
    <n v="0"/>
  </r>
  <r>
    <x v="0"/>
    <x v="0"/>
    <x v="120"/>
    <x v="0"/>
    <n v="1.6244703645135999E-2"/>
    <n v="16.244703645135999"/>
    <m/>
    <n v="1.4955230951309204"/>
    <n v="99398.175197748846"/>
    <n v="27.611000000000001"/>
  </r>
  <r>
    <x v="0"/>
    <x v="0"/>
    <x v="121"/>
    <x v="1"/>
    <n v="9.9915301544640008E-3"/>
    <n v="9.9915301544640016"/>
    <m/>
    <n v="1.8006590604782104"/>
    <n v="57602.003059379887"/>
    <n v="16.001000000000001"/>
  </r>
  <r>
    <x v="0"/>
    <x v="0"/>
    <x v="122"/>
    <x v="1"/>
    <n v="1.0025781478676001E-2"/>
    <n v="10.025781478676"/>
    <m/>
    <n v="1.5802586078643799"/>
    <n v="57602.004053722521"/>
    <n v="16.001000000000001"/>
  </r>
  <r>
    <x v="0"/>
    <x v="0"/>
    <x v="123"/>
    <x v="1"/>
    <n v="1.0028374335957E-2"/>
    <n v="10.028374335957"/>
    <m/>
    <n v="1.5810664892196655"/>
    <n v="57602.004321987173"/>
    <n v="16.001000000000001"/>
  </r>
  <r>
    <x v="0"/>
    <x v="0"/>
    <x v="124"/>
    <x v="1"/>
    <n v="1.0024750704683E-2"/>
    <n v="10.024750704683001"/>
    <m/>
    <n v="1.6233251094818115"/>
    <n v="57600.037878195675"/>
    <n v="16"/>
  </r>
  <r>
    <x v="0"/>
    <x v="0"/>
    <x v="125"/>
    <x v="1"/>
    <n v="1.0031607981550001E-2"/>
    <n v="10.031607981550001"/>
    <m/>
    <n v="1.5371479988098145"/>
    <n v="57602.00352091754"/>
    <n v="16.001000000000001"/>
  </r>
  <r>
    <x v="0"/>
    <x v="0"/>
    <x v="126"/>
    <x v="1"/>
    <n v="1.0032168717312001E-2"/>
    <n v="10.032168717312"/>
    <m/>
    <n v="1.4939931631088257"/>
    <n v="57602.003694909989"/>
    <n v="16.001000000000001"/>
  </r>
  <r>
    <x v="0"/>
    <x v="0"/>
    <x v="127"/>
    <x v="1"/>
    <n v="0"/>
    <n v="0"/>
    <m/>
    <n v="1.4939931631088257"/>
    <n v="0"/>
    <n v="0"/>
  </r>
  <r>
    <x v="0"/>
    <x v="0"/>
    <x v="128"/>
    <x v="0"/>
    <n v="1.6227719174977999E-2"/>
    <n v="16.227719174977999"/>
    <m/>
    <n v="1.5371479988098145"/>
    <n v="99243.956922074416"/>
    <n v="27.568000000000001"/>
  </r>
  <r>
    <x v="0"/>
    <x v="0"/>
    <x v="129"/>
    <x v="1"/>
    <n v="1.0032314816206001E-2"/>
    <n v="10.032314816206"/>
    <m/>
    <n v="1.7576390504837036"/>
    <n v="57602.004101082581"/>
    <n v="16.001000000000001"/>
  </r>
  <r>
    <x v="0"/>
    <x v="0"/>
    <x v="130"/>
    <x v="1"/>
    <n v="1.0030790043319001E-2"/>
    <n v="10.030790043319001"/>
    <m/>
    <n v="1.5379341840744019"/>
    <n v="57600.033236986659"/>
    <n v="16"/>
  </r>
  <r>
    <x v="0"/>
    <x v="0"/>
    <x v="131"/>
    <x v="1"/>
    <n v="1.0008006514478999E-2"/>
    <n v="10.008006514479"/>
    <m/>
    <n v="1.5387212038040161"/>
    <n v="57602.004022858491"/>
    <n v="16.001000000000001"/>
  </r>
  <r>
    <x v="0"/>
    <x v="0"/>
    <x v="132"/>
    <x v="1"/>
    <n v="1.001800335958E-2"/>
    <n v="10.01800335958"/>
    <m/>
    <n v="1.6241546869277954"/>
    <n v="57602.005877189018"/>
    <n v="16.001000000000001"/>
  </r>
  <r>
    <x v="0"/>
    <x v="0"/>
    <x v="133"/>
    <x v="1"/>
    <n v="1.0032456746172E-2"/>
    <n v="10.032456746171999"/>
    <m/>
    <n v="1.6241546869277954"/>
    <n v="57600.026871398019"/>
    <n v="16"/>
  </r>
  <r>
    <x v="0"/>
    <x v="0"/>
    <x v="134"/>
    <x v="1"/>
    <n v="1.003549767187E-2"/>
    <n v="10.035497671869999"/>
    <m/>
    <n v="1.6249849796295166"/>
    <n v="57600.037889144776"/>
    <n v="16"/>
  </r>
  <r>
    <x v="0"/>
    <x v="0"/>
    <x v="135"/>
    <x v="1"/>
    <n v="0"/>
    <n v="0"/>
    <m/>
    <n v="1.6249849796295166"/>
    <n v="0"/>
    <n v="0"/>
  </r>
  <r>
    <x v="0"/>
    <x v="0"/>
    <x v="136"/>
    <x v="0"/>
    <n v="1.6198379058938998E-2"/>
    <n v="16.198379058938997"/>
    <m/>
    <n v="1.4955230951309204"/>
    <n v="99102.890684219077"/>
    <n v="27.529"/>
  </r>
  <r>
    <x v="0"/>
    <x v="0"/>
    <x v="137"/>
    <x v="1"/>
    <n v="1.0035291142886E-2"/>
    <n v="10.035291142886001"/>
    <m/>
    <n v="1.887531042098999"/>
    <n v="57602.00308298102"/>
    <n v="16.001000000000001"/>
  </r>
  <r>
    <x v="0"/>
    <x v="0"/>
    <x v="138"/>
    <x v="1"/>
    <n v="1.003231821041E-2"/>
    <n v="10.032318210410001"/>
    <m/>
    <n v="1.5810664892196655"/>
    <n v="57600.036712008223"/>
    <n v="16"/>
  </r>
  <r>
    <x v="0"/>
    <x v="0"/>
    <x v="139"/>
    <x v="1"/>
    <n v="1.0019987376774999E-2"/>
    <n v="10.019987376774999"/>
    <m/>
    <n v="1.6241546869277954"/>
    <n v="57600.037344571829"/>
    <n v="16"/>
  </r>
  <r>
    <x v="0"/>
    <x v="0"/>
    <x v="140"/>
    <x v="1"/>
    <n v="1.0033126297678E-2"/>
    <n v="10.033126297678001"/>
    <m/>
    <n v="1.5810664892196655"/>
    <n v="57602.003552902381"/>
    <n v="16.001000000000001"/>
  </r>
  <r>
    <x v="0"/>
    <x v="0"/>
    <x v="141"/>
    <x v="1"/>
    <n v="1.0035344287186001E-2"/>
    <n v="10.035344287186"/>
    <m/>
    <n v="0"/>
    <n v="57602.004319040709"/>
    <n v="16.001000000000001"/>
  </r>
  <r>
    <x v="0"/>
    <x v="0"/>
    <x v="142"/>
    <x v="1"/>
    <n v="1.0040839247539001E-2"/>
    <n v="10.040839247539001"/>
    <m/>
    <n v="1.4932293891906738"/>
    <n v="57602.004311842051"/>
    <n v="16.001000000000001"/>
  </r>
  <r>
    <x v="0"/>
    <x v="0"/>
    <x v="143"/>
    <x v="1"/>
    <n v="0"/>
    <n v="0"/>
    <m/>
    <n v="1.4932293891906738"/>
    <n v="0"/>
    <n v="0"/>
  </r>
  <r>
    <x v="0"/>
    <x v="0"/>
    <x v="144"/>
    <x v="0"/>
    <n v="1.6169792843413001E-2"/>
    <n v="16.169792843413003"/>
    <m/>
    <n v="1.5802586078643799"/>
    <n v="98856.132505619666"/>
    <n v="27.46"/>
  </r>
  <r>
    <x v="0"/>
    <x v="0"/>
    <x v="145"/>
    <x v="1"/>
    <n v="1.00118828622E-2"/>
    <n v="10.0118828622"/>
    <m/>
    <n v="1.8015800714492798"/>
    <n v="57602.003610554049"/>
    <n v="16.001000000000001"/>
  </r>
  <r>
    <x v="0"/>
    <x v="0"/>
    <x v="146"/>
    <x v="1"/>
    <n v="1.0019994234836E-2"/>
    <n v="10.019994234836"/>
    <m/>
    <n v="1.6249849796295166"/>
    <n v="57601.989993930838"/>
    <n v="16.001000000000001"/>
  </r>
  <r>
    <x v="0"/>
    <x v="0"/>
    <x v="147"/>
    <x v="1"/>
    <n v="1.003304409418E-2"/>
    <n v="10.033044094180001"/>
    <m/>
    <n v="1.5379341840744019"/>
    <n v="57602.003705887488"/>
    <n v="16.001000000000001"/>
  </r>
  <r>
    <x v="0"/>
    <x v="0"/>
    <x v="148"/>
    <x v="1"/>
    <n v="1.0039261888436001E-2"/>
    <n v="10.039261888436"/>
    <m/>
    <n v="1.6241546869277954"/>
    <n v="57602.003512026175"/>
    <n v="16.001000000000001"/>
  </r>
  <r>
    <x v="0"/>
    <x v="0"/>
    <x v="149"/>
    <x v="1"/>
    <n v="1.0036187797737999E-2"/>
    <n v="10.036187797737998"/>
    <m/>
    <n v="1.5371479988098145"/>
    <n v="57600.03683855728"/>
    <n v="16"/>
  </r>
  <r>
    <x v="0"/>
    <x v="0"/>
    <x v="150"/>
    <x v="1"/>
    <n v="1.0036145156832E-2"/>
    <n v="10.036145156832001"/>
    <m/>
    <n v="1.6249849796295166"/>
    <n v="57602.003498734339"/>
    <n v="16.001000000000001"/>
  </r>
  <r>
    <x v="0"/>
    <x v="0"/>
    <x v="151"/>
    <x v="1"/>
    <n v="0"/>
    <n v="0"/>
    <m/>
    <n v="1.6249849796295166"/>
    <n v="0"/>
    <n v="0"/>
  </r>
  <r>
    <x v="0"/>
    <x v="0"/>
    <x v="152"/>
    <x v="0"/>
    <n v="1.6143833128286E-2"/>
    <n v="16.143833128286001"/>
    <m/>
    <n v="1.6249849796295166"/>
    <n v="98697.916229387847"/>
    <n v="27.416"/>
  </r>
  <r>
    <x v="0"/>
    <x v="0"/>
    <x v="153"/>
    <x v="1"/>
    <n v="1.0037252661667001E-2"/>
    <n v="10.037252661667001"/>
    <m/>
    <n v="1.8445775508880615"/>
    <n v="57600.037679309651"/>
    <n v="16"/>
  </r>
  <r>
    <x v="0"/>
    <x v="0"/>
    <x v="154"/>
    <x v="1"/>
    <n v="1.0038651098513001E-2"/>
    <n v="10.038651098513"/>
    <m/>
    <n v="1.4947577714920044"/>
    <n v="57601.998497357519"/>
    <n v="16.001000000000001"/>
  </r>
  <r>
    <x v="0"/>
    <x v="0"/>
    <x v="155"/>
    <x v="1"/>
    <n v="1.0032754852214E-2"/>
    <n v="10.032754852214"/>
    <m/>
    <n v="1.6689034700393677"/>
    <n v="57602.003576943578"/>
    <n v="16.001000000000001"/>
  </r>
  <r>
    <x v="0"/>
    <x v="0"/>
    <x v="156"/>
    <x v="1"/>
    <n v="1.0038783720659E-2"/>
    <n v="10.038783720659"/>
    <m/>
    <n v="1.6241546869277954"/>
    <n v="57601.986062110533"/>
    <n v="16.001000000000001"/>
  </r>
  <r>
    <x v="0"/>
    <x v="0"/>
    <x v="157"/>
    <x v="1"/>
    <n v="1.0037222667191001E-2"/>
    <n v="10.037222667191001"/>
    <m/>
    <n v="1.5379341840744019"/>
    <n v="57600.039746637609"/>
    <n v="16"/>
  </r>
  <r>
    <x v="0"/>
    <x v="0"/>
    <x v="158"/>
    <x v="1"/>
    <n v="1.0038790677186001E-2"/>
    <n v="10.038790677186"/>
    <m/>
    <n v="1.6249849796295166"/>
    <n v="57601.990862412742"/>
    <n v="16.001000000000001"/>
  </r>
  <r>
    <x v="0"/>
    <x v="0"/>
    <x v="159"/>
    <x v="1"/>
    <n v="0"/>
    <n v="0"/>
    <m/>
    <n v="1.6249849796295166"/>
    <n v="0"/>
    <n v="0"/>
  </r>
  <r>
    <x v="0"/>
    <x v="0"/>
    <x v="160"/>
    <x v="0"/>
    <n v="1.6123130042941001E-2"/>
    <n v="16.123130042941"/>
    <m/>
    <n v="1.581875205039978"/>
    <n v="98563.277429622045"/>
    <n v="27.379000000000001"/>
  </r>
  <r>
    <x v="0"/>
    <x v="0"/>
    <x v="161"/>
    <x v="1"/>
    <n v="1.0044154299571E-2"/>
    <n v="10.044154299571"/>
    <m/>
    <n v="1.845521092414856"/>
    <n v="57600.037631709056"/>
    <n v="16"/>
  </r>
  <r>
    <x v="0"/>
    <x v="0"/>
    <x v="162"/>
    <x v="1"/>
    <n v="1.0037388597351E-2"/>
    <n v="10.037388597351001"/>
    <m/>
    <n v="1.7110724449157715"/>
    <n v="57602.005981864218"/>
    <n v="16.001000000000001"/>
  </r>
  <r>
    <x v="0"/>
    <x v="0"/>
    <x v="163"/>
    <x v="1"/>
    <n v="1.0039639602573E-2"/>
    <n v="10.039639602572999"/>
    <m/>
    <n v="1.5810664892196655"/>
    <n v="57602.003881693963"/>
    <n v="16.001000000000001"/>
  </r>
  <r>
    <x v="0"/>
    <x v="0"/>
    <x v="164"/>
    <x v="1"/>
    <n v="1.0006402638993E-2"/>
    <n v="10.006402638993"/>
    <m/>
    <n v="1.581875205039978"/>
    <n v="57602.003673703082"/>
    <n v="16.001000000000001"/>
  </r>
  <r>
    <x v="0"/>
    <x v="0"/>
    <x v="165"/>
    <x v="1"/>
    <n v="1.0004465670203E-2"/>
    <n v="10.004465670203"/>
    <m/>
    <n v="1.581875205039978"/>
    <n v="57600.037406749951"/>
    <n v="16"/>
  </r>
  <r>
    <x v="0"/>
    <x v="0"/>
    <x v="166"/>
    <x v="1"/>
    <n v="1.0038823804531E-2"/>
    <n v="10.038823804530999"/>
    <m/>
    <n v="1.581875205039978"/>
    <n v="57602.003800845152"/>
    <n v="16.001000000000001"/>
  </r>
  <r>
    <x v="0"/>
    <x v="0"/>
    <x v="167"/>
    <x v="1"/>
    <n v="0"/>
    <n v="0"/>
    <m/>
    <n v="1.581875205039978"/>
    <n v="0"/>
    <n v="0"/>
  </r>
  <r>
    <x v="0"/>
    <x v="0"/>
    <x v="168"/>
    <x v="0"/>
    <n v="1.6106200376376001E-2"/>
    <n v="16.106200376376002"/>
    <m/>
    <n v="1.5387212038040161"/>
    <n v="98680.135567577905"/>
    <n v="27.411000000000001"/>
  </r>
  <r>
    <x v="0"/>
    <x v="0"/>
    <x v="169"/>
    <x v="1"/>
    <n v="1.0004493851909E-2"/>
    <n v="10.004493851909"/>
    <m/>
    <n v="1.845521092414856"/>
    <n v="57600.032423572906"/>
    <n v="16"/>
  </r>
  <r>
    <x v="0"/>
    <x v="0"/>
    <x v="170"/>
    <x v="1"/>
    <n v="1.0024304826252E-2"/>
    <n v="10.024304826252001"/>
    <m/>
    <n v="1.6258161067962646"/>
    <n v="57600.037613680513"/>
    <n v="16"/>
  </r>
  <r>
    <x v="0"/>
    <x v="0"/>
    <x v="171"/>
    <x v="1"/>
    <n v="1.0037779136177E-2"/>
    <n v="10.037779136177001"/>
    <m/>
    <n v="1.6258161067962646"/>
    <n v="57602.003956716406"/>
    <n v="16.001000000000001"/>
  </r>
  <r>
    <x v="0"/>
    <x v="0"/>
    <x v="172"/>
    <x v="1"/>
    <n v="1.0027869919826E-2"/>
    <n v="10.027869919825999"/>
    <m/>
    <n v="1.581875205039978"/>
    <n v="57601.998789186749"/>
    <n v="16.001000000000001"/>
  </r>
  <r>
    <x v="0"/>
    <x v="0"/>
    <x v="173"/>
    <x v="1"/>
    <n v="1.0028106016699E-2"/>
    <n v="10.028106016699001"/>
    <m/>
    <n v="1.6689034700393677"/>
    <n v="57602.001408210883"/>
    <n v="16.001000000000001"/>
  </r>
  <r>
    <x v="0"/>
    <x v="0"/>
    <x v="174"/>
    <x v="1"/>
    <n v="1.0038004038564001E-2"/>
    <n v="10.038004038564001"/>
    <m/>
    <n v="1.5826847553253174"/>
    <n v="57602.003794458593"/>
    <n v="16.001000000000001"/>
  </r>
  <r>
    <x v="0"/>
    <x v="0"/>
    <x v="175"/>
    <x v="1"/>
    <n v="0"/>
    <n v="0"/>
    <m/>
    <n v="1.5826847553253174"/>
    <n v="0"/>
    <n v="0"/>
  </r>
  <r>
    <x v="0"/>
    <x v="0"/>
    <x v="176"/>
    <x v="0"/>
    <n v="1.607017246949E-2"/>
    <n v="16.07017246949"/>
    <m/>
    <n v="1.6697571277618408"/>
    <n v="98048.080720816535"/>
    <n v="27.236000000000001"/>
  </r>
  <r>
    <x v="0"/>
    <x v="0"/>
    <x v="177"/>
    <x v="1"/>
    <n v="1.003299239004E-2"/>
    <n v="10.03299239004"/>
    <m/>
    <n v="1.9294551610946655"/>
    <n v="57602.006368124057"/>
    <n v="16.001000000000001"/>
  </r>
  <r>
    <x v="0"/>
    <x v="0"/>
    <x v="178"/>
    <x v="1"/>
    <n v="1.0011935889316001E-2"/>
    <n v="10.011935889316"/>
    <m/>
    <n v="1.6266481876373291"/>
    <n v="57600.038510709695"/>
    <n v="16"/>
  </r>
  <r>
    <x v="0"/>
    <x v="0"/>
    <x v="179"/>
    <x v="1"/>
    <n v="1.0041039325975E-2"/>
    <n v="10.041039325974999"/>
    <m/>
    <n v="1.581875205039978"/>
    <n v="57600.038175640555"/>
    <n v="16"/>
  </r>
  <r>
    <x v="0"/>
    <x v="0"/>
    <x v="180"/>
    <x v="1"/>
    <n v="1.0039786813472999E-2"/>
    <n v="10.039786813472999"/>
    <m/>
    <n v="1.6266481876373291"/>
    <n v="57600.032188061894"/>
    <n v="16"/>
  </r>
  <r>
    <x v="0"/>
    <x v="0"/>
    <x v="181"/>
    <x v="1"/>
    <n v="1.0004165837412E-2"/>
    <n v="10.004165837412"/>
    <m/>
    <n v="1.5810664892196655"/>
    <n v="57602.003913854147"/>
    <n v="16.001000000000001"/>
  </r>
  <r>
    <x v="0"/>
    <x v="0"/>
    <x v="182"/>
    <x v="1"/>
    <n v="9.9749164771740003E-3"/>
    <n v="9.9749164771740002"/>
    <m/>
    <n v="1.6689034700393677"/>
    <n v="57602.003096187851"/>
    <n v="16.001000000000001"/>
  </r>
  <r>
    <x v="0"/>
    <x v="0"/>
    <x v="183"/>
    <x v="1"/>
    <n v="0"/>
    <n v="0"/>
    <m/>
    <n v="1.6689034700393677"/>
    <n v="0"/>
    <n v="0"/>
  </r>
  <r>
    <x v="0"/>
    <x v="0"/>
    <x v="184"/>
    <x v="0"/>
    <n v="1.6063090118690001E-2"/>
    <n v="16.063090118690003"/>
    <m/>
    <n v="1.6258161067962646"/>
    <n v="98861.101983613669"/>
    <n v="27.460999999999999"/>
  </r>
  <r>
    <x v="0"/>
    <x v="0"/>
    <x v="185"/>
    <x v="1"/>
    <n v="1.0027137239293001E-2"/>
    <n v="10.027137239293001"/>
    <m/>
    <n v="1.8894619941711426"/>
    <n v="57602.003285381863"/>
    <n v="16.001000000000001"/>
  </r>
  <r>
    <x v="0"/>
    <x v="0"/>
    <x v="186"/>
    <x v="1"/>
    <n v="1.0011891080595E-2"/>
    <n v="10.011891080594999"/>
    <m/>
    <n v="1.6258161067962646"/>
    <n v="57602.003710556222"/>
    <n v="16.001000000000001"/>
  </r>
  <r>
    <x v="0"/>
    <x v="0"/>
    <x v="187"/>
    <x v="1"/>
    <n v="1.0029270773767E-2"/>
    <n v="10.029270773766999"/>
    <m/>
    <n v="1.6680507659912109"/>
    <n v="57602.00359317979"/>
    <n v="16.001000000000001"/>
  </r>
  <r>
    <x v="0"/>
    <x v="0"/>
    <x v="188"/>
    <x v="1"/>
    <n v="1.0013226809496E-2"/>
    <n v="10.013226809496"/>
    <m/>
    <n v="1.6697571277618408"/>
    <n v="57602.004260641421"/>
    <n v="16.001000000000001"/>
  </r>
  <r>
    <x v="0"/>
    <x v="0"/>
    <x v="189"/>
    <x v="1"/>
    <n v="1.0009623425621001E-2"/>
    <n v="10.009623425621001"/>
    <m/>
    <n v="1.5387212038040161"/>
    <n v="57602.00339736676"/>
    <n v="16.001000000000001"/>
  </r>
  <r>
    <x v="0"/>
    <x v="0"/>
    <x v="190"/>
    <x v="1"/>
    <n v="1.001494056398E-2"/>
    <n v="10.01494056398"/>
    <m/>
    <n v="1.5834951400756836"/>
    <n v="57602.003533024006"/>
    <n v="16.001000000000001"/>
  </r>
  <r>
    <x v="0"/>
    <x v="0"/>
    <x v="191"/>
    <x v="1"/>
    <n v="0"/>
    <n v="0"/>
    <m/>
    <n v="1.5834951400756836"/>
    <n v="0"/>
    <n v="0"/>
  </r>
  <r>
    <x v="0"/>
    <x v="0"/>
    <x v="192"/>
    <x v="0"/>
    <n v="1.6020110931737001E-2"/>
    <n v="16.020110931737001"/>
    <m/>
    <n v="1.6258161067962646"/>
    <n v="98044.433938581191"/>
    <n v="27.234999999999999"/>
  </r>
  <r>
    <x v="0"/>
    <x v="0"/>
    <x v="193"/>
    <x v="1"/>
    <n v="1.000360966297E-2"/>
    <n v="10.00360966297"/>
    <m/>
    <n v="1.9324145317077637"/>
    <n v="57600.037405216994"/>
    <n v="16"/>
  </r>
  <r>
    <x v="0"/>
    <x v="0"/>
    <x v="194"/>
    <x v="1"/>
    <n v="9.9985543630459993E-3"/>
    <n v="9.998554363045999"/>
    <m/>
    <n v="1.6697571277618408"/>
    <n v="57600.024483170055"/>
    <n v="16"/>
  </r>
  <r>
    <x v="0"/>
    <x v="0"/>
    <x v="195"/>
    <x v="1"/>
    <n v="1.0002005792141999E-2"/>
    <n v="10.002005792141999"/>
    <m/>
    <n v="1.6689034700393677"/>
    <n v="57600.037854863163"/>
    <n v="16"/>
  </r>
  <r>
    <x v="0"/>
    <x v="0"/>
    <x v="196"/>
    <x v="1"/>
    <n v="1.0012362275638001E-2"/>
    <n v="10.012362275638001"/>
    <m/>
    <n v="1.6689034700393677"/>
    <n v="57602.003777261285"/>
    <n v="16.001000000000001"/>
  </r>
  <r>
    <x v="0"/>
    <x v="0"/>
    <x v="197"/>
    <x v="1"/>
    <n v="1.0037668073116001E-2"/>
    <n v="10.037668073116"/>
    <m/>
    <n v="1.6680507659912109"/>
    <n v="57602.003142915572"/>
    <n v="16.001000000000001"/>
  </r>
  <r>
    <x v="0"/>
    <x v="0"/>
    <x v="198"/>
    <x v="1"/>
    <n v="1.0040697421113E-2"/>
    <n v="10.040697421113"/>
    <m/>
    <n v="1.7128219604492188"/>
    <n v="57602.005512244665"/>
    <n v="16.001000000000001"/>
  </r>
  <r>
    <x v="0"/>
    <x v="0"/>
    <x v="199"/>
    <x v="1"/>
    <n v="0"/>
    <n v="0"/>
    <m/>
    <n v="1.7128219604492188"/>
    <n v="0"/>
    <n v="0"/>
  </r>
  <r>
    <x v="0"/>
    <x v="0"/>
    <x v="200"/>
    <x v="0"/>
    <n v="1.5999224255346001E-2"/>
    <n v="15.999224255346"/>
    <m/>
    <n v="1.6697571277618408"/>
    <n v="97794.461611623163"/>
    <n v="27.164999999999999"/>
  </r>
  <r>
    <x v="0"/>
    <x v="0"/>
    <x v="201"/>
    <x v="1"/>
    <n v="1.0024049446559E-2"/>
    <n v="10.024049446558999"/>
    <m/>
    <n v="1.9753232002258301"/>
    <n v="57600.037728554526"/>
    <n v="16"/>
  </r>
  <r>
    <x v="0"/>
    <x v="0"/>
    <x v="202"/>
    <x v="1"/>
    <n v="1.0032887966108E-2"/>
    <n v="10.032887966107999"/>
    <m/>
    <n v="1.5826847553253174"/>
    <n v="57600.037697831125"/>
    <n v="16"/>
  </r>
  <r>
    <x v="0"/>
    <x v="0"/>
    <x v="203"/>
    <x v="1"/>
    <n v="1.0031081584126E-2"/>
    <n v="10.031081584125999"/>
    <m/>
    <n v="1.6266481876373291"/>
    <n v="57602.005663160613"/>
    <n v="16.001000000000001"/>
  </r>
  <r>
    <x v="0"/>
    <x v="0"/>
    <x v="204"/>
    <x v="1"/>
    <n v="1.0015278033566E-2"/>
    <n v="10.015278033566"/>
    <m/>
    <n v="1.6689034700393677"/>
    <n v="57602.003712221922"/>
    <n v="16.001000000000001"/>
  </r>
  <r>
    <x v="0"/>
    <x v="0"/>
    <x v="205"/>
    <x v="1"/>
    <n v="1.0041332260426E-2"/>
    <n v="10.041332260426"/>
    <m/>
    <n v="1.7567404508590698"/>
    <n v="57602.004083507622"/>
    <n v="16.001000000000001"/>
  </r>
  <r>
    <x v="0"/>
    <x v="0"/>
    <x v="206"/>
    <x v="1"/>
    <n v="1.0036933148915E-2"/>
    <n v="10.036933148914999"/>
    <m/>
    <n v="1.713698148727417"/>
    <n v="57600.037761310981"/>
    <n v="16"/>
  </r>
  <r>
    <x v="0"/>
    <x v="0"/>
    <x v="207"/>
    <x v="1"/>
    <n v="0"/>
    <n v="0"/>
    <m/>
    <n v="1.713698148727417"/>
    <n v="0"/>
    <n v="0"/>
  </r>
  <r>
    <x v="0"/>
    <x v="0"/>
    <x v="208"/>
    <x v="0"/>
    <n v="1.5973798665179999E-2"/>
    <n v="15.973798665179999"/>
    <m/>
    <n v="1.6697571277618408"/>
    <n v="97625.103265357786"/>
    <n v="27.117999999999999"/>
  </r>
  <r>
    <x v="0"/>
    <x v="0"/>
    <x v="209"/>
    <x v="1"/>
    <n v="1.0031644348495E-2"/>
    <n v="10.031644348495"/>
    <m/>
    <n v="1.9324145317077637"/>
    <n v="57602.004967809553"/>
    <n v="16.001000000000001"/>
  </r>
  <r>
    <x v="0"/>
    <x v="0"/>
    <x v="210"/>
    <x v="1"/>
    <n v="1.0033932351762E-2"/>
    <n v="10.033932351762001"/>
    <m/>
    <n v="1.713698148727417"/>
    <n v="57602.003560916433"/>
    <n v="16.001000000000001"/>
  </r>
  <r>
    <x v="0"/>
    <x v="0"/>
    <x v="211"/>
    <x v="1"/>
    <n v="1.0031071194531E-2"/>
    <n v="10.031071194531"/>
    <m/>
    <n v="1.6697571277618408"/>
    <n v="57600.012892764935"/>
    <n v="16"/>
  </r>
  <r>
    <x v="0"/>
    <x v="0"/>
    <x v="212"/>
    <x v="1"/>
    <n v="1.0029451331829E-2"/>
    <n v="10.029451331829"/>
    <m/>
    <n v="1.7119467258453369"/>
    <n v="57602.001459084582"/>
    <n v="16.001000000000001"/>
  </r>
  <r>
    <x v="0"/>
    <x v="0"/>
    <x v="213"/>
    <x v="1"/>
    <n v="1.0028898480912001E-2"/>
    <n v="10.028898480912002"/>
    <m/>
    <n v="1.6697571277618408"/>
    <n v="57602.001934289394"/>
    <n v="16.001000000000001"/>
  </r>
  <r>
    <x v="0"/>
    <x v="0"/>
    <x v="214"/>
    <x v="1"/>
    <n v="1.0031534072663001E-2"/>
    <n v="10.031534072663"/>
    <m/>
    <n v="1.7145751714706421"/>
    <n v="57601.99435185107"/>
    <n v="16.001000000000001"/>
  </r>
  <r>
    <x v="0"/>
    <x v="0"/>
    <x v="215"/>
    <x v="1"/>
    <n v="0"/>
    <n v="0"/>
    <m/>
    <n v="1.7145751714706421"/>
    <n v="0"/>
    <n v="0"/>
  </r>
  <r>
    <x v="0"/>
    <x v="0"/>
    <x v="216"/>
    <x v="0"/>
    <n v="1.5944376740133E-2"/>
    <n v="15.944376740133"/>
    <m/>
    <n v="1.6706116199493408"/>
    <n v="97464.766202193598"/>
    <n v="27.074000000000002"/>
  </r>
  <r>
    <x v="0"/>
    <x v="0"/>
    <x v="217"/>
    <x v="1"/>
    <n v="1.0027265387089E-2"/>
    <n v="10.027265387089001"/>
    <m/>
    <n v="1.9334030151367188"/>
    <n v="57602.003550821813"/>
    <n v="16.001000000000001"/>
  </r>
  <r>
    <x v="0"/>
    <x v="0"/>
    <x v="218"/>
    <x v="1"/>
    <n v="1.0034287114136E-2"/>
    <n v="10.034287114136001"/>
    <m/>
    <n v="1.7128219604492188"/>
    <n v="57602.001733073281"/>
    <n v="16.001000000000001"/>
  </r>
  <r>
    <x v="0"/>
    <x v="0"/>
    <x v="219"/>
    <x v="1"/>
    <n v="1.0036155114395E-2"/>
    <n v="10.036155114395001"/>
    <m/>
    <n v="1.7128219604492188"/>
    <n v="57602.001282662066"/>
    <n v="16.001000000000001"/>
  </r>
  <r>
    <x v="0"/>
    <x v="0"/>
    <x v="220"/>
    <x v="1"/>
    <n v="1.0044840963942E-2"/>
    <n v="10.044840963942001"/>
    <m/>
    <n v="1.799738883972168"/>
    <n v="57602.004114778858"/>
    <n v="16.001000000000001"/>
  </r>
  <r>
    <x v="0"/>
    <x v="0"/>
    <x v="221"/>
    <x v="1"/>
    <n v="1.0040610073864E-2"/>
    <n v="10.040610073864"/>
    <m/>
    <n v="1.6689034700393677"/>
    <n v="57602.003461755005"/>
    <n v="16.001000000000001"/>
  </r>
  <r>
    <x v="0"/>
    <x v="0"/>
    <x v="222"/>
    <x v="1"/>
    <n v="1.0039872334968E-2"/>
    <n v="10.039872334967999"/>
    <m/>
    <n v="1.713698148727417"/>
    <n v="57601.997399483254"/>
    <n v="16.001000000000001"/>
  </r>
  <r>
    <x v="0"/>
    <x v="0"/>
    <x v="223"/>
    <x v="1"/>
    <n v="0"/>
    <n v="0"/>
    <m/>
    <n v="1.713698148727417"/>
    <n v="0"/>
    <n v="0"/>
  </r>
  <r>
    <x v="0"/>
    <x v="0"/>
    <x v="224"/>
    <x v="0"/>
    <n v="1.5920287113881999E-2"/>
    <n v="15.920287113881999"/>
    <m/>
    <n v="1.7128219604492188"/>
    <n v="97225.833342141588"/>
    <n v="27.007000000000001"/>
  </r>
  <r>
    <x v="0"/>
    <x v="0"/>
    <x v="225"/>
    <x v="1"/>
    <n v="1.0002790111675E-2"/>
    <n v="10.002790111675001"/>
    <m/>
    <n v="1.9763330221176147"/>
    <n v="57600.04071810485"/>
    <n v="16"/>
  </r>
  <r>
    <x v="0"/>
    <x v="0"/>
    <x v="226"/>
    <x v="1"/>
    <n v="1.0028777922859999E-2"/>
    <n v="10.02877792286"/>
    <m/>
    <n v="1.713698148727417"/>
    <n v="57602.003217063277"/>
    <n v="16.001000000000001"/>
  </r>
  <r>
    <x v="0"/>
    <x v="0"/>
    <x v="227"/>
    <x v="1"/>
    <n v="1.0044296588013001E-2"/>
    <n v="10.044296588013001"/>
    <m/>
    <n v="1.713698148727417"/>
    <n v="57600.037847728418"/>
    <n v="16"/>
  </r>
  <r>
    <x v="0"/>
    <x v="0"/>
    <x v="228"/>
    <x v="1"/>
    <n v="1.0042670310555E-2"/>
    <n v="10.042670310555"/>
    <m/>
    <n v="1.713698148727417"/>
    <n v="57600.03821249555"/>
    <n v="16"/>
  </r>
  <r>
    <x v="0"/>
    <x v="0"/>
    <x v="229"/>
    <x v="1"/>
    <n v="1.0038527533694001E-2"/>
    <n v="10.038527533694001"/>
    <m/>
    <n v="1.7119467258453369"/>
    <n v="57602.003906265272"/>
    <n v="16.001000000000001"/>
  </r>
  <r>
    <x v="0"/>
    <x v="0"/>
    <x v="230"/>
    <x v="1"/>
    <n v="1.0037822181331001E-2"/>
    <n v="10.037822181331"/>
    <m/>
    <n v="1.713698148727417"/>
    <n v="57602.003947638819"/>
    <n v="16.001000000000001"/>
  </r>
  <r>
    <x v="0"/>
    <x v="0"/>
    <x v="231"/>
    <x v="1"/>
    <n v="0"/>
    <n v="0"/>
    <m/>
    <n v="1.713698148727417"/>
    <n v="0"/>
    <n v="0"/>
  </r>
  <r>
    <x v="0"/>
    <x v="0"/>
    <x v="232"/>
    <x v="0"/>
    <n v="1.5894973885785001E-2"/>
    <n v="15.894973885785001"/>
    <m/>
    <n v="1.6697571277618408"/>
    <n v="97221.575485362322"/>
    <n v="27.006"/>
  </r>
  <r>
    <x v="0"/>
    <x v="0"/>
    <x v="233"/>
    <x v="1"/>
    <n v="1.0024075075861E-2"/>
    <n v="10.024075075861001"/>
    <m/>
    <n v="1.9773439168930054"/>
    <n v="57602.003418727218"/>
    <n v="16.001000000000001"/>
  </r>
  <r>
    <x v="0"/>
    <x v="0"/>
    <x v="234"/>
    <x v="1"/>
    <n v="1.0037047336345001E-2"/>
    <n v="10.037047336345001"/>
    <m/>
    <n v="1.7567404508590698"/>
    <n v="57602.006077341633"/>
    <n v="16.001000000000001"/>
  </r>
  <r>
    <x v="0"/>
    <x v="0"/>
    <x v="235"/>
    <x v="1"/>
    <n v="1.0042079351719999E-2"/>
    <n v="10.04207935172"/>
    <m/>
    <n v="1.799738883972168"/>
    <n v="57602.003971985905"/>
    <n v="16.001000000000001"/>
  </r>
  <r>
    <x v="0"/>
    <x v="0"/>
    <x v="236"/>
    <x v="1"/>
    <n v="1.0038115590156001E-2"/>
    <n v="10.038115590156"/>
    <m/>
    <n v="1.7576390504837036"/>
    <n v="57602.001552268805"/>
    <n v="16.001000000000001"/>
  </r>
  <r>
    <x v="0"/>
    <x v="0"/>
    <x v="237"/>
    <x v="1"/>
    <n v="1.0010053260453001E-2"/>
    <n v="10.010053260453001"/>
    <m/>
    <n v="1.7558428049087524"/>
    <n v="57602.004097499317"/>
    <n v="16.001000000000001"/>
  </r>
  <r>
    <x v="0"/>
    <x v="0"/>
    <x v="238"/>
    <x v="1"/>
    <n v="1.0008690399014E-2"/>
    <n v="10.008690399014"/>
    <m/>
    <n v="1.713698148727417"/>
    <n v="57602.003896253082"/>
    <n v="16.001000000000001"/>
  </r>
  <r>
    <x v="0"/>
    <x v="0"/>
    <x v="239"/>
    <x v="1"/>
    <n v="0"/>
    <n v="0"/>
    <m/>
    <n v="1.713698148727417"/>
    <n v="0"/>
    <n v="0"/>
  </r>
  <r>
    <x v="0"/>
    <x v="0"/>
    <x v="240"/>
    <x v="0"/>
    <n v="1.5859991099078E-2"/>
    <n v="15.859991099078"/>
    <m/>
    <n v="1.6274811029434204"/>
    <n v="97156.773698301884"/>
    <n v="26.988"/>
  </r>
  <r>
    <x v="0"/>
    <x v="0"/>
    <x v="241"/>
    <x v="1"/>
    <n v="1.0019430011522E-2"/>
    <n v="10.019430011521999"/>
    <m/>
    <n v="2.0192193984985352"/>
    <n v="57602.000329624767"/>
    <n v="16.001000000000001"/>
  </r>
  <r>
    <x v="0"/>
    <x v="0"/>
    <x v="242"/>
    <x v="1"/>
    <n v="1.0032805893398E-2"/>
    <n v="10.032805893398001"/>
    <m/>
    <n v="1.8006590604782104"/>
    <n v="57600.037709081007"/>
    <n v="16"/>
  </r>
  <r>
    <x v="0"/>
    <x v="0"/>
    <x v="243"/>
    <x v="1"/>
    <n v="1.0032151740256999E-2"/>
    <n v="10.032151740257"/>
    <m/>
    <n v="1.6697571277618408"/>
    <n v="57602.034372771523"/>
    <n v="16.001000000000001"/>
  </r>
  <r>
    <x v="0"/>
    <x v="0"/>
    <x v="244"/>
    <x v="1"/>
    <n v="9.9932079874969996E-3"/>
    <n v="9.9932079874969997"/>
    <m/>
    <n v="1.7145751714706421"/>
    <n v="57602.005283118007"/>
    <n v="16.001000000000001"/>
  </r>
  <r>
    <x v="0"/>
    <x v="0"/>
    <x v="245"/>
    <x v="1"/>
    <n v="9.9955161909890001E-3"/>
    <n v="9.9955161909890009"/>
    <m/>
    <n v="1.7567404508590698"/>
    <n v="57602.005917487826"/>
    <n v="16.001000000000001"/>
  </r>
  <r>
    <x v="0"/>
    <x v="0"/>
    <x v="246"/>
    <x v="1"/>
    <n v="9.9991989038940004E-3"/>
    <n v="9.9991989038940012"/>
    <m/>
    <n v="1.8436349630355835"/>
    <n v="57600.037705867144"/>
    <n v="16"/>
  </r>
  <r>
    <x v="0"/>
    <x v="0"/>
    <x v="247"/>
    <x v="1"/>
    <n v="0"/>
    <n v="0"/>
    <m/>
    <n v="1.8436349630355835"/>
    <n v="0"/>
    <n v="0"/>
  </r>
  <r>
    <x v="0"/>
    <x v="0"/>
    <x v="248"/>
    <x v="0"/>
    <n v="1.5847500593998001E-2"/>
    <n v="15.847500593998001"/>
    <m/>
    <n v="1.7145751714706421"/>
    <n v="96953.576047593859"/>
    <n v="26.931999999999999"/>
  </r>
  <r>
    <x v="0"/>
    <x v="0"/>
    <x v="249"/>
    <x v="1"/>
    <n v="1.0012714029333999E-2"/>
    <n v="10.012714029333999"/>
    <m/>
    <n v="1.9773439168930054"/>
    <n v="57600.037866579405"/>
    <n v="16"/>
  </r>
  <r>
    <x v="0"/>
    <x v="0"/>
    <x v="250"/>
    <x v="1"/>
    <n v="9.9930616450200002E-3"/>
    <n v="9.9930616450200009"/>
    <m/>
    <n v="1.7988197803497314"/>
    <n v="57601.990661117394"/>
    <n v="16.001000000000001"/>
  </r>
  <r>
    <x v="0"/>
    <x v="0"/>
    <x v="251"/>
    <x v="1"/>
    <n v="1.0006134411972E-2"/>
    <n v="10.006134411971999"/>
    <m/>
    <n v="1.7145751714706421"/>
    <n v="57602.006470325316"/>
    <n v="16.001000000000001"/>
  </r>
  <r>
    <x v="0"/>
    <x v="0"/>
    <x v="252"/>
    <x v="1"/>
    <n v="1.0002132300394999E-2"/>
    <n v="10.002132300394999"/>
    <m/>
    <n v="1.7576390504837036"/>
    <n v="57602.003844687155"/>
    <n v="16.001000000000001"/>
  </r>
  <r>
    <x v="0"/>
    <x v="0"/>
    <x v="253"/>
    <x v="1"/>
    <n v="9.9976468155250006E-3"/>
    <n v="9.997646815525"/>
    <m/>
    <n v="1.8006590604782104"/>
    <n v="57601.994869992384"/>
    <n v="16.001000000000001"/>
  </r>
  <r>
    <x v="0"/>
    <x v="0"/>
    <x v="254"/>
    <x v="1"/>
    <n v="9.9932853411840005E-3"/>
    <n v="9.9932853411840004"/>
    <m/>
    <n v="1.7567404508590698"/>
    <n v="57601.991735113923"/>
    <n v="16.001000000000001"/>
  </r>
  <r>
    <x v="0"/>
    <x v="0"/>
    <x v="255"/>
    <x v="1"/>
    <n v="0"/>
    <n v="0"/>
    <m/>
    <n v="1.7567404508590698"/>
    <n v="0"/>
    <n v="0"/>
  </r>
  <r>
    <x v="0"/>
    <x v="0"/>
    <x v="256"/>
    <x v="0"/>
    <n v="1.5817783413104001E-2"/>
    <n v="15.817783413104001"/>
    <m/>
    <n v="1.8006590604782104"/>
    <n v="97013.568127122795"/>
    <n v="26.948"/>
  </r>
  <r>
    <x v="0"/>
    <x v="0"/>
    <x v="257"/>
    <x v="1"/>
    <n v="9.9963061953230008E-3"/>
    <n v="9.996306195323001"/>
    <m/>
    <n v="1.9334030151367188"/>
    <n v="57602.003853433896"/>
    <n v="16.001000000000001"/>
  </r>
  <r>
    <x v="0"/>
    <x v="0"/>
    <x v="258"/>
    <x v="1"/>
    <n v="9.9955075133350002E-3"/>
    <n v="9.9955075133349993"/>
    <m/>
    <n v="1.8436349630355835"/>
    <n v="57602.003667532364"/>
    <n v="16.001000000000001"/>
  </r>
  <r>
    <x v="0"/>
    <x v="0"/>
    <x v="259"/>
    <x v="1"/>
    <n v="9.9873628177310006E-3"/>
    <n v="9.9873628177310003"/>
    <m/>
    <n v="1.8006590604782104"/>
    <n v="57602.003816115357"/>
    <n v="16.001000000000001"/>
  </r>
  <r>
    <x v="0"/>
    <x v="0"/>
    <x v="260"/>
    <x v="1"/>
    <n v="9.9935952924149994E-3"/>
    <n v="9.9935952924149998"/>
    <m/>
    <n v="1.8865671157836914"/>
    <n v="57602.003733323087"/>
    <n v="16.001000000000001"/>
  </r>
  <r>
    <x v="0"/>
    <x v="0"/>
    <x v="261"/>
    <x v="1"/>
    <n v="1.002659989156E-2"/>
    <n v="10.02659989156"/>
    <m/>
    <n v="1.8006590604782104"/>
    <n v="57602.003608924933"/>
    <n v="16.001000000000001"/>
  </r>
  <r>
    <x v="0"/>
    <x v="0"/>
    <x v="262"/>
    <x v="1"/>
    <n v="1.0001179895961001E-2"/>
    <n v="10.001179895961"/>
    <m/>
    <n v="1.7585386037826538"/>
    <n v="57600.043122709416"/>
    <n v="16"/>
  </r>
  <r>
    <x v="0"/>
    <x v="0"/>
    <x v="263"/>
    <x v="1"/>
    <n v="0"/>
    <n v="0"/>
    <m/>
    <n v="1.7585386037826538"/>
    <n v="0"/>
    <n v="0"/>
  </r>
  <r>
    <x v="0"/>
    <x v="0"/>
    <x v="264"/>
    <x v="0"/>
    <n v="1.5788757179359E-2"/>
    <n v="15.788757179359001"/>
    <m/>
    <n v="1.7576390504837036"/>
    <n v="96704.162765883724"/>
    <n v="26.861999999999998"/>
  </r>
  <r>
    <x v="0"/>
    <x v="0"/>
    <x v="265"/>
    <x v="1"/>
    <n v="9.9972915474760005E-3"/>
    <n v="9.9972915474760011"/>
    <m/>
    <n v="2.0202515125274658"/>
    <n v="57600.037566558618"/>
    <n v="16"/>
  </r>
  <r>
    <x v="0"/>
    <x v="0"/>
    <x v="266"/>
    <x v="1"/>
    <n v="9.9941579036630004E-3"/>
    <n v="9.9941579036629999"/>
    <m/>
    <n v="1.8006590604782104"/>
    <n v="57600.035373554958"/>
    <n v="16"/>
  </r>
  <r>
    <x v="0"/>
    <x v="0"/>
    <x v="267"/>
    <x v="1"/>
    <n v="9.9959089682500005E-3"/>
    <n v="9.9959089682500011"/>
    <m/>
    <n v="1.7576390504837036"/>
    <n v="57600.03992689999"/>
    <n v="16"/>
  </r>
  <r>
    <x v="0"/>
    <x v="0"/>
    <x v="268"/>
    <x v="1"/>
    <n v="9.9840963469860003E-3"/>
    <n v="9.984096346986"/>
    <m/>
    <n v="1.8015800714492798"/>
    <n v="57602.003683549978"/>
    <n v="16.001000000000001"/>
  </r>
  <r>
    <x v="0"/>
    <x v="0"/>
    <x v="269"/>
    <x v="1"/>
    <n v="9.9817175290640003E-3"/>
    <n v="9.9817175290639995"/>
    <m/>
    <n v="1.8006590604782104"/>
    <n v="57602.005497162376"/>
    <n v="16.001000000000001"/>
  </r>
  <r>
    <x v="0"/>
    <x v="0"/>
    <x v="270"/>
    <x v="1"/>
    <n v="9.9838858306470005E-3"/>
    <n v="9.9838858306470009"/>
    <m/>
    <n v="1.8436349630355835"/>
    <n v="57601.996127164595"/>
    <n v="16.001000000000001"/>
  </r>
  <r>
    <x v="0"/>
    <x v="0"/>
    <x v="271"/>
    <x v="1"/>
    <n v="0"/>
    <n v="0"/>
    <m/>
    <n v="1.8436349630355835"/>
    <n v="0"/>
    <n v="0"/>
  </r>
  <r>
    <x v="0"/>
    <x v="0"/>
    <x v="272"/>
    <x v="0"/>
    <n v="1.5757981047424999E-2"/>
    <n v="15.757981047424998"/>
    <m/>
    <n v="1.8445775508880615"/>
    <n v="96675.552983084795"/>
    <n v="26.853999999999999"/>
  </r>
  <r>
    <x v="0"/>
    <x v="0"/>
    <x v="273"/>
    <x v="1"/>
    <n v="9.9804250790049998E-3"/>
    <n v="9.9804250790050002"/>
    <m/>
    <n v="1.978355884552002"/>
    <n v="57602.003638062786"/>
    <n v="16.001000000000001"/>
  </r>
  <r>
    <x v="0"/>
    <x v="0"/>
    <x v="274"/>
    <x v="1"/>
    <n v="9.9773278987010001E-3"/>
    <n v="9.9773278987010006"/>
    <m/>
    <n v="1.799738883972168"/>
    <n v="57600.038139700118"/>
    <n v="16"/>
  </r>
  <r>
    <x v="0"/>
    <x v="0"/>
    <x v="275"/>
    <x v="1"/>
    <n v="9.9733443862100001E-3"/>
    <n v="9.97334438621"/>
    <m/>
    <n v="1.715453028678894"/>
    <n v="57602.003781015555"/>
    <n v="16.001000000000001"/>
  </r>
  <r>
    <x v="0"/>
    <x v="0"/>
    <x v="276"/>
    <x v="1"/>
    <n v="9.9761902753350007E-3"/>
    <n v="9.976190275335"/>
    <m/>
    <n v="1.8015800714492798"/>
    <n v="57602.003458794454"/>
    <n v="16.001000000000001"/>
  </r>
  <r>
    <x v="0"/>
    <x v="0"/>
    <x v="277"/>
    <x v="1"/>
    <n v="9.9791686351500004E-3"/>
    <n v="9.9791686351499997"/>
    <m/>
    <n v="1.8015800714492798"/>
    <n v="57602.000631110088"/>
    <n v="16.001000000000001"/>
  </r>
  <r>
    <x v="0"/>
    <x v="0"/>
    <x v="278"/>
    <x v="1"/>
    <n v="9.9770944360579993E-3"/>
    <n v="9.9770944360579996"/>
    <m/>
    <n v="1.8015800714492798"/>
    <n v="57602.017676622403"/>
    <n v="16.001000000000001"/>
  </r>
  <r>
    <x v="0"/>
    <x v="0"/>
    <x v="279"/>
    <x v="1"/>
    <n v="0"/>
    <n v="0"/>
    <m/>
    <n v="1.8015800714492798"/>
    <n v="0"/>
    <n v="0"/>
  </r>
  <r>
    <x v="0"/>
    <x v="0"/>
    <x v="280"/>
    <x v="0"/>
    <n v="1.5733725648293999E-2"/>
    <n v="15.733725648294"/>
    <m/>
    <n v="1.8445775508880615"/>
    <n v="96504.861086251098"/>
    <n v="26.806999999999999"/>
  </r>
  <r>
    <x v="0"/>
    <x v="0"/>
    <x v="281"/>
    <x v="1"/>
    <n v="9.9924685567409997E-3"/>
    <n v="9.9924685567410005"/>
    <m/>
    <n v="2.0212850570678711"/>
    <n v="57601.994251341261"/>
    <n v="16.001000000000001"/>
  </r>
  <r>
    <x v="0"/>
    <x v="0"/>
    <x v="282"/>
    <x v="1"/>
    <n v="9.9842072902129996E-3"/>
    <n v="9.9842072902129999"/>
    <m/>
    <n v="1.8884960412979126"/>
    <n v="57601.993656750928"/>
    <n v="16.001000000000001"/>
  </r>
  <r>
    <x v="0"/>
    <x v="0"/>
    <x v="283"/>
    <x v="1"/>
    <n v="9.9980270809190003E-3"/>
    <n v="9.9980270809189999"/>
    <m/>
    <n v="1.887531042098999"/>
    <n v="57600.025442076781"/>
    <n v="16"/>
  </r>
  <r>
    <x v="0"/>
    <x v="0"/>
    <x v="284"/>
    <x v="1"/>
    <n v="9.9998227549950008E-3"/>
    <n v="9.9998227549950016"/>
    <m/>
    <n v="1.887531042098999"/>
    <n v="57602.00017176618"/>
    <n v="16.001000000000001"/>
  </r>
  <r>
    <x v="0"/>
    <x v="0"/>
    <x v="285"/>
    <x v="1"/>
    <n v="9.9893434714000001E-3"/>
    <n v="9.9893434713999998"/>
    <m/>
    <n v="1.8464654684066772"/>
    <n v="57600.035357056433"/>
    <n v="16"/>
  </r>
  <r>
    <x v="0"/>
    <x v="0"/>
    <x v="286"/>
    <x v="1"/>
    <n v="9.9883334184559993E-3"/>
    <n v="9.9883334184559995"/>
    <m/>
    <n v="1.8436349630355835"/>
    <n v="57600.037480218722"/>
    <n v="16"/>
  </r>
  <r>
    <x v="0"/>
    <x v="0"/>
    <x v="287"/>
    <x v="1"/>
    <n v="0"/>
    <n v="0"/>
    <m/>
    <n v="1.8436349630355835"/>
    <n v="0"/>
    <n v="0"/>
  </r>
  <r>
    <x v="0"/>
    <x v="0"/>
    <x v="288"/>
    <x v="0"/>
    <n v="1.5698113024660999E-2"/>
    <n v="15.698113024660998"/>
    <m/>
    <n v="1.845521092414856"/>
    <n v="96289.019723983831"/>
    <n v="26.747"/>
  </r>
  <r>
    <x v="0"/>
    <x v="0"/>
    <x v="289"/>
    <x v="1"/>
    <n v="9.9756657100069993E-3"/>
    <n v="9.9756657100070001"/>
    <m/>
    <n v="1.978355884552002"/>
    <n v="57602.003916775371"/>
    <n v="16.001000000000001"/>
  </r>
  <r>
    <x v="0"/>
    <x v="0"/>
    <x v="290"/>
    <x v="1"/>
    <n v="9.9729403880149999E-3"/>
    <n v="9.9729403880149992"/>
    <m/>
    <n v="1.8006590604782104"/>
    <n v="57600.037680918285"/>
    <n v="16"/>
  </r>
  <r>
    <x v="0"/>
    <x v="0"/>
    <x v="291"/>
    <x v="1"/>
    <n v="9.9691859181290001E-3"/>
    <n v="9.9691859181289999"/>
    <m/>
    <n v="1.8894619941711426"/>
    <n v="57602.036214874977"/>
    <n v="16.001000000000001"/>
  </r>
  <r>
    <x v="0"/>
    <x v="0"/>
    <x v="292"/>
    <x v="1"/>
    <n v="9.9625359872130004E-3"/>
    <n v="9.9625359872130002"/>
    <m/>
    <n v="1.8015800714492798"/>
    <n v="57600.053497948851"/>
    <n v="16"/>
  </r>
  <r>
    <x v="0"/>
    <x v="0"/>
    <x v="293"/>
    <x v="1"/>
    <n v="9.9547013439289997E-3"/>
    <n v="9.9547013439289991"/>
    <m/>
    <n v="1.7585386037826538"/>
    <n v="57602.003791256029"/>
    <n v="16.001000000000001"/>
  </r>
  <r>
    <x v="0"/>
    <x v="0"/>
    <x v="294"/>
    <x v="1"/>
    <n v="9.9722311005830001E-3"/>
    <n v="9.9722311005830004"/>
    <m/>
    <n v="1.8884960412979126"/>
    <n v="57602.003537338242"/>
    <n v="16.001000000000001"/>
  </r>
  <r>
    <x v="0"/>
    <x v="0"/>
    <x v="295"/>
    <x v="1"/>
    <n v="0"/>
    <n v="0"/>
    <m/>
    <n v="1.8884960412979126"/>
    <n v="0"/>
    <n v="0"/>
  </r>
  <r>
    <x v="0"/>
    <x v="0"/>
    <x v="296"/>
    <x v="0"/>
    <n v="1.5669638241644999E-2"/>
    <n v="15.669638241644998"/>
    <m/>
    <n v="1.8436349630355835"/>
    <n v="95954.156569688465"/>
    <n v="26.654"/>
  </r>
  <r>
    <x v="0"/>
    <x v="0"/>
    <x v="297"/>
    <x v="1"/>
    <n v="9.9649574108239998E-3"/>
    <n v="9.9649574108240007"/>
    <m/>
    <n v="2.1070113182067871"/>
    <n v="57602.003693833649"/>
    <n v="16.001000000000001"/>
  </r>
  <r>
    <x v="0"/>
    <x v="0"/>
    <x v="298"/>
    <x v="1"/>
    <n v="9.9599251659529993E-3"/>
    <n v="9.959925165952999"/>
    <m/>
    <n v="1.9324145317077637"/>
    <n v="57602.00505272967"/>
    <n v="16.001000000000001"/>
  </r>
  <r>
    <x v="0"/>
    <x v="0"/>
    <x v="299"/>
    <x v="1"/>
    <n v="9.960181682202E-3"/>
    <n v="9.9601816822020002"/>
    <m/>
    <n v="1.7576390504837036"/>
    <n v="57600.033365671341"/>
    <n v="16"/>
  </r>
  <r>
    <x v="0"/>
    <x v="0"/>
    <x v="300"/>
    <x v="1"/>
    <n v="9.9515816701299994E-3"/>
    <n v="9.9515816701299986"/>
    <m/>
    <n v="1.8884960412979126"/>
    <n v="57602.018324475634"/>
    <n v="16.001000000000001"/>
  </r>
  <r>
    <x v="0"/>
    <x v="0"/>
    <x v="301"/>
    <x v="1"/>
    <n v="9.956850807108E-3"/>
    <n v="9.9568508071079993"/>
    <m/>
    <n v="1.845521092414856"/>
    <n v="57600.037249357832"/>
    <n v="16"/>
  </r>
  <r>
    <x v="0"/>
    <x v="0"/>
    <x v="302"/>
    <x v="1"/>
    <n v="9.9578374452980005E-3"/>
    <n v="9.9578374452980007"/>
    <m/>
    <n v="1.8445775508880615"/>
    <n v="57602.003692636179"/>
    <n v="16.001000000000001"/>
  </r>
  <r>
    <x v="0"/>
    <x v="0"/>
    <x v="303"/>
    <x v="1"/>
    <n v="0"/>
    <n v="0"/>
    <m/>
    <n v="1.8445775508880615"/>
    <n v="0"/>
    <n v="0"/>
  </r>
  <r>
    <x v="0"/>
    <x v="0"/>
    <x v="304"/>
    <x v="0"/>
    <n v="1.5642477868001999E-2"/>
    <n v="15.642477868001999"/>
    <m/>
    <n v="1.8884960412979126"/>
    <n v="96313.761277537909"/>
    <n v="26.754000000000001"/>
  </r>
  <r>
    <x v="0"/>
    <x v="0"/>
    <x v="305"/>
    <x v="1"/>
    <n v="9.9605034738490007E-3"/>
    <n v="9.9605034738490001"/>
    <m/>
    <n v="2.0212850570678711"/>
    <n v="57602.001631447245"/>
    <n v="16.001000000000001"/>
  </r>
  <r>
    <x v="0"/>
    <x v="0"/>
    <x v="306"/>
    <x v="1"/>
    <n v="9.9586590097839999E-3"/>
    <n v="9.9586590097840002"/>
    <m/>
    <n v="1.8904290199279785"/>
    <n v="57602.003809471295"/>
    <n v="16.001000000000001"/>
  </r>
  <r>
    <x v="0"/>
    <x v="0"/>
    <x v="307"/>
    <x v="1"/>
    <n v="9.9597460513799994E-3"/>
    <n v="9.9597460513799998"/>
    <m/>
    <n v="1.8884960412979126"/>
    <n v="57602.003424368704"/>
    <n v="16.001000000000001"/>
  </r>
  <r>
    <x v="0"/>
    <x v="0"/>
    <x v="308"/>
    <x v="1"/>
    <n v="9.9639186653600002E-3"/>
    <n v="9.9639186653599996"/>
    <m/>
    <n v="1.9324145317077637"/>
    <n v="57602.00427419068"/>
    <n v="16.001000000000001"/>
  </r>
  <r>
    <x v="0"/>
    <x v="0"/>
    <x v="309"/>
    <x v="1"/>
    <n v="9.9656620265600009E-3"/>
    <n v="9.9656620265600004"/>
    <m/>
    <n v="1.845521092414856"/>
    <n v="57600.035443418848"/>
    <n v="16"/>
  </r>
  <r>
    <x v="0"/>
    <x v="0"/>
    <x v="310"/>
    <x v="1"/>
    <n v="9.9640228592370005E-3"/>
    <n v="9.9640228592369997"/>
    <m/>
    <n v="1.8884960412979126"/>
    <n v="57600.034136417031"/>
    <n v="16"/>
  </r>
  <r>
    <x v="0"/>
    <x v="0"/>
    <x v="311"/>
    <x v="1"/>
    <n v="0"/>
    <n v="0"/>
    <m/>
    <n v="1.8884960412979126"/>
    <n v="0"/>
    <n v="0"/>
  </r>
  <r>
    <x v="0"/>
    <x v="0"/>
    <x v="312"/>
    <x v="0"/>
    <n v="1.5609089926312001E-2"/>
    <n v="15.609089926312"/>
    <m/>
    <n v="1.9324145317077637"/>
    <n v="96066.881981488477"/>
    <n v="26.684999999999999"/>
  </r>
  <r>
    <x v="0"/>
    <x v="0"/>
    <x v="313"/>
    <x v="1"/>
    <n v="9.962294680893E-3"/>
    <n v="9.9622946808930006"/>
    <m/>
    <n v="2.108088493347168"/>
    <n v="57601.995609545527"/>
    <n v="16.001000000000001"/>
  </r>
  <r>
    <x v="0"/>
    <x v="0"/>
    <x v="314"/>
    <x v="1"/>
    <n v="9.9549637745039998E-3"/>
    <n v="9.9549637745039998"/>
    <m/>
    <n v="1.9314271211624146"/>
    <n v="57602.004052140423"/>
    <n v="16.001000000000001"/>
  </r>
  <r>
    <x v="0"/>
    <x v="0"/>
    <x v="315"/>
    <x v="1"/>
    <n v="9.9531859976969995E-3"/>
    <n v="9.9531859976970001"/>
    <m/>
    <n v="1.9324145317077637"/>
    <n v="57602.004118638957"/>
    <n v="16.001000000000001"/>
  </r>
  <r>
    <x v="0"/>
    <x v="0"/>
    <x v="316"/>
    <x v="1"/>
    <n v="9.9620272886089996E-3"/>
    <n v="9.9620272886089989"/>
    <m/>
    <n v="1.8884960412979126"/>
    <n v="57600.039776320496"/>
    <n v="16"/>
  </r>
  <r>
    <x v="0"/>
    <x v="0"/>
    <x v="317"/>
    <x v="1"/>
    <n v="9.9663205748560003E-3"/>
    <n v="9.9663205748560006"/>
    <m/>
    <n v="1.9324145317077637"/>
    <n v="57600.037332571497"/>
    <n v="16"/>
  </r>
  <r>
    <x v="0"/>
    <x v="0"/>
    <x v="318"/>
    <x v="1"/>
    <n v="9.9660603936469992E-3"/>
    <n v="9.966060393647"/>
    <m/>
    <n v="1.8884960412979126"/>
    <n v="57600.024837656361"/>
    <n v="16"/>
  </r>
  <r>
    <x v="0"/>
    <x v="0"/>
    <x v="319"/>
    <x v="1"/>
    <n v="0"/>
    <n v="0"/>
    <m/>
    <n v="1.8884960412979126"/>
    <n v="0"/>
    <n v="0"/>
  </r>
  <r>
    <x v="0"/>
    <x v="0"/>
    <x v="320"/>
    <x v="0"/>
    <n v="1.5557890852978999E-2"/>
    <n v="15.557890852979"/>
    <m/>
    <n v="1.8894619941711426"/>
    <n v="95607.859677804983"/>
    <n v="26.558"/>
  </r>
  <r>
    <x v="0"/>
    <x v="0"/>
    <x v="321"/>
    <x v="1"/>
    <n v="9.9497929527889994E-3"/>
    <n v="9.9497929527890001"/>
    <m/>
    <n v="2.108088493347168"/>
    <n v="57601.996967401261"/>
    <n v="16.001000000000001"/>
  </r>
  <r>
    <x v="0"/>
    <x v="0"/>
    <x v="322"/>
    <x v="1"/>
    <n v="9.9637850017269998E-3"/>
    <n v="9.9637850017270004"/>
    <m/>
    <n v="1.8464654684066772"/>
    <n v="57601.993846463418"/>
    <n v="16.001000000000001"/>
  </r>
  <r>
    <x v="0"/>
    <x v="0"/>
    <x v="323"/>
    <x v="1"/>
    <n v="9.9486207317799995E-3"/>
    <n v="9.9486207317800002"/>
    <m/>
    <n v="1.8894619941711426"/>
    <n v="57601.987633163022"/>
    <n v="16.001000000000001"/>
  </r>
  <r>
    <x v="0"/>
    <x v="0"/>
    <x v="324"/>
    <x v="1"/>
    <n v="9.9552839938669997E-3"/>
    <n v="9.955283993866999"/>
    <m/>
    <n v="1.8894619941711426"/>
    <n v="57601.9994134105"/>
    <n v="16.001000000000001"/>
  </r>
  <r>
    <x v="0"/>
    <x v="0"/>
    <x v="325"/>
    <x v="1"/>
    <n v="9.9524762316290007E-3"/>
    <n v="9.9524762316290012"/>
    <m/>
    <n v="1.9314271211624146"/>
    <n v="57601.971476817183"/>
    <n v="16.001000000000001"/>
  </r>
  <r>
    <x v="0"/>
    <x v="0"/>
    <x v="326"/>
    <x v="1"/>
    <n v="9.946337764128E-3"/>
    <n v="9.9463377641279997"/>
    <m/>
    <n v="1.8894619941711426"/>
    <n v="57600.009220095744"/>
    <n v="16"/>
  </r>
  <r>
    <x v="0"/>
    <x v="0"/>
    <x v="327"/>
    <x v="1"/>
    <n v="0"/>
    <n v="0"/>
    <m/>
    <n v="1.8894619941711426"/>
    <n v="0"/>
    <n v="0"/>
  </r>
  <r>
    <x v="0"/>
    <x v="0"/>
    <x v="328"/>
    <x v="0"/>
    <n v="1.5552531781728E-2"/>
    <n v="15.552531781728"/>
    <m/>
    <n v="1.9753232002258301"/>
    <n v="95799.748330479139"/>
    <n v="26.611000000000001"/>
  </r>
  <r>
    <x v="0"/>
    <x v="0"/>
    <x v="329"/>
    <x v="1"/>
    <n v="9.9348550894240006E-3"/>
    <n v="9.9348550894240013"/>
    <m/>
    <n v="2.0641701221466064"/>
    <n v="57601.983197484529"/>
    <n v="16.001000000000001"/>
  </r>
  <r>
    <x v="0"/>
    <x v="0"/>
    <x v="330"/>
    <x v="1"/>
    <n v="9.9343550602040004E-3"/>
    <n v="9.9343550602040001"/>
    <m/>
    <n v="1.9324145317077637"/>
    <n v="57600.006556427521"/>
    <n v="16"/>
  </r>
  <r>
    <x v="0"/>
    <x v="0"/>
    <x v="331"/>
    <x v="1"/>
    <n v="9.9492284287179995E-3"/>
    <n v="9.9492284287179995"/>
    <m/>
    <n v="1.9334030151367188"/>
    <n v="57600.015949637585"/>
    <n v="16"/>
  </r>
  <r>
    <x v="0"/>
    <x v="0"/>
    <x v="332"/>
    <x v="1"/>
    <n v="9.9550941150419996E-3"/>
    <n v="9.9550941150419998"/>
    <m/>
    <n v="1.9324145317077637"/>
    <n v="57600.01002497138"/>
    <n v="16"/>
  </r>
  <r>
    <x v="0"/>
    <x v="0"/>
    <x v="333"/>
    <x v="1"/>
    <n v="9.9504357981219996E-3"/>
    <n v="9.9504357981219993"/>
    <m/>
    <n v="1.9334030151367188"/>
    <n v="57601.977701558295"/>
    <n v="16.001000000000001"/>
  </r>
  <r>
    <x v="0"/>
    <x v="0"/>
    <x v="334"/>
    <x v="1"/>
    <n v="9.9430699398209994E-3"/>
    <n v="9.9430699398209992"/>
    <m/>
    <n v="1.9753232002258301"/>
    <n v="57601.998995369693"/>
    <n v="16.001000000000001"/>
  </r>
  <r>
    <x v="0"/>
    <x v="0"/>
    <x v="335"/>
    <x v="1"/>
    <n v="0"/>
    <n v="0"/>
    <m/>
    <n v="1.9753232002258301"/>
    <n v="0"/>
    <n v="0"/>
  </r>
  <r>
    <x v="0"/>
    <x v="0"/>
    <x v="336"/>
    <x v="0"/>
    <n v="1.5501047850238999E-2"/>
    <n v="15.501047850238999"/>
    <m/>
    <n v="1.9763330221176147"/>
    <n v="95505.449072677904"/>
    <n v="26.529"/>
  </r>
  <r>
    <x v="0"/>
    <x v="0"/>
    <x v="337"/>
    <x v="1"/>
    <n v="9.9260623293289992E-3"/>
    <n v="9.9260623293289996"/>
    <m/>
    <n v="2.0641701221466064"/>
    <n v="57602.034512624072"/>
    <n v="16.001000000000001"/>
  </r>
  <r>
    <x v="0"/>
    <x v="0"/>
    <x v="338"/>
    <x v="1"/>
    <n v="9.9297366924950003E-3"/>
    <n v="9.9297366924950001"/>
    <m/>
    <n v="1.8904290199279785"/>
    <n v="57602.025388727816"/>
    <n v="16.001000000000001"/>
  </r>
  <r>
    <x v="0"/>
    <x v="0"/>
    <x v="339"/>
    <x v="1"/>
    <n v="9.939170991922E-3"/>
    <n v="9.9391709919219995"/>
    <m/>
    <n v="2.0192193984985352"/>
    <n v="57602.01943477607"/>
    <n v="16.001000000000001"/>
  </r>
  <r>
    <x v="0"/>
    <x v="0"/>
    <x v="340"/>
    <x v="1"/>
    <n v="9.9534364050760001E-3"/>
    <n v="9.9534364050759994"/>
    <m/>
    <n v="1.9763330221176147"/>
    <n v="57602.018585763923"/>
    <n v="16.001000000000001"/>
  </r>
  <r>
    <x v="0"/>
    <x v="0"/>
    <x v="341"/>
    <x v="1"/>
    <n v="9.9483968782189992E-3"/>
    <n v="9.9483968782189987"/>
    <m/>
    <n v="1.9773439168930054"/>
    <n v="57600.053466068552"/>
    <n v="16"/>
  </r>
  <r>
    <x v="0"/>
    <x v="0"/>
    <x v="342"/>
    <x v="1"/>
    <n v="9.9702366254799998E-3"/>
    <n v="9.9702366254800001"/>
    <m/>
    <n v="1.9334030151367188"/>
    <n v="57602.003698259738"/>
    <n v="16.001000000000001"/>
  </r>
  <r>
    <x v="0"/>
    <x v="0"/>
    <x v="343"/>
    <x v="1"/>
    <n v="0"/>
    <n v="0"/>
    <m/>
    <n v="1.9334030151367188"/>
    <n v="0"/>
    <n v="0"/>
  </r>
  <r>
    <x v="0"/>
    <x v="0"/>
    <x v="344"/>
    <x v="0"/>
    <n v="1.5475974204144999E-2"/>
    <n v="15.475974204145"/>
    <m/>
    <n v="1.9314271211624146"/>
    <n v="95167.912898788229"/>
    <n v="26.436"/>
  </r>
  <r>
    <x v="0"/>
    <x v="0"/>
    <x v="345"/>
    <x v="1"/>
    <n v="9.9506056762399993E-3"/>
    <n v="9.9506056762399986"/>
    <m/>
    <n v="2.108088493347168"/>
    <n v="57602.003758244842"/>
    <n v="16.001000000000001"/>
  </r>
  <r>
    <x v="0"/>
    <x v="0"/>
    <x v="346"/>
    <x v="1"/>
    <n v="9.950210379179E-3"/>
    <n v="9.9502103791789995"/>
    <m/>
    <n v="1.8894619941711426"/>
    <n v="57600.037800891245"/>
    <n v="16"/>
  </r>
  <r>
    <x v="0"/>
    <x v="0"/>
    <x v="347"/>
    <x v="1"/>
    <n v="9.9542567897939992E-3"/>
    <n v="9.954256789794"/>
    <m/>
    <n v="2.0192193984985352"/>
    <n v="57602.003502837513"/>
    <n v="16.001000000000001"/>
  </r>
  <r>
    <x v="0"/>
    <x v="0"/>
    <x v="348"/>
    <x v="1"/>
    <n v="9.9670690895510006E-3"/>
    <n v="9.9670690895509999"/>
    <m/>
    <n v="1.9753232002258301"/>
    <n v="57602.00333267606"/>
    <n v="16.001000000000001"/>
  </r>
  <r>
    <x v="0"/>
    <x v="0"/>
    <x v="349"/>
    <x v="1"/>
    <n v="9.9649740276820005E-3"/>
    <n v="9.9649740276820005"/>
    <m/>
    <n v="1.9763330221176147"/>
    <n v="57601.994085332277"/>
    <n v="16.001000000000001"/>
  </r>
  <r>
    <x v="0"/>
    <x v="0"/>
    <x v="350"/>
    <x v="1"/>
    <n v="9.9502543113190005E-3"/>
    <n v="9.9502543113190001"/>
    <m/>
    <n v="2.0192193984985352"/>
    <n v="57600.019880133841"/>
    <n v="16"/>
  </r>
  <r>
    <x v="0"/>
    <x v="0"/>
    <x v="351"/>
    <x v="1"/>
    <n v="0"/>
    <n v="0"/>
    <m/>
    <n v="2.0192193984985352"/>
    <n v="0"/>
    <n v="0"/>
  </r>
  <r>
    <x v="0"/>
    <x v="0"/>
    <x v="352"/>
    <x v="0"/>
    <n v="1.5461458842796E-2"/>
    <n v="15.461458842796"/>
    <m/>
    <n v="1.9763330221176147"/>
    <n v="95102.248688193606"/>
    <n v="26.417000000000002"/>
  </r>
  <r>
    <x v="0"/>
    <x v="0"/>
    <x v="353"/>
    <x v="1"/>
    <n v="9.9476679016360006E-3"/>
    <n v="9.9476679016360006"/>
    <m/>
    <n v="2.0662827491760254"/>
    <n v="57601.997130230106"/>
    <n v="16.001000000000001"/>
  </r>
  <r>
    <x v="0"/>
    <x v="0"/>
    <x v="354"/>
    <x v="1"/>
    <n v="9.9407204827230006E-3"/>
    <n v="9.940720482723"/>
    <m/>
    <n v="1.9334030151367188"/>
    <n v="57602.003994434854"/>
    <n v="16.001000000000001"/>
  </r>
  <r>
    <x v="0"/>
    <x v="0"/>
    <x v="355"/>
    <x v="1"/>
    <n v="8.6871916229239992E-3"/>
    <n v="8.6871916229239989"/>
    <m/>
    <n v="1.9314271211624146"/>
    <n v="57602.003962566268"/>
    <n v="16.001000000000001"/>
  </r>
  <r>
    <x v="0"/>
    <x v="0"/>
    <x v="356"/>
    <x v="1"/>
    <n v="9.9446326256240006E-3"/>
    <n v="9.944632625624001"/>
    <m/>
    <n v="2.0631153583526611"/>
    <n v="57602.050400292399"/>
    <n v="16.001000000000001"/>
  </r>
  <r>
    <x v="0"/>
    <x v="0"/>
    <x v="357"/>
    <x v="1"/>
    <n v="9.9289887920020001E-3"/>
    <n v="9.9289887920020004"/>
    <m/>
    <n v="2.0641701221466064"/>
    <n v="57602.017323766275"/>
    <n v="16.001000000000001"/>
  </r>
  <r>
    <x v="0"/>
    <x v="0"/>
    <x v="358"/>
    <x v="1"/>
    <m/>
    <n v="0"/>
    <m/>
    <m/>
    <m/>
    <n v="0"/>
  </r>
  <r>
    <x v="0"/>
    <x v="0"/>
    <x v="359"/>
    <x v="1"/>
    <m/>
    <n v="0"/>
    <m/>
    <m/>
    <m/>
    <n v="0"/>
  </r>
  <r>
    <x v="0"/>
    <x v="0"/>
    <x v="360"/>
    <x v="0"/>
    <n v="1.552480567302E-2"/>
    <n v="15.524805673019999"/>
    <m/>
    <n v="2.2837626934051514"/>
    <n v="95651.585571047326"/>
    <n v="26.57"/>
  </r>
  <r>
    <x v="0"/>
    <x v="0"/>
    <x v="361"/>
    <x v="1"/>
    <m/>
    <n v="0"/>
    <m/>
    <m/>
    <m/>
    <n v="0"/>
  </r>
  <r>
    <x v="0"/>
    <x v="0"/>
    <x v="362"/>
    <x v="1"/>
    <m/>
    <n v="0"/>
    <m/>
    <m/>
    <m/>
    <n v="0"/>
  </r>
  <r>
    <x v="0"/>
    <x v="0"/>
    <x v="363"/>
    <x v="1"/>
    <m/>
    <n v="0"/>
    <m/>
    <m/>
    <m/>
    <n v="0"/>
  </r>
  <r>
    <x v="0"/>
    <x v="0"/>
    <x v="364"/>
    <x v="1"/>
    <m/>
    <n v="0"/>
    <m/>
    <m/>
    <m/>
    <n v="0"/>
  </r>
  <r>
    <x v="0"/>
    <x v="0"/>
    <x v="365"/>
    <x v="1"/>
    <m/>
    <n v="0"/>
    <m/>
    <m/>
    <m/>
    <n v="0"/>
  </r>
  <r>
    <x v="0"/>
    <x v="0"/>
    <x v="366"/>
    <x v="1"/>
    <m/>
    <n v="0"/>
    <m/>
    <m/>
    <m/>
    <n v="0"/>
  </r>
  <r>
    <x v="0"/>
    <x v="0"/>
    <x v="367"/>
    <x v="1"/>
    <m/>
    <n v="0"/>
    <m/>
    <m/>
    <m/>
    <n v="0"/>
  </r>
  <r>
    <x v="0"/>
    <x v="0"/>
    <x v="368"/>
    <x v="0"/>
    <n v="1.5473052443582E-2"/>
    <n v="15.473052443582"/>
    <m/>
    <n v="2.1967751979827881"/>
    <n v="94928.031511274457"/>
    <n v="26.369"/>
  </r>
  <r>
    <x v="0"/>
    <x v="0"/>
    <x v="369"/>
    <x v="1"/>
    <n v="9.9540656276290006E-3"/>
    <n v="9.9540656276290012"/>
    <m/>
    <n v="2.1089041233062744"/>
    <n v="57602.019695626295"/>
    <n v="16.001000000000001"/>
  </r>
  <r>
    <x v="0"/>
    <x v="0"/>
    <x v="370"/>
    <x v="1"/>
    <n v="9.9581358582540008E-3"/>
    <n v="9.9581358582540016"/>
    <m/>
    <n v="2.0210330486297607"/>
    <n v="57602.00336339949"/>
    <n v="16.001000000000001"/>
  </r>
  <r>
    <x v="0"/>
    <x v="0"/>
    <x v="371"/>
    <x v="1"/>
    <n v="9.9741382514110001E-3"/>
    <n v="9.9741382514110004"/>
    <m/>
    <n v="2.0210330486297607"/>
    <n v="57602.010926838448"/>
    <n v="16.001000000000001"/>
  </r>
  <r>
    <x v="0"/>
    <x v="0"/>
    <x v="372"/>
    <x v="1"/>
    <n v="9.9872931863169995E-3"/>
    <n v="9.9872931863170002"/>
    <m/>
    <n v="2.0220668315887451"/>
    <n v="57602.005191587334"/>
    <n v="16.001000000000001"/>
  </r>
  <r>
    <x v="0"/>
    <x v="0"/>
    <x v="373"/>
    <x v="1"/>
    <n v="9.981968937789E-3"/>
    <n v="9.9819689377890004"/>
    <m/>
    <n v="2.0210330486297607"/>
    <n v="57602.005750836295"/>
    <n v="16.001000000000001"/>
  </r>
  <r>
    <x v="0"/>
    <x v="0"/>
    <x v="374"/>
    <x v="1"/>
    <n v="9.9814399537689995E-3"/>
    <n v="9.9814399537689997"/>
    <m/>
    <n v="2.0220668315887451"/>
    <n v="57602.005787727365"/>
    <n v="16.001000000000001"/>
  </r>
  <r>
    <x v="0"/>
    <x v="0"/>
    <x v="375"/>
    <x v="1"/>
    <n v="0"/>
    <n v="0"/>
    <m/>
    <n v="2.0220668315887451"/>
    <n v="0"/>
    <n v="0"/>
  </r>
  <r>
    <x v="0"/>
    <x v="0"/>
    <x v="376"/>
    <x v="0"/>
    <n v="1.5397357564464E-2"/>
    <n v="15.397357564464"/>
    <m/>
    <n v="2.0220668315887451"/>
    <n v="94245.247535425631"/>
    <n v="26.178999999999998"/>
  </r>
  <r>
    <x v="0"/>
    <x v="0"/>
    <x v="377"/>
    <x v="1"/>
    <n v="1.0002786079827001E-2"/>
    <n v="10.002786079827001"/>
    <m/>
    <n v="2.1978988647460938"/>
    <n v="57602.002905030677"/>
    <n v="16.001000000000001"/>
  </r>
  <r>
    <x v="0"/>
    <x v="0"/>
    <x v="378"/>
    <x v="1"/>
    <n v="3.1506540174E-4"/>
    <n v="0.31506540173999997"/>
    <m/>
    <n v="2.0649685859680176"/>
    <n v="57602.005390300517"/>
    <n v="16.001000000000001"/>
  </r>
  <r>
    <x v="0"/>
    <x v="0"/>
    <x v="379"/>
    <x v="1"/>
    <n v="3.13802886887E-4"/>
    <n v="0.31380288688699998"/>
    <m/>
    <n v="5.3711152076721191"/>
    <n v="57602.005967332851"/>
    <n v="16.001000000000001"/>
  </r>
  <r>
    <x v="0"/>
    <x v="0"/>
    <x v="380"/>
    <x v="1"/>
    <n v="3.12667582845E-4"/>
    <n v="0.31266758284500001"/>
    <m/>
    <n v="42.968921661376953"/>
    <n v="57602.002853256286"/>
    <n v="16.001000000000001"/>
  </r>
  <r>
    <x v="0"/>
    <x v="0"/>
    <x v="381"/>
    <x v="1"/>
    <n v="3.2067619544E-4"/>
    <n v="0.32067619543999998"/>
    <m/>
    <n v="85.937843322753906"/>
    <n v="57602.002538808963"/>
    <n v="16.001000000000001"/>
  </r>
  <r>
    <x v="0"/>
    <x v="0"/>
    <x v="382"/>
    <x v="1"/>
    <n v="3.1204968968300001E-4"/>
    <n v="0.31204968968300001"/>
    <m/>
    <n v="0.37202531099319458"/>
    <n v="57602.005470499498"/>
    <n v="16.001000000000001"/>
  </r>
  <r>
    <x v="0"/>
    <x v="0"/>
    <x v="383"/>
    <x v="1"/>
    <n v="0"/>
    <n v="0"/>
    <m/>
    <n v="0.37202531099319458"/>
    <n v="0"/>
    <n v="0"/>
  </r>
  <r>
    <x v="0"/>
    <x v="0"/>
    <x v="384"/>
    <x v="0"/>
    <n v="1.6482531384673999E-2"/>
    <m/>
    <m/>
    <n v="0"/>
    <m/>
    <m/>
  </r>
  <r>
    <x v="0"/>
    <x v="0"/>
    <x v="385"/>
    <x v="1"/>
    <n v="1.0039894203614E-2"/>
    <n v="10.039894203613999"/>
    <m/>
    <n v="2.2001495361328125"/>
    <n v="57600.03956712599"/>
    <n v="16"/>
  </r>
  <r>
    <x v="0"/>
    <x v="0"/>
    <x v="386"/>
    <x v="1"/>
    <n v="1.0044060200691001E-2"/>
    <n v="10.044060200691002"/>
    <m/>
    <n v="2.1967751979827881"/>
    <n v="57602.005538137222"/>
    <n v="16.001000000000001"/>
  </r>
  <r>
    <x v="0"/>
    <x v="0"/>
    <x v="387"/>
    <x v="1"/>
    <n v="1.0053540748735001E-2"/>
    <n v="10.053540748735001"/>
    <m/>
    <n v="2.2407104969024658"/>
    <n v="57602.005522622814"/>
    <n v="16.001000000000001"/>
  </r>
  <r>
    <x v="0"/>
    <x v="0"/>
    <x v="388"/>
    <x v="1"/>
    <n v="1.0051358063114E-2"/>
    <n v="10.051358063114"/>
    <m/>
    <n v="2.1978988647460938"/>
    <n v="57600.039707788601"/>
    <n v="16"/>
  </r>
  <r>
    <x v="0"/>
    <x v="0"/>
    <x v="389"/>
    <x v="1"/>
    <n v="1.0054346118856999E-2"/>
    <n v="10.054346118857"/>
    <m/>
    <n v="2.1978988647460938"/>
    <n v="57602.005844108819"/>
    <n v="16.001000000000001"/>
  </r>
  <r>
    <x v="0"/>
    <x v="0"/>
    <x v="390"/>
    <x v="1"/>
    <n v="1.0059262944431E-2"/>
    <n v="10.059262944431"/>
    <m/>
    <n v="2.2407104969024658"/>
    <n v="57600.039770484313"/>
    <n v="16"/>
  </r>
  <r>
    <x v="0"/>
    <x v="0"/>
    <x v="391"/>
    <x v="1"/>
    <n v="0"/>
    <n v="0"/>
    <m/>
    <n v="2.2407104969024658"/>
    <n v="0"/>
    <n v="0"/>
  </r>
  <r>
    <x v="0"/>
    <x v="0"/>
    <x v="392"/>
    <x v="0"/>
    <n v="1.5215957196121E-2"/>
    <n v="15.215957196121"/>
    <m/>
    <n v="2.0670821666717529"/>
    <n v="92138.236201072126"/>
    <n v="25.594000000000001"/>
  </r>
  <r>
    <x v="0"/>
    <x v="0"/>
    <x v="393"/>
    <x v="1"/>
    <n v="1.004831233443E-2"/>
    <n v="10.048312334429999"/>
    <m/>
    <n v="2.2418568134307861"/>
    <n v="57600.041640313895"/>
    <n v="16"/>
  </r>
  <r>
    <x v="0"/>
    <x v="0"/>
    <x v="394"/>
    <x v="1"/>
    <n v="1.0021253221636999E-2"/>
    <n v="10.021253221637"/>
    <m/>
    <n v="2.1528396606445313"/>
    <n v="57602.006011260783"/>
    <n v="16.001000000000001"/>
  </r>
  <r>
    <x v="0"/>
    <x v="0"/>
    <x v="395"/>
    <x v="1"/>
    <n v="9.9788828554410007E-3"/>
    <n v="9.9788828554410003"/>
    <m/>
    <n v="2.1539406776428223"/>
    <n v="57602.005948775171"/>
    <n v="16.001000000000001"/>
  </r>
  <r>
    <x v="0"/>
    <x v="0"/>
    <x v="396"/>
    <x v="1"/>
    <n v="9.96868747434E-3"/>
    <n v="9.9686874743399994"/>
    <m/>
    <n v="2.2395656108856201"/>
    <n v="57600.039753544042"/>
    <n v="16"/>
  </r>
  <r>
    <x v="0"/>
    <x v="0"/>
    <x v="397"/>
    <x v="1"/>
    <n v="9.9592339237970003E-3"/>
    <n v="9.9592339237970009"/>
    <m/>
    <n v="2.1967751979827881"/>
    <n v="57602.00564513338"/>
    <n v="16.001000000000001"/>
  </r>
  <r>
    <x v="0"/>
    <x v="0"/>
    <x v="398"/>
    <x v="1"/>
    <n v="9.9577541765369995E-3"/>
    <n v="9.9577541765369997"/>
    <m/>
    <n v="2.1978988647460938"/>
    <n v="57600.036711985369"/>
    <n v="16"/>
  </r>
  <r>
    <x v="0"/>
    <x v="0"/>
    <x v="399"/>
    <x v="1"/>
    <n v="0"/>
    <n v="0"/>
    <m/>
    <n v="2.1978988647460938"/>
    <n v="0"/>
    <n v="0"/>
  </r>
  <r>
    <x v="0"/>
    <x v="0"/>
    <x v="400"/>
    <x v="0"/>
    <n v="1.5165936080658001E-2"/>
    <n v="15.165936080658001"/>
    <m/>
    <n v="2.2407104969024658"/>
    <n v="92876.799854498153"/>
    <n v="25.798999999999999"/>
  </r>
  <r>
    <x v="0"/>
    <x v="0"/>
    <x v="401"/>
    <x v="1"/>
    <n v="9.9668848072100007E-3"/>
    <n v="9.9668848072100005"/>
    <m/>
    <n v="2.2858147621154785"/>
    <n v="57602.005763164081"/>
    <n v="16.001000000000001"/>
  </r>
  <r>
    <x v="0"/>
    <x v="0"/>
    <x v="402"/>
    <x v="1"/>
    <n v="9.9567854555019999E-3"/>
    <n v="9.9567854555020006"/>
    <m/>
    <n v="2.11106276512146"/>
    <n v="57600.024893898379"/>
    <n v="16"/>
  </r>
  <r>
    <x v="0"/>
    <x v="0"/>
    <x v="403"/>
    <x v="1"/>
    <n v="9.9541368549079991E-3"/>
    <n v="9.9541368549079987"/>
    <m/>
    <n v="2.2834787368774414"/>
    <n v="57602.005083963595"/>
    <n v="16.001000000000001"/>
  </r>
  <r>
    <x v="0"/>
    <x v="0"/>
    <x v="404"/>
    <x v="1"/>
    <n v="9.9583256351830005E-3"/>
    <n v="9.9583256351829998"/>
    <m/>
    <n v="2.2418568134307861"/>
    <n v="57602.005828993686"/>
    <n v="16.001000000000001"/>
  </r>
  <r>
    <x v="0"/>
    <x v="0"/>
    <x v="405"/>
    <x v="1"/>
    <n v="1.0009671581183001E-2"/>
    <n v="10.009671581183001"/>
    <m/>
    <n v="2.1967751979827881"/>
    <n v="57602.00515683979"/>
    <n v="16.001000000000001"/>
  </r>
  <r>
    <x v="0"/>
    <x v="0"/>
    <x v="406"/>
    <x v="1"/>
    <n v="1.0017345746041999E-2"/>
    <n v="10.017345746041999"/>
    <m/>
    <n v="2.2395656108856201"/>
    <n v="57602.005619647709"/>
    <n v="16.001000000000001"/>
  </r>
  <r>
    <x v="0"/>
    <x v="0"/>
    <x v="407"/>
    <x v="1"/>
    <n v="0"/>
    <n v="0"/>
    <m/>
    <n v="2.2395656108856201"/>
    <n v="0"/>
    <n v="0"/>
  </r>
  <r>
    <x v="0"/>
    <x v="0"/>
    <x v="408"/>
    <x v="0"/>
    <n v="1.5127846162441E-2"/>
    <n v="15.127846162441001"/>
    <m/>
    <n v="2.2823123931884766"/>
    <n v="92053.855617942827"/>
    <n v="25.571000000000002"/>
  </r>
  <r>
    <x v="0"/>
    <x v="0"/>
    <x v="409"/>
    <x v="1"/>
    <n v="1.0020424541635001E-2"/>
    <n v="10.020424541635"/>
    <m/>
    <n v="2.2881555557250977"/>
    <n v="57602.005393375439"/>
    <n v="16.001000000000001"/>
  </r>
  <r>
    <x v="0"/>
    <x v="0"/>
    <x v="410"/>
    <x v="1"/>
    <n v="1.0011898307026E-2"/>
    <n v="10.011898307026"/>
    <m/>
    <n v="2.2407104969024658"/>
    <n v="57600.039384853837"/>
    <n v="16"/>
  </r>
  <r>
    <x v="0"/>
    <x v="0"/>
    <x v="411"/>
    <x v="1"/>
    <n v="1.0012119640385999E-2"/>
    <n v="10.012119640385999"/>
    <m/>
    <n v="2.1978988647460938"/>
    <n v="57600.039606464823"/>
    <n v="16"/>
  </r>
  <r>
    <x v="0"/>
    <x v="0"/>
    <x v="412"/>
    <x v="1"/>
    <n v="1.0011306742068E-2"/>
    <n v="10.011306742067999"/>
    <m/>
    <n v="2.1978988647460938"/>
    <n v="57600.03966759317"/>
    <n v="16"/>
  </r>
  <r>
    <x v="0"/>
    <x v="0"/>
    <x v="413"/>
    <x v="1"/>
    <n v="1.0026532950904001E-2"/>
    <n v="10.026532950904"/>
    <m/>
    <n v="2.2418568134307861"/>
    <n v="57602.005623607285"/>
    <n v="16.001000000000001"/>
  </r>
  <r>
    <x v="1"/>
    <x v="0"/>
    <x v="195"/>
    <x v="1"/>
    <n v="9.9188473421519992E-3"/>
    <n v="9.9188473421519987"/>
    <m/>
    <n v="3.7287766933441162"/>
    <n v="57602.003572529327"/>
    <n v="16.001000000000001"/>
  </r>
  <r>
    <x v="1"/>
    <x v="0"/>
    <x v="196"/>
    <x v="1"/>
    <n v="9.9028223987890004E-3"/>
    <n v="9.9028223987890005"/>
    <m/>
    <n v="3.7325913906097412"/>
    <n v="57600.037733609701"/>
    <n v="16"/>
  </r>
  <r>
    <x v="1"/>
    <x v="0"/>
    <x v="197"/>
    <x v="1"/>
    <n v="9.8997208795770005E-3"/>
    <n v="9.899720879577"/>
    <m/>
    <n v="3.7726447582244873"/>
    <n v="57602.004069414354"/>
    <n v="16.001000000000001"/>
  </r>
  <r>
    <x v="1"/>
    <x v="0"/>
    <x v="198"/>
    <x v="1"/>
    <n v="9.9068454872170003E-3"/>
    <n v="9.9068454872169998"/>
    <m/>
    <n v="3.7325913906097412"/>
    <n v="57600.038279693523"/>
    <n v="16"/>
  </r>
  <r>
    <x v="1"/>
    <x v="0"/>
    <x v="199"/>
    <x v="1"/>
    <n v="0"/>
    <n v="0"/>
    <m/>
    <n v="3.7325913906097412"/>
    <n v="0"/>
    <n v="0"/>
  </r>
  <r>
    <x v="1"/>
    <x v="0"/>
    <x v="200"/>
    <x v="0"/>
    <n v="2.0027363505685E-2"/>
    <n v="20.027363505684999"/>
    <m/>
    <n v="3.7745733261108398"/>
    <n v="126739.40497541556"/>
    <n v="35.204999999999998"/>
  </r>
  <r>
    <x v="1"/>
    <x v="0"/>
    <x v="201"/>
    <x v="1"/>
    <n v="9.9029238142190005E-3"/>
    <n v="9.902923814219001"/>
    <m/>
    <n v="4.0399813652038574"/>
    <n v="57602.001281374149"/>
    <n v="16.001000000000001"/>
  </r>
  <r>
    <x v="1"/>
    <x v="0"/>
    <x v="202"/>
    <x v="1"/>
    <n v="9.9043707607800006E-3"/>
    <n v="9.9043707607800009"/>
    <m/>
    <n v="3.7306830883026123"/>
    <n v="57600.055232386258"/>
    <n v="16"/>
  </r>
  <r>
    <x v="1"/>
    <x v="0"/>
    <x v="203"/>
    <x v="1"/>
    <n v="9.9090212488439997E-3"/>
    <n v="9.9090212488440006"/>
    <m/>
    <n v="3.6905663013458252"/>
    <n v="57600.036089509413"/>
    <n v="16"/>
  </r>
  <r>
    <x v="1"/>
    <x v="0"/>
    <x v="204"/>
    <x v="1"/>
    <n v="9.9079209736430002E-3"/>
    <n v="9.9079209736429998"/>
    <m/>
    <n v="3.6905663013458252"/>
    <n v="57602.003378858673"/>
    <n v="16.001000000000001"/>
  </r>
  <r>
    <x v="1"/>
    <x v="0"/>
    <x v="205"/>
    <x v="1"/>
    <n v="9.9033629002049997E-3"/>
    <n v="9.9033629002049999"/>
    <m/>
    <n v="3.6484980583190918"/>
    <n v="57600.040174388247"/>
    <n v="16"/>
  </r>
  <r>
    <x v="1"/>
    <x v="0"/>
    <x v="206"/>
    <x v="1"/>
    <n v="9.9081017733960008E-3"/>
    <n v="9.908101773396"/>
    <m/>
    <n v="3.6905663013458252"/>
    <n v="57600.025714187112"/>
    <n v="16"/>
  </r>
  <r>
    <x v="1"/>
    <x v="0"/>
    <x v="207"/>
    <x v="1"/>
    <n v="0"/>
    <n v="0"/>
    <m/>
    <n v="3.6905663013458252"/>
    <n v="0"/>
    <n v="0"/>
  </r>
  <r>
    <x v="1"/>
    <x v="0"/>
    <x v="208"/>
    <x v="0"/>
    <n v="2.0022139043268002E-2"/>
    <n v="20.022139043268002"/>
    <m/>
    <n v="3.7726447582244873"/>
    <n v="126710.04298764364"/>
    <n v="35.197000000000003"/>
  </r>
  <r>
    <x v="1"/>
    <x v="0"/>
    <x v="209"/>
    <x v="1"/>
    <n v="9.9022543837900007E-3"/>
    <n v="9.9022543837899999"/>
    <m/>
    <n v="4.0379157066345215"/>
    <n v="57600.040472827568"/>
    <n v="16"/>
  </r>
  <r>
    <x v="1"/>
    <x v="0"/>
    <x v="210"/>
    <x v="1"/>
    <n v="9.9005652304949999E-3"/>
    <n v="9.9005652304949994"/>
    <m/>
    <n v="3.688678503036499"/>
    <n v="57602.003701407382"/>
    <n v="16.001000000000001"/>
  </r>
  <r>
    <x v="1"/>
    <x v="0"/>
    <x v="211"/>
    <x v="1"/>
    <n v="9.8938016820890005E-3"/>
    <n v="9.8938016820890002"/>
    <m/>
    <n v="3.7345016002655029"/>
    <n v="57601.990915227361"/>
    <n v="16.001000000000001"/>
  </r>
  <r>
    <x v="1"/>
    <x v="0"/>
    <x v="212"/>
    <x v="1"/>
    <n v="9.8979884847209994E-3"/>
    <n v="9.8979884847209991"/>
    <m/>
    <n v="3.7765042781829834"/>
    <n v="57600.02426040214"/>
    <n v="16"/>
  </r>
  <r>
    <x v="1"/>
    <x v="0"/>
    <x v="213"/>
    <x v="1"/>
    <n v="9.8989591360040003E-3"/>
    <n v="9.8989591360040006"/>
    <m/>
    <n v="3.7745733261108398"/>
    <n v="57601.99992204614"/>
    <n v="16.001000000000001"/>
  </r>
  <r>
    <x v="1"/>
    <x v="0"/>
    <x v="214"/>
    <x v="1"/>
    <n v="9.9025148319860003E-3"/>
    <n v="9.9025148319860001"/>
    <m/>
    <n v="3.7345016002655029"/>
    <n v="57600.034847079973"/>
    <n v="16"/>
  </r>
  <r>
    <x v="1"/>
    <x v="0"/>
    <x v="215"/>
    <x v="1"/>
    <n v="0"/>
    <n v="0"/>
    <m/>
    <n v="3.7345016002655029"/>
    <n v="0"/>
    <n v="0"/>
  </r>
  <r>
    <x v="1"/>
    <x v="0"/>
    <x v="216"/>
    <x v="0"/>
    <n v="2.0020204741924001E-2"/>
    <n v="20.020204741924001"/>
    <m/>
    <n v="3.6905663013458252"/>
    <n v="126422.06599070554"/>
    <n v="35.116999999999997"/>
  </r>
  <r>
    <x v="1"/>
    <x v="0"/>
    <x v="217"/>
    <x v="1"/>
    <n v="9.9002361216590003E-3"/>
    <n v="9.9002361216590007"/>
    <m/>
    <n v="3.9981133937835693"/>
    <n v="57600.03762132852"/>
    <n v="16"/>
  </r>
  <r>
    <x v="1"/>
    <x v="0"/>
    <x v="218"/>
    <x v="1"/>
    <n v="9.8958659750319998E-3"/>
    <n v="9.8958659750320006"/>
    <m/>
    <n v="3.7745733261108398"/>
    <n v="57602.003761690925"/>
    <n v="16.001000000000001"/>
  </r>
  <r>
    <x v="1"/>
    <x v="0"/>
    <x v="219"/>
    <x v="1"/>
    <n v="9.8970381026710005E-3"/>
    <n v="9.8970381026710008"/>
    <m/>
    <n v="3.6905663013458252"/>
    <n v="57600.037763238361"/>
    <n v="16"/>
  </r>
  <r>
    <x v="1"/>
    <x v="0"/>
    <x v="220"/>
    <x v="1"/>
    <n v="9.9004398293870005E-3"/>
    <n v="9.9004398293870004"/>
    <m/>
    <n v="3.7745733261108398"/>
    <n v="57600.037591003267"/>
    <n v="16"/>
  </r>
  <r>
    <x v="1"/>
    <x v="0"/>
    <x v="221"/>
    <x v="1"/>
    <n v="9.9096643454460002E-3"/>
    <n v="9.9096643454460001"/>
    <m/>
    <n v="3.688678503036499"/>
    <n v="57600.037548343571"/>
    <n v="16"/>
  </r>
  <r>
    <x v="1"/>
    <x v="0"/>
    <x v="222"/>
    <x v="1"/>
    <n v="9.9157141447250002E-3"/>
    <n v="9.9157141447249995"/>
    <m/>
    <n v="3.8165128231048584"/>
    <n v="57600.037625838944"/>
    <n v="16"/>
  </r>
  <r>
    <x v="1"/>
    <x v="0"/>
    <x v="223"/>
    <x v="1"/>
    <n v="0"/>
    <n v="0"/>
    <m/>
    <n v="3.8165128231048584"/>
    <n v="0"/>
    <n v="0"/>
  </r>
  <r>
    <x v="1"/>
    <x v="0"/>
    <x v="224"/>
    <x v="0"/>
    <n v="1.9996082886136E-2"/>
    <n v="19.996082886136001"/>
    <m/>
    <n v="3.6905663013458252"/>
    <n v="126466.4902201755"/>
    <n v="35.130000000000003"/>
  </r>
  <r>
    <x v="1"/>
    <x v="0"/>
    <x v="225"/>
    <x v="1"/>
    <n v="9.8977657968009995E-3"/>
    <n v="9.897765796801"/>
    <m/>
    <n v="4.0399813652038574"/>
    <n v="57602.003792722157"/>
    <n v="16.001000000000001"/>
  </r>
  <r>
    <x v="1"/>
    <x v="0"/>
    <x v="226"/>
    <x v="1"/>
    <n v="9.9003501129280008E-3"/>
    <n v="9.9003501129280007"/>
    <m/>
    <n v="3.7306830883026123"/>
    <n v="57600.045902155951"/>
    <n v="16"/>
  </r>
  <r>
    <x v="1"/>
    <x v="0"/>
    <x v="227"/>
    <x v="1"/>
    <n v="9.9294217296839998E-3"/>
    <n v="9.9294217296839999"/>
    <m/>
    <n v="3.7745733261108398"/>
    <n v="57600.037685123432"/>
    <n v="16"/>
  </r>
  <r>
    <x v="1"/>
    <x v="0"/>
    <x v="228"/>
    <x v="1"/>
    <n v="9.9343367439940003E-3"/>
    <n v="9.9343367439940007"/>
    <m/>
    <n v="3.7325913906097412"/>
    <n v="57600.037673360144"/>
    <n v="16"/>
  </r>
  <r>
    <x v="1"/>
    <x v="0"/>
    <x v="229"/>
    <x v="1"/>
    <n v="9.9323817682460003E-3"/>
    <n v="9.9323817682459996"/>
    <m/>
    <n v="3.7745733261108398"/>
    <n v="57600.037549639033"/>
    <n v="16"/>
  </r>
  <r>
    <x v="1"/>
    <x v="0"/>
    <x v="230"/>
    <x v="1"/>
    <n v="9.9242616695749998E-3"/>
    <n v="9.9242616695749994"/>
    <m/>
    <n v="3.8204171657562256"/>
    <n v="57600.037413720915"/>
    <n v="16"/>
  </r>
  <r>
    <x v="1"/>
    <x v="0"/>
    <x v="231"/>
    <x v="1"/>
    <n v="0"/>
    <n v="0"/>
    <m/>
    <n v="3.8204171657562256"/>
    <n v="0"/>
    <n v="0"/>
  </r>
  <r>
    <x v="1"/>
    <x v="0"/>
    <x v="232"/>
    <x v="0"/>
    <n v="1.9992319762703999E-2"/>
    <n v="19.992319762704"/>
    <m/>
    <n v="3.8623542785644531"/>
    <n v="126392.46996760961"/>
    <n v="35.109000000000002"/>
  </r>
  <r>
    <x v="1"/>
    <x v="0"/>
    <x v="233"/>
    <x v="1"/>
    <n v="9.9031761354710004E-3"/>
    <n v="9.903176135471"/>
    <m/>
    <n v="3.9981133937835693"/>
    <n v="57600.032655721923"/>
    <n v="16"/>
  </r>
  <r>
    <x v="1"/>
    <x v="0"/>
    <x v="234"/>
    <x v="1"/>
    <n v="9.9376526783649995E-3"/>
    <n v="9.9376526783649997"/>
    <m/>
    <n v="3.7325913906097412"/>
    <n v="57600.037737479935"/>
    <n v="16"/>
  </r>
  <r>
    <x v="1"/>
    <x v="0"/>
    <x v="235"/>
    <x v="1"/>
    <n v="9.9351741769510005E-3"/>
    <n v="9.9351741769510014"/>
    <m/>
    <n v="3.8184638023376465"/>
    <n v="57600.031905635216"/>
    <n v="16"/>
  </r>
  <r>
    <x v="1"/>
    <x v="0"/>
    <x v="236"/>
    <x v="1"/>
    <n v="9.9286352880839993E-3"/>
    <n v="9.9286352880839992"/>
    <m/>
    <n v="3.7745733261108398"/>
    <n v="57600.043116469795"/>
    <n v="16"/>
  </r>
  <r>
    <x v="1"/>
    <x v="0"/>
    <x v="237"/>
    <x v="1"/>
    <n v="9.9227043104730007E-3"/>
    <n v="9.9227043104730015"/>
    <m/>
    <n v="3.7345016002655029"/>
    <n v="57600.037665922369"/>
    <n v="16"/>
  </r>
  <r>
    <x v="1"/>
    <x v="0"/>
    <x v="238"/>
    <x v="1"/>
    <n v="9.9373565454220006E-3"/>
    <n v="9.9373565454220003"/>
    <m/>
    <n v="3.7364137172698975"/>
    <n v="57600.039858384815"/>
    <n v="16"/>
  </r>
  <r>
    <x v="1"/>
    <x v="0"/>
    <x v="239"/>
    <x v="1"/>
    <n v="0"/>
    <n v="0"/>
    <m/>
    <n v="3.7364137172698975"/>
    <n v="0"/>
    <n v="0"/>
  </r>
  <r>
    <x v="1"/>
    <x v="0"/>
    <x v="240"/>
    <x v="0"/>
    <n v="1.9995622410991998E-2"/>
    <n v="19.995622410991999"/>
    <m/>
    <n v="3.8204171657562256"/>
    <n v="126249.96275880199"/>
    <n v="35.069000000000003"/>
  </r>
  <r>
    <x v="1"/>
    <x v="0"/>
    <x v="241"/>
    <x v="1"/>
    <n v="9.9334644893590007E-3"/>
    <n v="9.9334644893590003"/>
    <m/>
    <n v="3.9960684776306152"/>
    <n v="57600.035173063552"/>
    <n v="16"/>
  </r>
  <r>
    <x v="1"/>
    <x v="0"/>
    <x v="242"/>
    <x v="1"/>
    <n v="9.9335063418080002E-3"/>
    <n v="9.9335063418080001"/>
    <m/>
    <n v="3.688678503036499"/>
    <n v="57602.003758281367"/>
    <n v="16.001000000000001"/>
  </r>
  <r>
    <x v="1"/>
    <x v="0"/>
    <x v="243"/>
    <x v="1"/>
    <n v="9.9409704532910006E-3"/>
    <n v="9.9409704532910013"/>
    <m/>
    <n v="3.8184638023376465"/>
    <n v="57600.03739359176"/>
    <n v="16"/>
  </r>
  <r>
    <x v="1"/>
    <x v="0"/>
    <x v="244"/>
    <x v="1"/>
    <n v="9.9420945044880003E-3"/>
    <n v="9.9420945044880007"/>
    <m/>
    <n v="3.8184638023376465"/>
    <n v="57600.037637222013"/>
    <n v="16"/>
  </r>
  <r>
    <x v="1"/>
    <x v="0"/>
    <x v="245"/>
    <x v="1"/>
    <n v="9.9372864929619994E-3"/>
    <n v="9.9372864929619986"/>
    <m/>
    <n v="3.7345016002655029"/>
    <n v="57600.03766628186"/>
    <n v="16"/>
  </r>
  <r>
    <x v="1"/>
    <x v="0"/>
    <x v="246"/>
    <x v="1"/>
    <n v="9.9352775580860003E-3"/>
    <n v="9.9352775580859998"/>
    <m/>
    <n v="3.8204171657562256"/>
    <n v="57600.037662297647"/>
    <n v="16"/>
  </r>
  <r>
    <x v="1"/>
    <x v="0"/>
    <x v="247"/>
    <x v="1"/>
    <n v="0"/>
    <n v="0"/>
    <m/>
    <n v="3.8204171657562256"/>
    <n v="0"/>
    <n v="0"/>
  </r>
  <r>
    <x v="1"/>
    <x v="0"/>
    <x v="248"/>
    <x v="0"/>
    <n v="1.9993303645644001E-2"/>
    <n v="19.993303645644001"/>
    <m/>
    <n v="3.7765042781829834"/>
    <n v="126123.8897800768"/>
    <n v="35.033999999999999"/>
  </r>
  <r>
    <x v="1"/>
    <x v="0"/>
    <x v="249"/>
    <x v="1"/>
    <n v="9.9337199080509996E-3"/>
    <n v="9.9337199080509997"/>
    <m/>
    <n v="4.0838942527770996"/>
    <n v="57600.037609158717"/>
    <n v="16"/>
  </r>
  <r>
    <x v="1"/>
    <x v="0"/>
    <x v="250"/>
    <x v="1"/>
    <n v="9.9187380322149996E-3"/>
    <n v="9.9187380322149998"/>
    <m/>
    <n v="3.7765042781829834"/>
    <n v="57600.03751898362"/>
    <n v="16"/>
  </r>
  <r>
    <x v="1"/>
    <x v="0"/>
    <x v="251"/>
    <x v="1"/>
    <n v="9.9258534277090003E-3"/>
    <n v="9.9258534277090007"/>
    <m/>
    <n v="3.694347620010376"/>
    <n v="57600.03260869431"/>
    <n v="16"/>
  </r>
  <r>
    <x v="1"/>
    <x v="0"/>
    <x v="252"/>
    <x v="1"/>
    <n v="9.9209722327679994E-3"/>
    <n v="9.9209722327679994"/>
    <m/>
    <n v="3.8623542785644531"/>
    <n v="57600.037177504681"/>
    <n v="16"/>
  </r>
  <r>
    <x v="1"/>
    <x v="0"/>
    <x v="253"/>
    <x v="1"/>
    <n v="9.9302044629999992E-3"/>
    <n v="9.930204462999999"/>
    <m/>
    <n v="3.8184638023376465"/>
    <n v="57601.999753695112"/>
    <n v="16.001000000000001"/>
  </r>
  <r>
    <x v="1"/>
    <x v="0"/>
    <x v="254"/>
    <x v="1"/>
    <n v="9.9346134822489995E-3"/>
    <n v="9.9346134822489987"/>
    <m/>
    <n v="3.8204171657562256"/>
    <n v="57601.998134363101"/>
    <n v="16.001000000000001"/>
  </r>
  <r>
    <x v="1"/>
    <x v="0"/>
    <x v="255"/>
    <x v="1"/>
    <n v="0"/>
    <n v="0"/>
    <m/>
    <n v="3.8204171657562256"/>
    <n v="0"/>
    <n v="0"/>
  </r>
  <r>
    <x v="1"/>
    <x v="0"/>
    <x v="256"/>
    <x v="0"/>
    <n v="1.9974051603255001E-2"/>
    <n v="19.974051603255003"/>
    <m/>
    <n v="3.8223721981048584"/>
    <n v="126043.6437539199"/>
    <n v="35.012"/>
  </r>
  <r>
    <x v="1"/>
    <x v="0"/>
    <x v="257"/>
    <x v="1"/>
    <n v="9.9408043689869999E-3"/>
    <n v="9.9408043689869992"/>
    <m/>
    <n v="4.0001606941223145"/>
    <n v="57600.035101236223"/>
    <n v="16"/>
  </r>
  <r>
    <x v="1"/>
    <x v="0"/>
    <x v="258"/>
    <x v="1"/>
    <n v="9.9407979265680006E-3"/>
    <n v="9.9407979265680009"/>
    <m/>
    <n v="3.7745733261108398"/>
    <n v="57600.037663899056"/>
    <n v="16"/>
  </r>
  <r>
    <x v="1"/>
    <x v="0"/>
    <x v="259"/>
    <x v="1"/>
    <n v="9.9377187849420002E-3"/>
    <n v="9.9377187849419997"/>
    <m/>
    <n v="3.8165128231048584"/>
    <n v="57602.002931418014"/>
    <n v="16.001000000000001"/>
  </r>
  <r>
    <x v="1"/>
    <x v="0"/>
    <x v="260"/>
    <x v="1"/>
    <n v="9.9349879591840006E-3"/>
    <n v="9.9349879591840011"/>
    <m/>
    <n v="3.7325913906097412"/>
    <n v="57600.023485026002"/>
    <n v="16"/>
  </r>
  <r>
    <x v="1"/>
    <x v="0"/>
    <x v="261"/>
    <x v="1"/>
    <n v="9.9383304136399994E-3"/>
    <n v="9.9383304136399993"/>
    <m/>
    <n v="3.8623542785644531"/>
    <n v="57602.0036901032"/>
    <n v="16.001000000000001"/>
  </r>
  <r>
    <x v="1"/>
    <x v="0"/>
    <x v="262"/>
    <x v="1"/>
    <n v="9.9431084229989995E-3"/>
    <n v="9.9431084229989999"/>
    <m/>
    <n v="3.8623542785644531"/>
    <n v="57600.025565181197"/>
    <n v="16"/>
  </r>
  <r>
    <x v="1"/>
    <x v="0"/>
    <x v="263"/>
    <x v="1"/>
    <n v="0"/>
    <n v="0"/>
    <m/>
    <n v="3.8623542785644531"/>
    <n v="0"/>
    <n v="0"/>
  </r>
  <r>
    <x v="1"/>
    <x v="0"/>
    <x v="264"/>
    <x v="0"/>
    <n v="1.9986808782010999E-2"/>
    <n v="19.986808782011"/>
    <m/>
    <n v="3.8603806495666504"/>
    <n v="125934.62616776268"/>
    <n v="34.981999999999999"/>
  </r>
  <r>
    <x v="1"/>
    <x v="0"/>
    <x v="265"/>
    <x v="1"/>
    <n v="9.9371883664970007E-3"/>
    <n v="9.9371883664970007"/>
    <m/>
    <n v="4.1299195289611816"/>
    <n v="57600.030282610729"/>
    <n v="16"/>
  </r>
  <r>
    <x v="1"/>
    <x v="0"/>
    <x v="266"/>
    <x v="1"/>
    <n v="9.9400053983139999E-3"/>
    <n v="9.9400053983139998"/>
    <m/>
    <n v="3.8663074970245361"/>
    <n v="57600.028880784703"/>
    <n v="16"/>
  </r>
  <r>
    <x v="1"/>
    <x v="0"/>
    <x v="267"/>
    <x v="1"/>
    <n v="9.9406172334059999E-3"/>
    <n v="9.9406172334059999"/>
    <m/>
    <n v="3.8204171657562256"/>
    <n v="57600.037441359433"/>
    <n v="16"/>
  </r>
  <r>
    <x v="1"/>
    <x v="0"/>
    <x v="268"/>
    <x v="1"/>
    <n v="9.9338990646979999E-3"/>
    <n v="9.9338990646980001"/>
    <m/>
    <n v="3.7345016002655029"/>
    <n v="57600.03786135155"/>
    <n v="16"/>
  </r>
  <r>
    <x v="1"/>
    <x v="0"/>
    <x v="269"/>
    <x v="1"/>
    <n v="9.9319564322309997E-3"/>
    <n v="9.931956432230999"/>
    <m/>
    <n v="3.8223721981048584"/>
    <n v="57601.994280240855"/>
    <n v="16.001000000000001"/>
  </r>
  <r>
    <x v="1"/>
    <x v="0"/>
    <x v="270"/>
    <x v="1"/>
    <n v="9.9356785831619995E-3"/>
    <n v="9.9356785831619998"/>
    <m/>
    <n v="3.8643300533294678"/>
    <n v="57600.027791329347"/>
    <n v="16"/>
  </r>
  <r>
    <x v="1"/>
    <x v="0"/>
    <x v="271"/>
    <x v="1"/>
    <n v="0"/>
    <n v="0"/>
    <m/>
    <n v="3.8643300533294678"/>
    <n v="0"/>
    <n v="0"/>
  </r>
  <r>
    <x v="1"/>
    <x v="0"/>
    <x v="272"/>
    <x v="0"/>
    <n v="1.9956181256884E-2"/>
    <n v="19.956181256884001"/>
    <m/>
    <n v="3.7784368991851807"/>
    <n v="125982.52294314642"/>
    <n v="34.994999999999997"/>
  </r>
  <r>
    <x v="1"/>
    <x v="0"/>
    <x v="273"/>
    <x v="1"/>
    <n v="9.9325713864349997E-3"/>
    <n v="9.9325713864349989"/>
    <m/>
    <n v="4.0420489311218262"/>
    <n v="57600.02840870311"/>
    <n v="16"/>
  </r>
  <r>
    <x v="1"/>
    <x v="0"/>
    <x v="274"/>
    <x v="1"/>
    <n v="9.9349306712919992E-3"/>
    <n v="9.9349306712919994"/>
    <m/>
    <n v="3.9042487144470215"/>
    <n v="57600.037380269445"/>
    <n v="16"/>
  </r>
  <r>
    <x v="1"/>
    <x v="0"/>
    <x v="275"/>
    <x v="1"/>
    <n v="9.9375083756240001E-3"/>
    <n v="9.9375083756240006"/>
    <m/>
    <n v="3.8603806495666504"/>
    <n v="57600.032573812321"/>
    <n v="16"/>
  </r>
  <r>
    <x v="1"/>
    <x v="0"/>
    <x v="276"/>
    <x v="1"/>
    <n v="9.933779629002E-3"/>
    <n v="9.9337796290020002"/>
    <m/>
    <n v="3.7745733261108398"/>
    <n v="57600.038125620849"/>
    <n v="16"/>
  </r>
  <r>
    <x v="1"/>
    <x v="0"/>
    <x v="277"/>
    <x v="1"/>
    <n v="9.9381464821240006E-3"/>
    <n v="9.9381464821240009"/>
    <m/>
    <n v="3.8184638023376465"/>
    <n v="57600.03854305546"/>
    <n v="16"/>
  </r>
  <r>
    <x v="1"/>
    <x v="0"/>
    <x v="278"/>
    <x v="1"/>
    <n v="9.9431486130809998E-3"/>
    <n v="9.9431486130810001"/>
    <m/>
    <n v="3.8623542785644531"/>
    <n v="57600.030143236683"/>
    <n v="16"/>
  </r>
  <r>
    <x v="1"/>
    <x v="0"/>
    <x v="279"/>
    <x v="1"/>
    <n v="0"/>
    <n v="0"/>
    <m/>
    <n v="3.8623542785644531"/>
    <n v="0"/>
    <n v="0"/>
  </r>
  <r>
    <x v="1"/>
    <x v="0"/>
    <x v="280"/>
    <x v="0"/>
    <n v="1.9966993957047E-2"/>
    <n v="19.966993957046999"/>
    <m/>
    <n v="3.8204171657562256"/>
    <n v="125729.34646901548"/>
    <n v="34.924999999999997"/>
  </r>
  <r>
    <x v="1"/>
    <x v="0"/>
    <x v="281"/>
    <x v="1"/>
    <n v="9.9612852383660008E-3"/>
    <n v="9.9612852383660009"/>
    <m/>
    <n v="4.0838942527770996"/>
    <n v="57600.037603700221"/>
    <n v="16"/>
  </r>
  <r>
    <x v="1"/>
    <x v="0"/>
    <x v="282"/>
    <x v="1"/>
    <n v="9.9412990985890005E-3"/>
    <n v="9.9412990985890008"/>
    <m/>
    <n v="3.8184638023376465"/>
    <n v="57600.03959534975"/>
    <n v="16"/>
  </r>
  <r>
    <x v="1"/>
    <x v="0"/>
    <x v="283"/>
    <x v="1"/>
    <n v="9.9195913215029997E-3"/>
    <n v="9.9195913215029989"/>
    <m/>
    <n v="3.7784368991851807"/>
    <n v="57600.035903079581"/>
    <n v="16"/>
  </r>
  <r>
    <x v="1"/>
    <x v="0"/>
    <x v="284"/>
    <x v="1"/>
    <n v="9.9493944032089995E-3"/>
    <n v="9.9493944032090003"/>
    <m/>
    <n v="3.9042487144470215"/>
    <n v="57602.000469406506"/>
    <n v="16.001000000000001"/>
  </r>
  <r>
    <x v="1"/>
    <x v="0"/>
    <x v="285"/>
    <x v="1"/>
    <n v="9.9571968941220002E-3"/>
    <n v="9.9571968941219993"/>
    <m/>
    <n v="3.8643300533294678"/>
    <n v="57600.031942108821"/>
    <n v="16"/>
  </r>
  <r>
    <x v="1"/>
    <x v="0"/>
    <x v="286"/>
    <x v="1"/>
    <n v="9.9582134684730005E-3"/>
    <n v="9.9582134684729997"/>
    <m/>
    <n v="3.90824294090271"/>
    <n v="57602.0036146286"/>
    <n v="16.001000000000001"/>
  </r>
  <r>
    <x v="1"/>
    <x v="0"/>
    <x v="287"/>
    <x v="1"/>
    <n v="0"/>
    <n v="0"/>
    <m/>
    <n v="3.90824294090271"/>
    <n v="0"/>
    <n v="0"/>
  </r>
  <r>
    <x v="1"/>
    <x v="0"/>
    <x v="288"/>
    <x v="0"/>
    <n v="1.9971204170276001E-2"/>
    <n v="19.971204170276"/>
    <m/>
    <n v="3.8643300533294678"/>
    <n v="125523.58083731464"/>
    <n v="34.868000000000002"/>
  </r>
  <r>
    <x v="1"/>
    <x v="0"/>
    <x v="289"/>
    <x v="1"/>
    <n v="9.9615373871339997E-3"/>
    <n v="9.9615373871339994"/>
    <m/>
    <n v="4.1674566268920898"/>
    <n v="57600.037268510503"/>
    <n v="16"/>
  </r>
  <r>
    <x v="1"/>
    <x v="0"/>
    <x v="290"/>
    <x v="1"/>
    <n v="9.9630160073090005E-3"/>
    <n v="9.9630160073090011"/>
    <m/>
    <n v="3.8643300533294678"/>
    <n v="57602.003656488989"/>
    <n v="16.001000000000001"/>
  </r>
  <r>
    <x v="1"/>
    <x v="0"/>
    <x v="291"/>
    <x v="1"/>
    <n v="9.9675619322209998E-3"/>
    <n v="9.967561932220999"/>
    <m/>
    <n v="3.8663074970245361"/>
    <n v="57600.03757992544"/>
    <n v="16"/>
  </r>
  <r>
    <x v="1"/>
    <x v="0"/>
    <x v="292"/>
    <x v="1"/>
    <n v="9.9573889927799999E-3"/>
    <n v="9.9573889927800003"/>
    <m/>
    <n v="3.8643300533294678"/>
    <n v="57600.037446030794"/>
    <n v="16"/>
  </r>
  <r>
    <x v="1"/>
    <x v="0"/>
    <x v="293"/>
    <x v="1"/>
    <n v="9.9594343065939998E-3"/>
    <n v="9.9594343065939999"/>
    <m/>
    <n v="3.7803714275360107"/>
    <n v="57600.052780403254"/>
    <n v="16"/>
  </r>
  <r>
    <x v="1"/>
    <x v="0"/>
    <x v="294"/>
    <x v="1"/>
    <n v="9.9558361404909999E-3"/>
    <n v="9.9558361404909999"/>
    <m/>
    <n v="3.9481165409088135"/>
    <n v="57602.003378433779"/>
    <n v="16.001000000000001"/>
  </r>
  <r>
    <x v="1"/>
    <x v="0"/>
    <x v="295"/>
    <x v="1"/>
    <n v="0"/>
    <n v="0"/>
    <m/>
    <n v="3.9481165409088135"/>
    <n v="0"/>
    <n v="0"/>
  </r>
  <r>
    <x v="1"/>
    <x v="0"/>
    <x v="296"/>
    <x v="0"/>
    <n v="1.9947214925923999E-2"/>
    <n v="19.947214925923998"/>
    <m/>
    <n v="3.8663074970245361"/>
    <n v="125561.98603526303"/>
    <n v="34.878"/>
  </r>
  <r>
    <x v="1"/>
    <x v="0"/>
    <x v="297"/>
    <x v="1"/>
    <n v="9.9506329819649998E-3"/>
    <n v="9.9506329819650006"/>
    <m/>
    <n v="4.1320338249206543"/>
    <n v="57600.035449936906"/>
    <n v="16"/>
  </r>
  <r>
    <x v="1"/>
    <x v="0"/>
    <x v="298"/>
    <x v="1"/>
    <n v="9.9624683370810006E-3"/>
    <n v="9.9624683370810008"/>
    <m/>
    <n v="3.8204171657562256"/>
    <n v="57600.037905359561"/>
    <n v="16"/>
  </r>
  <r>
    <x v="1"/>
    <x v="0"/>
    <x v="299"/>
    <x v="1"/>
    <n v="9.962354700823E-3"/>
    <n v="9.9623547008229991"/>
    <m/>
    <n v="3.90824294090271"/>
    <n v="57600.037636805733"/>
    <n v="16"/>
  </r>
  <r>
    <x v="1"/>
    <x v="0"/>
    <x v="300"/>
    <x v="1"/>
    <n v="9.9559194979340002E-3"/>
    <n v="9.9559194979339996"/>
    <m/>
    <n v="3.8623542785644531"/>
    <n v="57600.030177467648"/>
    <n v="16"/>
  </r>
  <r>
    <x v="1"/>
    <x v="0"/>
    <x v="301"/>
    <x v="1"/>
    <n v="9.9633986274119991E-3"/>
    <n v="9.9633986274119994"/>
    <m/>
    <n v="3.8243293762207031"/>
    <n v="57600.035414436301"/>
    <n v="16"/>
  </r>
  <r>
    <x v="1"/>
    <x v="0"/>
    <x v="302"/>
    <x v="1"/>
    <n v="9.9617541329309993E-3"/>
    <n v="9.9617541329309987"/>
    <m/>
    <n v="3.7803714275360107"/>
    <n v="57600.03760123947"/>
    <n v="16"/>
  </r>
  <r>
    <x v="1"/>
    <x v="0"/>
    <x v="303"/>
    <x v="1"/>
    <n v="0"/>
    <n v="0"/>
    <m/>
    <n v="3.7803714275360107"/>
    <n v="0"/>
    <n v="0"/>
  </r>
  <r>
    <x v="1"/>
    <x v="0"/>
    <x v="304"/>
    <x v="0"/>
    <n v="1.9931324000165999E-2"/>
    <n v="19.931324000166001"/>
    <m/>
    <n v="3.8204171657562256"/>
    <n v="125428.54624086768"/>
    <n v="34.841000000000001"/>
  </r>
  <r>
    <x v="1"/>
    <x v="0"/>
    <x v="305"/>
    <x v="1"/>
    <n v="9.9497343333040007E-3"/>
    <n v="9.9497343333040007"/>
    <m/>
    <n v="4.1695871353149414"/>
    <n v="57600.037610802021"/>
    <n v="16"/>
  </r>
  <r>
    <x v="1"/>
    <x v="0"/>
    <x v="306"/>
    <x v="1"/>
    <n v="9.951098378592E-3"/>
    <n v="9.9510983785920004"/>
    <m/>
    <n v="3.8643300533294678"/>
    <n v="57602.00418514492"/>
    <n v="16.001000000000001"/>
  </r>
  <r>
    <x v="1"/>
    <x v="0"/>
    <x v="307"/>
    <x v="1"/>
    <n v="9.9594322171890001E-3"/>
    <n v="9.9594322171890006"/>
    <m/>
    <n v="3.8663074970245361"/>
    <n v="57602.007571958835"/>
    <n v="16.001000000000001"/>
  </r>
  <r>
    <x v="1"/>
    <x v="0"/>
    <x v="308"/>
    <x v="1"/>
    <n v="9.9412937171210001E-3"/>
    <n v="9.9412937171210007"/>
    <m/>
    <n v="3.90824294090271"/>
    <n v="57600.022274697141"/>
    <n v="16"/>
  </r>
  <r>
    <x v="1"/>
    <x v="0"/>
    <x v="309"/>
    <x v="1"/>
    <n v="9.9602812441800005E-3"/>
    <n v="9.9602812441800008"/>
    <m/>
    <n v="3.9919846057891846"/>
    <n v="57600.023500848714"/>
    <n v="16"/>
  </r>
  <r>
    <x v="1"/>
    <x v="0"/>
    <x v="310"/>
    <x v="1"/>
    <n v="9.9567804610870003E-3"/>
    <n v="9.9567804610869999"/>
    <m/>
    <n v="3.90824294090271"/>
    <n v="57600.021560705667"/>
    <n v="16"/>
  </r>
  <r>
    <x v="1"/>
    <x v="0"/>
    <x v="311"/>
    <x v="1"/>
    <n v="0"/>
    <n v="0"/>
    <m/>
    <n v="3.90824294090271"/>
    <n v="0"/>
    <n v="0"/>
  </r>
  <r>
    <x v="1"/>
    <x v="0"/>
    <x v="312"/>
    <x v="0"/>
    <n v="1.9924410953831E-2"/>
    <n v="19.924410953831"/>
    <m/>
    <n v="3.90824294090271"/>
    <n v="125283.27570213508"/>
    <n v="34.801000000000002"/>
  </r>
  <r>
    <x v="1"/>
    <x v="0"/>
    <x v="313"/>
    <x v="1"/>
    <n v="9.9603896240570006E-3"/>
    <n v="9.9603896240570009"/>
    <m/>
    <n v="4.171720027923584"/>
    <n v="57600.01915053666"/>
    <n v="16"/>
  </r>
  <r>
    <x v="1"/>
    <x v="0"/>
    <x v="314"/>
    <x v="1"/>
    <n v="9.965227881222E-3"/>
    <n v="9.9652278812220008"/>
    <m/>
    <n v="3.8623542785644531"/>
    <n v="57600.015927897926"/>
    <n v="16"/>
  </r>
  <r>
    <x v="1"/>
    <x v="0"/>
    <x v="315"/>
    <x v="1"/>
    <n v="9.9697145872979995E-3"/>
    <n v="9.9697145872980002"/>
    <m/>
    <n v="3.8663074970245361"/>
    <n v="57600.021775743618"/>
    <n v="16"/>
  </r>
  <r>
    <x v="1"/>
    <x v="0"/>
    <x v="316"/>
    <x v="1"/>
    <n v="9.9705458651360001E-3"/>
    <n v="9.9705458651359997"/>
    <m/>
    <n v="3.9919846057891846"/>
    <n v="57601.9773255318"/>
    <n v="16.001000000000001"/>
  </r>
  <r>
    <x v="1"/>
    <x v="0"/>
    <x v="317"/>
    <x v="1"/>
    <n v="9.9610986070729993E-3"/>
    <n v="9.9610986070729997"/>
    <m/>
    <n v="3.9501349925994873"/>
    <n v="57600.009697210931"/>
    <n v="16"/>
  </r>
  <r>
    <x v="1"/>
    <x v="0"/>
    <x v="318"/>
    <x v="1"/>
    <n v="9.9557236793990003E-3"/>
    <n v="9.955723679399"/>
    <m/>
    <n v="3.8663074970245361"/>
    <n v="57600.021784638469"/>
    <n v="16"/>
  </r>
  <r>
    <x v="1"/>
    <x v="0"/>
    <x v="319"/>
    <x v="1"/>
    <n v="0"/>
    <n v="0"/>
    <m/>
    <n v="3.8663074970245361"/>
    <n v="0"/>
    <n v="0"/>
  </r>
  <r>
    <x v="1"/>
    <x v="0"/>
    <x v="320"/>
    <x v="0"/>
    <n v="1.9911990473627999E-2"/>
    <n v="19.911990473627998"/>
    <m/>
    <n v="3.90824294090271"/>
    <n v="125168.1843979296"/>
    <n v="34.768999999999998"/>
  </r>
  <r>
    <x v="1"/>
    <x v="0"/>
    <x v="321"/>
    <x v="1"/>
    <n v="9.9650780677870004E-3"/>
    <n v="9.965078067787001"/>
    <m/>
    <n v="4.171720027923584"/>
    <n v="57600.025721501246"/>
    <n v="16"/>
  </r>
  <r>
    <x v="1"/>
    <x v="0"/>
    <x v="322"/>
    <x v="1"/>
    <n v="9.9691769912829999E-3"/>
    <n v="9.9691769912829997"/>
    <m/>
    <n v="3.90824294090271"/>
    <n v="57600.059172885442"/>
    <n v="16"/>
  </r>
  <r>
    <x v="1"/>
    <x v="0"/>
    <x v="323"/>
    <x v="1"/>
    <n v="9.9708438198110004E-3"/>
    <n v="9.9708438198109999"/>
    <m/>
    <n v="3.90824294090271"/>
    <n v="57602.031796142372"/>
    <n v="16.001000000000001"/>
  </r>
  <r>
    <x v="1"/>
    <x v="0"/>
    <x v="324"/>
    <x v="1"/>
    <n v="9.9691197955730001E-3"/>
    <n v="9.9691197955730004"/>
    <m/>
    <n v="3.9102427959442139"/>
    <n v="57602.019226908611"/>
    <n v="16.001000000000001"/>
  </r>
  <r>
    <x v="1"/>
    <x v="0"/>
    <x v="325"/>
    <x v="1"/>
    <n v="9.9621970649649994E-3"/>
    <n v="9.9621970649650002"/>
    <m/>
    <n v="3.9501349925994873"/>
    <n v="57600.068806352036"/>
    <n v="16"/>
  </r>
  <r>
    <x v="1"/>
    <x v="0"/>
    <x v="326"/>
    <x v="1"/>
    <n v="9.9523122288559997E-3"/>
    <n v="9.952312228856"/>
    <m/>
    <n v="3.9501349925994873"/>
    <n v="57600.057873112186"/>
    <n v="16"/>
  </r>
  <r>
    <x v="1"/>
    <x v="0"/>
    <x v="327"/>
    <x v="1"/>
    <n v="0"/>
    <n v="0"/>
    <m/>
    <n v="3.9501349925994873"/>
    <n v="0"/>
    <n v="0"/>
  </r>
  <r>
    <x v="1"/>
    <x v="0"/>
    <x v="328"/>
    <x v="0"/>
    <n v="1.9885611659022001E-2"/>
    <n v="19.885611659022"/>
    <m/>
    <n v="3.9102427959442139"/>
    <n v="125200.75956154814"/>
    <n v="34.777999999999999"/>
  </r>
  <r>
    <x v="1"/>
    <x v="0"/>
    <x v="329"/>
    <x v="1"/>
    <n v="9.9593825434329993E-3"/>
    <n v="9.9593825434329997"/>
    <m/>
    <n v="4.2134771347045898"/>
    <n v="57600.034823683134"/>
    <n v="16"/>
  </r>
  <r>
    <x v="1"/>
    <x v="0"/>
    <x v="330"/>
    <x v="1"/>
    <n v="9.9648111951610007E-3"/>
    <n v="9.9648111951610012"/>
    <m/>
    <n v="3.8663074970245361"/>
    <n v="57600.040038089544"/>
    <n v="16"/>
  </r>
  <r>
    <x v="1"/>
    <x v="0"/>
    <x v="331"/>
    <x v="1"/>
    <n v="9.9625298914500001E-3"/>
    <n v="9.96252989145"/>
    <m/>
    <n v="3.9501349925994873"/>
    <n v="57602.004155525123"/>
    <n v="16.001000000000001"/>
  </r>
  <r>
    <x v="1"/>
    <x v="0"/>
    <x v="332"/>
    <x v="1"/>
    <n v="9.9618016270789991E-3"/>
    <n v="9.9618016270789997"/>
    <m/>
    <n v="3.9461002349853516"/>
    <n v="57600.037685991527"/>
    <n v="16"/>
  </r>
  <r>
    <x v="1"/>
    <x v="0"/>
    <x v="333"/>
    <x v="1"/>
    <n v="9.9525944677249997E-3"/>
    <n v="9.9525944677249996"/>
    <m/>
    <n v="3.952155590057373"/>
    <n v="57602.062174168066"/>
    <n v="16.001000000000001"/>
  </r>
  <r>
    <x v="1"/>
    <x v="0"/>
    <x v="334"/>
    <x v="1"/>
    <n v="9.9482277409170001E-3"/>
    <n v="9.9482277409169999"/>
    <m/>
    <n v="3.9062445163726807"/>
    <n v="57600.028114545537"/>
    <n v="16"/>
  </r>
  <r>
    <x v="1"/>
    <x v="0"/>
    <x v="335"/>
    <x v="1"/>
    <n v="0"/>
    <n v="0"/>
    <m/>
    <n v="3.9062445163726807"/>
    <n v="0"/>
    <n v="0"/>
  </r>
  <r>
    <x v="1"/>
    <x v="0"/>
    <x v="336"/>
    <x v="0"/>
    <n v="1.9890096779382999E-2"/>
    <n v="19.890096779382997"/>
    <m/>
    <n v="3.9940254688262939"/>
    <n v="125010.5159104074"/>
    <n v="34.725000000000001"/>
  </r>
  <r>
    <x v="1"/>
    <x v="0"/>
    <x v="337"/>
    <x v="1"/>
    <n v="9.9651456087439996E-3"/>
    <n v="9.9651456087439989"/>
    <m/>
    <n v="4.1695871353149414"/>
    <n v="57601.990246697926"/>
    <n v="16.001000000000001"/>
  </r>
  <r>
    <x v="1"/>
    <x v="0"/>
    <x v="338"/>
    <x v="1"/>
    <n v="9.9620830059790003E-3"/>
    <n v="9.9620830059790002"/>
    <m/>
    <n v="3.9501349925994873"/>
    <n v="57602.003998361201"/>
    <n v="16.001000000000001"/>
  </r>
  <r>
    <x v="1"/>
    <x v="0"/>
    <x v="339"/>
    <x v="1"/>
    <n v="9.966846872629E-3"/>
    <n v="9.9668468726290005"/>
    <m/>
    <n v="3.9481165409088135"/>
    <n v="57600.038243781222"/>
    <n v="16"/>
  </r>
  <r>
    <x v="1"/>
    <x v="0"/>
    <x v="340"/>
    <x v="1"/>
    <n v="7.4113234227359999E-3"/>
    <n v="7.4113234227360003"/>
    <m/>
    <n v="3.90824294090271"/>
    <n v="57061.512701675005"/>
    <n v="15.85"/>
  </r>
  <r>
    <x v="1"/>
    <x v="0"/>
    <x v="341"/>
    <x v="1"/>
    <n v="9.9628285913379994E-3"/>
    <n v="9.962828591337999"/>
    <m/>
    <n v="3.90824294090271"/>
    <n v="57602.020218703794"/>
    <n v="16.001000000000001"/>
  </r>
  <r>
    <x v="1"/>
    <x v="0"/>
    <x v="342"/>
    <x v="1"/>
    <n v="9.9739974401979997E-3"/>
    <n v="9.9739974401979996"/>
    <m/>
    <n v="3.8643300533294678"/>
    <n v="57600.053768803991"/>
    <n v="16"/>
  </r>
  <r>
    <x v="1"/>
    <x v="0"/>
    <x v="343"/>
    <x v="1"/>
    <n v="0"/>
    <n v="0"/>
    <m/>
    <n v="3.8643300533294678"/>
    <n v="0"/>
    <n v="0"/>
  </r>
  <r>
    <x v="1"/>
    <x v="0"/>
    <x v="344"/>
    <x v="0"/>
    <n v="1.9928012196722002E-2"/>
    <n v="19.928012196722001"/>
    <m/>
    <n v="4.0379157066345215"/>
    <n v="125223.87258869222"/>
    <n v="34.783999999999999"/>
  </r>
  <r>
    <x v="1"/>
    <x v="0"/>
    <x v="345"/>
    <x v="1"/>
    <n v="9.9684178400280005E-3"/>
    <n v="9.9684178400279997"/>
    <m/>
    <n v="4.1695871353149414"/>
    <n v="57600.012750949565"/>
    <n v="16"/>
  </r>
  <r>
    <x v="1"/>
    <x v="0"/>
    <x v="346"/>
    <x v="1"/>
    <n v="9.9625946004110004E-3"/>
    <n v="9.9625946004110002"/>
    <m/>
    <n v="3.8204171657562256"/>
    <n v="57602.004199961026"/>
    <n v="16.001000000000001"/>
  </r>
  <r>
    <x v="1"/>
    <x v="0"/>
    <x v="347"/>
    <x v="1"/>
    <n v="9.9620285799619998E-3"/>
    <n v="9.9620285799620003"/>
    <m/>
    <n v="3.9481165409088135"/>
    <n v="57600.012133432392"/>
    <n v="16"/>
  </r>
  <r>
    <x v="1"/>
    <x v="0"/>
    <x v="348"/>
    <x v="1"/>
    <n v="9.9588724115050008E-3"/>
    <n v="9.9588724115050002"/>
    <m/>
    <n v="3.9102427959442139"/>
    <n v="57600.017068637855"/>
    <n v="16"/>
  </r>
  <r>
    <x v="1"/>
    <x v="0"/>
    <x v="349"/>
    <x v="1"/>
    <n v="9.9595039427609992E-3"/>
    <n v="9.9595039427609997"/>
    <m/>
    <n v="4.0358524322509766"/>
    <n v="57601.97211034334"/>
    <n v="16.001000000000001"/>
  </r>
  <r>
    <x v="1"/>
    <x v="0"/>
    <x v="350"/>
    <x v="1"/>
    <n v="9.962380441239E-3"/>
    <n v="9.9623804412390005"/>
    <m/>
    <n v="3.90824294090271"/>
    <n v="57600.030933654256"/>
    <n v="16"/>
  </r>
  <r>
    <x v="1"/>
    <x v="0"/>
    <x v="351"/>
    <x v="1"/>
    <n v="0"/>
    <n v="0"/>
    <m/>
    <n v="3.90824294090271"/>
    <n v="0"/>
    <n v="0"/>
  </r>
  <r>
    <x v="1"/>
    <x v="0"/>
    <x v="352"/>
    <x v="0"/>
    <n v="1.9973902801983998E-2"/>
    <n v="19.973902801984"/>
    <m/>
    <n v="4.0907931327819824"/>
    <n v="124936.5671063371"/>
    <n v="34.704999999999998"/>
  </r>
  <r>
    <x v="1"/>
    <x v="0"/>
    <x v="353"/>
    <x v="1"/>
    <n v="1.0004273164818001E-2"/>
    <n v="10.004273164818001"/>
    <m/>
    <n v="4.2162775993347168"/>
    <n v="57602.006957718695"/>
    <n v="16.001000000000001"/>
  </r>
  <r>
    <x v="1"/>
    <x v="0"/>
    <x v="354"/>
    <x v="1"/>
    <n v="9.99302219274E-3"/>
    <n v="9.9930221927399998"/>
    <m/>
    <n v="3.9966800212860107"/>
    <n v="57600.039833201743"/>
    <n v="16"/>
  </r>
  <r>
    <x v="1"/>
    <x v="0"/>
    <x v="355"/>
    <x v="1"/>
    <n v="9.9914921974569998E-3"/>
    <n v="9.9914921974569992"/>
    <m/>
    <n v="3.9946377277374268"/>
    <n v="57600.039646869496"/>
    <n v="16"/>
  </r>
  <r>
    <x v="1"/>
    <x v="0"/>
    <x v="356"/>
    <x v="1"/>
    <n v="9.9795742769980007E-3"/>
    <n v="9.9795742769980009"/>
    <m/>
    <n v="3.9987242221832275"/>
    <n v="57600.039867563122"/>
    <n v="16"/>
  </r>
  <r>
    <x v="1"/>
    <x v="0"/>
    <x v="357"/>
    <x v="1"/>
    <n v="9.9855520908120003E-3"/>
    <n v="9.9855520908119999"/>
    <m/>
    <n v="3.912841796875"/>
    <n v="57602.005618637355"/>
    <n v="16.001000000000001"/>
  </r>
  <r>
    <x v="1"/>
    <x v="0"/>
    <x v="358"/>
    <x v="1"/>
    <n v="9.9849741083029991E-3"/>
    <n v="9.9849741083029997"/>
    <m/>
    <n v="3.954782247543335"/>
    <n v="57602.005942124808"/>
    <n v="16.001000000000001"/>
  </r>
  <r>
    <x v="1"/>
    <x v="0"/>
    <x v="359"/>
    <x v="1"/>
    <n v="0"/>
    <n v="0"/>
    <m/>
    <n v="3.954782247543335"/>
    <n v="0"/>
    <n v="0"/>
  </r>
  <r>
    <x v="1"/>
    <x v="0"/>
    <x v="360"/>
    <x v="0"/>
    <n v="1.9902767354058E-2"/>
    <n v="19.902767354058"/>
    <m/>
    <n v="3.954782247543335"/>
    <n v="124801.83859506964"/>
    <n v="34.667000000000002"/>
  </r>
  <r>
    <x v="1"/>
    <x v="0"/>
    <x v="361"/>
    <x v="1"/>
    <n v="3.5546620280980002E-3"/>
    <n v="3.5546620280980004"/>
    <m/>
    <n v="4.1305503845214844"/>
    <n v="57471.735407909466"/>
    <n v="15.964"/>
  </r>
  <r>
    <x v="1"/>
    <x v="0"/>
    <x v="362"/>
    <x v="1"/>
    <n v="9.9657582238010002E-3"/>
    <n v="9.9657582238010001"/>
    <m/>
    <n v="0"/>
    <n v="86099.609069424871"/>
    <n v="23.917000000000002"/>
  </r>
  <r>
    <x v="1"/>
    <x v="0"/>
    <x v="363"/>
    <x v="1"/>
    <n v="9.9454112096219998E-3"/>
    <n v="9.9454112096219998"/>
    <m/>
    <n v="4.0866084098815918"/>
    <n v="57600.037847745785"/>
    <n v="16"/>
  </r>
  <r>
    <x v="1"/>
    <x v="0"/>
    <x v="364"/>
    <x v="1"/>
    <n v="9.9440481561900006E-3"/>
    <n v="9.94404815619"/>
    <m/>
    <n v="4.0824317932128906"/>
    <n v="57600.039283197293"/>
    <n v="16"/>
  </r>
  <r>
    <x v="1"/>
    <x v="0"/>
    <x v="365"/>
    <x v="1"/>
    <n v="9.9336809799510008E-3"/>
    <n v="9.9336809799510011"/>
    <m/>
    <n v="4.0426664352416992"/>
    <n v="57602.023792822671"/>
    <n v="16.001000000000001"/>
  </r>
  <r>
    <x v="1"/>
    <x v="0"/>
    <x v="366"/>
    <x v="1"/>
    <n v="9.9370020273239993E-3"/>
    <n v="9.9370020273239987"/>
    <m/>
    <n v="3.9987242221832275"/>
    <n v="57600.039338502895"/>
    <n v="16"/>
  </r>
  <r>
    <x v="1"/>
    <x v="0"/>
    <x v="367"/>
    <x v="1"/>
    <n v="0"/>
    <n v="0"/>
    <m/>
    <n v="3.9987242221832275"/>
    <n v="0"/>
    <n v="0"/>
  </r>
  <r>
    <x v="1"/>
    <x v="0"/>
    <x v="368"/>
    <x v="0"/>
    <m/>
    <m/>
    <m/>
    <n v="4.0824317932128906"/>
    <m/>
    <m/>
  </r>
  <r>
    <x v="1"/>
    <x v="0"/>
    <x v="369"/>
    <x v="1"/>
    <n v="9.9263030092429996E-3"/>
    <n v="9.926303009243"/>
    <m/>
    <n v="4.3063182830810547"/>
    <n v="57601.990127414494"/>
    <n v="16.001000000000001"/>
  </r>
  <r>
    <x v="1"/>
    <x v="0"/>
    <x v="370"/>
    <x v="1"/>
    <n v="9.9242394052959995E-3"/>
    <n v="9.9242394052959995"/>
    <m/>
    <n v="4.0007710456848145"/>
    <n v="57602.005625099264"/>
    <n v="16.001000000000001"/>
  </r>
  <r>
    <x v="1"/>
    <x v="0"/>
    <x v="371"/>
    <x v="1"/>
    <n v="9.935844564478E-3"/>
    <n v="9.9358445644779998"/>
    <m/>
    <n v="3.9588322639465332"/>
    <n v="57600.03781794438"/>
    <n v="16"/>
  </r>
  <r>
    <x v="1"/>
    <x v="0"/>
    <x v="372"/>
    <x v="1"/>
    <n v="9.9599207079369995E-3"/>
    <n v="9.959920707937"/>
    <m/>
    <n v="3.9987242221832275"/>
    <n v="57600.026193535072"/>
    <n v="16"/>
  </r>
  <r>
    <x v="1"/>
    <x v="0"/>
    <x v="373"/>
    <x v="1"/>
    <n v="9.9981202920019999E-3"/>
    <n v="9.9981202920019996"/>
    <m/>
    <n v="4.0866084098815918"/>
    <n v="57602.00810393368"/>
    <n v="16.001000000000001"/>
  </r>
  <r>
    <x v="1"/>
    <x v="0"/>
    <x v="374"/>
    <x v="1"/>
    <n v="1.0005653922775999E-2"/>
    <n v="10.005653922776"/>
    <m/>
    <n v="4.0007710456848145"/>
    <n v="57600.041762243098"/>
    <n v="16"/>
  </r>
  <r>
    <x v="1"/>
    <x v="0"/>
    <x v="375"/>
    <x v="1"/>
    <n v="0"/>
    <n v="0"/>
    <m/>
    <n v="4.0007710456848145"/>
    <n v="0"/>
    <n v="0"/>
  </r>
  <r>
    <x v="1"/>
    <x v="0"/>
    <x v="376"/>
    <x v="0"/>
    <n v="1.9768555461606999E-2"/>
    <n v="19.768555461607001"/>
    <m/>
    <n v="3.9987242221832275"/>
    <n v="123443.78797527969"/>
    <n v="34.29"/>
  </r>
  <r>
    <x v="1"/>
    <x v="0"/>
    <x v="377"/>
    <x v="1"/>
    <n v="1.0002187144174999E-2"/>
    <n v="10.002187144175"/>
    <m/>
    <n v="4.3480362892150879"/>
    <n v="57600.031416897546"/>
    <n v="16"/>
  </r>
  <r>
    <x v="1"/>
    <x v="0"/>
    <x v="378"/>
    <x v="1"/>
    <n v="9.9998639252239993E-3"/>
    <n v="9.999863925224"/>
    <m/>
    <n v="4.0405993461608887"/>
    <n v="57600.033239131881"/>
    <n v="16"/>
  </r>
  <r>
    <x v="1"/>
    <x v="0"/>
    <x v="379"/>
    <x v="1"/>
    <n v="1.0005267864622001E-2"/>
    <n v="10.005267864622001"/>
    <m/>
    <n v="4.0405993461608887"/>
    <n v="57600.03962058726"/>
    <n v="16"/>
  </r>
  <r>
    <x v="1"/>
    <x v="0"/>
    <x v="380"/>
    <x v="1"/>
    <n v="1.0013292835423E-2"/>
    <n v="10.013292835423"/>
    <m/>
    <n v="4.0028195381164551"/>
    <n v="57600.024839434613"/>
    <n v="16"/>
  </r>
  <r>
    <x v="1"/>
    <x v="0"/>
    <x v="381"/>
    <x v="1"/>
    <n v="1.0012436514757E-2"/>
    <n v="10.012436514757001"/>
    <m/>
    <n v="4.0426664352416992"/>
    <n v="57602.005637719602"/>
    <n v="16.001000000000001"/>
  </r>
  <r>
    <x v="1"/>
    <x v="0"/>
    <x v="382"/>
    <x v="1"/>
    <n v="9.9910744618789994E-3"/>
    <n v="9.9910744618790002"/>
    <m/>
    <n v="4.0824317932128906"/>
    <n v="57602.00580269123"/>
    <n v="16.001000000000001"/>
  </r>
  <r>
    <x v="1"/>
    <x v="0"/>
    <x v="383"/>
    <x v="1"/>
    <n v="0"/>
    <n v="0"/>
    <m/>
    <n v="4.0824317932128906"/>
    <n v="0"/>
    <n v="0"/>
  </r>
  <r>
    <x v="1"/>
    <x v="0"/>
    <x v="384"/>
    <x v="0"/>
    <n v="1.9708241168846001E-2"/>
    <n v="19.708241168846001"/>
    <m/>
    <n v="4.0007710456848145"/>
    <n v="123747.55857770221"/>
    <n v="34.374000000000002"/>
  </r>
  <r>
    <x v="1"/>
    <x v="0"/>
    <x v="385"/>
    <x v="1"/>
    <n v="9.9616693199560003E-3"/>
    <n v="9.961669319956"/>
    <m/>
    <n v="4.3063182830810547"/>
    <n v="57602.005630579559"/>
    <n v="16.001000000000001"/>
  </r>
  <r>
    <x v="1"/>
    <x v="0"/>
    <x v="386"/>
    <x v="1"/>
    <n v="9.9641229909019999E-3"/>
    <n v="9.9641229909020002"/>
    <m/>
    <n v="4.0845189094543457"/>
    <n v="57602.005678587157"/>
    <n v="16.001000000000001"/>
  </r>
  <r>
    <x v="1"/>
    <x v="0"/>
    <x v="387"/>
    <x v="1"/>
    <n v="9.9680499601389992E-3"/>
    <n v="9.968049960139"/>
    <m/>
    <n v="4.0007710456848145"/>
    <n v="57602.005697943416"/>
    <n v="16.001000000000001"/>
  </r>
  <r>
    <x v="1"/>
    <x v="0"/>
    <x v="388"/>
    <x v="1"/>
    <n v="9.9676670778249994E-3"/>
    <n v="9.9676670778250003"/>
    <m/>
    <n v="4.0845189094543457"/>
    <n v="57600.039620512754"/>
    <n v="16"/>
  </r>
  <r>
    <x v="1"/>
    <x v="0"/>
    <x v="389"/>
    <x v="1"/>
    <n v="9.9662857789619991E-3"/>
    <n v="9.9662857789619999"/>
    <m/>
    <n v="4.0405993461608887"/>
    <n v="57600.03959318003"/>
    <n v="16"/>
  </r>
  <r>
    <x v="1"/>
    <x v="0"/>
    <x v="390"/>
    <x v="1"/>
    <n v="9.9578347743929999E-3"/>
    <n v="9.9578347743929996"/>
    <m/>
    <n v="4.1263289451599121"/>
    <n v="57600.039608411797"/>
    <n v="16"/>
  </r>
  <r>
    <x v="1"/>
    <x v="0"/>
    <x v="391"/>
    <x v="1"/>
    <n v="0"/>
    <n v="0"/>
    <m/>
    <n v="4.1263289451599121"/>
    <n v="0"/>
    <n v="0"/>
  </r>
  <r>
    <x v="0"/>
    <x v="1"/>
    <x v="1"/>
    <x v="1"/>
    <n v="1.0075097028427E-2"/>
    <n v="10.075097028427001"/>
    <m/>
    <n v="1.8465484380722046"/>
    <n v="57600.010673739998"/>
    <n v="16"/>
  </r>
  <r>
    <x v="0"/>
    <x v="1"/>
    <x v="2"/>
    <x v="1"/>
    <n v="1.0076209130798999E-2"/>
    <n v="10.076209130798999"/>
    <m/>
    <n v="1.4054547548294067"/>
    <n v="57601.976034744301"/>
    <n v="16.001000000000001"/>
  </r>
  <r>
    <x v="0"/>
    <x v="1"/>
    <x v="3"/>
    <x v="1"/>
    <n v="1.0075091792291E-2"/>
    <n v="10.075091792290999"/>
    <m/>
    <n v="1.4061740636825562"/>
    <n v="57601.97972627858"/>
    <n v="16.001000000000001"/>
  </r>
  <r>
    <x v="0"/>
    <x v="1"/>
    <x v="4"/>
    <x v="1"/>
    <n v="1.0073186991482E-2"/>
    <n v="10.073186991482"/>
    <m/>
    <n v="1.3629286289215088"/>
    <n v="57600.006967293382"/>
    <n v="16"/>
  </r>
  <r>
    <x v="0"/>
    <x v="1"/>
    <x v="5"/>
    <x v="1"/>
    <n v="1.0073475105149001E-2"/>
    <n v="10.073475105149001"/>
    <m/>
    <n v="1.3622311353683472"/>
    <n v="57600.010721828803"/>
    <n v="16"/>
  </r>
  <r>
    <x v="0"/>
    <x v="1"/>
    <x v="6"/>
    <x v="1"/>
    <n v="1.0072349715206E-2"/>
    <n v="10.072349715206"/>
    <m/>
    <n v="1.4493752717971802"/>
    <n v="57600.014408123825"/>
    <n v="16"/>
  </r>
  <r>
    <x v="0"/>
    <x v="1"/>
    <x v="7"/>
    <x v="1"/>
    <n v="0"/>
    <n v="0"/>
    <m/>
    <n v="1.4493752717971802"/>
    <n v="0"/>
    <n v="0"/>
  </r>
  <r>
    <x v="0"/>
    <x v="1"/>
    <x v="9"/>
    <x v="1"/>
    <n v="1.0072388867473E-2"/>
    <n v="10.072388867473"/>
    <m/>
    <n v="1.7577176094055176"/>
    <n v="57600.010566495272"/>
    <n v="16"/>
  </r>
  <r>
    <x v="0"/>
    <x v="1"/>
    <x v="10"/>
    <x v="1"/>
    <n v="1.0074304670003999E-2"/>
    <n v="10.074304670003999"/>
    <m/>
    <n v="1.3182882070541382"/>
    <n v="57600.01062772602"/>
    <n v="16"/>
  </r>
  <r>
    <x v="0"/>
    <x v="1"/>
    <x v="11"/>
    <x v="1"/>
    <n v="1.007387794252E-2"/>
    <n v="10.073877942519999"/>
    <m/>
    <n v="1.4061740636825562"/>
    <n v="57600.01089024372"/>
    <n v="16"/>
  </r>
  <r>
    <x v="0"/>
    <x v="1"/>
    <x v="12"/>
    <x v="1"/>
    <n v="1.0071468108406E-2"/>
    <n v="10.071468108406"/>
    <m/>
    <n v="1.4061740636825562"/>
    <n v="57601.976918767206"/>
    <n v="16.001000000000001"/>
  </r>
  <r>
    <x v="0"/>
    <x v="1"/>
    <x v="13"/>
    <x v="1"/>
    <n v="1.0072868163952E-2"/>
    <n v="10.072868163952"/>
    <m/>
    <n v="1.4061740636825562"/>
    <n v="57600.011104218458"/>
    <n v="16"/>
  </r>
  <r>
    <x v="0"/>
    <x v="1"/>
    <x v="14"/>
    <x v="1"/>
    <n v="1.0073167108973999E-2"/>
    <n v="10.073167108973999"/>
    <m/>
    <n v="1.3629286289215088"/>
    <n v="57600.018816657554"/>
    <n v="16"/>
  </r>
  <r>
    <x v="0"/>
    <x v="1"/>
    <x v="15"/>
    <x v="1"/>
    <n v="0"/>
    <n v="0"/>
    <m/>
    <n v="1.3629286289215088"/>
    <n v="0"/>
    <n v="0"/>
  </r>
  <r>
    <x v="0"/>
    <x v="1"/>
    <x v="17"/>
    <x v="1"/>
    <n v="1.0071166448032E-2"/>
    <n v="10.071166448032001"/>
    <m/>
    <n v="1.7146521806716919"/>
    <n v="57600.010621382986"/>
    <n v="16"/>
  </r>
  <r>
    <x v="0"/>
    <x v="1"/>
    <x v="18"/>
    <x v="1"/>
    <n v="1.0071024438419E-2"/>
    <n v="10.071024438419"/>
    <m/>
    <n v="1.3629286289215088"/>
    <n v="57601.976625468909"/>
    <n v="16.001000000000001"/>
  </r>
  <r>
    <x v="0"/>
    <x v="1"/>
    <x v="19"/>
    <x v="1"/>
    <n v="1.0073152140902E-2"/>
    <n v="10.073152140902"/>
    <m/>
    <n v="1.3629286289215088"/>
    <n v="57600.008437464909"/>
    <n v="16"/>
  </r>
  <r>
    <x v="0"/>
    <x v="1"/>
    <x v="20"/>
    <x v="1"/>
    <n v="1.0071096662802001E-2"/>
    <n v="10.071096662802001"/>
    <m/>
    <n v="1.3189631700515747"/>
    <n v="57600.010577571469"/>
    <n v="16"/>
  </r>
  <r>
    <x v="0"/>
    <x v="1"/>
    <x v="21"/>
    <x v="1"/>
    <n v="1.007262127115E-2"/>
    <n v="10.07262127115"/>
    <m/>
    <n v="1.4061740636825562"/>
    <n v="57601.987904253328"/>
    <n v="16.001000000000001"/>
  </r>
  <r>
    <x v="0"/>
    <x v="1"/>
    <x v="22"/>
    <x v="1"/>
    <n v="1.0068868219985001E-2"/>
    <n v="10.068868219985001"/>
    <m/>
    <n v="1.450859546661377"/>
    <n v="57600.010615006031"/>
    <n v="16"/>
  </r>
  <r>
    <x v="0"/>
    <x v="1"/>
    <x v="23"/>
    <x v="1"/>
    <n v="0"/>
    <n v="0"/>
    <m/>
    <n v="1.450859546661377"/>
    <n v="0"/>
    <n v="0"/>
  </r>
  <r>
    <x v="0"/>
    <x v="1"/>
    <x v="25"/>
    <x v="1"/>
    <n v="1.0070325892780001E-2"/>
    <n v="10.070325892780001"/>
    <m/>
    <n v="1.8025829792022705"/>
    <n v="57600.010842420095"/>
    <n v="16"/>
  </r>
  <r>
    <x v="0"/>
    <x v="1"/>
    <x v="26"/>
    <x v="1"/>
    <n v="1.0068688180931E-2"/>
    <n v="10.068688180931"/>
    <m/>
    <n v="1.4061740636825562"/>
    <n v="57600.010567862904"/>
    <n v="16"/>
  </r>
  <r>
    <x v="0"/>
    <x v="1"/>
    <x v="27"/>
    <x v="1"/>
    <n v="1.0070056026316001E-2"/>
    <n v="10.070056026316001"/>
    <m/>
    <n v="1.4501169919967651"/>
    <n v="57600.010684833789"/>
    <n v="16"/>
  </r>
  <r>
    <x v="0"/>
    <x v="1"/>
    <x v="28"/>
    <x v="1"/>
    <n v="1.0070533328367E-2"/>
    <n v="10.070533328367"/>
    <m/>
    <n v="1.4940599203109741"/>
    <n v="57600.010512779379"/>
    <n v="16"/>
  </r>
  <r>
    <x v="0"/>
    <x v="1"/>
    <x v="29"/>
    <x v="1"/>
    <n v="1.0073411635132999E-2"/>
    <n v="10.073411635132999"/>
    <m/>
    <n v="1.4076148271560669"/>
    <n v="57600.010405778783"/>
    <n v="16"/>
  </r>
  <r>
    <x v="0"/>
    <x v="1"/>
    <x v="30"/>
    <x v="1"/>
    <n v="1.0072857350448E-2"/>
    <n v="10.072857350448"/>
    <m/>
    <n v="1.494825005531311"/>
    <n v="57601.970137945973"/>
    <n v="16.001000000000001"/>
  </r>
  <r>
    <x v="0"/>
    <x v="1"/>
    <x v="31"/>
    <x v="1"/>
    <n v="0"/>
    <n v="0"/>
    <m/>
    <n v="1.494825005531311"/>
    <n v="0"/>
    <n v="0"/>
  </r>
  <r>
    <x v="0"/>
    <x v="1"/>
    <x v="33"/>
    <x v="1"/>
    <n v="1.0068539896829E-2"/>
    <n v="10.068539896829"/>
    <m/>
    <n v="0"/>
    <n v="57602.042336151193"/>
    <n v="16.001000000000001"/>
  </r>
  <r>
    <x v="0"/>
    <x v="1"/>
    <x v="34"/>
    <x v="1"/>
    <n v="1.0073555036285001E-2"/>
    <n v="10.073555036285001"/>
    <m/>
    <n v="1.4516028165817261"/>
    <n v="57600.037087295757"/>
    <n v="16"/>
  </r>
  <r>
    <x v="0"/>
    <x v="1"/>
    <x v="35"/>
    <x v="1"/>
    <n v="1.0074653828516999E-2"/>
    <n v="10.074653828516999"/>
    <m/>
    <n v="1.4501169919967651"/>
    <n v="57600.037453264202"/>
    <n v="16"/>
  </r>
  <r>
    <x v="0"/>
    <x v="1"/>
    <x v="36"/>
    <x v="1"/>
    <n v="1.0074231228971E-2"/>
    <n v="10.074231228971"/>
    <m/>
    <n v="1.5380028486251831"/>
    <n v="57600.037916926507"/>
    <n v="16"/>
  </r>
  <r>
    <x v="0"/>
    <x v="1"/>
    <x v="37"/>
    <x v="1"/>
    <n v="1.007530188762E-2"/>
    <n v="10.07530188762"/>
    <m/>
    <n v="1.4516028165817261"/>
    <n v="57600.039554482064"/>
    <n v="16"/>
  </r>
  <r>
    <x v="0"/>
    <x v="1"/>
    <x v="38"/>
    <x v="1"/>
    <n v="1.0076507828126999E-2"/>
    <n v="10.076507828126999"/>
    <m/>
    <n v="1.4940599203109741"/>
    <n v="57600.039615563321"/>
    <n v="16"/>
  </r>
  <r>
    <x v="0"/>
    <x v="1"/>
    <x v="39"/>
    <x v="1"/>
    <n v="0"/>
    <n v="0"/>
    <m/>
    <n v="1.4940599203109741"/>
    <n v="0"/>
    <n v="0"/>
  </r>
  <r>
    <x v="0"/>
    <x v="1"/>
    <x v="41"/>
    <x v="1"/>
    <n v="1.007503173543E-2"/>
    <n v="10.075031735430001"/>
    <m/>
    <n v="1.8456034660339355"/>
    <n v="57602.005606605715"/>
    <n v="16.001000000000001"/>
  </r>
  <r>
    <x v="0"/>
    <x v="1"/>
    <x v="42"/>
    <x v="1"/>
    <n v="1.0077544917199E-2"/>
    <n v="10.077544917198999"/>
    <m/>
    <n v="1.5380028486251831"/>
    <n v="57601.980410709089"/>
    <n v="16.001000000000001"/>
  </r>
  <r>
    <x v="0"/>
    <x v="1"/>
    <x v="43"/>
    <x v="1"/>
    <n v="1.0076301913942E-2"/>
    <n v="10.076301913942"/>
    <m/>
    <n v="1.4932956695556641"/>
    <n v="57600.042476098373"/>
    <n v="16"/>
  </r>
  <r>
    <x v="0"/>
    <x v="1"/>
    <x v="44"/>
    <x v="1"/>
    <n v="1.0076401702599E-2"/>
    <n v="10.076401702599"/>
    <m/>
    <n v="1.494825005531311"/>
    <n v="57602.005847668304"/>
    <n v="16.001000000000001"/>
  </r>
  <r>
    <x v="0"/>
    <x v="1"/>
    <x v="45"/>
    <x v="1"/>
    <n v="1.0078521557445E-2"/>
    <n v="10.078521557445001"/>
    <m/>
    <n v="1.5819457769393921"/>
    <n v="57602.006142546263"/>
    <n v="16.001000000000001"/>
  </r>
  <r>
    <x v="0"/>
    <x v="1"/>
    <x v="46"/>
    <x v="1"/>
    <n v="1.0077691783445E-2"/>
    <n v="10.077691783444999"/>
    <m/>
    <n v="1.4955908060073853"/>
    <n v="57602.006030781937"/>
    <n v="16.001000000000001"/>
  </r>
  <r>
    <x v="0"/>
    <x v="1"/>
    <x v="47"/>
    <x v="1"/>
    <n v="0"/>
    <n v="0"/>
    <m/>
    <n v="1.4955908060073853"/>
    <n v="0"/>
    <n v="0"/>
  </r>
  <r>
    <x v="0"/>
    <x v="1"/>
    <x v="49"/>
    <x v="1"/>
    <n v="1.0079205026807999E-2"/>
    <n v="10.079205026807999"/>
    <m/>
    <n v="1.7595185041427612"/>
    <n v="57600.0433769273"/>
    <n v="16"/>
  </r>
  <r>
    <x v="0"/>
    <x v="1"/>
    <x v="50"/>
    <x v="1"/>
    <n v="1.0078820441893999E-2"/>
    <n v="10.078820441893999"/>
    <m/>
    <n v="1.450859546661377"/>
    <n v="57600.031349081939"/>
    <n v="16"/>
  </r>
  <r>
    <x v="0"/>
    <x v="1"/>
    <x v="51"/>
    <x v="1"/>
    <n v="1.0076552709923E-2"/>
    <n v="10.076552709923"/>
    <m/>
    <n v="1.494825005531311"/>
    <n v="57600.039222673091"/>
    <n v="16"/>
  </r>
  <r>
    <x v="0"/>
    <x v="1"/>
    <x v="52"/>
    <x v="1"/>
    <n v="1.0076237939111001E-2"/>
    <n v="10.076237939111001"/>
    <m/>
    <n v="1.4501169919967651"/>
    <n v="57600.042141531689"/>
    <n v="16"/>
  </r>
  <r>
    <x v="0"/>
    <x v="1"/>
    <x v="53"/>
    <x v="1"/>
    <n v="1.0079659923794001E-2"/>
    <n v="10.079659923794001"/>
    <m/>
    <n v="1.5387903451919556"/>
    <n v="57600.039744342765"/>
    <n v="16"/>
  </r>
  <r>
    <x v="0"/>
    <x v="1"/>
    <x v="54"/>
    <x v="1"/>
    <n v="1.0078826772409E-2"/>
    <n v="10.078826772409"/>
    <m/>
    <n v="1.494825005531311"/>
    <n v="57600.041840232589"/>
    <n v="16"/>
  </r>
  <r>
    <x v="0"/>
    <x v="1"/>
    <x v="55"/>
    <x v="1"/>
    <n v="0"/>
    <n v="0"/>
    <m/>
    <n v="1.494825005531311"/>
    <n v="0"/>
    <n v="0"/>
  </r>
  <r>
    <x v="0"/>
    <x v="1"/>
    <x v="57"/>
    <x v="1"/>
    <n v="1.0076996412143E-2"/>
    <n v="10.076996412143"/>
    <m/>
    <n v="1.7146521806716919"/>
    <n v="57600.039489048409"/>
    <n v="16"/>
  </r>
  <r>
    <x v="0"/>
    <x v="1"/>
    <x v="58"/>
    <x v="1"/>
    <n v="1.0077752375232001E-2"/>
    <n v="10.077752375232"/>
    <m/>
    <n v="1.494825005531311"/>
    <n v="57602.005756887891"/>
    <n v="16.001000000000001"/>
  </r>
  <r>
    <x v="0"/>
    <x v="1"/>
    <x v="59"/>
    <x v="1"/>
    <n v="1.0077841525951E-2"/>
    <n v="10.077841525950999"/>
    <m/>
    <n v="1.6258888244628906"/>
    <n v="57602.00563833589"/>
    <n v="16.001000000000001"/>
  </r>
  <r>
    <x v="0"/>
    <x v="1"/>
    <x v="60"/>
    <x v="1"/>
    <n v="1.0081244355151999E-2"/>
    <n v="10.081244355152"/>
    <m/>
    <n v="1.450859546661377"/>
    <n v="57600.03948681982"/>
    <n v="16"/>
  </r>
  <r>
    <x v="0"/>
    <x v="1"/>
    <x v="61"/>
    <x v="1"/>
    <n v="1.0084285790676E-2"/>
    <n v="10.084285790676001"/>
    <m/>
    <n v="1.4955908060073853"/>
    <n v="57600.039659985938"/>
    <n v="16"/>
  </r>
  <r>
    <x v="0"/>
    <x v="1"/>
    <x v="62"/>
    <x v="1"/>
    <n v="1.0086961977228999E-2"/>
    <n v="10.086961977228999"/>
    <m/>
    <n v="1.5387903451919556"/>
    <n v="57600.039626708029"/>
    <n v="16"/>
  </r>
  <r>
    <x v="0"/>
    <x v="1"/>
    <x v="63"/>
    <x v="1"/>
    <n v="0"/>
    <n v="0"/>
    <m/>
    <n v="1.5387903451919556"/>
    <n v="0"/>
    <n v="0"/>
  </r>
  <r>
    <x v="0"/>
    <x v="1"/>
    <x v="0"/>
    <x v="0"/>
    <n v="1.7289273425994001E-2"/>
    <n v="17.289273425994001"/>
    <m/>
    <n v="1.4061740636825562"/>
    <n v="104356.32993534543"/>
    <n v="28.988"/>
  </r>
  <r>
    <x v="0"/>
    <x v="1"/>
    <x v="8"/>
    <x v="0"/>
    <n v="1.6930346307620001E-2"/>
    <n v="16.930346307620002"/>
    <m/>
    <n v="1.3189631700515747"/>
    <n v="103140.66288335656"/>
    <n v="28.65"/>
  </r>
  <r>
    <x v="0"/>
    <x v="1"/>
    <x v="16"/>
    <x v="0"/>
    <n v="1.6818665277107001E-2"/>
    <n v="16.818665277107002"/>
    <m/>
    <n v="1.450859546661377"/>
    <n v="102415.72938048316"/>
    <n v="28.449000000000002"/>
  </r>
  <r>
    <x v="0"/>
    <x v="1"/>
    <x v="24"/>
    <x v="0"/>
    <n v="1.6741879804256E-2"/>
    <n v="16.741879804256001"/>
    <m/>
    <n v="1.4932956695556641"/>
    <n v="101908.73943703424"/>
    <n v="28.308"/>
  </r>
  <r>
    <x v="0"/>
    <x v="1"/>
    <x v="32"/>
    <x v="0"/>
    <n v="1.6692132619034E-2"/>
    <n v="16.692132619033998"/>
    <m/>
    <n v="1.4501169919967651"/>
    <n v="101526.31353791304"/>
    <n v="28.202000000000002"/>
  </r>
  <r>
    <x v="0"/>
    <x v="1"/>
    <x v="40"/>
    <x v="0"/>
    <n v="1.6653545073929001E-2"/>
    <n v="16.653545073928999"/>
    <m/>
    <n v="1.4940599203109741"/>
    <n v="101211.3564315392"/>
    <n v="28.114000000000001"/>
  </r>
  <r>
    <x v="0"/>
    <x v="1"/>
    <x v="48"/>
    <x v="0"/>
    <n v="1.6607069181437999E-2"/>
    <n v="16.607069181438"/>
    <m/>
    <n v="1.5387903451919556"/>
    <n v="100928.68437413014"/>
    <n v="28.036000000000001"/>
  </r>
  <r>
    <x v="0"/>
    <x v="1"/>
    <x v="56"/>
    <x v="0"/>
    <n v="1.6577932880836001E-2"/>
    <n v="16.577932880836002"/>
    <m/>
    <n v="1.4940599203109741"/>
    <n v="100726.73984232014"/>
    <n v="27.98"/>
  </r>
  <r>
    <x v="0"/>
    <x v="1"/>
    <x v="64"/>
    <x v="0"/>
    <n v="1.6542633052390999E-2"/>
    <n v="16.542633052391"/>
    <m/>
    <n v="1.5395786762237549"/>
    <n v="100443.74788052664"/>
    <n v="27.901"/>
  </r>
  <r>
    <x v="0"/>
    <x v="1"/>
    <x v="72"/>
    <x v="0"/>
    <n v="1.6517585388393E-2"/>
    <n v="16.517585388392998"/>
    <m/>
    <n v="1.5827558040618896"/>
    <n v="100250.21552396304"/>
    <n v="27.847000000000001"/>
  </r>
  <r>
    <x v="0"/>
    <x v="1"/>
    <x v="80"/>
    <x v="0"/>
    <n v="1.6479954863411E-2"/>
    <n v="16.479954863410999"/>
    <m/>
    <n v="1.6698317527770996"/>
    <n v="100087.32404553906"/>
    <n v="27.802"/>
  </r>
  <r>
    <x v="0"/>
    <x v="1"/>
    <x v="88"/>
    <x v="0"/>
    <n v="1.6457379270405002E-2"/>
    <n v="16.457379270405003"/>
    <m/>
    <n v="1.5395786762237549"/>
    <n v="99840.911405587671"/>
    <n v="27.734000000000002"/>
  </r>
  <r>
    <x v="0"/>
    <x v="1"/>
    <x v="96"/>
    <x v="0"/>
    <n v="1.6428231764121001E-2"/>
    <n v="16.428231764121001"/>
    <m/>
    <n v="1.6698317527770996"/>
    <n v="99598.23002839378"/>
    <n v="27.666"/>
  </r>
  <r>
    <x v="0"/>
    <x v="1"/>
    <x v="104"/>
    <x v="0"/>
    <n v="1.6405149410209E-2"/>
    <n v="16.405149410208999"/>
    <m/>
    <n v="1.6698317527770996"/>
    <n v="99421.103989719602"/>
    <n v="27.617000000000001"/>
  </r>
  <r>
    <x v="0"/>
    <x v="1"/>
    <x v="112"/>
    <x v="0"/>
    <n v="1.6375040878893E-2"/>
    <n v="16.375040878893"/>
    <m/>
    <n v="1.6706867218017578"/>
    <n v="99192.430044406021"/>
    <n v="27.553000000000001"/>
  </r>
  <r>
    <x v="0"/>
    <x v="1"/>
    <x v="120"/>
    <x v="0"/>
    <n v="1.6334736285348001E-2"/>
    <n v="16.334736285348001"/>
    <m/>
    <n v="1.8025829792022705"/>
    <n v="98883.166699783571"/>
    <n v="27.468"/>
  </r>
  <r>
    <x v="0"/>
    <x v="1"/>
    <x v="128"/>
    <x v="0"/>
    <n v="1.6309735862387001E-2"/>
    <n v="16.309735862387001"/>
    <m/>
    <n v="1.6275546550750732"/>
    <n v="98707.793716670378"/>
    <n v="27.419"/>
  </r>
  <r>
    <x v="0"/>
    <x v="1"/>
    <x v="136"/>
    <x v="0"/>
    <n v="1.6286779836915E-2"/>
    <n v="16.286779836914999"/>
    <m/>
    <n v="1.8016605377197266"/>
    <n v="98507.321353165913"/>
    <n v="27.363"/>
  </r>
  <r>
    <x v="0"/>
    <x v="1"/>
    <x v="144"/>
    <x v="0"/>
    <n v="1.6245576926612999E-2"/>
    <n v="16.245576926612998"/>
    <m/>
    <n v="1.8016605377197266"/>
    <n v="98204.227892590818"/>
    <n v="27.279"/>
  </r>
  <r>
    <x v="0"/>
    <x v="1"/>
    <x v="152"/>
    <x v="0"/>
    <n v="1.6214675640385E-2"/>
    <n v="16.214675640385"/>
    <m/>
    <n v="1.8025829792022705"/>
    <n v="98019.655228498275"/>
    <n v="27.228000000000002"/>
  </r>
  <r>
    <x v="1"/>
    <x v="1"/>
    <x v="0"/>
    <x v="0"/>
    <n v="2.0755633675910001E-2"/>
    <n v="20.755633675910001"/>
    <m/>
    <n v="3.1699683666229248"/>
    <n v="127524.65286780499"/>
    <n v="35.423999999999999"/>
  </r>
  <r>
    <x v="1"/>
    <x v="1"/>
    <x v="1"/>
    <x v="1"/>
    <n v="9.9881222742120006E-3"/>
    <n v="9.9881222742120013"/>
    <m/>
    <n v="5.0165438652038574"/>
    <n v="57601.976367097661"/>
    <n v="16.001000000000001"/>
  </r>
  <r>
    <x v="1"/>
    <x v="1"/>
    <x v="2"/>
    <x v="1"/>
    <n v="9.9803677233419996E-3"/>
    <n v="9.980367723341999"/>
    <m/>
    <n v="3.1307575702667236"/>
    <n v="57601.980046818979"/>
    <n v="16.001000000000001"/>
  </r>
  <r>
    <x v="1"/>
    <x v="1"/>
    <x v="3"/>
    <x v="1"/>
    <n v="9.9843856335590005E-3"/>
    <n v="9.9843856335590004"/>
    <m/>
    <n v="3.2546849250793457"/>
    <n v="57600.010773832262"/>
    <n v="16"/>
  </r>
  <r>
    <x v="1"/>
    <x v="1"/>
    <x v="4"/>
    <x v="1"/>
    <n v="9.98968629404E-3"/>
    <n v="9.9896862940400002"/>
    <m/>
    <n v="3.2563531398773193"/>
    <n v="57601.982643811709"/>
    <n v="16.001000000000001"/>
  </r>
  <r>
    <x v="1"/>
    <x v="1"/>
    <x v="5"/>
    <x v="1"/>
    <n v="9.9900691003809994E-3"/>
    <n v="9.9900691003809996"/>
    <m/>
    <n v="3.1715948581695557"/>
    <n v="57601.980005627389"/>
    <n v="16.001000000000001"/>
  </r>
  <r>
    <x v="1"/>
    <x v="1"/>
    <x v="6"/>
    <x v="1"/>
    <n v="9.9906684471119996E-3"/>
    <n v="9.9906684471120002"/>
    <m/>
    <n v="3.1699683666229248"/>
    <n v="57601.976648819065"/>
    <n v="16.001000000000001"/>
  </r>
  <r>
    <x v="1"/>
    <x v="1"/>
    <x v="7"/>
    <x v="1"/>
    <n v="0"/>
    <n v="0"/>
    <m/>
    <n v="3.1699683666229248"/>
    <n v="0"/>
    <n v="0"/>
  </r>
  <r>
    <x v="1"/>
    <x v="1"/>
    <x v="8"/>
    <x v="0"/>
    <n v="2.0469655017417002E-2"/>
    <n v="20.469655017417001"/>
    <m/>
    <n v="3.1699683666229248"/>
    <n v="127864.39892153356"/>
    <n v="35.518000000000001"/>
  </r>
  <r>
    <x v="1"/>
    <x v="1"/>
    <x v="9"/>
    <x v="1"/>
    <n v="9.9916651370300005E-3"/>
    <n v="9.9916651370300009"/>
    <m/>
    <n v="4.8820271492004395"/>
    <n v="57601.976589961421"/>
    <n v="16.001000000000001"/>
  </r>
  <r>
    <x v="1"/>
    <x v="1"/>
    <x v="10"/>
    <x v="1"/>
    <n v="9.9885070980669996E-3"/>
    <n v="9.9885070980670001"/>
    <m/>
    <n v="3.3392281532287598"/>
    <n v="57600.010585654927"/>
    <n v="16"/>
  </r>
  <r>
    <x v="1"/>
    <x v="1"/>
    <x v="11"/>
    <x v="1"/>
    <n v="9.9926095275519999E-3"/>
    <n v="9.9926095275520002"/>
    <m/>
    <n v="3.2563531398773193"/>
    <n v="57601.980045240969"/>
    <n v="16.001000000000001"/>
  </r>
  <r>
    <x v="1"/>
    <x v="1"/>
    <x v="12"/>
    <x v="1"/>
    <n v="1.0006884511260999E-2"/>
    <n v="10.006884511260999"/>
    <m/>
    <n v="3.2596945762634277"/>
    <n v="57600.010717958656"/>
    <n v="16"/>
  </r>
  <r>
    <x v="1"/>
    <x v="1"/>
    <x v="13"/>
    <x v="1"/>
    <n v="1.0007056412704E-2"/>
    <n v="10.007056412703999"/>
    <m/>
    <n v="3.2986669540405273"/>
    <n v="57601.979879113132"/>
    <n v="16.001000000000001"/>
  </r>
  <r>
    <x v="1"/>
    <x v="1"/>
    <x v="14"/>
    <x v="1"/>
    <n v="1.0035186561527999E-2"/>
    <n v="10.035186561527999"/>
    <m/>
    <n v="3.2580230236053467"/>
    <n v="57600.007130481899"/>
    <n v="16"/>
  </r>
  <r>
    <x v="1"/>
    <x v="1"/>
    <x v="15"/>
    <x v="1"/>
    <n v="0"/>
    <n v="0"/>
    <m/>
    <n v="3.2580230236053467"/>
    <n v="0"/>
    <n v="0"/>
  </r>
  <r>
    <x v="1"/>
    <x v="1"/>
    <x v="16"/>
    <x v="0"/>
    <n v="2.0422265440313E-2"/>
    <n v="20.422265440313002"/>
    <m/>
    <n v="3.2156445980072021"/>
    <n v="126868.40077258236"/>
    <n v="35.241"/>
  </r>
  <r>
    <x v="1"/>
    <x v="1"/>
    <x v="17"/>
    <x v="1"/>
    <n v="1.0040350181829E-2"/>
    <n v="10.040350181829"/>
    <m/>
    <n v="4.7525153160095215"/>
    <n v="57601.976588451646"/>
    <n v="16.001000000000001"/>
  </r>
  <r>
    <x v="1"/>
    <x v="1"/>
    <x v="18"/>
    <x v="1"/>
    <n v="1.0029028710816E-2"/>
    <n v="10.029028710816"/>
    <m/>
    <n v="3.2986669540405273"/>
    <n v="57601.978521720841"/>
    <n v="16.001000000000001"/>
  </r>
  <r>
    <x v="1"/>
    <x v="1"/>
    <x v="19"/>
    <x v="1"/>
    <n v="1.0030357149825E-2"/>
    <n v="10.030357149824999"/>
    <m/>
    <n v="3.2546849250793457"/>
    <n v="57601.976766596417"/>
    <n v="16.001000000000001"/>
  </r>
  <r>
    <x v="1"/>
    <x v="1"/>
    <x v="20"/>
    <x v="1"/>
    <n v="1.0044665572912E-2"/>
    <n v="10.044665572912001"/>
    <m/>
    <n v="3.3003578186035156"/>
    <n v="57601.97698646495"/>
    <n v="16.001000000000001"/>
  </r>
  <r>
    <x v="1"/>
    <x v="1"/>
    <x v="21"/>
    <x v="1"/>
    <n v="1.0035967237787E-2"/>
    <n v="10.035967237787"/>
    <m/>
    <n v="3.2546849250793457"/>
    <n v="57601.97637648962"/>
    <n v="16.001000000000001"/>
  </r>
  <r>
    <x v="1"/>
    <x v="1"/>
    <x v="22"/>
    <x v="1"/>
    <n v="1.0041937102548E-2"/>
    <n v="10.041937102548001"/>
    <m/>
    <n v="3.2563531398773193"/>
    <n v="57601.975967781051"/>
    <n v="16.001000000000001"/>
  </r>
  <r>
    <x v="1"/>
    <x v="1"/>
    <x v="23"/>
    <x v="1"/>
    <n v="0"/>
    <n v="0"/>
    <m/>
    <n v="3.2563531398773193"/>
    <n v="0"/>
    <n v="0"/>
  </r>
  <r>
    <x v="1"/>
    <x v="1"/>
    <x v="24"/>
    <x v="0"/>
    <n v="2.0376061146647001E-2"/>
    <n v="20.376061146647"/>
    <m/>
    <n v="3.3020503520965576"/>
    <n v="126904.03482998077"/>
    <n v="35.250999999999998"/>
  </r>
  <r>
    <x v="1"/>
    <x v="1"/>
    <x v="25"/>
    <x v="1"/>
    <n v="1.0009671865492E-2"/>
    <n v="10.009671865492001"/>
    <m/>
    <n v="4.7573919296264648"/>
    <n v="57601.976868200014"/>
    <n v="16.001000000000001"/>
  </r>
  <r>
    <x v="1"/>
    <x v="1"/>
    <x v="26"/>
    <x v="1"/>
    <n v="1.0010131226858E-2"/>
    <n v="10.010131226858"/>
    <m/>
    <n v="3.3426492214202881"/>
    <n v="57600.010879608672"/>
    <n v="16"/>
  </r>
  <r>
    <x v="1"/>
    <x v="1"/>
    <x v="27"/>
    <x v="1"/>
    <n v="1.0006538380009001E-2"/>
    <n v="10.006538380009001"/>
    <m/>
    <n v="3.3426492214202881"/>
    <n v="57601.976685349233"/>
    <n v="16.001000000000001"/>
  </r>
  <r>
    <x v="1"/>
    <x v="1"/>
    <x v="28"/>
    <x v="1"/>
    <n v="9.99808352717E-3"/>
    <n v="9.9980835271699995"/>
    <m/>
    <n v="3.2156445980072021"/>
    <n v="57600.010217606221"/>
    <n v="16"/>
  </r>
  <r>
    <x v="1"/>
    <x v="1"/>
    <x v="29"/>
    <x v="1"/>
    <n v="1.0017436036489E-2"/>
    <n v="10.017436036489"/>
    <m/>
    <n v="3.2139956951141357"/>
    <n v="57602.011998770635"/>
    <n v="16.001000000000001"/>
  </r>
  <r>
    <x v="1"/>
    <x v="1"/>
    <x v="30"/>
    <x v="1"/>
    <n v="1.0014618906631001E-2"/>
    <n v="10.014618906631"/>
    <m/>
    <n v="3.3426492214202881"/>
    <n v="57600.010587817422"/>
    <n v="16"/>
  </r>
  <r>
    <x v="1"/>
    <x v="1"/>
    <x v="31"/>
    <x v="1"/>
    <n v="0"/>
    <n v="0"/>
    <m/>
    <n v="3.3426492214202881"/>
    <n v="0"/>
    <n v="0"/>
  </r>
  <r>
    <x v="1"/>
    <x v="1"/>
    <x v="32"/>
    <x v="0"/>
    <n v="2.0336093673824999E-2"/>
    <n v="20.336093673824998"/>
    <m/>
    <n v="0"/>
    <n v="126773.04963945456"/>
    <n v="35.215000000000003"/>
  </r>
  <r>
    <x v="1"/>
    <x v="1"/>
    <x v="33"/>
    <x v="1"/>
    <n v="1.0001383982668E-2"/>
    <n v="10.001383982667999"/>
    <m/>
    <n v="4.8014421463012695"/>
    <n v="57602.007960769392"/>
    <n v="16.001000000000001"/>
  </r>
  <r>
    <x v="1"/>
    <x v="1"/>
    <x v="34"/>
    <x v="1"/>
    <n v="1.0000467028457E-2"/>
    <n v="10.000467028456999"/>
    <m/>
    <n v="3.3460776805877686"/>
    <n v="57602.001770983712"/>
    <n v="16.001000000000001"/>
  </r>
  <r>
    <x v="1"/>
    <x v="1"/>
    <x v="35"/>
    <x v="1"/>
    <n v="9.9991704897740008E-3"/>
    <n v="9.9991704897740004"/>
    <m/>
    <n v="3.2580230236053467"/>
    <n v="57602.005664174707"/>
    <n v="16.001000000000001"/>
  </r>
  <r>
    <x v="1"/>
    <x v="1"/>
    <x v="36"/>
    <x v="1"/>
    <n v="9.9936994937839998E-3"/>
    <n v="9.9936994937839998"/>
    <m/>
    <n v="3.3020503520965576"/>
    <n v="57600.039648350299"/>
    <n v="16"/>
  </r>
  <r>
    <x v="1"/>
    <x v="1"/>
    <x v="37"/>
    <x v="1"/>
    <n v="9.9866851063460001E-3"/>
    <n v="9.986685106346"/>
    <m/>
    <n v="3.3003578186035156"/>
    <n v="57602.00568015434"/>
    <n v="16.001000000000001"/>
  </r>
  <r>
    <x v="1"/>
    <x v="1"/>
    <x v="38"/>
    <x v="1"/>
    <n v="9.9753896350999998E-3"/>
    <n v="9.9753896350999991"/>
    <m/>
    <n v="3.2596945762634277"/>
    <n v="57602.005723392445"/>
    <n v="16.001000000000001"/>
  </r>
  <r>
    <x v="1"/>
    <x v="1"/>
    <x v="39"/>
    <x v="1"/>
    <n v="0"/>
    <n v="0"/>
    <m/>
    <n v="3.2596945762634277"/>
    <n v="0"/>
    <n v="0"/>
  </r>
  <r>
    <x v="1"/>
    <x v="1"/>
    <x v="40"/>
    <x v="0"/>
    <n v="2.0306762231246001E-2"/>
    <n v="20.306762231246001"/>
    <m/>
    <n v="3.2613680362701416"/>
    <n v="126908.54348980004"/>
    <n v="35.252000000000002"/>
  </r>
  <r>
    <x v="1"/>
    <x v="1"/>
    <x v="41"/>
    <x v="1"/>
    <n v="9.9899484278430008E-3"/>
    <n v="9.9899484278430002"/>
    <m/>
    <n v="4.8405246734619141"/>
    <n v="57602.000883588531"/>
    <n v="16.001000000000001"/>
  </r>
  <r>
    <x v="1"/>
    <x v="1"/>
    <x v="42"/>
    <x v="1"/>
    <n v="9.9879938168999996E-3"/>
    <n v="9.9879938168999995"/>
    <m/>
    <n v="3.3020503520965576"/>
    <n v="57601.992525260459"/>
    <n v="16.001000000000001"/>
  </r>
  <r>
    <x v="1"/>
    <x v="1"/>
    <x v="43"/>
    <x v="1"/>
    <n v="9.9900748444889994E-3"/>
    <n v="9.9900748444889995"/>
    <m/>
    <n v="3.3883674144744873"/>
    <n v="57602.0004435054"/>
    <n v="16.001000000000001"/>
  </r>
  <r>
    <x v="1"/>
    <x v="1"/>
    <x v="44"/>
    <x v="1"/>
    <n v="9.9927442828930003E-3"/>
    <n v="9.9927442828929998"/>
    <m/>
    <n v="3.2596945762634277"/>
    <n v="57602.004261461349"/>
    <n v="16.001000000000001"/>
  </r>
  <r>
    <x v="1"/>
    <x v="1"/>
    <x v="45"/>
    <x v="1"/>
    <n v="9.9921794854210006E-3"/>
    <n v="9.9921794854210013"/>
    <m/>
    <n v="3.3037445545196533"/>
    <n v="57602.005159845838"/>
    <n v="16.001000000000001"/>
  </r>
  <r>
    <x v="1"/>
    <x v="1"/>
    <x v="46"/>
    <x v="1"/>
    <n v="9.9819821536449999E-3"/>
    <n v="9.9819821536449993"/>
    <m/>
    <n v="3.3883674144744873"/>
    <n v="57601.997915518259"/>
    <n v="16.001000000000001"/>
  </r>
  <r>
    <x v="1"/>
    <x v="1"/>
    <x v="47"/>
    <x v="1"/>
    <n v="0"/>
    <n v="0"/>
    <m/>
    <n v="3.3883674144744873"/>
    <n v="0"/>
    <n v="0"/>
  </r>
  <r>
    <x v="1"/>
    <x v="1"/>
    <x v="48"/>
    <x v="0"/>
    <n v="2.0268453187934E-2"/>
    <n v="20.268453187934"/>
    <m/>
    <n v="3.3020503520965576"/>
    <n v="126705.69697714328"/>
    <n v="35.195999999999998"/>
  </r>
  <r>
    <x v="1"/>
    <x v="1"/>
    <x v="49"/>
    <x v="1"/>
    <n v="9.997488193239E-3"/>
    <n v="9.9974881932390005"/>
    <m/>
    <n v="4.8845295906066895"/>
    <n v="57601.991457197146"/>
    <n v="16.001000000000001"/>
  </r>
  <r>
    <x v="1"/>
    <x v="1"/>
    <x v="50"/>
    <x v="1"/>
    <n v="9.9938842780400005E-3"/>
    <n v="9.9938842780400012"/>
    <m/>
    <n v="3.3883674144744873"/>
    <n v="57602.005620715936"/>
    <n v="16.001000000000001"/>
  </r>
  <r>
    <x v="1"/>
    <x v="1"/>
    <x v="51"/>
    <x v="1"/>
    <n v="9.9941628937840008E-3"/>
    <n v="9.9941628937840008"/>
    <m/>
    <n v="3.4745960235595703"/>
    <n v="57602.005983619063"/>
    <n v="16.001000000000001"/>
  </r>
  <r>
    <x v="1"/>
    <x v="1"/>
    <x v="52"/>
    <x v="1"/>
    <n v="9.9939971815109999E-3"/>
    <n v="9.9939971815110002"/>
    <m/>
    <n v="3.2596945762634277"/>
    <n v="57602.004079399485"/>
    <n v="16.001000000000001"/>
  </r>
  <r>
    <x v="1"/>
    <x v="1"/>
    <x v="53"/>
    <x v="1"/>
    <n v="1.0006334209222E-2"/>
    <n v="10.006334209221999"/>
    <m/>
    <n v="3.3443624973297119"/>
    <n v="57602.004374975411"/>
    <n v="16.001000000000001"/>
  </r>
  <r>
    <x v="1"/>
    <x v="1"/>
    <x v="54"/>
    <x v="1"/>
    <n v="1.0013275030470999E-2"/>
    <n v="10.013275030471"/>
    <m/>
    <n v="3.3883674144744873"/>
    <n v="57602.005645278987"/>
    <n v="16.001000000000001"/>
  </r>
  <r>
    <x v="1"/>
    <x v="1"/>
    <x v="55"/>
    <x v="1"/>
    <n v="0"/>
    <n v="0"/>
    <m/>
    <n v="3.3883674144744873"/>
    <n v="0"/>
    <n v="0"/>
  </r>
  <r>
    <x v="1"/>
    <x v="1"/>
    <x v="56"/>
    <x v="0"/>
    <n v="2.0239122580137998E-2"/>
    <n v="20.239122580137998"/>
    <m/>
    <n v="3.4323720932006836"/>
    <n v="126130.00557349248"/>
    <n v="35.036000000000001"/>
  </r>
  <r>
    <x v="1"/>
    <x v="1"/>
    <x v="57"/>
    <x v="1"/>
    <n v="1.0008296291028E-2"/>
    <n v="10.008296291028"/>
    <m/>
    <n v="4.9285345077514648"/>
    <n v="57602.005707578777"/>
    <n v="16.001000000000001"/>
  </r>
  <r>
    <x v="1"/>
    <x v="1"/>
    <x v="58"/>
    <x v="1"/>
    <n v="9.9819288048199999E-3"/>
    <n v="9.981928804819999"/>
    <m/>
    <n v="3.3866314888000488"/>
    <n v="57602.00627869954"/>
    <n v="16.001000000000001"/>
  </r>
  <r>
    <x v="1"/>
    <x v="1"/>
    <x v="59"/>
    <x v="1"/>
    <n v="9.9723012491540006E-3"/>
    <n v="9.9723012491540004"/>
    <m/>
    <n v="3.3460776805877686"/>
    <n v="57600.039127069271"/>
    <n v="16"/>
  </r>
  <r>
    <x v="1"/>
    <x v="1"/>
    <x v="60"/>
    <x v="1"/>
    <n v="9.9739273509139997E-3"/>
    <n v="9.9739273509139998"/>
    <m/>
    <n v="3.3901050090789795"/>
    <n v="57602.003943813885"/>
    <n v="16.001000000000001"/>
  </r>
  <r>
    <x v="1"/>
    <x v="1"/>
    <x v="61"/>
    <x v="1"/>
    <n v="9.9919395908680004E-3"/>
    <n v="9.9919395908680002"/>
    <m/>
    <n v="3.3460776805877686"/>
    <n v="57600.037893329696"/>
    <n v="16"/>
  </r>
  <r>
    <x v="1"/>
    <x v="1"/>
    <x v="62"/>
    <x v="1"/>
    <n v="1.0003077661716001E-2"/>
    <n v="10.003077661716"/>
    <m/>
    <n v="0"/>
    <n v="57600.058835329182"/>
    <n v="16"/>
  </r>
  <r>
    <x v="1"/>
    <x v="1"/>
    <x v="63"/>
    <x v="1"/>
    <n v="0"/>
    <n v="0"/>
    <m/>
    <n v="0"/>
    <n v="0"/>
    <n v="0"/>
  </r>
  <r>
    <x v="1"/>
    <x v="1"/>
    <x v="64"/>
    <x v="0"/>
    <n v="2.0215588679284E-2"/>
    <n v="20.215588679284"/>
    <m/>
    <n v="3.4323720932006836"/>
    <n v="125855.1028449786"/>
    <n v="34.96"/>
  </r>
  <r>
    <x v="1"/>
    <x v="1"/>
    <x v="65"/>
    <x v="1"/>
    <n v="1.0006867499309E-2"/>
    <n v="10.006867499308999"/>
    <m/>
    <n v="4.8430070877075195"/>
    <n v="57601.97344493831"/>
    <n v="16.001000000000001"/>
  </r>
  <r>
    <x v="1"/>
    <x v="1"/>
    <x v="66"/>
    <x v="1"/>
    <n v="1.0007296688924E-2"/>
    <n v="10.007296688924001"/>
    <m/>
    <n v="3.3883674144744873"/>
    <n v="57600.009718683446"/>
    <n v="16"/>
  </r>
  <r>
    <x v="1"/>
    <x v="1"/>
    <x v="67"/>
    <x v="1"/>
    <n v="9.9940022891380001E-3"/>
    <n v="9.9940022891380007"/>
    <m/>
    <n v="3.3460776805877686"/>
    <n v="57601.977674608221"/>
    <n v="16.001000000000001"/>
  </r>
  <r>
    <x v="1"/>
    <x v="1"/>
    <x v="68"/>
    <x v="1"/>
    <n v="9.9902663850419994E-3"/>
    <n v="9.9902663850420002"/>
    <m/>
    <n v="3.4745960235595703"/>
    <n v="57601.975799843982"/>
    <n v="16.001000000000001"/>
  </r>
  <r>
    <x v="1"/>
    <x v="1"/>
    <x v="69"/>
    <x v="1"/>
    <n v="9.9820637129359995E-3"/>
    <n v="9.9820637129360001"/>
    <m/>
    <n v="3.3883674144744873"/>
    <n v="57600.009705107746"/>
    <n v="16"/>
  </r>
  <r>
    <x v="1"/>
    <x v="1"/>
    <x v="70"/>
    <x v="1"/>
    <n v="9.9863958296300005E-3"/>
    <n v="9.9863958296300002"/>
    <m/>
    <n v="3.4341323375701904"/>
    <n v="57601.975838422426"/>
    <n v="16.001000000000001"/>
  </r>
  <r>
    <x v="1"/>
    <x v="1"/>
    <x v="71"/>
    <x v="1"/>
    <n v="0"/>
    <n v="0"/>
    <m/>
    <n v="3.4341323375701904"/>
    <n v="0"/>
    <n v="0"/>
  </r>
  <r>
    <x v="1"/>
    <x v="1"/>
    <x v="72"/>
    <x v="0"/>
    <n v="2.0199085991812998E-2"/>
    <n v="20.199085991813"/>
    <m/>
    <n v="3.3901050090789795"/>
    <n v="125758.70580118379"/>
    <n v="34.933"/>
  </r>
  <r>
    <x v="1"/>
    <x v="1"/>
    <x v="73"/>
    <x v="1"/>
    <n v="1.0001940732362E-2"/>
    <n v="10.001940732362"/>
    <m/>
    <n v="4.9310617446899414"/>
    <n v="57601.991737301083"/>
    <n v="16.001000000000001"/>
  </r>
  <r>
    <x v="1"/>
    <x v="1"/>
    <x v="74"/>
    <x v="1"/>
    <n v="1.0003057698077999E-2"/>
    <n v="10.003057698077999"/>
    <m/>
    <n v="3.4745960235595703"/>
    <n v="57600.012089346048"/>
    <n v="16"/>
  </r>
  <r>
    <x v="1"/>
    <x v="1"/>
    <x v="75"/>
    <x v="1"/>
    <n v="1.000616256168E-2"/>
    <n v="10.00616256168"/>
    <m/>
    <n v="3.4763767719268799"/>
    <n v="57600.01270033414"/>
    <n v="16"/>
  </r>
  <r>
    <x v="1"/>
    <x v="1"/>
    <x v="76"/>
    <x v="1"/>
    <n v="1.0029834880008E-2"/>
    <n v="10.029834880008"/>
    <m/>
    <n v="3.3918445110321045"/>
    <n v="57601.975783187037"/>
    <n v="16.001000000000001"/>
  </r>
  <r>
    <x v="1"/>
    <x v="1"/>
    <x v="77"/>
    <x v="1"/>
    <n v="1.0038051248957999E-2"/>
    <n v="10.038051248957998"/>
    <m/>
    <n v="3.349513053894043"/>
    <n v="57601.975756034328"/>
    <n v="16.001000000000001"/>
  </r>
  <r>
    <x v="1"/>
    <x v="1"/>
    <x v="78"/>
    <x v="1"/>
    <n v="1.0032206428361E-2"/>
    <n v="10.032206428361"/>
    <m/>
    <n v="3.518578052520752"/>
    <n v="57600.009766607851"/>
    <n v="16"/>
  </r>
  <r>
    <x v="1"/>
    <x v="1"/>
    <x v="79"/>
    <x v="1"/>
    <n v="0"/>
    <n v="0"/>
    <m/>
    <n v="3.518578052520752"/>
    <n v="0"/>
    <n v="0"/>
  </r>
  <r>
    <x v="1"/>
    <x v="1"/>
    <x v="80"/>
    <x v="0"/>
    <n v="2.0156916056800998E-2"/>
    <n v="20.156916056800998"/>
    <m/>
    <n v="3.3918445110321045"/>
    <n v="125262.0672612718"/>
    <n v="34.795000000000002"/>
  </r>
  <r>
    <x v="1"/>
    <x v="1"/>
    <x v="81"/>
    <x v="1"/>
    <n v="1.0004370091661E-2"/>
    <n v="10.004370091661"/>
    <m/>
    <n v="4.9310617446899414"/>
    <n v="57601.973392823886"/>
    <n v="16.001000000000001"/>
  </r>
  <r>
    <x v="1"/>
    <x v="1"/>
    <x v="82"/>
    <x v="1"/>
    <n v="1.0022898655737E-2"/>
    <n v="10.022898655737"/>
    <m/>
    <n v="3.3901050090789795"/>
    <n v="57600.012558481074"/>
    <n v="16"/>
  </r>
  <r>
    <x v="1"/>
    <x v="1"/>
    <x v="83"/>
    <x v="1"/>
    <n v="1.0018381903216999E-2"/>
    <n v="10.018381903217"/>
    <m/>
    <n v="3.3918445110321045"/>
    <n v="57601.975507472249"/>
    <n v="16.001000000000001"/>
  </r>
  <r>
    <x v="1"/>
    <x v="1"/>
    <x v="84"/>
    <x v="1"/>
    <n v="9.9873313908710008E-3"/>
    <n v="9.9873313908710006"/>
    <m/>
    <n v="3.4763767719268799"/>
    <n v="57601.989460016091"/>
    <n v="16.001000000000001"/>
  </r>
  <r>
    <x v="1"/>
    <x v="1"/>
    <x v="85"/>
    <x v="1"/>
    <n v="9.9775362920380001E-3"/>
    <n v="9.9775362920379997"/>
    <m/>
    <n v="3.4745960235595703"/>
    <n v="57601.975648647523"/>
    <n v="16.001000000000001"/>
  </r>
  <r>
    <x v="1"/>
    <x v="1"/>
    <x v="86"/>
    <x v="1"/>
    <n v="9.9620209736050007E-3"/>
    <n v="9.9620209736050001"/>
    <m/>
    <n v="3.3901050090789795"/>
    <n v="57600.009758047134"/>
    <n v="16"/>
  </r>
  <r>
    <x v="1"/>
    <x v="1"/>
    <x v="87"/>
    <x v="1"/>
    <n v="0"/>
    <n v="0"/>
    <m/>
    <n v="3.3901050090789795"/>
    <n v="0"/>
    <n v="0"/>
  </r>
  <r>
    <x v="1"/>
    <x v="1"/>
    <x v="88"/>
    <x v="0"/>
    <n v="2.0108264137409002E-2"/>
    <n v="20.108264137409002"/>
    <m/>
    <n v="3.4781596660614014"/>
    <n v="125854.2445929823"/>
    <n v="34.96"/>
  </r>
  <r>
    <x v="1"/>
    <x v="1"/>
    <x v="89"/>
    <x v="1"/>
    <n v="9.969425037626E-3"/>
    <n v="9.9694250376259994"/>
    <m/>
    <n v="4.9310617446899414"/>
    <n v="57600.009723282026"/>
    <n v="16"/>
  </r>
  <r>
    <x v="1"/>
    <x v="1"/>
    <x v="90"/>
    <x v="1"/>
    <n v="9.9702654125679996E-3"/>
    <n v="9.9702654125679988"/>
    <m/>
    <n v="3.5203816890716553"/>
    <n v="57601.978778620469"/>
    <n v="16.001000000000001"/>
  </r>
  <r>
    <x v="1"/>
    <x v="1"/>
    <x v="91"/>
    <x v="1"/>
    <n v="9.9698074105079998E-3"/>
    <n v="9.9698074105080003"/>
    <m/>
    <n v="3.4763767719268799"/>
    <n v="57601.987307170755"/>
    <n v="16.001000000000001"/>
  </r>
  <r>
    <x v="1"/>
    <x v="1"/>
    <x v="92"/>
    <x v="1"/>
    <n v="9.9728295219239996E-3"/>
    <n v="9.972829521924"/>
    <m/>
    <n v="3.4763767719268799"/>
    <n v="57600.01549536419"/>
    <n v="16"/>
  </r>
  <r>
    <x v="1"/>
    <x v="1"/>
    <x v="93"/>
    <x v="1"/>
    <n v="9.9652254898439999E-3"/>
    <n v="9.9652254898440003"/>
    <m/>
    <n v="3.5221869945526123"/>
    <n v="57601.973355202099"/>
    <n v="16.001000000000001"/>
  </r>
  <r>
    <x v="1"/>
    <x v="1"/>
    <x v="94"/>
    <x v="1"/>
    <n v="9.9577348024699995E-3"/>
    <n v="9.9577348024700001"/>
    <m/>
    <n v="3.5203816890716553"/>
    <n v="57600.028306864202"/>
    <n v="16"/>
  </r>
  <r>
    <x v="1"/>
    <x v="1"/>
    <x v="95"/>
    <x v="1"/>
    <n v="0"/>
    <n v="0"/>
    <m/>
    <n v="3.5203816890716553"/>
    <n v="0"/>
    <n v="0"/>
  </r>
  <r>
    <x v="1"/>
    <x v="1"/>
    <x v="96"/>
    <x v="0"/>
    <n v="2.0091518967499E-2"/>
    <n v="20.091518967498999"/>
    <m/>
    <n v="3.5203816890716553"/>
    <n v="125658.54883574732"/>
    <n v="34.905000000000001"/>
  </r>
  <r>
    <x v="1"/>
    <x v="1"/>
    <x v="97"/>
    <x v="1"/>
    <n v="9.9733729226720007E-3"/>
    <n v="9.9733729226720005"/>
    <m/>
    <n v="4.9260096549987793"/>
    <n v="57600.011692737535"/>
    <n v="16"/>
  </r>
  <r>
    <x v="1"/>
    <x v="1"/>
    <x v="98"/>
    <x v="1"/>
    <n v="9.9720690837289995E-3"/>
    <n v="9.972069083729"/>
    <m/>
    <n v="3.4341323375701904"/>
    <n v="57600.010024791241"/>
    <n v="16"/>
  </r>
  <r>
    <x v="1"/>
    <x v="1"/>
    <x v="99"/>
    <x v="1"/>
    <n v="9.9767694270400005E-3"/>
    <n v="9.9767694270400007"/>
    <m/>
    <n v="3.4781596660614014"/>
    <n v="57601.984436485996"/>
    <n v="16.001000000000001"/>
  </r>
  <r>
    <x v="1"/>
    <x v="1"/>
    <x v="100"/>
    <x v="1"/>
    <n v="9.9698714940800008E-3"/>
    <n v="9.9698714940800013"/>
    <m/>
    <n v="3.4763767719268799"/>
    <n v="57600.021838951965"/>
    <n v="16"/>
  </r>
  <r>
    <x v="1"/>
    <x v="1"/>
    <x v="101"/>
    <x v="1"/>
    <n v="9.9532750291250003E-3"/>
    <n v="9.9532750291250007"/>
    <m/>
    <n v="3.3935856819152832"/>
    <n v="57601.981381323974"/>
    <n v="16.001000000000001"/>
  </r>
  <r>
    <x v="1"/>
    <x v="1"/>
    <x v="102"/>
    <x v="1"/>
    <n v="9.963041664349E-3"/>
    <n v="9.9630416643489994"/>
    <m/>
    <n v="3.5625603199005127"/>
    <n v="57600.02211981151"/>
    <n v="16"/>
  </r>
  <r>
    <x v="1"/>
    <x v="1"/>
    <x v="103"/>
    <x v="1"/>
    <n v="0"/>
    <n v="0"/>
    <m/>
    <n v="3.5625603199005127"/>
    <n v="0"/>
    <n v="0"/>
  </r>
  <r>
    <x v="1"/>
    <x v="1"/>
    <x v="104"/>
    <x v="0"/>
    <n v="2.0075091243284E-2"/>
    <n v="20.075091243284"/>
    <m/>
    <n v="3.5625603199005127"/>
    <n v="125491.6517155574"/>
    <n v="34.859000000000002"/>
  </r>
  <r>
    <x v="1"/>
    <x v="1"/>
    <x v="105"/>
    <x v="1"/>
    <n v="9.9826245956839994E-3"/>
    <n v="9.9826245956839994"/>
    <m/>
    <n v="4.9310617446899414"/>
    <n v="57600.012049094395"/>
    <n v="16"/>
  </r>
  <r>
    <x v="1"/>
    <x v="1"/>
    <x v="106"/>
    <x v="1"/>
    <n v="9.9698621585390008E-3"/>
    <n v="9.9698621585390015"/>
    <m/>
    <n v="3.435894250869751"/>
    <n v="57600.023280490081"/>
    <n v="16"/>
  </r>
  <r>
    <x v="1"/>
    <x v="1"/>
    <x v="107"/>
    <x v="1"/>
    <n v="9.9707133743069994E-3"/>
    <n v="9.9707133743069996"/>
    <m/>
    <n v="3.4781596660614014"/>
    <n v="57600.046533462824"/>
    <n v="16"/>
  </r>
  <r>
    <x v="1"/>
    <x v="1"/>
    <x v="108"/>
    <x v="1"/>
    <n v="9.9675218713819996E-3"/>
    <n v="9.9675218713819991"/>
    <m/>
    <n v="3.5203816890716553"/>
    <n v="57602.019431876091"/>
    <n v="16.001000000000001"/>
  </r>
  <r>
    <x v="1"/>
    <x v="1"/>
    <x v="109"/>
    <x v="1"/>
    <n v="9.9567255904070007E-3"/>
    <n v="9.9567255904070002"/>
    <m/>
    <n v="3.4781596660614014"/>
    <n v="57601.983790475715"/>
    <n v="16.001000000000001"/>
  </r>
  <r>
    <x v="1"/>
    <x v="1"/>
    <x v="110"/>
    <x v="1"/>
    <n v="9.9637018424399999E-3"/>
    <n v="9.963701842439999"/>
    <m/>
    <n v="3.5203816890716553"/>
    <n v="57600.069164245091"/>
    <n v="16"/>
  </r>
  <r>
    <x v="1"/>
    <x v="1"/>
    <x v="111"/>
    <x v="1"/>
    <n v="0"/>
    <n v="0"/>
    <m/>
    <n v="3.5203816890716553"/>
    <n v="0"/>
    <n v="0"/>
  </r>
  <r>
    <x v="1"/>
    <x v="1"/>
    <x v="112"/>
    <x v="0"/>
    <n v="2.005212114619E-2"/>
    <n v="20.05212114619"/>
    <m/>
    <n v="3.5203816890716553"/>
    <n v="125322.85866337876"/>
    <n v="34.811999999999998"/>
  </r>
  <r>
    <x v="1"/>
    <x v="1"/>
    <x v="113"/>
    <x v="1"/>
    <n v="9.9833852270479993E-3"/>
    <n v="9.9833852270480001"/>
    <m/>
    <n v="5.0579562187194824"/>
    <n v="57604.554961430491"/>
    <n v="16.001000000000001"/>
  </r>
  <r>
    <x v="1"/>
    <x v="1"/>
    <x v="114"/>
    <x v="1"/>
    <n v="9.9690676688320001E-3"/>
    <n v="9.9690676688320004"/>
    <m/>
    <n v="0"/>
    <n v="57601.986640512179"/>
    <n v="16.001000000000001"/>
  </r>
  <r>
    <x v="1"/>
    <x v="1"/>
    <x v="115"/>
    <x v="1"/>
    <n v="9.9599002430239992E-3"/>
    <n v="9.9599002430239985"/>
    <m/>
    <n v="3.4341323375701904"/>
    <n v="57602.003993827777"/>
    <n v="16.001000000000001"/>
  </r>
  <r>
    <x v="1"/>
    <x v="1"/>
    <x v="116"/>
    <x v="1"/>
    <n v="1.0044078834573001E-2"/>
    <n v="10.044078834573"/>
    <m/>
    <n v="3.5203816890716553"/>
    <n v="57600.037923950425"/>
    <n v="16"/>
  </r>
  <r>
    <x v="1"/>
    <x v="1"/>
    <x v="117"/>
    <x v="1"/>
    <n v="9.9784060337569994E-3"/>
    <n v="9.9784060337569986"/>
    <m/>
    <n v="3.648655891418457"/>
    <n v="57602.003816777295"/>
    <n v="16.001000000000001"/>
  </r>
  <r>
    <x v="1"/>
    <x v="1"/>
    <x v="118"/>
    <x v="1"/>
    <n v="9.9769672093890007E-3"/>
    <n v="9.9769672093890005"/>
    <m/>
    <n v="3.5221869945526123"/>
    <n v="57602.003905190533"/>
    <n v="16.001000000000001"/>
  </r>
  <r>
    <x v="1"/>
    <x v="1"/>
    <x v="119"/>
    <x v="1"/>
    <n v="0"/>
    <n v="0"/>
    <m/>
    <n v="3.5221869945526123"/>
    <n v="0"/>
    <n v="0"/>
  </r>
  <r>
    <x v="1"/>
    <x v="1"/>
    <x v="120"/>
    <x v="0"/>
    <n v="1.9998051602853999E-2"/>
    <n v="19.998051602853998"/>
    <m/>
    <n v="3.6046962738037109"/>
    <n v="124990.2404147651"/>
    <n v="34.72"/>
  </r>
  <r>
    <x v="1"/>
    <x v="1"/>
    <x v="121"/>
    <x v="1"/>
    <n v="9.9877222233160003E-3"/>
    <n v="9.9877222233160001"/>
    <m/>
    <n v="5.0165438652038574"/>
    <n v="57600.037881910757"/>
    <n v="16"/>
  </r>
  <r>
    <x v="1"/>
    <x v="1"/>
    <x v="122"/>
    <x v="1"/>
    <n v="9.9643396500889991E-3"/>
    <n v="9.9643396500889985"/>
    <m/>
    <n v="3.4799442291259766"/>
    <n v="57602.003957250759"/>
    <n v="16.001000000000001"/>
  </r>
  <r>
    <x v="1"/>
    <x v="1"/>
    <x v="123"/>
    <x v="1"/>
    <n v="9.9558269422340001E-3"/>
    <n v="9.9558269422339993"/>
    <m/>
    <n v="3.4781596660614014"/>
    <n v="57600.038250215744"/>
    <n v="16"/>
  </r>
  <r>
    <x v="1"/>
    <x v="1"/>
    <x v="124"/>
    <x v="1"/>
    <n v="9.9666779877739999E-3"/>
    <n v="9.9666779877740002"/>
    <m/>
    <n v="3.4781596660614014"/>
    <n v="57602.003600894401"/>
    <n v="16.001000000000001"/>
  </r>
  <r>
    <x v="1"/>
    <x v="1"/>
    <x v="125"/>
    <x v="1"/>
    <n v="9.9725500924019994E-3"/>
    <n v="9.972550092401999"/>
    <m/>
    <n v="3.5221869945526123"/>
    <n v="57600.03805196326"/>
    <n v="16"/>
  </r>
  <r>
    <x v="1"/>
    <x v="1"/>
    <x v="126"/>
    <x v="1"/>
    <n v="1.0024548244262001E-2"/>
    <n v="10.024548244262"/>
    <m/>
    <n v="3.4781596660614014"/>
    <n v="57600.037655239117"/>
    <n v="16"/>
  </r>
  <r>
    <x v="1"/>
    <x v="1"/>
    <x v="127"/>
    <x v="1"/>
    <n v="0"/>
    <n v="0"/>
    <m/>
    <n v="3.4781596660614014"/>
    <n v="0"/>
    <n v="0"/>
  </r>
  <r>
    <x v="1"/>
    <x v="1"/>
    <x v="128"/>
    <x v="0"/>
    <n v="1.9980672749423001E-2"/>
    <n v="19.980672749423"/>
    <m/>
    <n v="3.5239942073822021"/>
    <n v="124749.9888307268"/>
    <n v="34.652999999999999"/>
  </r>
  <r>
    <x v="1"/>
    <x v="1"/>
    <x v="129"/>
    <x v="1"/>
    <n v="9.9666879819650007E-3"/>
    <n v="9.9666879819650003"/>
    <m/>
    <n v="4.9310617446899414"/>
    <n v="57600.037663944662"/>
    <n v="16"/>
  </r>
  <r>
    <x v="1"/>
    <x v="1"/>
    <x v="130"/>
    <x v="1"/>
    <n v="9.9622556565490007E-3"/>
    <n v="9.9622556565490008"/>
    <m/>
    <n v="3.5203816890716553"/>
    <n v="57600.037677344415"/>
    <n v="16"/>
  </r>
  <r>
    <x v="1"/>
    <x v="1"/>
    <x v="131"/>
    <x v="1"/>
    <n v="9.9923848560329997E-3"/>
    <n v="9.9923848560330004"/>
    <m/>
    <n v="3.5221869945526123"/>
    <n v="57602.039448246491"/>
    <n v="16.001000000000001"/>
  </r>
  <r>
    <x v="1"/>
    <x v="1"/>
    <x v="132"/>
    <x v="1"/>
    <n v="9.9650549193100006E-3"/>
    <n v="9.9650549193100009"/>
    <m/>
    <n v="3.6505248546600342"/>
    <n v="57600.033066982069"/>
    <n v="16"/>
  </r>
  <r>
    <x v="1"/>
    <x v="1"/>
    <x v="133"/>
    <x v="1"/>
    <n v="9.9948179921099996E-3"/>
    <n v="9.9948179921099989"/>
    <m/>
    <n v="3.4799442291259766"/>
    <n v="57602.007612152876"/>
    <n v="16.001000000000001"/>
  </r>
  <r>
    <x v="1"/>
    <x v="1"/>
    <x v="134"/>
    <x v="1"/>
    <n v="9.9681028341749994E-3"/>
    <n v="9.9681028341749993"/>
    <m/>
    <n v="3.4799442291259766"/>
    <n v="57602.003886812738"/>
    <n v="16.001000000000001"/>
  </r>
  <r>
    <x v="1"/>
    <x v="1"/>
    <x v="135"/>
    <x v="1"/>
    <n v="0"/>
    <n v="0"/>
    <m/>
    <n v="3.4799442291259766"/>
    <n v="0"/>
    <n v="0"/>
  </r>
  <r>
    <x v="1"/>
    <x v="1"/>
    <x v="136"/>
    <x v="0"/>
    <n v="1.9951850869544999E-2"/>
    <n v="19.951850869544998"/>
    <m/>
    <n v="0"/>
    <n v="124686.85980615859"/>
    <n v="34.634999999999998"/>
  </r>
  <r>
    <x v="1"/>
    <x v="1"/>
    <x v="137"/>
    <x v="1"/>
    <n v="9.961331484048E-3"/>
    <n v="9.9613314840479994"/>
    <m/>
    <n v="5.1071710586547852"/>
    <n v="57600.04006647427"/>
    <n v="16"/>
  </r>
  <r>
    <x v="1"/>
    <x v="1"/>
    <x v="138"/>
    <x v="1"/>
    <n v="9.9640550434230007E-3"/>
    <n v="9.9640550434230004"/>
    <m/>
    <n v="3.6102416515350342"/>
    <n v="57602.004032605109"/>
    <n v="16.001000000000001"/>
  </r>
  <r>
    <x v="1"/>
    <x v="1"/>
    <x v="139"/>
    <x v="1"/>
    <n v="9.9928259200809996E-3"/>
    <n v="9.9928259200809997"/>
    <m/>
    <n v="3.6102416515350342"/>
    <n v="57602.003679935515"/>
    <n v="16.001000000000001"/>
  </r>
  <r>
    <x v="1"/>
    <x v="1"/>
    <x v="140"/>
    <x v="1"/>
    <n v="1.0009764451566001E-2"/>
    <n v="10.009764451566001"/>
    <m/>
    <n v="3.6523959636688232"/>
    <n v="57602.00176071086"/>
    <n v="16.001000000000001"/>
  </r>
  <r>
    <x v="1"/>
    <x v="1"/>
    <x v="141"/>
    <x v="1"/>
    <n v="9.9987990248829994E-3"/>
    <n v="9.9987990248829988"/>
    <m/>
    <n v="3.608391284942627"/>
    <n v="57602.001558950302"/>
    <n v="16.001000000000001"/>
  </r>
  <r>
    <x v="1"/>
    <x v="1"/>
    <x v="142"/>
    <x v="1"/>
    <n v="9.9639718122690006E-3"/>
    <n v="9.9639718122690013"/>
    <m/>
    <n v="3.5662143230438232"/>
    <n v="57602.003576043426"/>
    <n v="16.001000000000001"/>
  </r>
  <r>
    <x v="1"/>
    <x v="1"/>
    <x v="143"/>
    <x v="1"/>
    <n v="0"/>
    <n v="0"/>
    <m/>
    <n v="3.5662143230438232"/>
    <n v="0"/>
    <n v="0"/>
  </r>
  <r>
    <x v="1"/>
    <x v="1"/>
    <x v="144"/>
    <x v="0"/>
    <n v="1.9922029086728001E-2"/>
    <n v="19.922029086727999"/>
    <m/>
    <n v="3.6102416515350342"/>
    <n v="124513.15277956089"/>
    <n v="34.587000000000003"/>
  </r>
  <r>
    <x v="1"/>
    <x v="1"/>
    <x v="145"/>
    <x v="1"/>
    <n v="9.9743904920369993E-3"/>
    <n v="9.9743904920369992"/>
    <m/>
    <n v="5.1485581398010254"/>
    <n v="57600.037556426498"/>
    <n v="16"/>
  </r>
  <r>
    <x v="1"/>
    <x v="1"/>
    <x v="146"/>
    <x v="1"/>
    <n v="9.9697539465039998E-3"/>
    <n v="9.9697539465039995"/>
    <m/>
    <n v="3.6102416515350342"/>
    <n v="57600.037619305207"/>
    <n v="16"/>
  </r>
  <r>
    <x v="1"/>
    <x v="1"/>
    <x v="147"/>
    <x v="1"/>
    <n v="9.9667187143500004E-3"/>
    <n v="9.9667187143499998"/>
    <m/>
    <n v="3.6505248546600342"/>
    <n v="57602.035087196753"/>
    <n v="16.001000000000001"/>
  </r>
  <r>
    <x v="1"/>
    <x v="1"/>
    <x v="148"/>
    <x v="1"/>
    <n v="9.9662680728890007E-3"/>
    <n v="9.966268072889001"/>
    <m/>
    <n v="3.5662143230438232"/>
    <n v="57600.03236994792"/>
    <n v="16"/>
  </r>
  <r>
    <x v="1"/>
    <x v="1"/>
    <x v="149"/>
    <x v="1"/>
    <n v="9.975573814459E-3"/>
    <n v="9.9755738144590005"/>
    <m/>
    <n v="3.5680441856384277"/>
    <n v="57602.003593304587"/>
    <n v="16.001000000000001"/>
  </r>
  <r>
    <x v="1"/>
    <x v="1"/>
    <x v="150"/>
    <x v="1"/>
    <n v="9.9677624936229999E-3"/>
    <n v="9.9677624936230007"/>
    <m/>
    <n v="3.5680441856384277"/>
    <n v="57602.003795687007"/>
    <n v="16.001000000000001"/>
  </r>
  <r>
    <x v="1"/>
    <x v="1"/>
    <x v="151"/>
    <x v="1"/>
    <n v="0"/>
    <n v="0"/>
    <m/>
    <n v="3.5680441856384277"/>
    <n v="0"/>
    <n v="0"/>
  </r>
  <r>
    <x v="1"/>
    <x v="1"/>
    <x v="152"/>
    <x v="0"/>
    <n v="1.9902094033643E-2"/>
    <n v="19.902094033642999"/>
    <m/>
    <n v="3.5662143230438232"/>
    <n v="124484.60510161228"/>
    <n v="34.579000000000001"/>
  </r>
  <r>
    <x v="1"/>
    <x v="1"/>
    <x v="153"/>
    <x v="1"/>
    <n v="9.9733740141180003E-3"/>
    <n v="9.9733740141180007"/>
    <m/>
    <n v="5.1485581398010254"/>
    <n v="57602.003734483282"/>
    <n v="16.001000000000001"/>
  </r>
  <r>
    <x v="1"/>
    <x v="1"/>
    <x v="154"/>
    <x v="1"/>
    <n v="9.9651317486430004E-3"/>
    <n v="9.9651317486429996"/>
    <m/>
    <n v="3.6542689800262451"/>
    <n v="57600.037746697824"/>
    <n v="16"/>
  </r>
  <r>
    <x v="1"/>
    <x v="1"/>
    <x v="155"/>
    <x v="1"/>
    <n v="9.9579897298690007E-3"/>
    <n v="9.9579897298690003"/>
    <m/>
    <n v="3.6102416515350342"/>
    <n v="57602.004268294557"/>
    <n v="16.001000000000001"/>
  </r>
  <r>
    <x v="1"/>
    <x v="1"/>
    <x v="156"/>
    <x v="1"/>
    <n v="9.9697678633540003E-3"/>
    <n v="9.9697678633540008"/>
    <m/>
    <n v="3.6964006423950195"/>
    <n v="57600.039802165746"/>
    <n v="16"/>
  </r>
  <r>
    <x v="1"/>
    <x v="1"/>
    <x v="157"/>
    <x v="1"/>
    <n v="9.9710429591179997E-3"/>
    <n v="9.9710429591179999"/>
    <m/>
    <n v="3.6505248546600342"/>
    <n v="57600.024162513568"/>
    <n v="16"/>
  </r>
  <r>
    <x v="1"/>
    <x v="1"/>
    <x v="158"/>
    <x v="1"/>
    <n v="1.0039163146219001E-2"/>
    <n v="10.039163146219"/>
    <m/>
    <n v="3.6065425872802734"/>
    <n v="57602.003677439308"/>
    <n v="16.001000000000001"/>
  </r>
  <r>
    <x v="1"/>
    <x v="1"/>
    <x v="159"/>
    <x v="1"/>
    <n v="0"/>
    <n v="0"/>
    <m/>
    <n v="3.6065425872802734"/>
    <n v="0"/>
    <n v="0"/>
  </r>
  <r>
    <x v="1"/>
    <x v="1"/>
    <x v="160"/>
    <x v="0"/>
    <n v="1.9900181548190999E-2"/>
    <n v="19.900181548191"/>
    <m/>
    <n v="3.6102416515350342"/>
    <n v="123971.2182752236"/>
    <n v="34.436"/>
  </r>
  <r>
    <x v="1"/>
    <x v="1"/>
    <x v="161"/>
    <x v="1"/>
    <n v="1.0015273535847E-2"/>
    <n v="10.015273535847001"/>
    <m/>
    <n v="5.1511983871459961"/>
    <n v="57600.037604690493"/>
    <n v="16"/>
  </r>
  <r>
    <x v="1"/>
    <x v="1"/>
    <x v="162"/>
    <x v="1"/>
    <n v="1.0017787688637999E-2"/>
    <n v="10.017787688637998"/>
    <m/>
    <n v="3.6523959636688232"/>
    <n v="57602.003380880473"/>
    <n v="16.001000000000001"/>
  </r>
  <r>
    <x v="1"/>
    <x v="1"/>
    <x v="163"/>
    <x v="1"/>
    <n v="1.0038421279615E-2"/>
    <n v="10.038421279614999"/>
    <m/>
    <n v="3.7384893894195557"/>
    <n v="57600.030877768208"/>
    <n v="16"/>
  </r>
  <r>
    <x v="1"/>
    <x v="1"/>
    <x v="164"/>
    <x v="1"/>
    <n v="9.9674262977939992E-3"/>
    <n v="9.9674262977939989"/>
    <m/>
    <n v="3.6542689800262451"/>
    <n v="57600.037521596896"/>
    <n v="16"/>
  </r>
  <r>
    <x v="1"/>
    <x v="1"/>
    <x v="165"/>
    <x v="1"/>
    <n v="9.9639698794670006E-3"/>
    <n v="9.9639698794670011"/>
    <m/>
    <n v="3.6964006423950195"/>
    <n v="57600.037614334979"/>
    <n v="16"/>
  </r>
  <r>
    <x v="1"/>
    <x v="1"/>
    <x v="166"/>
    <x v="1"/>
    <n v="1.0024749579877E-2"/>
    <n v="10.024749579877"/>
    <m/>
    <n v="3.6945071220397949"/>
    <n v="57600.038378312165"/>
    <n v="16"/>
  </r>
  <r>
    <x v="1"/>
    <x v="1"/>
    <x v="167"/>
    <x v="1"/>
    <n v="0"/>
    <n v="0"/>
    <m/>
    <n v="3.6945071220397949"/>
    <n v="0"/>
    <n v="0"/>
  </r>
  <r>
    <x v="1"/>
    <x v="1"/>
    <x v="168"/>
    <x v="0"/>
    <n v="1.9855921083344E-2"/>
    <n v="19.855921083344001"/>
    <m/>
    <n v="3.6982963085174561"/>
    <n v="124184.12808478356"/>
    <n v="34.496000000000002"/>
  </r>
  <r>
    <x v="1"/>
    <x v="1"/>
    <x v="169"/>
    <x v="1"/>
    <n v="9.9484581391359999E-3"/>
    <n v="9.9484581391359992"/>
    <m/>
    <n v="5.1511983871459961"/>
    <n v="57602.003615489622"/>
    <n v="16.001000000000001"/>
  </r>
  <r>
    <x v="1"/>
    <x v="1"/>
    <x v="170"/>
    <x v="1"/>
    <n v="9.9654816024250005E-3"/>
    <n v="9.965481602425001"/>
    <m/>
    <n v="3.6523959636688232"/>
    <n v="57600.034474072207"/>
    <n v="16"/>
  </r>
  <r>
    <x v="1"/>
    <x v="1"/>
    <x v="171"/>
    <x v="1"/>
    <n v="1.0008908375324E-2"/>
    <n v="10.008908375323999"/>
    <m/>
    <n v="3.6542689800262451"/>
    <n v="57602.002841523965"/>
    <n v="16.001000000000001"/>
  </r>
  <r>
    <x v="1"/>
    <x v="1"/>
    <x v="172"/>
    <x v="1"/>
    <n v="9.9633311962250004E-3"/>
    <n v="9.9633311962250009"/>
    <m/>
    <n v="3.608391284942627"/>
    <n v="57600.026647522245"/>
    <n v="16"/>
  </r>
  <r>
    <x v="1"/>
    <x v="1"/>
    <x v="173"/>
    <x v="1"/>
    <n v="9.9632506069940001E-3"/>
    <n v="9.9632506069940003"/>
    <m/>
    <n v="3.6561439037322998"/>
    <n v="57600.038051392126"/>
    <n v="16"/>
  </r>
  <r>
    <x v="1"/>
    <x v="1"/>
    <x v="174"/>
    <x v="1"/>
    <n v="1.0032483197245E-2"/>
    <n v="10.032483197245"/>
    <m/>
    <n v="3.6523959636688232"/>
    <n v="57600.026975394387"/>
    <n v="16"/>
  </r>
  <r>
    <x v="1"/>
    <x v="1"/>
    <x v="175"/>
    <x v="1"/>
    <n v="0"/>
    <n v="0"/>
    <m/>
    <n v="3.6523959636688232"/>
    <n v="0"/>
    <n v="0"/>
  </r>
  <r>
    <x v="1"/>
    <x v="1"/>
    <x v="176"/>
    <x v="0"/>
    <n v="1.9876227427084999E-2"/>
    <n v="19.876227427084999"/>
    <m/>
    <n v="3.6523959636688232"/>
    <n v="122482.40966349852"/>
    <n v="34.023000000000003"/>
  </r>
  <r>
    <x v="1"/>
    <x v="1"/>
    <x v="177"/>
    <x v="1"/>
    <n v="1.0047895077271E-2"/>
    <n v="10.047895077270999"/>
    <m/>
    <n v="5.153841495513916"/>
    <n v="57602.003747745315"/>
    <n v="16.001000000000001"/>
  </r>
  <r>
    <x v="1"/>
    <x v="1"/>
    <x v="178"/>
    <x v="1"/>
    <n v="9.9896728260420002E-3"/>
    <n v="9.9896728260419998"/>
    <m/>
    <n v="3.6964006423950195"/>
    <n v="57600.037723392146"/>
    <n v="16"/>
  </r>
  <r>
    <x v="1"/>
    <x v="1"/>
    <x v="179"/>
    <x v="1"/>
    <n v="1.0014021907114E-2"/>
    <n v="10.014021907114"/>
    <m/>
    <n v="3.6523959636688232"/>
    <n v="57602.003716690371"/>
    <n v="16.001000000000001"/>
  </r>
  <r>
    <x v="1"/>
    <x v="1"/>
    <x v="180"/>
    <x v="1"/>
    <n v="9.9754841043139999E-3"/>
    <n v="9.975484104313999"/>
    <m/>
    <n v="3.7384893894195557"/>
    <n v="57601.998342404077"/>
    <n v="16.001000000000001"/>
  </r>
  <r>
    <x v="1"/>
    <x v="1"/>
    <x v="181"/>
    <x v="1"/>
    <n v="1.0024682511745001E-2"/>
    <n v="10.024682511745"/>
    <m/>
    <n v="3.6964006423950195"/>
    <n v="57600.03773360623"/>
    <n v="16"/>
  </r>
  <r>
    <x v="1"/>
    <x v="1"/>
    <x v="182"/>
    <x v="1"/>
    <n v="1.0022804292172E-2"/>
    <n v="10.022804292171999"/>
    <m/>
    <n v="3.6523959636688232"/>
    <n v="57602.004005997471"/>
    <n v="16.001000000000001"/>
  </r>
  <r>
    <x v="1"/>
    <x v="1"/>
    <x v="183"/>
    <x v="1"/>
    <n v="0"/>
    <n v="0"/>
    <m/>
    <n v="3.6523959636688232"/>
    <n v="0"/>
    <n v="0"/>
  </r>
  <r>
    <x v="1"/>
    <x v="1"/>
    <x v="184"/>
    <x v="0"/>
    <n v="1.9832136696492999E-2"/>
    <n v="19.832136696492999"/>
    <m/>
    <n v="3.6982963085174561"/>
    <n v="123262.74407066198"/>
    <n v="34.24"/>
  </r>
  <r>
    <x v="1"/>
    <x v="1"/>
    <x v="185"/>
    <x v="1"/>
    <n v="1.0030592677874E-2"/>
    <n v="10.030592677873999"/>
    <m/>
    <n v="5.1925630569458008"/>
    <n v="57602.003567517197"/>
    <n v="16.001000000000001"/>
  </r>
  <r>
    <x v="1"/>
    <x v="1"/>
    <x v="186"/>
    <x v="1"/>
    <n v="1.0044812268224E-2"/>
    <n v="10.044812268224"/>
    <m/>
    <n v="3.7404055595397949"/>
    <n v="57601.998762824966"/>
    <n v="16.001000000000001"/>
  </r>
  <r>
    <x v="1"/>
    <x v="1"/>
    <x v="187"/>
    <x v="1"/>
    <n v="1.003406617829E-2"/>
    <n v="10.034066178290001"/>
    <m/>
    <n v="3.7404055595397949"/>
    <n v="57602.002437601579"/>
    <n v="16.001000000000001"/>
  </r>
  <r>
    <x v="1"/>
    <x v="1"/>
    <x v="188"/>
    <x v="1"/>
    <n v="1.0023128378084001E-2"/>
    <n v="10.023128378084001"/>
    <m/>
    <n v="3.6964006423950195"/>
    <n v="57602.006515878864"/>
    <n v="16.001000000000001"/>
  </r>
  <r>
    <x v="1"/>
    <x v="1"/>
    <x v="189"/>
    <x v="1"/>
    <n v="9.9761800869339994E-3"/>
    <n v="9.9761800869339989"/>
    <m/>
    <n v="3.6982963085174561"/>
    <n v="57601.991517454997"/>
    <n v="16.001000000000001"/>
  </r>
  <r>
    <x v="1"/>
    <x v="1"/>
    <x v="190"/>
    <x v="1"/>
    <n v="9.9590347243939999E-3"/>
    <n v="9.9590347243939998"/>
    <m/>
    <n v="3.6139483451843262"/>
    <n v="57600.02510898764"/>
    <n v="16"/>
  </r>
  <r>
    <x v="1"/>
    <x v="1"/>
    <x v="191"/>
    <x v="1"/>
    <n v="0"/>
    <n v="0"/>
    <m/>
    <n v="3.6139483451843262"/>
    <n v="0"/>
    <n v="0"/>
  </r>
  <r>
    <x v="1"/>
    <x v="1"/>
    <x v="192"/>
    <x v="0"/>
    <n v="1.9794946561331E-2"/>
    <n v="19.794946561330999"/>
    <m/>
    <n v="3.7384893894195557"/>
    <n v="123499.12770451316"/>
    <n v="34.305"/>
  </r>
  <r>
    <x v="1"/>
    <x v="1"/>
    <x v="193"/>
    <x v="1"/>
    <n v="1.0011026029917E-2"/>
    <n v="10.011026029917"/>
    <m/>
    <n v="5.277867317199707"/>
    <n v="57602.003586227918"/>
    <n v="16.001000000000001"/>
  </r>
  <r>
    <x v="1"/>
    <x v="1"/>
    <x v="194"/>
    <x v="1"/>
    <n v="9.9752295269539999E-3"/>
    <n v="9.9752295269539992"/>
    <m/>
    <n v="3.6561439037322998"/>
    <n v="57600.037589840053"/>
    <n v="16"/>
  </r>
  <r>
    <x v="1"/>
    <x v="1"/>
    <x v="195"/>
    <x v="1"/>
    <n v="9.978408455832E-3"/>
    <n v="9.9784084558319996"/>
    <m/>
    <n v="3.6120941638946533"/>
    <n v="57602.003680884278"/>
    <n v="16.001000000000001"/>
  </r>
  <r>
    <x v="0"/>
    <x v="1"/>
    <x v="160"/>
    <x v="0"/>
    <n v="1.6193714332519999E-2"/>
    <n v="16.193714332519999"/>
    <m/>
    <n v="1.8456034660339355"/>
    <n v="97867.918827333764"/>
    <n v="27.186"/>
  </r>
  <r>
    <x v="0"/>
    <x v="1"/>
    <x v="168"/>
    <x v="0"/>
    <n v="1.6166609661467001E-2"/>
    <n v="16.166609661467"/>
    <m/>
    <n v="1.8465484380722046"/>
    <n v="97717.004455265487"/>
    <n v="27.143999999999998"/>
  </r>
  <r>
    <x v="0"/>
    <x v="1"/>
    <x v="176"/>
    <x v="0"/>
    <n v="1.6140974970412999E-2"/>
    <n v="16.140974970412998"/>
    <m/>
    <n v="1.8895463943481445"/>
    <n v="97465.044866440716"/>
    <n v="27.074000000000002"/>
  </r>
  <r>
    <x v="0"/>
    <x v="1"/>
    <x v="184"/>
    <x v="0"/>
    <n v="1.6092801050553999E-2"/>
    <n v="16.092801050553998"/>
    <m/>
    <n v="1.8895463943481445"/>
    <n v="97391.845189947955"/>
    <n v="27.053000000000001"/>
  </r>
  <r>
    <x v="0"/>
    <x v="1"/>
    <x v="192"/>
    <x v="0"/>
    <n v="1.6072378185477999E-2"/>
    <n v="16.072378185477998"/>
    <m/>
    <n v="2.020341157913208"/>
    <n v="97103.179469104871"/>
    <n v="26.972999999999999"/>
  </r>
  <r>
    <x v="0"/>
    <x v="1"/>
    <x v="200"/>
    <x v="0"/>
    <n v="1.6062994843257E-2"/>
    <n v="16.062994843256998"/>
    <m/>
    <n v="1.8905138969421387"/>
    <n v="97050.387416890939"/>
    <n v="26.957999999999998"/>
  </r>
  <r>
    <x v="0"/>
    <x v="1"/>
    <x v="208"/>
    <x v="0"/>
    <n v="1.6031728787520998E-2"/>
    <n v="16.031728787520997"/>
    <m/>
    <n v="1.9774322509765625"/>
    <n v="96823.634458278058"/>
    <n v="26.895"/>
  </r>
  <r>
    <x v="0"/>
    <x v="1"/>
    <x v="216"/>
    <x v="0"/>
    <n v="1.6012438974102001E-2"/>
    <n v="16.012438974102"/>
    <m/>
    <n v="1.9344793558120728"/>
    <n v="96695.77368451214"/>
    <n v="26.86"/>
  </r>
  <r>
    <x v="0"/>
    <x v="1"/>
    <x v="224"/>
    <x v="0"/>
    <n v="1.5978562569441E-2"/>
    <n v="15.978562569440999"/>
    <m/>
    <n v="1.9784448146820068"/>
    <n v="96417.813195576775"/>
    <n v="26.783000000000001"/>
  </r>
  <r>
    <x v="0"/>
    <x v="1"/>
    <x v="232"/>
    <x v="0"/>
    <n v="1.5944778232644001E-2"/>
    <n v="15.944778232644001"/>
    <m/>
    <n v="2.0632064342498779"/>
    <n v="96255.857665468589"/>
    <n v="26.738"/>
  </r>
  <r>
    <x v="0"/>
    <x v="1"/>
    <x v="240"/>
    <x v="0"/>
    <n v="1.5921072094976001E-2"/>
    <n v="15.921072094976001"/>
    <m/>
    <n v="2.0224101543426514"/>
    <n v="96157.968751462569"/>
    <n v="26.710999999999999"/>
  </r>
  <r>
    <x v="0"/>
    <x v="1"/>
    <x v="248"/>
    <x v="0"/>
    <n v="1.5883467276103999E-2"/>
    <n v="15.883467276104"/>
    <m/>
    <n v="2.0642616748809814"/>
    <n v="95887.561285687407"/>
    <n v="26.635000000000002"/>
  </r>
  <r>
    <x v="0"/>
    <x v="1"/>
    <x v="256"/>
    <x v="0"/>
    <n v="1.5843871713849999E-2"/>
    <n v="15.84387171385"/>
    <m/>
    <n v="2.066375732421875"/>
    <n v="95680.225744310315"/>
    <n v="26.577999999999999"/>
  </r>
  <r>
    <x v="0"/>
    <x v="1"/>
    <x v="264"/>
    <x v="0"/>
    <n v="1.5819055455909999E-2"/>
    <n v="15.81905545591"/>
    <m/>
    <n v="2.0653181076049805"/>
    <n v="95499.753188439558"/>
    <n v="26.527999999999999"/>
  </r>
  <r>
    <x v="0"/>
    <x v="1"/>
    <x v="272"/>
    <x v="0"/>
    <n v="1.5772598898286E-2"/>
    <n v="15.772598898286001"/>
    <m/>
    <n v="2.1521027088165283"/>
    <n v="95279.250764097698"/>
    <n v="26.466000000000001"/>
  </r>
  <r>
    <x v="0"/>
    <x v="1"/>
    <x v="280"/>
    <x v="0"/>
    <n v="1.5740156233472E-2"/>
    <n v="15.740156233472"/>
    <m/>
    <n v="2.066375732421875"/>
    <n v="95073.752812796636"/>
    <n v="26.408999999999999"/>
  </r>
  <r>
    <x v="0"/>
    <x v="1"/>
    <x v="288"/>
    <x v="0"/>
    <n v="1.5706709532836E-2"/>
    <n v="15.706709532836001"/>
    <m/>
    <n v="2.1103410720825195"/>
    <n v="94885.108278232146"/>
    <n v="26.356999999999999"/>
  </r>
  <r>
    <x v="0"/>
    <x v="1"/>
    <x v="65"/>
    <x v="1"/>
    <n v="1.0072162528757001E-2"/>
    <n v="10.072162528757001"/>
    <m/>
    <n v="0"/>
    <n v="57600.038479814742"/>
    <n v="16"/>
  </r>
  <r>
    <x v="0"/>
    <x v="1"/>
    <x v="66"/>
    <x v="1"/>
    <n v="1.0082884590645999E-2"/>
    <n v="10.082884590646"/>
    <m/>
    <n v="1.5387903451919556"/>
    <n v="57600.010476679236"/>
    <n v="16"/>
  </r>
  <r>
    <x v="0"/>
    <x v="1"/>
    <x v="67"/>
    <x v="1"/>
    <n v="1.0083150038597E-2"/>
    <n v="10.083150038596999"/>
    <m/>
    <n v="1.5380028486251831"/>
    <n v="57601.976321756025"/>
    <n v="16.001000000000001"/>
  </r>
  <r>
    <x v="0"/>
    <x v="1"/>
    <x v="68"/>
    <x v="1"/>
    <n v="1.0084041380749999E-2"/>
    <n v="10.08404138075"/>
    <m/>
    <n v="1.6267212629318237"/>
    <n v="57601.97566077076"/>
    <n v="16.001000000000001"/>
  </r>
  <r>
    <x v="0"/>
    <x v="1"/>
    <x v="69"/>
    <x v="1"/>
    <n v="1.0081547042305E-2"/>
    <n v="10.081547042304999"/>
    <m/>
    <n v="1.5827558040618896"/>
    <n v="57600.009433084546"/>
    <n v="16"/>
  </r>
  <r>
    <x v="0"/>
    <x v="1"/>
    <x v="70"/>
    <x v="1"/>
    <n v="1.0081132416957E-2"/>
    <n v="10.081132416956999"/>
    <m/>
    <n v="1.5387903451919556"/>
    <n v="57601.97722205113"/>
    <n v="16.001000000000001"/>
  </r>
  <r>
    <x v="0"/>
    <x v="1"/>
    <x v="71"/>
    <x v="1"/>
    <n v="0"/>
    <n v="0"/>
    <m/>
    <n v="1.5387903451919556"/>
    <n v="0"/>
    <n v="0"/>
  </r>
  <r>
    <x v="0"/>
    <x v="1"/>
    <x v="296"/>
    <x v="0"/>
    <n v="1.5681216501565998E-2"/>
    <n v="15.681216501565999"/>
    <m/>
    <n v="2.3254055976867676"/>
    <n v="94659.223362540753"/>
    <n v="26.294"/>
  </r>
  <r>
    <x v="0"/>
    <x v="1"/>
    <x v="73"/>
    <x v="1"/>
    <n v="1.0084542460497999E-2"/>
    <n v="10.084542460498"/>
    <m/>
    <n v="1.8895463943481445"/>
    <n v="57601.975819856743"/>
    <n v="16.001000000000001"/>
  </r>
  <r>
    <x v="0"/>
    <x v="1"/>
    <x v="74"/>
    <x v="1"/>
    <n v="1.0081461296334001E-2"/>
    <n v="10.081461296334"/>
    <m/>
    <n v="1.6689776182174683"/>
    <n v="57600.011813090765"/>
    <n v="16"/>
  </r>
  <r>
    <x v="0"/>
    <x v="1"/>
    <x v="75"/>
    <x v="1"/>
    <n v="1.0083180928627001E-2"/>
    <n v="10.083180928627"/>
    <m/>
    <n v="1.5827558040618896"/>
    <n v="57600.025347017225"/>
    <n v="16"/>
  </r>
  <r>
    <x v="0"/>
    <x v="1"/>
    <x v="76"/>
    <x v="1"/>
    <n v="1.0082554001695001E-2"/>
    <n v="10.082554001695"/>
    <m/>
    <n v="1.6689776182174683"/>
    <n v="57600.020932444386"/>
    <n v="16"/>
  </r>
  <r>
    <x v="0"/>
    <x v="1"/>
    <x v="77"/>
    <x v="1"/>
    <n v="1.0084602821024E-2"/>
    <n v="10.084602821024001"/>
    <m/>
    <n v="1.5819457769393921"/>
    <n v="57600.009918198746"/>
    <n v="16"/>
  </r>
  <r>
    <x v="0"/>
    <x v="1"/>
    <x v="78"/>
    <x v="1"/>
    <n v="1.0083183035646001E-2"/>
    <n v="10.083183035646"/>
    <m/>
    <n v="1.5395786762237549"/>
    <n v="57601.97475113262"/>
    <n v="16.001000000000001"/>
  </r>
  <r>
    <x v="0"/>
    <x v="1"/>
    <x v="79"/>
    <x v="1"/>
    <n v="0"/>
    <n v="0"/>
    <m/>
    <n v="1.5395786762237549"/>
    <n v="0"/>
    <n v="0"/>
  </r>
  <r>
    <x v="0"/>
    <x v="1"/>
    <x v="304"/>
    <x v="0"/>
    <n v="1.5635280934538E-2"/>
    <n v="15.635280934538001"/>
    <m/>
    <n v="2.1532039642333984"/>
    <n v="94558.992368493113"/>
    <n v="26.265999999999998"/>
  </r>
  <r>
    <x v="0"/>
    <x v="1"/>
    <x v="81"/>
    <x v="1"/>
    <n v="1.0079247900407999E-2"/>
    <n v="10.079247900407999"/>
    <m/>
    <n v="1.8035064935684204"/>
    <n v="57600.022117396453"/>
    <n v="16"/>
  </r>
  <r>
    <x v="0"/>
    <x v="1"/>
    <x v="82"/>
    <x v="1"/>
    <n v="1.007818835307E-2"/>
    <n v="10.078188353070001"/>
    <m/>
    <n v="1.7559202909469604"/>
    <n v="57600.012761699414"/>
    <n v="16"/>
  </r>
  <r>
    <x v="0"/>
    <x v="1"/>
    <x v="83"/>
    <x v="1"/>
    <n v="1.0078351344987E-2"/>
    <n v="10.078351344987"/>
    <m/>
    <n v="1.5387903451919556"/>
    <n v="57600.009785814502"/>
    <n v="16"/>
  </r>
  <r>
    <x v="0"/>
    <x v="1"/>
    <x v="84"/>
    <x v="1"/>
    <n v="1.0080063350564E-2"/>
    <n v="10.080063350564"/>
    <m/>
    <n v="1.6258888244628906"/>
    <n v="57600.020294774316"/>
    <n v="16"/>
  </r>
  <r>
    <x v="0"/>
    <x v="1"/>
    <x v="85"/>
    <x v="1"/>
    <n v="1.0080438743593999E-2"/>
    <n v="10.080438743594"/>
    <m/>
    <n v="1.5387903451919556"/>
    <n v="57600.012760815807"/>
    <n v="16"/>
  </r>
  <r>
    <x v="0"/>
    <x v="1"/>
    <x v="86"/>
    <x v="1"/>
    <n v="1.0079827288154999E-2"/>
    <n v="10.079827288155"/>
    <m/>
    <n v="1.5835666656494141"/>
    <n v="57600.006541674898"/>
    <n v="16"/>
  </r>
  <r>
    <x v="0"/>
    <x v="1"/>
    <x v="87"/>
    <x v="1"/>
    <n v="0"/>
    <n v="0"/>
    <m/>
    <n v="1.5835666656494141"/>
    <n v="0"/>
    <n v="0"/>
  </r>
  <r>
    <x v="0"/>
    <x v="1"/>
    <x v="312"/>
    <x v="0"/>
    <n v="1.5599095053332001E-2"/>
    <n v="15.599095053332"/>
    <m/>
    <n v="2.1114223003387451"/>
    <n v="94317.194980254775"/>
    <n v="26.199000000000002"/>
  </r>
  <r>
    <x v="0"/>
    <x v="1"/>
    <x v="89"/>
    <x v="1"/>
    <n v="1.0089086795456999E-2"/>
    <n v="10.089086795457"/>
    <m/>
    <n v="1.9344793558120728"/>
    <n v="57598.986809713941"/>
    <n v="16"/>
  </r>
  <r>
    <x v="0"/>
    <x v="1"/>
    <x v="90"/>
    <x v="1"/>
    <n v="1.0090430193552E-2"/>
    <n v="10.090430193552001"/>
    <m/>
    <n v="1.6275546550750732"/>
    <n v="57600.025970939685"/>
    <n v="16"/>
  </r>
  <r>
    <x v="0"/>
    <x v="1"/>
    <x v="91"/>
    <x v="1"/>
    <n v="1.0089542014613999E-2"/>
    <n v="10.089542014613999"/>
    <m/>
    <n v="1.6689776182174683"/>
    <n v="57599.964080991871"/>
    <n v="16"/>
  </r>
  <r>
    <x v="0"/>
    <x v="1"/>
    <x v="92"/>
    <x v="1"/>
    <n v="1.0088038345561001E-2"/>
    <n v="10.088038345561001"/>
    <m/>
    <n v="1.7146521806716919"/>
    <n v="57599.963396384759"/>
    <n v="16"/>
  </r>
  <r>
    <x v="0"/>
    <x v="1"/>
    <x v="93"/>
    <x v="1"/>
    <n v="1.0088939093926001E-2"/>
    <n v="10.088939093926001"/>
    <m/>
    <n v="1.7137746810913086"/>
    <n v="57599.967113792794"/>
    <n v="16"/>
  </r>
  <r>
    <x v="0"/>
    <x v="1"/>
    <x v="94"/>
    <x v="1"/>
    <n v="1.0088790743678E-2"/>
    <n v="10.088790743678"/>
    <m/>
    <n v="1.5827558040618896"/>
    <n v="57601.956237328341"/>
    <n v="16.001000000000001"/>
  </r>
  <r>
    <x v="0"/>
    <x v="1"/>
    <x v="95"/>
    <x v="1"/>
    <n v="0"/>
    <n v="0"/>
    <m/>
    <n v="1.5827558040618896"/>
    <n v="0"/>
    <n v="0"/>
  </r>
  <r>
    <x v="0"/>
    <x v="1"/>
    <x v="320"/>
    <x v="0"/>
    <n v="1.5556436278774999E-2"/>
    <n v="15.556436278774999"/>
    <m/>
    <n v="2.2410898208618164"/>
    <n v="94022.644760544106"/>
    <n v="26.117000000000001"/>
  </r>
  <r>
    <x v="0"/>
    <x v="1"/>
    <x v="97"/>
    <x v="1"/>
    <n v="1.0090827436299001E-2"/>
    <n v="10.090827436299001"/>
    <m/>
    <n v="1.9344793558120728"/>
    <n v="57600.032688996886"/>
    <n v="16"/>
  </r>
  <r>
    <x v="0"/>
    <x v="1"/>
    <x v="98"/>
    <x v="1"/>
    <n v="1.0092982713084E-2"/>
    <n v="10.092982713084"/>
    <m/>
    <n v="1.7137746810913086"/>
    <n v="57600.023012759048"/>
    <n v="16"/>
  </r>
  <r>
    <x v="0"/>
    <x v="1"/>
    <x v="99"/>
    <x v="1"/>
    <n v="1.0092502297912E-2"/>
    <n v="10.092502297912"/>
    <m/>
    <n v="1.6258888244628906"/>
    <n v="57600.025973235883"/>
    <n v="16"/>
  </r>
  <r>
    <x v="0"/>
    <x v="1"/>
    <x v="100"/>
    <x v="1"/>
    <n v="1.0090744187776999E-2"/>
    <n v="10.090744187777"/>
    <m/>
    <n v="1.6267212629318237"/>
    <n v="57601.973724155163"/>
    <n v="16.001000000000001"/>
  </r>
  <r>
    <x v="0"/>
    <x v="1"/>
    <x v="101"/>
    <x v="1"/>
    <n v="1.0091359298497001E-2"/>
    <n v="10.091359298497"/>
    <m/>
    <n v="1.6275546550750732"/>
    <n v="57600.019641649007"/>
    <n v="16"/>
  </r>
  <r>
    <x v="0"/>
    <x v="1"/>
    <x v="102"/>
    <x v="1"/>
    <n v="1.0091171842184001E-2"/>
    <n v="10.091171842184"/>
    <m/>
    <n v="1.5835666656494141"/>
    <n v="57601.984340266514"/>
    <n v="16.001000000000001"/>
  </r>
  <r>
    <x v="0"/>
    <x v="1"/>
    <x v="103"/>
    <x v="1"/>
    <n v="0"/>
    <n v="0"/>
    <m/>
    <n v="1.5835666656494141"/>
    <n v="0"/>
    <n v="0"/>
  </r>
  <r>
    <x v="0"/>
    <x v="1"/>
    <x v="328"/>
    <x v="0"/>
    <n v="1.5532570423723999E-2"/>
    <n v="15.532570423724"/>
    <m/>
    <n v="2.2422373294830322"/>
    <n v="93943.235068411261"/>
    <n v="26.094999999999999"/>
  </r>
  <r>
    <x v="0"/>
    <x v="1"/>
    <x v="105"/>
    <x v="1"/>
    <n v="1.0096116966174001E-2"/>
    <n v="10.096116966174"/>
    <m/>
    <n v="1.9774322509765625"/>
    <n v="57600.013240336921"/>
    <n v="16"/>
  </r>
  <r>
    <x v="0"/>
    <x v="1"/>
    <x v="106"/>
    <x v="1"/>
    <n v="1.0096107934219001E-2"/>
    <n v="10.096107934219001"/>
    <m/>
    <n v="1.7146521806716919"/>
    <n v="57600.011520897984"/>
    <n v="16"/>
  </r>
  <r>
    <x v="0"/>
    <x v="1"/>
    <x v="107"/>
    <x v="1"/>
    <n v="1.0092330562417999E-2"/>
    <n v="10.092330562417999"/>
    <m/>
    <n v="1.6267212629318237"/>
    <n v="57601.999554691844"/>
    <n v="16.001000000000001"/>
  </r>
  <r>
    <x v="0"/>
    <x v="1"/>
    <x v="108"/>
    <x v="1"/>
    <n v="1.0092195675276999E-2"/>
    <n v="10.092195675276999"/>
    <m/>
    <n v="1.6258888244628906"/>
    <n v="57600.015399837997"/>
    <n v="16"/>
  </r>
  <r>
    <x v="0"/>
    <x v="1"/>
    <x v="109"/>
    <x v="1"/>
    <n v="1.0091961922892001E-2"/>
    <n v="10.091961922892001"/>
    <m/>
    <n v="1.6267212629318237"/>
    <n v="57600.005085623023"/>
    <n v="16"/>
  </r>
  <r>
    <x v="0"/>
    <x v="1"/>
    <x v="110"/>
    <x v="1"/>
    <n v="1.0092644770218999E-2"/>
    <n v="10.092644770219"/>
    <m/>
    <n v="1.7137746810913086"/>
    <n v="57600.021872321966"/>
    <n v="16"/>
  </r>
  <r>
    <x v="0"/>
    <x v="1"/>
    <x v="111"/>
    <x v="1"/>
    <n v="0"/>
    <n v="0"/>
    <m/>
    <n v="1.7137746810913086"/>
    <n v="0"/>
    <n v="0"/>
  </r>
  <r>
    <x v="0"/>
    <x v="1"/>
    <x v="336"/>
    <x v="0"/>
    <n v="1.5497899161729001E-2"/>
    <n v="15.497899161729"/>
    <m/>
    <n v="2.1993982791900635"/>
    <n v="93733.474297538618"/>
    <n v="26.036999999999999"/>
  </r>
  <r>
    <x v="0"/>
    <x v="1"/>
    <x v="113"/>
    <x v="1"/>
    <n v="1.0094478500475E-2"/>
    <n v="10.094478500475001"/>
    <m/>
    <n v="1.9774322509765625"/>
    <n v="57600.070051496514"/>
    <n v="16"/>
  </r>
  <r>
    <x v="0"/>
    <x v="1"/>
    <x v="114"/>
    <x v="1"/>
    <n v="1.0096911945812E-2"/>
    <n v="10.096911945812"/>
    <m/>
    <n v="1.6267212629318237"/>
    <n v="57600.100195322186"/>
    <n v="16"/>
  </r>
  <r>
    <x v="0"/>
    <x v="1"/>
    <x v="115"/>
    <x v="1"/>
    <n v="1.0093944580927E-2"/>
    <n v="10.093944580926999"/>
    <m/>
    <n v="1.6275546550750732"/>
    <n v="57600.895552098445"/>
    <n v="16"/>
  </r>
  <r>
    <x v="0"/>
    <x v="1"/>
    <x v="116"/>
    <x v="1"/>
    <n v="1.0096416600555E-2"/>
    <n v="10.096416600555001"/>
    <m/>
    <n v="1.6706867218017578"/>
    <n v="57605.307164142723"/>
    <n v="16.001000000000001"/>
  </r>
  <r>
    <x v="0"/>
    <x v="1"/>
    <x v="117"/>
    <x v="1"/>
    <n v="1.0094727588556E-2"/>
    <n v="10.094727588556001"/>
    <m/>
    <n v="1.7146521806716919"/>
    <n v="57604.082365413778"/>
    <n v="16.001000000000001"/>
  </r>
  <r>
    <x v="0"/>
    <x v="1"/>
    <x v="118"/>
    <x v="1"/>
    <n v="5.8872008028779997E-3"/>
    <n v="5.8872008028779996"/>
    <m/>
    <n v="0"/>
    <n v="29725.94799130315"/>
    <n v="8.2569999999999997"/>
  </r>
  <r>
    <x v="0"/>
    <x v="1"/>
    <x v="119"/>
    <x v="1"/>
    <n v="0"/>
    <n v="0"/>
    <m/>
    <n v="0"/>
    <n v="0"/>
    <n v="0"/>
  </r>
  <r>
    <x v="0"/>
    <x v="1"/>
    <x v="344"/>
    <x v="0"/>
    <n v="1.5461592706136E-2"/>
    <n v="15.461592706136001"/>
    <m/>
    <n v="2.4156253337860107"/>
    <n v="93422.148141426631"/>
    <n v="25.951000000000001"/>
  </r>
  <r>
    <x v="0"/>
    <x v="1"/>
    <x v="121"/>
    <x v="1"/>
    <n v="1.0091098231000999E-2"/>
    <n v="10.091098231000998"/>
    <m/>
    <n v="1.9344793558120728"/>
    <n v="57600.026815172911"/>
    <n v="16"/>
  </r>
  <r>
    <x v="0"/>
    <x v="1"/>
    <x v="122"/>
    <x v="1"/>
    <n v="1.0097468682047001E-2"/>
    <n v="10.097468682047001"/>
    <m/>
    <n v="1.8007389307022095"/>
    <n v="57600.03785102714"/>
    <n v="16"/>
  </r>
  <r>
    <x v="0"/>
    <x v="1"/>
    <x v="123"/>
    <x v="1"/>
    <n v="1.0096178588328E-2"/>
    <n v="10.096178588328"/>
    <m/>
    <n v="1.7577176094055176"/>
    <n v="57600.037819471137"/>
    <n v="16"/>
  </r>
  <r>
    <x v="0"/>
    <x v="1"/>
    <x v="124"/>
    <x v="1"/>
    <n v="1.0095240670953E-2"/>
    <n v="10.095240670953"/>
    <m/>
    <n v="1.7577176094055176"/>
    <n v="57600.037979477005"/>
    <n v="16"/>
  </r>
  <r>
    <x v="0"/>
    <x v="1"/>
    <x v="125"/>
    <x v="1"/>
    <n v="1.0097772567704E-2"/>
    <n v="10.097772567704"/>
    <m/>
    <n v="1.7137746810913086"/>
    <n v="57602.003780538143"/>
    <n v="16.001000000000001"/>
  </r>
  <r>
    <x v="0"/>
    <x v="1"/>
    <x v="126"/>
    <x v="1"/>
    <n v="1.0095596439379E-2"/>
    <n v="10.095596439378999"/>
    <m/>
    <n v="1.758617639541626"/>
    <n v="57600.038621044179"/>
    <n v="16"/>
  </r>
  <r>
    <x v="0"/>
    <x v="1"/>
    <x v="127"/>
    <x v="1"/>
    <n v="0"/>
    <n v="0"/>
    <m/>
    <n v="1.758617639541626"/>
    <n v="0"/>
    <n v="0"/>
  </r>
  <r>
    <x v="0"/>
    <x v="1"/>
    <x v="352"/>
    <x v="0"/>
    <n v="1.5425246277214999E-2"/>
    <n v="15.425246277214999"/>
    <m/>
    <n v="2.4168617725372314"/>
    <n v="93231.786026370726"/>
    <n v="25.898"/>
  </r>
  <r>
    <x v="0"/>
    <x v="1"/>
    <x v="129"/>
    <x v="1"/>
    <n v="1.0098365949764E-2"/>
    <n v="10.098365949764"/>
    <m/>
    <n v="1.9784448146820068"/>
    <n v="57600.038066337278"/>
    <n v="16"/>
  </r>
  <r>
    <x v="0"/>
    <x v="1"/>
    <x v="130"/>
    <x v="1"/>
    <n v="1.0098506230565E-2"/>
    <n v="10.098506230565"/>
    <m/>
    <n v="1.6715426445007324"/>
    <n v="57600.037790253453"/>
    <n v="16"/>
  </r>
  <r>
    <x v="0"/>
    <x v="1"/>
    <x v="131"/>
    <x v="1"/>
    <n v="1.0098607344577E-2"/>
    <n v="10.098607344576999"/>
    <m/>
    <n v="1.8016605377197266"/>
    <n v="57600.037616641886"/>
    <n v="16"/>
  </r>
  <r>
    <x v="0"/>
    <x v="1"/>
    <x v="132"/>
    <x v="1"/>
    <n v="1.0093393623774E-2"/>
    <n v="10.093393623774"/>
    <m/>
    <n v="1.6715426445007324"/>
    <n v="57602.003961707131"/>
    <n v="16.001000000000001"/>
  </r>
  <r>
    <x v="0"/>
    <x v="1"/>
    <x v="133"/>
    <x v="1"/>
    <n v="1.0102218711305001E-2"/>
    <n v="10.102218711305001"/>
    <m/>
    <n v="1.7146521806716919"/>
    <n v="57600.039747874871"/>
    <n v="16"/>
  </r>
  <r>
    <x v="0"/>
    <x v="1"/>
    <x v="134"/>
    <x v="1"/>
    <n v="1.0102656736437E-2"/>
    <n v="10.102656736437"/>
    <m/>
    <n v="1.8016605377197266"/>
    <n v="57600.037770910458"/>
    <n v="16"/>
  </r>
  <r>
    <x v="0"/>
    <x v="1"/>
    <x v="135"/>
    <x v="1"/>
    <n v="0"/>
    <n v="0"/>
    <m/>
    <n v="1.8016605377197266"/>
    <n v="0"/>
    <n v="0"/>
  </r>
  <r>
    <x v="0"/>
    <x v="1"/>
    <x v="360"/>
    <x v="0"/>
    <n v="1.5406572112271E-2"/>
    <n v="15.406572112271"/>
    <m/>
    <n v="2.6352276802062988"/>
    <n v="93161.113990675527"/>
    <n v="25.878"/>
  </r>
  <r>
    <x v="0"/>
    <x v="1"/>
    <x v="137"/>
    <x v="1"/>
    <n v="1.010099966321E-2"/>
    <n v="10.100999663210001"/>
    <m/>
    <n v="1.9784448146820068"/>
    <n v="57602.003647678896"/>
    <n v="16.001000000000001"/>
  </r>
  <r>
    <x v="0"/>
    <x v="1"/>
    <x v="138"/>
    <x v="1"/>
    <n v="1.0102796940702E-2"/>
    <n v="10.102796940702"/>
    <m/>
    <n v="1.8446594476699829"/>
    <n v="57602.001210858507"/>
    <n v="16.001000000000001"/>
  </r>
  <r>
    <x v="0"/>
    <x v="1"/>
    <x v="139"/>
    <x v="1"/>
    <n v="1.0098196081243E-2"/>
    <n v="10.098196081243"/>
    <m/>
    <n v="1.7577176094055176"/>
    <n v="57600.024513679018"/>
    <n v="16"/>
  </r>
  <r>
    <x v="0"/>
    <x v="1"/>
    <x v="140"/>
    <x v="1"/>
    <n v="1.0103559978267999E-2"/>
    <n v="10.103559978267999"/>
    <m/>
    <n v="1.8025829792022705"/>
    <n v="57600.037491903102"/>
    <n v="16"/>
  </r>
  <r>
    <x v="0"/>
    <x v="1"/>
    <x v="141"/>
    <x v="1"/>
    <n v="1.0102979744725E-2"/>
    <n v="10.102979744724999"/>
    <m/>
    <n v="0"/>
    <n v="57600.028671200773"/>
    <n v="16"/>
  </r>
  <r>
    <x v="0"/>
    <x v="1"/>
    <x v="142"/>
    <x v="1"/>
    <n v="1.0105138614401E-2"/>
    <n v="10.105138614401"/>
    <m/>
    <n v="1.758617639541626"/>
    <n v="57600.038074126736"/>
    <n v="16"/>
  </r>
  <r>
    <x v="0"/>
    <x v="1"/>
    <x v="143"/>
    <x v="1"/>
    <n v="0"/>
    <n v="0"/>
    <m/>
    <n v="1.758617639541626"/>
    <n v="0"/>
    <n v="0"/>
  </r>
  <r>
    <x v="0"/>
    <x v="1"/>
    <x v="368"/>
    <x v="0"/>
    <n v="1.5492931409013999E-2"/>
    <n v="15.492931409014"/>
    <m/>
    <n v="2.5515367984771729"/>
    <n v="95152.465404112445"/>
    <n v="26.431000000000001"/>
  </r>
  <r>
    <x v="0"/>
    <x v="1"/>
    <x v="145"/>
    <x v="1"/>
    <n v="1.0102366079354001E-2"/>
    <n v="10.102366079354001"/>
    <m/>
    <n v="2.0642616748809814"/>
    <n v="57602.006023713555"/>
    <n v="16.001000000000001"/>
  </r>
  <r>
    <x v="0"/>
    <x v="1"/>
    <x v="146"/>
    <x v="1"/>
    <n v="1.0099089893259E-2"/>
    <n v="10.099089893259"/>
    <m/>
    <n v="1.7164099216461182"/>
    <n v="57600.037364180818"/>
    <n v="16"/>
  </r>
  <r>
    <x v="0"/>
    <x v="1"/>
    <x v="147"/>
    <x v="1"/>
    <n v="1.0101253338648E-2"/>
    <n v="10.101253338648"/>
    <m/>
    <n v="1.8016605377197266"/>
    <n v="57600.03752602981"/>
    <n v="16"/>
  </r>
  <r>
    <x v="0"/>
    <x v="1"/>
    <x v="148"/>
    <x v="1"/>
    <n v="1.0107318647880999E-2"/>
    <n v="10.107318647881"/>
    <m/>
    <n v="1.7146521806716919"/>
    <n v="57602.003575456481"/>
    <n v="16.001000000000001"/>
  </r>
  <r>
    <x v="0"/>
    <x v="1"/>
    <x v="149"/>
    <x v="1"/>
    <n v="1.0104576942930999E-2"/>
    <n v="10.104576942930999"/>
    <m/>
    <n v="1.8456034660339355"/>
    <n v="57600.035605799327"/>
    <n v="16"/>
  </r>
  <r>
    <x v="0"/>
    <x v="1"/>
    <x v="150"/>
    <x v="1"/>
    <n v="1.0104346165015999E-2"/>
    <n v="10.104346165015999"/>
    <m/>
    <n v="1.8025829792022705"/>
    <n v="57600.03765568386"/>
    <n v="16"/>
  </r>
  <r>
    <x v="0"/>
    <x v="1"/>
    <x v="151"/>
    <x v="1"/>
    <n v="0"/>
    <n v="0"/>
    <m/>
    <n v="1.8025829792022705"/>
    <n v="0"/>
    <n v="0"/>
  </r>
  <r>
    <x v="0"/>
    <x v="1"/>
    <x v="376"/>
    <x v="0"/>
    <n v="1.5396039218565E-2"/>
    <n v="15.396039218564999"/>
    <m/>
    <n v="2.4183225631713867"/>
    <n v="94479.244002642983"/>
    <n v="26.244"/>
  </r>
  <r>
    <x v="0"/>
    <x v="1"/>
    <x v="153"/>
    <x v="1"/>
    <n v="1.0104471933758999E-2"/>
    <n v="10.104471933758999"/>
    <m/>
    <n v="2.0213751792907715"/>
    <n v="57600.037544116887"/>
    <n v="16"/>
  </r>
  <r>
    <x v="0"/>
    <x v="1"/>
    <x v="154"/>
    <x v="1"/>
    <n v="1.0104249970092001E-2"/>
    <n v="10.104249970092001"/>
    <m/>
    <n v="1.8456034660339355"/>
    <n v="57600.069847322928"/>
    <n v="16"/>
  </r>
  <r>
    <x v="0"/>
    <x v="1"/>
    <x v="155"/>
    <x v="1"/>
    <n v="1.0103331657816E-2"/>
    <n v="10.103331657816"/>
    <m/>
    <n v="1.8456034660339355"/>
    <n v="57600.035424046633"/>
    <n v="16"/>
  </r>
  <r>
    <x v="0"/>
    <x v="1"/>
    <x v="156"/>
    <x v="1"/>
    <n v="1.0103861892877E-2"/>
    <n v="10.103861892877001"/>
    <m/>
    <n v="1.8465484380722046"/>
    <n v="57602.003197644037"/>
    <n v="16.001000000000001"/>
  </r>
  <r>
    <x v="0"/>
    <x v="1"/>
    <x v="157"/>
    <x v="1"/>
    <n v="1.0105460481298E-2"/>
    <n v="10.105460481298"/>
    <m/>
    <n v="1.8465484380722046"/>
    <n v="57600.038446713275"/>
    <n v="16"/>
  </r>
  <r>
    <x v="0"/>
    <x v="1"/>
    <x v="158"/>
    <x v="1"/>
    <n v="1.0105325392497E-2"/>
    <n v="10.105325392497001"/>
    <m/>
    <n v="1.8446594476699829"/>
    <n v="57600.03962697104"/>
    <n v="16"/>
  </r>
  <r>
    <x v="0"/>
    <x v="1"/>
    <x v="159"/>
    <x v="1"/>
    <n v="0"/>
    <n v="0"/>
    <m/>
    <n v="1.8446594476699829"/>
    <n v="0"/>
    <n v="0"/>
  </r>
  <r>
    <x v="0"/>
    <x v="1"/>
    <x v="384"/>
    <x v="0"/>
    <n v="1.5748548448781999E-2"/>
    <m/>
    <m/>
    <n v="0"/>
    <m/>
    <m/>
  </r>
  <r>
    <x v="0"/>
    <x v="1"/>
    <x v="161"/>
    <x v="1"/>
    <n v="1.0106742086996001E-2"/>
    <n v="10.106742086996"/>
    <m/>
    <n v="2.1081821918487549"/>
    <n v="57602.003756848993"/>
    <n v="16.001000000000001"/>
  </r>
  <r>
    <x v="0"/>
    <x v="1"/>
    <x v="162"/>
    <x v="1"/>
    <n v="1.0106219089065E-2"/>
    <n v="10.106219089065"/>
    <m/>
    <n v="1.8025829792022705"/>
    <n v="57600.037849212458"/>
    <n v="16"/>
  </r>
  <r>
    <x v="0"/>
    <x v="1"/>
    <x v="163"/>
    <x v="1"/>
    <n v="1.0106948523424E-2"/>
    <n v="10.106948523424"/>
    <m/>
    <n v="1.7577176094055176"/>
    <n v="57600.037648991376"/>
    <n v="16"/>
  </r>
  <r>
    <x v="0"/>
    <x v="1"/>
    <x v="164"/>
    <x v="1"/>
    <n v="1.0102702524934001E-2"/>
    <n v="10.102702524934001"/>
    <m/>
    <n v="1.8465484380722046"/>
    <n v="57602.003606505707"/>
    <n v="16.001000000000001"/>
  </r>
  <r>
    <x v="0"/>
    <x v="1"/>
    <x v="165"/>
    <x v="1"/>
    <n v="1.0096058920618999E-2"/>
    <n v="10.096058920618999"/>
    <m/>
    <n v="1.8465484380722046"/>
    <n v="57600.037738533043"/>
    <n v="16"/>
  </r>
  <r>
    <x v="0"/>
    <x v="1"/>
    <x v="166"/>
    <x v="1"/>
    <n v="1.0101303535143999E-2"/>
    <n v="10.101303535144"/>
    <m/>
    <n v="1.8456034660339355"/>
    <n v="57600.037701861038"/>
    <n v="16"/>
  </r>
  <r>
    <x v="0"/>
    <x v="1"/>
    <x v="167"/>
    <x v="1"/>
    <n v="0"/>
    <n v="0"/>
    <m/>
    <n v="1.8456034660339355"/>
    <n v="0"/>
    <n v="0"/>
  </r>
  <r>
    <x v="0"/>
    <x v="1"/>
    <x v="392"/>
    <x v="0"/>
    <n v="1.5186391101307E-2"/>
    <n v="15.186391101307001"/>
    <m/>
    <n v="2.6395206451416016"/>
    <n v="92907.355022747841"/>
    <n v="25.808"/>
  </r>
  <r>
    <x v="0"/>
    <x v="1"/>
    <x v="169"/>
    <x v="1"/>
    <n v="1.0100431429948001E-2"/>
    <n v="10.100431429948001"/>
    <m/>
    <n v="1.9794583320617676"/>
    <n v="57600.070860137741"/>
    <n v="16"/>
  </r>
  <r>
    <x v="0"/>
    <x v="1"/>
    <x v="170"/>
    <x v="1"/>
    <n v="1.0096934494524E-2"/>
    <n v="10.096934494524"/>
    <m/>
    <n v="1.8465484380722046"/>
    <n v="57600.032883624503"/>
    <n v="16"/>
  </r>
  <r>
    <x v="0"/>
    <x v="1"/>
    <x v="171"/>
    <x v="1"/>
    <n v="1.0108470382893E-2"/>
    <n v="10.108470382893"/>
    <m/>
    <n v="1.758617639541626"/>
    <n v="57600.037704164322"/>
    <n v="16"/>
  </r>
  <r>
    <x v="0"/>
    <x v="1"/>
    <x v="172"/>
    <x v="1"/>
    <n v="1.0108280524828E-2"/>
    <n v="10.108280524828"/>
    <m/>
    <n v="1.8456034660339355"/>
    <n v="57600.037011190478"/>
    <n v="16"/>
  </r>
  <r>
    <x v="0"/>
    <x v="1"/>
    <x v="173"/>
    <x v="1"/>
    <n v="1.0099733621570999E-2"/>
    <n v="10.099733621571"/>
    <m/>
    <n v="1.9325003623962402"/>
    <n v="57602.004244523967"/>
    <n v="16.001000000000001"/>
  </r>
  <r>
    <x v="0"/>
    <x v="1"/>
    <x v="174"/>
    <x v="1"/>
    <n v="1.0107552241110001E-2"/>
    <n v="10.107552241110001"/>
    <m/>
    <n v="1.8465484380722046"/>
    <n v="57600.037710467754"/>
    <n v="16"/>
  </r>
  <r>
    <x v="0"/>
    <x v="1"/>
    <x v="175"/>
    <x v="1"/>
    <n v="0"/>
    <n v="0"/>
    <m/>
    <n v="1.8465484380722046"/>
    <n v="0"/>
    <n v="0"/>
  </r>
  <r>
    <x v="0"/>
    <x v="1"/>
    <x v="400"/>
    <x v="0"/>
    <n v="1.5140551323113E-2"/>
    <n v="15.140551323113"/>
    <m/>
    <n v="2.6821393966674805"/>
    <n v="92855.443735030291"/>
    <n v="25.792999999999999"/>
  </r>
  <r>
    <x v="0"/>
    <x v="1"/>
    <x v="177"/>
    <x v="1"/>
    <n v="1.0109160377345E-2"/>
    <n v="10.109160377344999"/>
    <m/>
    <n v="2.0244834423065186"/>
    <n v="57602.0004164196"/>
    <n v="16.001000000000001"/>
  </r>
  <r>
    <x v="0"/>
    <x v="1"/>
    <x v="178"/>
    <x v="1"/>
    <n v="1.0104485807714E-2"/>
    <n v="10.104485807713999"/>
    <m/>
    <n v="1.8035064935684204"/>
    <n v="57600.03819615992"/>
    <n v="16"/>
  </r>
  <r>
    <x v="0"/>
    <x v="1"/>
    <x v="179"/>
    <x v="1"/>
    <n v="1.010635846883E-2"/>
    <n v="10.106358468830001"/>
    <m/>
    <n v="1.8456034660339355"/>
    <n v="57600.041215251353"/>
    <n v="16"/>
  </r>
  <r>
    <x v="0"/>
    <x v="1"/>
    <x v="180"/>
    <x v="1"/>
    <n v="1.0108850165278E-2"/>
    <n v="10.108850165278"/>
    <m/>
    <n v="1.8885798454284668"/>
    <n v="57600.038135850031"/>
    <n v="16"/>
  </r>
  <r>
    <x v="0"/>
    <x v="1"/>
    <x v="181"/>
    <x v="1"/>
    <n v="1.0104191115541001E-2"/>
    <n v="10.104191115541001"/>
    <m/>
    <n v="1.8905138969421387"/>
    <n v="57600.042610523233"/>
    <n v="16"/>
  </r>
  <r>
    <x v="0"/>
    <x v="1"/>
    <x v="182"/>
    <x v="1"/>
    <n v="1.0100016194473E-2"/>
    <n v="10.100016194473"/>
    <m/>
    <n v="1.8895463943481445"/>
    <n v="57600.038560374123"/>
    <n v="16"/>
  </r>
  <r>
    <x v="0"/>
    <x v="1"/>
    <x v="183"/>
    <x v="1"/>
    <n v="0"/>
    <n v="0"/>
    <m/>
    <n v="1.8895463943481445"/>
    <n v="0"/>
    <n v="0"/>
  </r>
  <r>
    <x v="0"/>
    <x v="1"/>
    <x v="408"/>
    <x v="0"/>
    <n v="1.5122389844352E-2"/>
    <n v="15.122389844352"/>
    <m/>
    <n v="2.7275047302246094"/>
    <n v="92579.623522449561"/>
    <n v="25.716999999999999"/>
  </r>
  <r>
    <x v="0"/>
    <x v="1"/>
    <x v="185"/>
    <x v="1"/>
    <n v="1.0101088540611E-2"/>
    <n v="10.101088540611"/>
    <m/>
    <n v="2.0224101543426514"/>
    <n v="57601.971752526602"/>
    <n v="16.001000000000001"/>
  </r>
  <r>
    <x v="0"/>
    <x v="1"/>
    <x v="186"/>
    <x v="1"/>
    <n v="1.0101542997314999E-2"/>
    <n v="10.101542997314999"/>
    <m/>
    <n v="1.9325003623962402"/>
    <n v="57600.037996360283"/>
    <n v="16"/>
  </r>
  <r>
    <x v="0"/>
    <x v="1"/>
    <x v="187"/>
    <x v="1"/>
    <n v="1.0102226205510999E-2"/>
    <n v="10.102226205511"/>
    <m/>
    <n v="1.8465484380722046"/>
    <n v="57600.037734466765"/>
    <n v="16"/>
  </r>
  <r>
    <x v="0"/>
    <x v="1"/>
    <x v="188"/>
    <x v="1"/>
    <n v="1.0104419418817E-2"/>
    <n v="10.104419418817001"/>
    <m/>
    <n v="1.8465484380722046"/>
    <n v="57602.003903807505"/>
    <n v="16.001000000000001"/>
  </r>
  <r>
    <x v="0"/>
    <x v="1"/>
    <x v="189"/>
    <x v="1"/>
    <n v="1.0095421755725E-2"/>
    <n v="10.095421755725001"/>
    <m/>
    <n v="1.9325003623962402"/>
    <n v="57600.035492307667"/>
    <n v="16"/>
  </r>
  <r>
    <x v="0"/>
    <x v="1"/>
    <x v="190"/>
    <x v="1"/>
    <n v="1.0100338510264E-2"/>
    <n v="10.100338510264001"/>
    <m/>
    <n v="1.9754103422164917"/>
    <n v="57602.003820988131"/>
    <n v="16.001000000000001"/>
  </r>
  <r>
    <x v="0"/>
    <x v="1"/>
    <x v="191"/>
    <x v="1"/>
    <n v="0"/>
    <n v="0"/>
    <m/>
    <n v="1.9754103422164917"/>
    <n v="0"/>
    <n v="0"/>
  </r>
  <r>
    <x v="0"/>
    <x v="1"/>
    <x v="193"/>
    <x v="1"/>
    <n v="1.0099781266975E-2"/>
    <n v="10.099781266975"/>
    <m/>
    <n v="2.1092610359191895"/>
    <n v="57600.037651959261"/>
    <n v="16"/>
  </r>
  <r>
    <x v="0"/>
    <x v="1"/>
    <x v="194"/>
    <x v="1"/>
    <n v="1.0096389303974E-2"/>
    <n v="10.096389303974"/>
    <m/>
    <n v="1.8905138969421387"/>
    <n v="57600.03279303461"/>
    <n v="16"/>
  </r>
  <r>
    <x v="0"/>
    <x v="1"/>
    <x v="195"/>
    <x v="1"/>
    <n v="1.0096831120004E-2"/>
    <n v="10.096831120004"/>
    <m/>
    <n v="1.8895463943481445"/>
    <n v="57602.005455636463"/>
    <n v="16.001000000000001"/>
  </r>
  <r>
    <x v="0"/>
    <x v="1"/>
    <x v="196"/>
    <x v="1"/>
    <n v="1.0099015675158E-2"/>
    <n v="10.099015675158"/>
    <m/>
    <n v="1.8905138969421387"/>
    <n v="57600.027969517549"/>
    <n v="16"/>
  </r>
  <r>
    <x v="0"/>
    <x v="1"/>
    <x v="197"/>
    <x v="1"/>
    <n v="1.010400817577E-2"/>
    <n v="10.10400817577"/>
    <m/>
    <n v="2.01930832862854"/>
    <n v="57600.037656171429"/>
    <n v="16"/>
  </r>
  <r>
    <x v="0"/>
    <x v="1"/>
    <x v="198"/>
    <x v="1"/>
    <n v="1.0105619489957999E-2"/>
    <n v="10.105619489957999"/>
    <m/>
    <n v="1.8474944829940796"/>
    <n v="57602.003510057133"/>
    <n v="16.001000000000001"/>
  </r>
  <r>
    <x v="0"/>
    <x v="1"/>
    <x v="199"/>
    <x v="1"/>
    <n v="0"/>
    <n v="0"/>
    <m/>
    <n v="1.8474944829940796"/>
    <n v="0"/>
    <n v="0"/>
  </r>
  <r>
    <x v="0"/>
    <x v="1"/>
    <x v="201"/>
    <x v="1"/>
    <n v="1.0100595622598E-2"/>
    <n v="10.100595622598"/>
    <m/>
    <n v="2.1092610359191895"/>
    <n v="57600.037785267865"/>
    <n v="16"/>
  </r>
  <r>
    <x v="0"/>
    <x v="1"/>
    <x v="202"/>
    <x v="1"/>
    <n v="1.0105992628663E-2"/>
    <n v="10.105992628663"/>
    <m/>
    <n v="1.9334893226623535"/>
    <n v="57602.003601352117"/>
    <n v="16.001000000000001"/>
  </r>
  <r>
    <x v="0"/>
    <x v="1"/>
    <x v="203"/>
    <x v="1"/>
    <n v="1.0103518104215E-2"/>
    <n v="10.103518104215"/>
    <m/>
    <n v="1.9344793558120728"/>
    <n v="57600.037675344312"/>
    <n v="16"/>
  </r>
  <r>
    <x v="0"/>
    <x v="1"/>
    <x v="204"/>
    <x v="1"/>
    <n v="1.0100082887347E-2"/>
    <n v="10.100082887347"/>
    <m/>
    <n v="1.9774322509765625"/>
    <n v="57600.037709379256"/>
    <n v="16"/>
  </r>
  <r>
    <x v="0"/>
    <x v="1"/>
    <x v="205"/>
    <x v="1"/>
    <n v="1.0105924843933E-2"/>
    <n v="10.105924843933"/>
    <m/>
    <n v="1.9784448146820068"/>
    <n v="57600.037636303496"/>
    <n v="16"/>
  </r>
  <r>
    <x v="0"/>
    <x v="1"/>
    <x v="206"/>
    <x v="1"/>
    <n v="1.0105766747339999E-2"/>
    <n v="10.105766747339999"/>
    <m/>
    <n v="1.9774322509765625"/>
    <n v="57600.037570500223"/>
    <n v="16"/>
  </r>
  <r>
    <x v="0"/>
    <x v="1"/>
    <x v="207"/>
    <x v="1"/>
    <n v="0"/>
    <n v="0"/>
    <m/>
    <n v="1.9774322509765625"/>
    <n v="0"/>
    <n v="0"/>
  </r>
  <r>
    <x v="0"/>
    <x v="1"/>
    <x v="209"/>
    <x v="1"/>
    <n v="1.0103881694656E-2"/>
    <n v="10.103881694656"/>
    <m/>
    <n v="2.2399435043334961"/>
    <n v="57600.038642206171"/>
    <n v="16"/>
  </r>
  <r>
    <x v="0"/>
    <x v="1"/>
    <x v="210"/>
    <x v="1"/>
    <n v="1.0105034787192E-2"/>
    <n v="10.105034787192"/>
    <m/>
    <n v="1.9354703426361084"/>
    <n v="57600.037568757703"/>
    <n v="16"/>
  </r>
  <r>
    <x v="0"/>
    <x v="1"/>
    <x v="211"/>
    <x v="1"/>
    <n v="1.0104683117662E-2"/>
    <n v="10.104683117661999"/>
    <m/>
    <n v="1.9784448146820068"/>
    <n v="57600.037649105696"/>
    <n v="16"/>
  </r>
  <r>
    <x v="0"/>
    <x v="1"/>
    <x v="212"/>
    <x v="1"/>
    <n v="1.0103640610612001E-2"/>
    <n v="10.103640610612"/>
    <m/>
    <n v="1.9354703426361084"/>
    <n v="57600.02504649006"/>
    <n v="16"/>
  </r>
  <r>
    <x v="0"/>
    <x v="1"/>
    <x v="213"/>
    <x v="1"/>
    <n v="1.0103043776760001E-2"/>
    <n v="10.103043776760002"/>
    <m/>
    <n v="1.8465484380722046"/>
    <n v="57600.023640752115"/>
    <n v="16"/>
  </r>
  <r>
    <x v="0"/>
    <x v="1"/>
    <x v="214"/>
    <x v="1"/>
    <n v="1.0103802743437E-2"/>
    <n v="10.103802743436999"/>
    <m/>
    <n v="1.9774322509765625"/>
    <n v="57602.020554699629"/>
    <n v="16.001000000000001"/>
  </r>
  <r>
    <x v="0"/>
    <x v="1"/>
    <x v="215"/>
    <x v="1"/>
    <n v="0"/>
    <n v="0"/>
    <m/>
    <n v="1.9774322509765625"/>
    <n v="0"/>
    <n v="0"/>
  </r>
  <r>
    <x v="0"/>
    <x v="1"/>
    <x v="217"/>
    <x v="1"/>
    <n v="1.0102810874186E-2"/>
    <n v="10.102810874186"/>
    <m/>
    <n v="2.1971468925476074"/>
    <n v="57600.026459534696"/>
    <n v="16"/>
  </r>
  <r>
    <x v="0"/>
    <x v="1"/>
    <x v="218"/>
    <x v="1"/>
    <n v="1.0103585908705E-2"/>
    <n v="10.103585908705"/>
    <m/>
    <n v="1.9354703426361084"/>
    <n v="57600.025311057034"/>
    <n v="16"/>
  </r>
  <r>
    <x v="0"/>
    <x v="1"/>
    <x v="219"/>
    <x v="1"/>
    <n v="1.010617358657E-2"/>
    <n v="10.10617358657"/>
    <m/>
    <n v="1.9774322509765625"/>
    <n v="57602.000987427906"/>
    <n v="16.001000000000001"/>
  </r>
  <r>
    <x v="0"/>
    <x v="1"/>
    <x v="220"/>
    <x v="1"/>
    <n v="1.0110243651612999E-2"/>
    <n v="10.110243651612999"/>
    <m/>
    <n v="1.9344793558120728"/>
    <n v="57600.037532623232"/>
    <n v="16"/>
  </r>
  <r>
    <x v="0"/>
    <x v="1"/>
    <x v="221"/>
    <x v="1"/>
    <n v="1.0111597909888999E-2"/>
    <n v="10.111597909888999"/>
    <m/>
    <n v="2.0632064342498779"/>
    <n v="57602.001333244763"/>
    <n v="16.001000000000001"/>
  </r>
  <r>
    <x v="0"/>
    <x v="1"/>
    <x v="222"/>
    <x v="1"/>
    <n v="1.0108213808700001E-2"/>
    <n v="10.1082138087"/>
    <m/>
    <n v="1.9784448146820068"/>
    <n v="57600.037740637941"/>
    <n v="16"/>
  </r>
  <r>
    <x v="0"/>
    <x v="1"/>
    <x v="223"/>
    <x v="1"/>
    <n v="0"/>
    <n v="0"/>
    <m/>
    <n v="1.9784448146820068"/>
    <n v="0"/>
    <n v="0"/>
  </r>
  <r>
    <x v="0"/>
    <x v="1"/>
    <x v="225"/>
    <x v="1"/>
    <n v="1.0105444702729E-2"/>
    <n v="10.105444702729001"/>
    <m/>
    <n v="2.1543066501617432"/>
    <n v="57600.025029709053"/>
    <n v="16"/>
  </r>
  <r>
    <x v="0"/>
    <x v="1"/>
    <x v="226"/>
    <x v="1"/>
    <n v="1.0097771484237E-2"/>
    <n v="10.097771484236999"/>
    <m/>
    <n v="1.9784448146820068"/>
    <n v="57600.041271856448"/>
    <n v="16"/>
  </r>
  <r>
    <x v="0"/>
    <x v="1"/>
    <x v="227"/>
    <x v="1"/>
    <n v="1.0107816090569001E-2"/>
    <n v="10.107816090569001"/>
    <m/>
    <n v="1.9774322509765625"/>
    <n v="57602.003927037971"/>
    <n v="16.001000000000001"/>
  </r>
  <r>
    <x v="0"/>
    <x v="1"/>
    <x v="228"/>
    <x v="1"/>
    <n v="1.0108604750503E-2"/>
    <n v="10.108604750503"/>
    <m/>
    <n v="2.0213751792907715"/>
    <n v="57600.037825391584"/>
    <n v="16"/>
  </r>
  <r>
    <x v="0"/>
    <x v="1"/>
    <x v="229"/>
    <x v="1"/>
    <n v="1.0106993461277001E-2"/>
    <n v="10.106993461277002"/>
    <m/>
    <n v="2.0224101543426514"/>
    <n v="57602.003871732304"/>
    <n v="16.001000000000001"/>
  </r>
  <r>
    <x v="0"/>
    <x v="1"/>
    <x v="230"/>
    <x v="1"/>
    <n v="1.010717390446E-2"/>
    <n v="10.10717390446"/>
    <m/>
    <n v="1.9344793558120728"/>
    <n v="57600.037786571702"/>
    <n v="16"/>
  </r>
  <r>
    <x v="0"/>
    <x v="1"/>
    <x v="231"/>
    <x v="1"/>
    <n v="0"/>
    <n v="0"/>
    <m/>
    <n v="1.9344793558120728"/>
    <n v="0"/>
    <n v="0"/>
  </r>
  <r>
    <x v="0"/>
    <x v="1"/>
    <x v="233"/>
    <x v="1"/>
    <n v="1.0101557635655E-2"/>
    <n v="10.101557635655"/>
    <m/>
    <n v="2.1960232257843018"/>
    <n v="57600.037648860991"/>
    <n v="16"/>
  </r>
  <r>
    <x v="0"/>
    <x v="1"/>
    <x v="234"/>
    <x v="1"/>
    <n v="1.0101894250019E-2"/>
    <n v="10.101894250019001"/>
    <m/>
    <n v="1.9784448146820068"/>
    <n v="57600.037624924371"/>
    <n v="16"/>
  </r>
  <r>
    <x v="0"/>
    <x v="1"/>
    <x v="235"/>
    <x v="1"/>
    <n v="1.0106953766013E-2"/>
    <n v="10.106953766013"/>
    <m/>
    <n v="2.0213751792907715"/>
    <n v="57600.037779115781"/>
    <n v="16"/>
  </r>
  <r>
    <x v="0"/>
    <x v="1"/>
    <x v="236"/>
    <x v="1"/>
    <n v="1.0108745318695E-2"/>
    <n v="10.108745318695"/>
    <m/>
    <n v="2.1081821918487549"/>
    <n v="57600.037825725449"/>
    <n v="16"/>
  </r>
  <r>
    <x v="0"/>
    <x v="1"/>
    <x v="237"/>
    <x v="1"/>
    <n v="1.01026517622E-2"/>
    <n v="10.102651762200001"/>
    <m/>
    <n v="1.9774322509765625"/>
    <n v="57602.000989756707"/>
    <n v="16.001000000000001"/>
  </r>
  <r>
    <x v="0"/>
    <x v="1"/>
    <x v="238"/>
    <x v="1"/>
    <n v="1.0097816187457E-2"/>
    <n v="10.097816187457001"/>
    <m/>
    <n v="1.8914824724197388"/>
    <n v="57602.003479110703"/>
    <n v="16.001000000000001"/>
  </r>
  <r>
    <x v="0"/>
    <x v="1"/>
    <x v="239"/>
    <x v="1"/>
    <n v="0"/>
    <n v="0"/>
    <m/>
    <n v="1.8914824724197388"/>
    <n v="0"/>
    <n v="0"/>
  </r>
  <r>
    <x v="0"/>
    <x v="1"/>
    <x v="241"/>
    <x v="1"/>
    <n v="1.0102173662416E-2"/>
    <n v="10.102173662416"/>
    <m/>
    <n v="2.2850327491760254"/>
    <n v="57600.038102920575"/>
    <n v="16"/>
  </r>
  <r>
    <x v="0"/>
    <x v="1"/>
    <x v="242"/>
    <x v="1"/>
    <n v="1.0099181781505999E-2"/>
    <n v="10.099181781505999"/>
    <m/>
    <n v="1.9794583320617676"/>
    <n v="57600.037775823315"/>
    <n v="16"/>
  </r>
  <r>
    <x v="0"/>
    <x v="1"/>
    <x v="243"/>
    <x v="1"/>
    <n v="1.0105175495475001E-2"/>
    <n v="10.105175495475001"/>
    <m/>
    <n v="1.9784448146820068"/>
    <n v="57600.038119121382"/>
    <n v="16"/>
  </r>
  <r>
    <x v="0"/>
    <x v="1"/>
    <x v="244"/>
    <x v="1"/>
    <n v="1.0101559522365E-2"/>
    <n v="10.101559522364999"/>
    <m/>
    <n v="2.1081821918487549"/>
    <n v="57600.032309274255"/>
    <n v="16"/>
  </r>
  <r>
    <x v="0"/>
    <x v="1"/>
    <x v="245"/>
    <x v="1"/>
    <n v="1.0095451377376E-2"/>
    <n v="10.095451377376"/>
    <m/>
    <n v="2.0213751792907715"/>
    <n v="57600.037665916418"/>
    <n v="16"/>
  </r>
  <r>
    <x v="0"/>
    <x v="1"/>
    <x v="246"/>
    <x v="1"/>
    <n v="1.0095329206408999E-2"/>
    <n v="10.095329206409"/>
    <m/>
    <n v="1.9784448146820068"/>
    <n v="57600.040210418563"/>
    <n v="16"/>
  </r>
  <r>
    <x v="0"/>
    <x v="1"/>
    <x v="247"/>
    <x v="1"/>
    <n v="0"/>
    <n v="0"/>
    <m/>
    <n v="1.9784448146820068"/>
    <n v="0"/>
    <n v="0"/>
  </r>
  <r>
    <x v="0"/>
    <x v="1"/>
    <x v="249"/>
    <x v="1"/>
    <n v="1.0096824177480999E-2"/>
    <n v="10.096824177480999"/>
    <m/>
    <n v="2.1543066501617432"/>
    <n v="57602.001470906005"/>
    <n v="16.001000000000001"/>
  </r>
  <r>
    <x v="0"/>
    <x v="1"/>
    <x v="250"/>
    <x v="1"/>
    <n v="1.0100254520472999E-2"/>
    <n v="10.100254520472999"/>
    <m/>
    <n v="2.066375732421875"/>
    <n v="57601.998338233112"/>
    <n v="16.001000000000001"/>
  </r>
  <r>
    <x v="0"/>
    <x v="1"/>
    <x v="251"/>
    <x v="1"/>
    <n v="1.0104240676517001E-2"/>
    <n v="10.104240676517001"/>
    <m/>
    <n v="2.1092610359191895"/>
    <n v="57602.001445200658"/>
    <n v="16.001000000000001"/>
  </r>
  <r>
    <x v="0"/>
    <x v="1"/>
    <x v="252"/>
    <x v="1"/>
    <n v="1.0097230209156999E-2"/>
    <n v="10.097230209156999"/>
    <m/>
    <n v="1.9794583320617676"/>
    <n v="57600.02480173872"/>
    <n v="16"/>
  </r>
  <r>
    <x v="0"/>
    <x v="1"/>
    <x v="253"/>
    <x v="1"/>
    <n v="1.0097471474743E-2"/>
    <n v="10.097471474743001"/>
    <m/>
    <n v="2.066375732421875"/>
    <n v="57600.037564639395"/>
    <n v="16"/>
  </r>
  <r>
    <x v="0"/>
    <x v="1"/>
    <x v="254"/>
    <x v="1"/>
    <n v="1.0094544254942999E-2"/>
    <n v="10.094544254942999"/>
    <m/>
    <n v="1.9784448146820068"/>
    <n v="57600.037547585482"/>
    <n v="16"/>
  </r>
  <r>
    <x v="0"/>
    <x v="1"/>
    <x v="255"/>
    <x v="1"/>
    <n v="0"/>
    <n v="0"/>
    <m/>
    <n v="1.9784448146820068"/>
    <n v="0"/>
    <n v="0"/>
  </r>
  <r>
    <x v="0"/>
    <x v="1"/>
    <x v="257"/>
    <x v="1"/>
    <n v="1.0096876876572999E-2"/>
    <n v="10.096876876572999"/>
    <m/>
    <n v="2.2422373294830322"/>
    <n v="57600.037777022852"/>
    <n v="16"/>
  </r>
  <r>
    <x v="0"/>
    <x v="1"/>
    <x v="258"/>
    <x v="1"/>
    <n v="1.0096323177454999E-2"/>
    <n v="10.096323177455"/>
    <m/>
    <n v="1.9794583320617676"/>
    <n v="57600.037892040258"/>
    <n v="16"/>
  </r>
  <r>
    <x v="0"/>
    <x v="1"/>
    <x v="259"/>
    <x v="1"/>
    <n v="1.0093527984381999E-2"/>
    <n v="10.093527984382"/>
    <m/>
    <n v="2.1521027088165283"/>
    <n v="57600.037841739992"/>
    <n v="16"/>
  </r>
  <r>
    <x v="0"/>
    <x v="1"/>
    <x v="260"/>
    <x v="1"/>
    <n v="1.0091055599462001E-2"/>
    <n v="10.091055599462001"/>
    <m/>
    <n v="2.1092610359191895"/>
    <n v="57600.037540253179"/>
    <n v="16"/>
  </r>
  <r>
    <x v="0"/>
    <x v="1"/>
    <x v="261"/>
    <x v="1"/>
    <n v="1.0091291685169999E-2"/>
    <n v="10.091291685169999"/>
    <m/>
    <n v="2.1937787532806396"/>
    <n v="57600.038195406014"/>
    <n v="16"/>
  </r>
  <r>
    <x v="0"/>
    <x v="1"/>
    <x v="262"/>
    <x v="1"/>
    <n v="1.0099142224566E-2"/>
    <n v="10.099142224566"/>
    <m/>
    <n v="2.1103410720825195"/>
    <n v="57600.033532626621"/>
    <n v="16"/>
  </r>
  <r>
    <x v="0"/>
    <x v="1"/>
    <x v="263"/>
    <x v="1"/>
    <n v="0"/>
    <n v="0"/>
    <m/>
    <n v="2.1103410720825195"/>
    <n v="0"/>
    <n v="0"/>
  </r>
  <r>
    <x v="0"/>
    <x v="1"/>
    <x v="265"/>
    <x v="1"/>
    <n v="1.0092296454251999E-2"/>
    <n v="10.092296454251999"/>
    <m/>
    <n v="2.2422373294830322"/>
    <n v="57602.001016357142"/>
    <n v="16.001000000000001"/>
  </r>
  <r>
    <x v="0"/>
    <x v="1"/>
    <x v="266"/>
    <x v="1"/>
    <n v="1.0089924857799E-2"/>
    <n v="10.089924857799"/>
    <m/>
    <n v="2.1543066501617432"/>
    <n v="57600.037721880872"/>
    <n v="16"/>
  </r>
  <r>
    <x v="0"/>
    <x v="1"/>
    <x v="267"/>
    <x v="1"/>
    <n v="1.0088363850974001E-2"/>
    <n v="10.088363850974002"/>
    <m/>
    <n v="2.1960232257843018"/>
    <n v="57602.003599101139"/>
    <n v="16.001000000000001"/>
  </r>
  <r>
    <x v="0"/>
    <x v="1"/>
    <x v="268"/>
    <x v="1"/>
    <n v="1.0093340384154E-2"/>
    <n v="10.093340384153999"/>
    <m/>
    <n v="2.1543066501617432"/>
    <n v="57600.038002849258"/>
    <n v="16"/>
  </r>
  <r>
    <x v="0"/>
    <x v="1"/>
    <x v="269"/>
    <x v="1"/>
    <n v="1.0086050129586001E-2"/>
    <n v="10.086050129586001"/>
    <m/>
    <n v="2.0244834423065186"/>
    <n v="57600.036121891273"/>
    <n v="16"/>
  </r>
  <r>
    <x v="0"/>
    <x v="1"/>
    <x v="270"/>
    <x v="1"/>
    <n v="1.0087040257097E-2"/>
    <n v="10.087040257097"/>
    <m/>
    <n v="2.1103410720825195"/>
    <n v="57602.003987379983"/>
    <n v="16.001000000000001"/>
  </r>
  <r>
    <x v="0"/>
    <x v="1"/>
    <x v="271"/>
    <x v="1"/>
    <n v="0"/>
    <n v="0"/>
    <m/>
    <n v="2.1103410720825195"/>
    <n v="0"/>
    <n v="0"/>
  </r>
  <r>
    <x v="0"/>
    <x v="1"/>
    <x v="273"/>
    <x v="1"/>
    <n v="1.0087729481185E-2"/>
    <n v="10.087729481185001"/>
    <m/>
    <n v="2.2410898208618164"/>
    <n v="57600.037592206078"/>
    <n v="16"/>
  </r>
  <r>
    <x v="0"/>
    <x v="1"/>
    <x v="274"/>
    <x v="1"/>
    <n v="1.0085910922682E-2"/>
    <n v="10.085910922682"/>
    <m/>
    <n v="2.1103410720825195"/>
    <n v="57600.041305441591"/>
    <n v="16"/>
  </r>
  <r>
    <x v="0"/>
    <x v="1"/>
    <x v="275"/>
    <x v="1"/>
    <n v="1.0085339783864999E-2"/>
    <n v="10.085339783864999"/>
    <m/>
    <n v="2.1532039642333984"/>
    <n v="57600.028963413366"/>
    <n v="16"/>
  </r>
  <r>
    <x v="0"/>
    <x v="1"/>
    <x v="276"/>
    <x v="1"/>
    <n v="1.0086051023310999E-2"/>
    <n v="10.086051023310999"/>
    <m/>
    <n v="2.1114223003387451"/>
    <n v="57600.037152181772"/>
    <n v="16"/>
  </r>
  <r>
    <x v="0"/>
    <x v="1"/>
    <x v="277"/>
    <x v="1"/>
    <n v="1.0089147901418001E-2"/>
    <n v="10.089147901418"/>
    <m/>
    <n v="2.1103410720825195"/>
    <n v="57600.030912980961"/>
    <n v="16"/>
  </r>
  <r>
    <x v="0"/>
    <x v="1"/>
    <x v="278"/>
    <x v="1"/>
    <n v="1.0085831017584999E-2"/>
    <n v="10.085831017584999"/>
    <m/>
    <n v="2.1521027088165283"/>
    <n v="57601.997062397357"/>
    <n v="16.001000000000001"/>
  </r>
  <r>
    <x v="0"/>
    <x v="1"/>
    <x v="279"/>
    <x v="1"/>
    <n v="0"/>
    <n v="0"/>
    <m/>
    <n v="2.1521027088165283"/>
    <n v="0"/>
    <n v="0"/>
  </r>
  <r>
    <x v="0"/>
    <x v="1"/>
    <x v="281"/>
    <x v="1"/>
    <n v="1.0091567208645E-2"/>
    <n v="10.091567208644999"/>
    <m/>
    <n v="2.2422373294830322"/>
    <n v="57600.036060695224"/>
    <n v="16"/>
  </r>
  <r>
    <x v="0"/>
    <x v="1"/>
    <x v="282"/>
    <x v="1"/>
    <n v="1.0089827974711999E-2"/>
    <n v="10.089827974712"/>
    <m/>
    <n v="2.1092610359191895"/>
    <n v="57601.994352779016"/>
    <n v="16.001000000000001"/>
  </r>
  <r>
    <x v="0"/>
    <x v="1"/>
    <x v="283"/>
    <x v="1"/>
    <n v="1.0084672520298E-2"/>
    <n v="10.084672520298"/>
    <m/>
    <n v="2.1532039642333984"/>
    <n v="57600.029819646312"/>
    <n v="16"/>
  </r>
  <r>
    <x v="0"/>
    <x v="1"/>
    <x v="284"/>
    <x v="1"/>
    <n v="1.0086781046816999E-2"/>
    <n v="10.086781046817"/>
    <m/>
    <n v="2.1982719898223877"/>
    <n v="57602.003710049343"/>
    <n v="16.001000000000001"/>
  </r>
  <r>
    <x v="0"/>
    <x v="1"/>
    <x v="285"/>
    <x v="1"/>
    <n v="1.0087108435831001E-2"/>
    <n v="10.087108435831"/>
    <m/>
    <n v="2.1532039642333984"/>
    <n v="57600.031640989517"/>
    <n v="16"/>
  </r>
  <r>
    <x v="0"/>
    <x v="1"/>
    <x v="286"/>
    <x v="1"/>
    <n v="1.0085384626199999E-2"/>
    <n v="10.0853846262"/>
    <m/>
    <n v="2.1971468925476074"/>
    <n v="57600.039794283031"/>
    <n v="16"/>
  </r>
  <r>
    <x v="0"/>
    <x v="1"/>
    <x v="287"/>
    <x v="1"/>
    <n v="0"/>
    <n v="0"/>
    <m/>
    <n v="2.1971468925476074"/>
    <n v="0"/>
    <n v="0"/>
  </r>
  <r>
    <x v="0"/>
    <x v="1"/>
    <x v="289"/>
    <x v="1"/>
    <n v="1.00835831252E-2"/>
    <n v="10.083583125200001"/>
    <m/>
    <n v="2.2862029075622559"/>
    <n v="57602.003773312914"/>
    <n v="16.001000000000001"/>
  </r>
  <r>
    <x v="0"/>
    <x v="1"/>
    <x v="290"/>
    <x v="1"/>
    <n v="1.0080211579928999E-2"/>
    <n v="10.080211579928999"/>
    <m/>
    <n v="2.1532039642333984"/>
    <n v="57600.024327669686"/>
    <n v="16"/>
  </r>
  <r>
    <x v="0"/>
    <x v="1"/>
    <x v="291"/>
    <x v="1"/>
    <n v="1.0079397710571E-2"/>
    <n v="10.079397710571"/>
    <m/>
    <n v="2.1103410720825195"/>
    <n v="57600.05743485647"/>
    <n v="16"/>
  </r>
  <r>
    <x v="0"/>
    <x v="1"/>
    <x v="292"/>
    <x v="1"/>
    <n v="1.0078518358034E-2"/>
    <n v="10.078518358034"/>
    <m/>
    <n v="2.1521027088165283"/>
    <n v="57600.050816955903"/>
    <n v="16"/>
  </r>
  <r>
    <x v="0"/>
    <x v="1"/>
    <x v="293"/>
    <x v="1"/>
    <n v="1.007570933341E-2"/>
    <n v="10.07570933341"/>
    <m/>
    <n v="2.2422373294830322"/>
    <n v="57600.037082117917"/>
    <n v="16"/>
  </r>
  <r>
    <x v="0"/>
    <x v="1"/>
    <x v="294"/>
    <x v="1"/>
    <n v="1.0076010904635E-2"/>
    <n v="10.076010904635"/>
    <m/>
    <n v="2.1960232257843018"/>
    <n v="57600.037544511331"/>
    <n v="16"/>
  </r>
  <r>
    <x v="0"/>
    <x v="1"/>
    <x v="295"/>
    <x v="1"/>
    <n v="0"/>
    <n v="0"/>
    <m/>
    <n v="2.1960232257843018"/>
    <n v="0"/>
    <n v="0"/>
  </r>
  <r>
    <x v="0"/>
    <x v="1"/>
    <x v="297"/>
    <x v="1"/>
    <n v="1.0078526447849E-2"/>
    <n v="10.078526447849001"/>
    <m/>
    <n v="2.2873740196228027"/>
    <n v="57600.037811317423"/>
    <n v="16"/>
  </r>
  <r>
    <x v="0"/>
    <x v="1"/>
    <x v="298"/>
    <x v="1"/>
    <n v="1.0074266611523001E-2"/>
    <n v="10.074266611523001"/>
    <m/>
    <n v="2.1971468925476074"/>
    <n v="57601.988500636216"/>
    <n v="16.001000000000001"/>
  </r>
  <r>
    <x v="0"/>
    <x v="1"/>
    <x v="299"/>
    <x v="1"/>
    <n v="1.0074777587439999E-2"/>
    <n v="10.07477758744"/>
    <m/>
    <n v="2.2387983798980713"/>
    <n v="57601.992385764985"/>
    <n v="16.001000000000001"/>
  </r>
  <r>
    <x v="0"/>
    <x v="1"/>
    <x v="300"/>
    <x v="1"/>
    <n v="1.0072797041251001E-2"/>
    <n v="10.072797041251"/>
    <m/>
    <n v="2.1971468925476074"/>
    <n v="57601.999707753675"/>
    <n v="16.001000000000001"/>
  </r>
  <r>
    <x v="0"/>
    <x v="1"/>
    <x v="301"/>
    <x v="1"/>
    <n v="1.0069903102267E-2"/>
    <n v="10.069903102267"/>
    <m/>
    <n v="2.1971468925476074"/>
    <n v="57600.056395068721"/>
    <n v="16"/>
  </r>
  <r>
    <x v="0"/>
    <x v="1"/>
    <x v="302"/>
    <x v="1"/>
    <n v="1.0072836958599E-2"/>
    <n v="10.072836958599"/>
    <m/>
    <n v="2.1971468925476074"/>
    <n v="57600.037516078381"/>
    <n v="16"/>
  </r>
  <r>
    <x v="0"/>
    <x v="1"/>
    <x v="303"/>
    <x v="1"/>
    <n v="0"/>
    <n v="0"/>
    <m/>
    <n v="2.1971468925476074"/>
    <n v="0"/>
    <n v="0"/>
  </r>
  <r>
    <x v="0"/>
    <x v="1"/>
    <x v="305"/>
    <x v="1"/>
    <n v="1.0072014737844E-2"/>
    <n v="10.072014737844"/>
    <m/>
    <n v="2.3313620090484619"/>
    <n v="57600.037794243246"/>
    <n v="16"/>
  </r>
  <r>
    <x v="0"/>
    <x v="1"/>
    <x v="306"/>
    <x v="1"/>
    <n v="1.0076770572117E-2"/>
    <n v="10.076770572117001"/>
    <m/>
    <n v="2.2410898208618164"/>
    <n v="57600.036122012134"/>
    <n v="16"/>
  </r>
  <r>
    <x v="0"/>
    <x v="1"/>
    <x v="307"/>
    <x v="1"/>
    <n v="1.0074957749996999E-2"/>
    <n v="10.074957749996999"/>
    <m/>
    <n v="2.2838640213012695"/>
    <n v="57600.037594208196"/>
    <n v="16"/>
  </r>
  <r>
    <x v="0"/>
    <x v="1"/>
    <x v="308"/>
    <x v="1"/>
    <n v="1.0076061575207001E-2"/>
    <n v="10.076061575207001"/>
    <m/>
    <n v="2.2410898208618164"/>
    <n v="57602.00789861138"/>
    <n v="16.001000000000001"/>
  </r>
  <r>
    <x v="0"/>
    <x v="1"/>
    <x v="309"/>
    <x v="1"/>
    <n v="1.0076618715264E-2"/>
    <n v="10.076618715263999"/>
    <m/>
    <n v="2.1982719898223877"/>
    <n v="57600.037668583958"/>
    <n v="16"/>
  </r>
  <r>
    <x v="0"/>
    <x v="1"/>
    <x v="310"/>
    <x v="1"/>
    <n v="1.0076453546883E-2"/>
    <n v="10.076453546883"/>
    <m/>
    <n v="2.2850327491760254"/>
    <n v="57600.037712751699"/>
    <n v="16"/>
  </r>
  <r>
    <x v="0"/>
    <x v="1"/>
    <x v="311"/>
    <x v="1"/>
    <n v="0"/>
    <n v="0"/>
    <m/>
    <n v="2.2850327491760254"/>
    <n v="0"/>
    <n v="0"/>
  </r>
  <r>
    <x v="0"/>
    <x v="1"/>
    <x v="313"/>
    <x v="1"/>
    <n v="1.0069795008346E-2"/>
    <n v="10.069795008346"/>
    <m/>
    <n v="2.3729188442230225"/>
    <n v="57600.037657805675"/>
    <n v="16"/>
  </r>
  <r>
    <x v="0"/>
    <x v="1"/>
    <x v="314"/>
    <x v="1"/>
    <n v="1.0070626001550001E-2"/>
    <n v="10.07062600155"/>
    <m/>
    <n v="2.2410898208618164"/>
    <n v="57600.028474216735"/>
    <n v="16"/>
  </r>
  <r>
    <x v="0"/>
    <x v="1"/>
    <x v="315"/>
    <x v="1"/>
    <n v="1.0067619390233E-2"/>
    <n v="10.067619390233"/>
    <m/>
    <n v="2.1971468925476074"/>
    <n v="57600.040091704061"/>
    <n v="16"/>
  </r>
  <r>
    <x v="0"/>
    <x v="1"/>
    <x v="316"/>
    <x v="1"/>
    <n v="1.0068922275677E-2"/>
    <n v="10.068922275677"/>
    <m/>
    <n v="2.2410898208618164"/>
    <n v="57600.037698915185"/>
    <n v="16"/>
  </r>
  <r>
    <x v="0"/>
    <x v="1"/>
    <x v="317"/>
    <x v="1"/>
    <n v="1.0070187279730001E-2"/>
    <n v="10.070187279730002"/>
    <m/>
    <n v="2.1971468925476074"/>
    <n v="57600.02449473583"/>
    <n v="16"/>
  </r>
  <r>
    <x v="0"/>
    <x v="1"/>
    <x v="318"/>
    <x v="1"/>
    <n v="1.0072282130211E-2"/>
    <n v="10.072282130211001"/>
    <m/>
    <n v="2.2422373294830322"/>
    <n v="57602.003619514813"/>
    <n v="16.001000000000001"/>
  </r>
  <r>
    <x v="0"/>
    <x v="1"/>
    <x v="319"/>
    <x v="1"/>
    <n v="0"/>
    <n v="0"/>
    <m/>
    <n v="2.2422373294830322"/>
    <n v="0"/>
    <n v="0"/>
  </r>
  <r>
    <x v="0"/>
    <x v="1"/>
    <x v="321"/>
    <x v="1"/>
    <n v="1.0069116671956001E-2"/>
    <n v="10.069116671956001"/>
    <m/>
    <n v="2.2850327491760254"/>
    <n v="57600.033616225046"/>
    <n v="16"/>
  </r>
  <r>
    <x v="0"/>
    <x v="1"/>
    <x v="322"/>
    <x v="1"/>
    <n v="1.0073502849556999E-2"/>
    <n v="10.073502849556998"/>
    <m/>
    <n v="2.2850327491760254"/>
    <n v="57601.997278287468"/>
    <n v="16.001000000000001"/>
  </r>
  <r>
    <x v="0"/>
    <x v="1"/>
    <x v="323"/>
    <x v="1"/>
    <n v="1.00707472602E-2"/>
    <n v="10.070747260200001"/>
    <m/>
    <n v="2.1971468925476074"/>
    <n v="57601.997826028994"/>
    <n v="16.001000000000001"/>
  </r>
  <r>
    <x v="0"/>
    <x v="1"/>
    <x v="324"/>
    <x v="1"/>
    <n v="1.0070845051487001E-2"/>
    <n v="10.070845051487"/>
    <m/>
    <n v="2.2422373294830322"/>
    <n v="57600.009953627065"/>
    <n v="16"/>
  </r>
  <r>
    <x v="0"/>
    <x v="1"/>
    <x v="325"/>
    <x v="1"/>
    <n v="1.0070119865075E-2"/>
    <n v="10.070119865075"/>
    <m/>
    <n v="2.2410898208618164"/>
    <n v="57600.011902479411"/>
    <n v="16"/>
  </r>
  <r>
    <x v="0"/>
    <x v="1"/>
    <x v="326"/>
    <x v="1"/>
    <n v="1.0066882155091E-2"/>
    <n v="10.066882155090999"/>
    <m/>
    <n v="2.2422373294830322"/>
    <n v="57600.022560461817"/>
    <n v="16"/>
  </r>
  <r>
    <x v="0"/>
    <x v="1"/>
    <x v="327"/>
    <x v="1"/>
    <n v="0"/>
    <n v="0"/>
    <m/>
    <n v="2.2422373294830322"/>
    <n v="0"/>
    <n v="0"/>
  </r>
  <r>
    <x v="0"/>
    <x v="1"/>
    <x v="329"/>
    <x v="1"/>
    <n v="1.0061227842899E-2"/>
    <n v="10.061227842898999"/>
    <m/>
    <n v="2.4168617725372314"/>
    <n v="57600.022538539415"/>
    <n v="16"/>
  </r>
  <r>
    <x v="0"/>
    <x v="1"/>
    <x v="330"/>
    <x v="1"/>
    <n v="1.0059225455993999E-2"/>
    <n v="10.059225455994"/>
    <m/>
    <n v="2.2862029075622559"/>
    <n v="57600.019971087626"/>
    <n v="16"/>
  </r>
  <r>
    <x v="0"/>
    <x v="1"/>
    <x v="331"/>
    <x v="1"/>
    <n v="1.0060403006996E-2"/>
    <n v="10.060403006995999"/>
    <m/>
    <n v="2.3729188442230225"/>
    <n v="57600.014877359565"/>
    <n v="16"/>
  </r>
  <r>
    <x v="0"/>
    <x v="1"/>
    <x v="332"/>
    <x v="1"/>
    <n v="1.0067744937536E-2"/>
    <n v="10.067744937536"/>
    <m/>
    <n v="2.3289759159088135"/>
    <n v="57600.015344073021"/>
    <n v="16"/>
  </r>
  <r>
    <x v="0"/>
    <x v="1"/>
    <x v="333"/>
    <x v="1"/>
    <n v="1.0068493281524E-2"/>
    <n v="10.068493281524001"/>
    <m/>
    <n v="2.1982719898223877"/>
    <n v="57600.015346529603"/>
    <n v="16"/>
  </r>
  <r>
    <x v="0"/>
    <x v="1"/>
    <x v="334"/>
    <x v="1"/>
    <n v="1.0064260751388001E-2"/>
    <n v="10.064260751388"/>
    <m/>
    <n v="2.2445359230041504"/>
    <n v="57602.002623414417"/>
    <n v="16.001000000000001"/>
  </r>
  <r>
    <x v="0"/>
    <x v="1"/>
    <x v="335"/>
    <x v="1"/>
    <n v="0"/>
    <n v="0"/>
    <m/>
    <n v="2.2445359230041504"/>
    <n v="0"/>
    <n v="0"/>
  </r>
  <r>
    <x v="0"/>
    <x v="1"/>
    <x v="337"/>
    <x v="1"/>
    <n v="1.0060355594703E-2"/>
    <n v="10.060355594703001"/>
    <m/>
    <n v="2.3289759159088135"/>
    <n v="57600.059282815026"/>
    <n v="16"/>
  </r>
  <r>
    <x v="0"/>
    <x v="1"/>
    <x v="338"/>
    <x v="1"/>
    <n v="1.0060573333617999E-2"/>
    <n v="10.060573333617999"/>
    <m/>
    <n v="2.3289759159088135"/>
    <n v="57602.066096726718"/>
    <n v="16.001000000000001"/>
  </r>
  <r>
    <x v="0"/>
    <x v="1"/>
    <x v="339"/>
    <x v="1"/>
    <n v="1.0062058757738E-2"/>
    <n v="10.062058757737999"/>
    <m/>
    <n v="2.2850327491760254"/>
    <n v="57600.066128689708"/>
    <n v="16"/>
  </r>
  <r>
    <x v="0"/>
    <x v="1"/>
    <x v="340"/>
    <x v="1"/>
    <n v="1.0063664595515E-2"/>
    <n v="10.063664595515"/>
    <m/>
    <n v="2.3289759159088135"/>
    <n v="57600.078994326243"/>
    <n v="16"/>
  </r>
  <r>
    <x v="0"/>
    <x v="1"/>
    <x v="341"/>
    <x v="1"/>
    <n v="1.0066586641667E-2"/>
    <n v="10.066586641667"/>
    <m/>
    <n v="2.3704924583435059"/>
    <n v="57600.041355338362"/>
    <n v="16"/>
  </r>
  <r>
    <x v="0"/>
    <x v="1"/>
    <x v="342"/>
    <x v="1"/>
    <n v="1.0067643392620999E-2"/>
    <n v="10.067643392620999"/>
    <m/>
    <n v="2.3289759159088135"/>
    <n v="57600.054897290582"/>
    <n v="16"/>
  </r>
  <r>
    <x v="0"/>
    <x v="1"/>
    <x v="343"/>
    <x v="1"/>
    <n v="0"/>
    <n v="0"/>
    <m/>
    <n v="2.3289759159088135"/>
    <n v="0"/>
    <n v="0"/>
  </r>
  <r>
    <x v="0"/>
    <x v="1"/>
    <x v="345"/>
    <x v="1"/>
    <n v="1.0065555728843999E-2"/>
    <n v="10.065555728844"/>
    <m/>
    <n v="2.4180991649627686"/>
    <n v="57600.034990116896"/>
    <n v="16"/>
  </r>
  <r>
    <x v="0"/>
    <x v="1"/>
    <x v="346"/>
    <x v="1"/>
    <n v="1.0065844118238999E-2"/>
    <n v="10.065844118238999"/>
    <m/>
    <n v="2.327784538269043"/>
    <n v="57600.03782919998"/>
    <n v="16"/>
  </r>
  <r>
    <x v="0"/>
    <x v="1"/>
    <x v="347"/>
    <x v="1"/>
    <n v="1.0065581530072001E-2"/>
    <n v="10.065581530072"/>
    <m/>
    <n v="2.3289759159088135"/>
    <n v="57600.03784745482"/>
    <n v="16"/>
  </r>
  <r>
    <x v="0"/>
    <x v="1"/>
    <x v="348"/>
    <x v="1"/>
    <n v="1.0067781567024E-2"/>
    <n v="10.067781567023999"/>
    <m/>
    <n v="2.4156253337860107"/>
    <n v="57600.037855013798"/>
    <n v="16"/>
  </r>
  <r>
    <x v="0"/>
    <x v="1"/>
    <x v="349"/>
    <x v="1"/>
    <n v="1.0071219884301E-2"/>
    <n v="10.071219884301"/>
    <m/>
    <n v="2.2850327491760254"/>
    <n v="57600.037167888295"/>
    <n v="16"/>
  </r>
  <r>
    <x v="0"/>
    <x v="1"/>
    <x v="350"/>
    <x v="1"/>
    <n v="1.0067249688375E-2"/>
    <n v="10.067249688375"/>
    <m/>
    <n v="2.3289759159088135"/>
    <n v="57600.028144478623"/>
    <n v="16"/>
  </r>
  <r>
    <x v="0"/>
    <x v="1"/>
    <x v="351"/>
    <x v="1"/>
    <n v="0"/>
    <n v="0"/>
    <m/>
    <n v="2.3289759159088135"/>
    <n v="0"/>
    <n v="0"/>
  </r>
  <r>
    <x v="0"/>
    <x v="1"/>
    <x v="353"/>
    <x v="1"/>
    <n v="1.0067131449548E-2"/>
    <n v="10.067131449547999"/>
    <m/>
    <n v="2.4620647430419922"/>
    <n v="57600.071533383612"/>
    <n v="16"/>
  </r>
  <r>
    <x v="0"/>
    <x v="1"/>
    <x v="354"/>
    <x v="1"/>
    <n v="1.0065774814958999E-2"/>
    <n v="10.065774814958999"/>
    <m/>
    <n v="2.3289759159088135"/>
    <n v="57600.030364145714"/>
    <n v="16"/>
  </r>
  <r>
    <x v="0"/>
    <x v="1"/>
    <x v="355"/>
    <x v="1"/>
    <n v="1.0063206287407001E-2"/>
    <n v="10.063206287407001"/>
    <m/>
    <n v="2.3729188442230225"/>
    <n v="57600.03818328918"/>
    <n v="16"/>
  </r>
  <r>
    <x v="0"/>
    <x v="1"/>
    <x v="356"/>
    <x v="1"/>
    <n v="1.0064703933176E-2"/>
    <n v="10.064703933176"/>
    <m/>
    <n v="2.3729188442230225"/>
    <n v="57600.055044719193"/>
    <n v="16"/>
  </r>
  <r>
    <x v="0"/>
    <x v="1"/>
    <x v="357"/>
    <x v="1"/>
    <n v="1.0062755248153E-2"/>
    <n v="10.062755248153"/>
    <m/>
    <n v="2.3717050552368164"/>
    <n v="57600.04871961374"/>
    <n v="16"/>
  </r>
  <r>
    <x v="0"/>
    <x v="1"/>
    <x v="358"/>
    <x v="1"/>
    <n v="1.0057286814286999E-2"/>
    <n v="10.057286814287"/>
    <m/>
    <n v="2.3717050552368164"/>
    <n v="57600.052804334715"/>
    <n v="16"/>
  </r>
  <r>
    <x v="0"/>
    <x v="1"/>
    <x v="359"/>
    <x v="1"/>
    <n v="0"/>
    <n v="0"/>
    <m/>
    <n v="2.3717050552368164"/>
    <n v="0"/>
    <n v="0"/>
  </r>
  <r>
    <x v="0"/>
    <x v="1"/>
    <x v="361"/>
    <x v="1"/>
    <n v="1.0061063476493E-2"/>
    <n v="10.061063476493"/>
    <m/>
    <n v="2.4608047008514404"/>
    <n v="57600.009999198963"/>
    <n v="16"/>
  </r>
  <r>
    <x v="0"/>
    <x v="1"/>
    <x v="362"/>
    <x v="1"/>
    <n v="1.0070833478540001E-2"/>
    <n v="10.070833478540001"/>
    <m/>
    <n v="2.4156253337860107"/>
    <n v="57600.019898363273"/>
    <n v="16"/>
  </r>
  <r>
    <x v="0"/>
    <x v="1"/>
    <x v="363"/>
    <x v="1"/>
    <n v="1.0064129538426E-2"/>
    <n v="10.064129538426"/>
    <m/>
    <n v="2.3313620090484619"/>
    <n v="57600.024337490759"/>
    <n v="16"/>
  </r>
  <r>
    <x v="0"/>
    <x v="1"/>
    <x v="364"/>
    <x v="1"/>
    <n v="1.0068734185029999E-2"/>
    <n v="10.068734185029999"/>
    <m/>
    <n v="2.4180991649627686"/>
    <n v="57600.018057823603"/>
    <n v="16"/>
  </r>
  <r>
    <x v="0"/>
    <x v="1"/>
    <x v="365"/>
    <x v="1"/>
    <n v="1.0062684497077E-2"/>
    <n v="10.062684497076999"/>
    <m/>
    <n v="2.4180991649627686"/>
    <n v="57600.015214077561"/>
    <n v="16"/>
  </r>
  <r>
    <x v="0"/>
    <x v="1"/>
    <x v="366"/>
    <x v="1"/>
    <n v="1.0063507316919001E-2"/>
    <n v="10.063507316919001"/>
    <m/>
    <n v="2.3301682472229004"/>
    <n v="57600.014649636665"/>
    <n v="16"/>
  </r>
  <r>
    <x v="0"/>
    <x v="1"/>
    <x v="367"/>
    <x v="1"/>
    <m/>
    <n v="0"/>
    <m/>
    <m/>
    <m/>
    <n v="0"/>
  </r>
  <r>
    <x v="0"/>
    <x v="1"/>
    <x v="369"/>
    <x v="1"/>
    <n v="9.9509188260709994E-3"/>
    <n v="9.9509188260709998"/>
    <m/>
    <n v="2.462291955947876"/>
    <n v="57600.039393412953"/>
    <n v="16"/>
  </r>
  <r>
    <x v="0"/>
    <x v="1"/>
    <x v="370"/>
    <x v="1"/>
    <n v="9.9511817666240003E-3"/>
    <n v="9.9511817666239999"/>
    <m/>
    <n v="2.3743529319763184"/>
    <n v="57600.036916985599"/>
    <n v="16"/>
  </r>
  <r>
    <x v="0"/>
    <x v="1"/>
    <x v="371"/>
    <x v="1"/>
    <n v="9.9580030134629998E-3"/>
    <n v="9.9580030134629993"/>
    <m/>
    <n v="2.3755686283111572"/>
    <n v="57600.04026221922"/>
    <n v="16"/>
  </r>
  <r>
    <x v="0"/>
    <x v="1"/>
    <x v="372"/>
    <x v="1"/>
    <n v="9.9608466099090007E-3"/>
    <n v="9.9608466099089998"/>
    <m/>
    <n v="2.3327713012695313"/>
    <n v="57602.006052706798"/>
    <n v="16.001000000000001"/>
  </r>
  <r>
    <x v="0"/>
    <x v="1"/>
    <x v="373"/>
    <x v="1"/>
    <n v="9.9586349843739999E-3"/>
    <n v="9.9586349843739992"/>
    <m/>
    <n v="2.373138427734375"/>
    <n v="57600.038096575023"/>
    <n v="16"/>
  </r>
  <r>
    <x v="0"/>
    <x v="1"/>
    <x v="374"/>
    <x v="1"/>
    <n v="9.9582463071870003E-3"/>
    <n v="9.9582463071870002"/>
    <m/>
    <n v="2.4170856475830078"/>
    <n v="57600.039629361083"/>
    <n v="16"/>
  </r>
  <r>
    <x v="0"/>
    <x v="1"/>
    <x v="375"/>
    <x v="1"/>
    <n v="0"/>
    <n v="0"/>
    <m/>
    <n v="2.4170856475830078"/>
    <n v="0"/>
    <n v="0"/>
  </r>
  <r>
    <x v="0"/>
    <x v="1"/>
    <x v="377"/>
    <x v="1"/>
    <n v="9.9628160893570003E-3"/>
    <n v="9.9628160893570001"/>
    <m/>
    <n v="2.5515367984771729"/>
    <n v="57600.041897160423"/>
    <n v="16"/>
  </r>
  <r>
    <x v="0"/>
    <x v="1"/>
    <x v="378"/>
    <x v="1"/>
    <n v="1.2981481990200001E-4"/>
    <n v="0.129814819902"/>
    <m/>
    <n v="2.462291955947876"/>
    <n v="57588.415269198595"/>
    <n v="15.997"/>
  </r>
  <r>
    <x v="0"/>
    <x v="1"/>
    <x v="379"/>
    <x v="1"/>
    <n v="1.29037661696E-4"/>
    <n v="0.12903766169600001"/>
    <m/>
    <n v="85.916404724121094"/>
    <n v="57848.154853266416"/>
    <n v="16.068999999999999"/>
  </r>
  <r>
    <x v="0"/>
    <x v="1"/>
    <x v="380"/>
    <x v="1"/>
    <n v="2.0472111965100001E-4"/>
    <n v="0.20472111965100001"/>
    <m/>
    <n v="128.87460327148438"/>
    <n v="67557.44013201991"/>
    <n v="18.765999999999998"/>
  </r>
  <r>
    <x v="0"/>
    <x v="1"/>
    <x v="381"/>
    <x v="1"/>
    <n v="1.5442236114399999E-4"/>
    <n v="0.15442236114399999"/>
    <m/>
    <n v="34.366561889648438"/>
    <n v="61153.987295238287"/>
    <n v="16.986999999999998"/>
  </r>
  <r>
    <x v="0"/>
    <x v="1"/>
    <x v="382"/>
    <x v="1"/>
    <n v="1.2966261428099999E-4"/>
    <n v="0.12966261428099998"/>
    <m/>
    <n v="28.638801574707031"/>
    <n v="57600.676826699739"/>
    <n v="16"/>
  </r>
  <r>
    <x v="0"/>
    <x v="1"/>
    <x v="383"/>
    <x v="1"/>
    <n v="0"/>
    <n v="0"/>
    <m/>
    <n v="28.638801574707031"/>
    <n v="0"/>
    <n v="0"/>
  </r>
  <r>
    <x v="0"/>
    <x v="1"/>
    <x v="385"/>
    <x v="1"/>
    <n v="9.9663791203179995E-3"/>
    <n v="9.966379120317999"/>
    <m/>
    <n v="2.7261090278625488"/>
    <n v="57600.070577959617"/>
    <n v="16"/>
  </r>
  <r>
    <x v="0"/>
    <x v="1"/>
    <x v="386"/>
    <x v="1"/>
    <n v="9.9671878334130007E-3"/>
    <n v="9.967187833413"/>
    <m/>
    <n v="2.6381700038909912"/>
    <n v="57600.038925639456"/>
    <n v="16"/>
  </r>
  <r>
    <x v="0"/>
    <x v="1"/>
    <x v="387"/>
    <x v="1"/>
    <n v="9.9695471872879998E-3"/>
    <n v="9.9695471872880006"/>
    <m/>
    <n v="2.5955288410186768"/>
    <n v="57600.041727659656"/>
    <n v="16"/>
  </r>
  <r>
    <x v="0"/>
    <x v="1"/>
    <x v="388"/>
    <x v="1"/>
    <n v="9.9690158399739996E-3"/>
    <n v="9.9690158399740003"/>
    <m/>
    <n v="2.5955288410186768"/>
    <n v="57602.005602443402"/>
    <n v="16.001000000000001"/>
  </r>
  <r>
    <x v="0"/>
    <x v="1"/>
    <x v="389"/>
    <x v="1"/>
    <n v="9.9695542168679995E-3"/>
    <n v="9.9695542168679996"/>
    <m/>
    <n v="2.7247145175933838"/>
    <n v="57602.007333572525"/>
    <n v="16.001000000000001"/>
  </r>
  <r>
    <x v="0"/>
    <x v="1"/>
    <x v="390"/>
    <x v="1"/>
    <n v="9.9705241614440002E-3"/>
    <n v="9.9705241614440006"/>
    <m/>
    <n v="2.5955288410186768"/>
    <n v="57600.039669233978"/>
    <n v="16"/>
  </r>
  <r>
    <x v="0"/>
    <x v="1"/>
    <x v="391"/>
    <x v="1"/>
    <n v="0"/>
    <n v="0"/>
    <m/>
    <n v="2.5955288410186768"/>
    <n v="0"/>
    <n v="0"/>
  </r>
  <r>
    <x v="0"/>
    <x v="1"/>
    <x v="393"/>
    <x v="1"/>
    <n v="9.9676689271759999E-3"/>
    <n v="9.9676689271759997"/>
    <m/>
    <n v="2.5981895923614502"/>
    <n v="57600.039656304842"/>
    <n v="16"/>
  </r>
  <r>
    <x v="0"/>
    <x v="1"/>
    <x v="394"/>
    <x v="1"/>
    <n v="9.9610101850339996E-3"/>
    <n v="9.9610101850339987"/>
    <m/>
    <n v="2.6368205547332764"/>
    <n v="57600.039555133873"/>
    <n v="16"/>
  </r>
  <r>
    <x v="0"/>
    <x v="1"/>
    <x v="395"/>
    <x v="1"/>
    <n v="9.9525023936670003E-3"/>
    <n v="9.9525023936670003"/>
    <m/>
    <n v="2.6821393966674805"/>
    <n v="57600.039605523009"/>
    <n v="16"/>
  </r>
  <r>
    <x v="0"/>
    <x v="1"/>
    <x v="396"/>
    <x v="1"/>
    <n v="9.9485263622049996E-3"/>
    <n v="9.9485263622049995"/>
    <m/>
    <n v="2.6835126876831055"/>
    <n v="57600.03945072952"/>
    <n v="16"/>
  </r>
  <r>
    <x v="0"/>
    <x v="1"/>
    <x v="397"/>
    <x v="1"/>
    <n v="9.945906405056E-3"/>
    <n v="9.9459064050560002"/>
    <m/>
    <n v="2.6821393966674805"/>
    <n v="57600.042089013703"/>
    <n v="16"/>
  </r>
  <r>
    <x v="0"/>
    <x v="1"/>
    <x v="398"/>
    <x v="1"/>
    <n v="9.9464050592709997E-3"/>
    <n v="9.9464050592709992"/>
    <m/>
    <n v="2.6821393966674805"/>
    <n v="57600.039610850064"/>
    <n v="16"/>
  </r>
  <r>
    <x v="0"/>
    <x v="1"/>
    <x v="399"/>
    <x v="1"/>
    <n v="0"/>
    <n v="0"/>
    <m/>
    <n v="2.6821393966674805"/>
    <n v="0"/>
    <n v="0"/>
  </r>
  <r>
    <x v="0"/>
    <x v="1"/>
    <x v="401"/>
    <x v="1"/>
    <n v="9.9502487443840007E-3"/>
    <n v="9.950248744384"/>
    <m/>
    <n v="2.7686614990234375"/>
    <n v="57600.037622446747"/>
    <n v="16"/>
  </r>
  <r>
    <x v="0"/>
    <x v="1"/>
    <x v="402"/>
    <x v="1"/>
    <n v="9.9462850468549999E-3"/>
    <n v="9.9462850468549995"/>
    <m/>
    <n v="2.7247145175933838"/>
    <n v="57600.024376025263"/>
    <n v="16"/>
  </r>
  <r>
    <x v="0"/>
    <x v="1"/>
    <x v="403"/>
    <x v="1"/>
    <n v="9.946399635402E-3"/>
    <n v="9.9463996354020008"/>
    <m/>
    <n v="2.6807675361633301"/>
    <n v="57600.039695809683"/>
    <n v="16"/>
  </r>
  <r>
    <x v="0"/>
    <x v="1"/>
    <x v="404"/>
    <x v="1"/>
    <n v="9.9483405222470008E-3"/>
    <n v="9.9483405222470012"/>
    <m/>
    <n v="2.7261090278625488"/>
    <n v="57600.039598037809"/>
    <n v="16"/>
  </r>
  <r>
    <x v="0"/>
    <x v="1"/>
    <x v="405"/>
    <x v="1"/>
    <n v="9.9606816842609993E-3"/>
    <n v="9.9606816842609991"/>
    <m/>
    <n v="2.7261090278625488"/>
    <n v="57600.039615206741"/>
    <n v="16"/>
  </r>
  <r>
    <x v="0"/>
    <x v="1"/>
    <x v="406"/>
    <x v="1"/>
    <n v="9.9630517241550004E-3"/>
    <n v="9.963051724155001"/>
    <m/>
    <n v="2.6807675361633301"/>
    <n v="57600.039784509128"/>
    <n v="16"/>
  </r>
  <r>
    <x v="0"/>
    <x v="1"/>
    <x v="407"/>
    <x v="1"/>
    <n v="0"/>
    <n v="0"/>
    <m/>
    <n v="2.6807675361633301"/>
    <n v="0"/>
    <n v="0"/>
  </r>
  <r>
    <x v="0"/>
    <x v="1"/>
    <x v="409"/>
    <x v="1"/>
    <n v="9.9627501046820003E-3"/>
    <n v="9.9627501046819997"/>
    <m/>
    <n v="2.7261090278625488"/>
    <n v="57600.039504946064"/>
    <n v="16"/>
  </r>
  <r>
    <x v="0"/>
    <x v="1"/>
    <x v="410"/>
    <x v="1"/>
    <n v="9.960788523357E-3"/>
    <n v="9.9607885233569995"/>
    <m/>
    <n v="2.7261090278625488"/>
    <n v="57602.005471992568"/>
    <n v="16.001000000000001"/>
  </r>
  <r>
    <x v="0"/>
    <x v="1"/>
    <x v="411"/>
    <x v="1"/>
    <n v="9.9618027033840009E-3"/>
    <n v="9.9618027033840004"/>
    <m/>
    <n v="2.7261090278625488"/>
    <n v="57602.005407639343"/>
    <n v="16.001000000000001"/>
  </r>
  <r>
    <x v="0"/>
    <x v="1"/>
    <x v="412"/>
    <x v="1"/>
    <n v="9.9607707911800007E-3"/>
    <n v="9.9607707911799999"/>
    <m/>
    <n v="2.7275047302246094"/>
    <n v="57600.039459047461"/>
    <n v="16"/>
  </r>
  <r>
    <x v="0"/>
    <x v="1"/>
    <x v="413"/>
    <x v="1"/>
    <n v="9.9650508960409997E-3"/>
    <n v="9.9650508960409994"/>
    <m/>
    <n v="2.7247145175933838"/>
    <n v="57600.039486796915"/>
    <n v="16"/>
  </r>
  <r>
    <x v="1"/>
    <x v="1"/>
    <x v="196"/>
    <x v="1"/>
    <n v="1.0027137710415E-2"/>
    <n v="10.027137710414999"/>
    <m/>
    <n v="3.7384893894195557"/>
    <n v="57602.003371863997"/>
    <n v="16.001000000000001"/>
  </r>
  <r>
    <x v="1"/>
    <x v="1"/>
    <x v="197"/>
    <x v="1"/>
    <n v="9.9626828821230001E-3"/>
    <n v="9.9626828821229996"/>
    <m/>
    <n v="3.6964006423950195"/>
    <n v="57602.004243859476"/>
    <n v="16.001000000000001"/>
  </r>
  <r>
    <x v="1"/>
    <x v="1"/>
    <x v="198"/>
    <x v="1"/>
    <n v="9.9641052086460007E-3"/>
    <n v="9.964105208646"/>
    <m/>
    <n v="3.6964006423950195"/>
    <n v="57602.004119905068"/>
    <n v="16.001000000000001"/>
  </r>
  <r>
    <x v="1"/>
    <x v="1"/>
    <x v="199"/>
    <x v="1"/>
    <n v="0"/>
    <n v="0"/>
    <m/>
    <n v="3.6964006423950195"/>
    <n v="0"/>
    <n v="0"/>
  </r>
  <r>
    <x v="1"/>
    <x v="1"/>
    <x v="200"/>
    <x v="0"/>
    <n v="1.9765881165080001E-2"/>
    <n v="19.76588116508"/>
    <m/>
    <n v="3.6561439037322998"/>
    <n v="123396.2823122336"/>
    <n v="34.277000000000001"/>
  </r>
  <r>
    <x v="1"/>
    <x v="1"/>
    <x v="201"/>
    <x v="1"/>
    <n v="9.9753162925710001E-3"/>
    <n v="9.9753162925709997"/>
    <m/>
    <n v="5.236567497253418"/>
    <n v="57600.039231698625"/>
    <n v="16"/>
  </r>
  <r>
    <x v="1"/>
    <x v="1"/>
    <x v="202"/>
    <x v="1"/>
    <n v="9.9722947047929996E-3"/>
    <n v="9.9722947047929988"/>
    <m/>
    <n v="3.6982963085174561"/>
    <n v="57600.037398329368"/>
    <n v="16"/>
  </r>
  <r>
    <x v="1"/>
    <x v="1"/>
    <x v="203"/>
    <x v="1"/>
    <n v="9.9774660246490007E-3"/>
    <n v="9.9774660246490008"/>
    <m/>
    <n v="3.6964006423950195"/>
    <n v="57600.02344438123"/>
    <n v="16"/>
  </r>
  <r>
    <x v="1"/>
    <x v="1"/>
    <x v="204"/>
    <x v="1"/>
    <n v="9.9813952732929999E-3"/>
    <n v="9.9813952732929998"/>
    <m/>
    <n v="3.7404055595397949"/>
    <n v="57602.003482750049"/>
    <n v="16.001000000000001"/>
  </r>
  <r>
    <x v="1"/>
    <x v="1"/>
    <x v="205"/>
    <x v="1"/>
    <n v="9.9806916345740009E-3"/>
    <n v="9.9806916345740007"/>
    <m/>
    <n v="3.7365753650665283"/>
    <n v="57602.00364060876"/>
    <n v="16.001000000000001"/>
  </r>
  <r>
    <x v="1"/>
    <x v="1"/>
    <x v="206"/>
    <x v="1"/>
    <n v="9.9772295205169999E-3"/>
    <n v="9.9772295205169996"/>
    <m/>
    <n v="3.6561439037322998"/>
    <n v="57600.039246203305"/>
    <n v="16"/>
  </r>
  <r>
    <x v="1"/>
    <x v="1"/>
    <x v="207"/>
    <x v="1"/>
    <n v="0"/>
    <n v="0"/>
    <m/>
    <n v="3.6561439037322998"/>
    <n v="0"/>
    <n v="0"/>
  </r>
  <r>
    <x v="1"/>
    <x v="1"/>
    <x v="208"/>
    <x v="0"/>
    <n v="1.9739847366650999E-2"/>
    <n v="19.739847366650999"/>
    <m/>
    <n v="3.826453685760498"/>
    <n v="123168.74322948756"/>
    <n v="34.213999999999999"/>
  </r>
  <r>
    <x v="1"/>
    <x v="1"/>
    <x v="209"/>
    <x v="1"/>
    <n v="9.9741667461469997E-3"/>
    <n v="9.9741667461470005"/>
    <m/>
    <n v="5.1978912353515625"/>
    <n v="57600.040526929726"/>
    <n v="16"/>
  </r>
  <r>
    <x v="1"/>
    <x v="1"/>
    <x v="210"/>
    <x v="1"/>
    <n v="9.9594712912819995E-3"/>
    <n v="9.959471291282"/>
    <m/>
    <n v="3.742323637008667"/>
    <n v="57600.037711278237"/>
    <n v="16"/>
  </r>
  <r>
    <x v="1"/>
    <x v="1"/>
    <x v="211"/>
    <x v="1"/>
    <n v="9.9595993542390005E-3"/>
    <n v="9.9595993542389998"/>
    <m/>
    <n v="3.7404055595397949"/>
    <n v="57600.035078180874"/>
    <n v="16"/>
  </r>
  <r>
    <x v="1"/>
    <x v="1"/>
    <x v="212"/>
    <x v="1"/>
    <n v="9.9449382802319995E-3"/>
    <n v="9.9449382802319999"/>
    <m/>
    <n v="3.7404055595397949"/>
    <n v="57602.00316593438"/>
    <n v="16.001000000000001"/>
  </r>
  <r>
    <x v="1"/>
    <x v="1"/>
    <x v="213"/>
    <x v="1"/>
    <n v="9.9608643064599996E-3"/>
    <n v="9.9608643064599995"/>
    <m/>
    <n v="3.744243860244751"/>
    <n v="57600.037616320813"/>
    <n v="16"/>
  </r>
  <r>
    <x v="1"/>
    <x v="1"/>
    <x v="214"/>
    <x v="1"/>
    <n v="9.95792708171E-3"/>
    <n v="9.9579270817100003"/>
    <m/>
    <n v="3.7001938819885254"/>
    <n v="57601.997200230981"/>
    <n v="16.001000000000001"/>
  </r>
  <r>
    <x v="1"/>
    <x v="1"/>
    <x v="215"/>
    <x v="1"/>
    <n v="0"/>
    <n v="0"/>
    <m/>
    <n v="3.7001938819885254"/>
    <n v="0"/>
    <n v="0"/>
  </r>
  <r>
    <x v="1"/>
    <x v="1"/>
    <x v="216"/>
    <x v="0"/>
    <n v="1.9720449899539E-2"/>
    <n v="19.720449899538998"/>
    <m/>
    <n v="3.826453685760498"/>
    <n v="123066.41652085852"/>
    <n v="34.185000000000002"/>
  </r>
  <r>
    <x v="1"/>
    <x v="1"/>
    <x v="217"/>
    <x v="1"/>
    <n v="1.001620982491E-2"/>
    <n v="10.01620982491"/>
    <m/>
    <n v="5.3630847930908203"/>
    <n v="57601.981390070534"/>
    <n v="16.001000000000001"/>
  </r>
  <r>
    <x v="1"/>
    <x v="1"/>
    <x v="218"/>
    <x v="1"/>
    <n v="9.9586329527039993E-3"/>
    <n v="9.958632952703999"/>
    <m/>
    <n v="3.7001938819885254"/>
    <n v="57602.003700122834"/>
    <n v="16.001000000000001"/>
  </r>
  <r>
    <x v="1"/>
    <x v="1"/>
    <x v="219"/>
    <x v="1"/>
    <n v="9.9530860756100008E-3"/>
    <n v="9.9530860756100008"/>
    <m/>
    <n v="3.7020933628082275"/>
    <n v="57600.037626692923"/>
    <n v="16"/>
  </r>
  <r>
    <x v="1"/>
    <x v="1"/>
    <x v="220"/>
    <x v="1"/>
    <n v="9.9588499840860007E-3"/>
    <n v="9.958849984086001"/>
    <m/>
    <n v="3.7404055595397949"/>
    <n v="57600.037594090143"/>
    <n v="16"/>
  </r>
  <r>
    <x v="1"/>
    <x v="1"/>
    <x v="221"/>
    <x v="1"/>
    <n v="9.9620990695270008E-3"/>
    <n v="9.9620990695270013"/>
    <m/>
    <n v="3.742323637008667"/>
    <n v="57600.037641116811"/>
    <n v="16"/>
  </r>
  <r>
    <x v="1"/>
    <x v="1"/>
    <x v="222"/>
    <x v="1"/>
    <n v="9.9899046406640001E-3"/>
    <n v="9.9899046406639993"/>
    <m/>
    <n v="3.7824714183807373"/>
    <n v="57600.037694013139"/>
    <n v="16"/>
  </r>
  <r>
    <x v="1"/>
    <x v="1"/>
    <x v="223"/>
    <x v="1"/>
    <n v="0"/>
    <n v="0"/>
    <m/>
    <n v="3.7824714183807373"/>
    <n v="0"/>
    <n v="0"/>
  </r>
  <r>
    <x v="1"/>
    <x v="1"/>
    <x v="224"/>
    <x v="0"/>
    <n v="1.9714949757172001E-2"/>
    <n v="19.714949757172"/>
    <m/>
    <n v="3.7020933628082275"/>
    <n v="122833.42823738266"/>
    <n v="34.119999999999997"/>
  </r>
  <r>
    <x v="1"/>
    <x v="1"/>
    <x v="225"/>
    <x v="1"/>
    <n v="9.9676117962629995E-3"/>
    <n v="9.9676117962630002"/>
    <m/>
    <n v="5.2805724143981934"/>
    <n v="57600.03767962561"/>
    <n v="16"/>
  </r>
  <r>
    <x v="1"/>
    <x v="1"/>
    <x v="226"/>
    <x v="1"/>
    <n v="9.9585398635270005E-3"/>
    <n v="9.958539863527001"/>
    <m/>
    <n v="3.7824714183807373"/>
    <n v="57602.003717048472"/>
    <n v="16.001000000000001"/>
  </r>
  <r>
    <x v="1"/>
    <x v="1"/>
    <x v="227"/>
    <x v="1"/>
    <n v="9.9623497639039996E-3"/>
    <n v="9.9623497639039993"/>
    <m/>
    <n v="3.6982963085174561"/>
    <n v="57600.037704796698"/>
    <n v="16"/>
  </r>
  <r>
    <x v="1"/>
    <x v="1"/>
    <x v="228"/>
    <x v="1"/>
    <n v="1.0021164853976E-2"/>
    <n v="10.021164853976"/>
    <m/>
    <n v="3.7001938819885254"/>
    <n v="57602.003740832813"/>
    <n v="16.001000000000001"/>
  </r>
  <r>
    <x v="1"/>
    <x v="1"/>
    <x v="229"/>
    <x v="1"/>
    <n v="1.0026875702459999E-2"/>
    <n v="10.02687570246"/>
    <m/>
    <n v="3.8724198341369629"/>
    <n v="57602.004341996646"/>
    <n v="16.001000000000001"/>
  </r>
  <r>
    <x v="1"/>
    <x v="1"/>
    <x v="230"/>
    <x v="1"/>
    <n v="1.0030449440662999E-2"/>
    <n v="10.030449440663"/>
    <m/>
    <n v="3.8724198341369629"/>
    <n v="57602.008616698338"/>
    <n v="16.001000000000001"/>
  </r>
  <r>
    <x v="1"/>
    <x v="1"/>
    <x v="231"/>
    <x v="1"/>
    <n v="0"/>
    <n v="0"/>
    <m/>
    <n v="3.8724198341369629"/>
    <n v="0"/>
    <n v="0"/>
  </r>
  <r>
    <x v="1"/>
    <x v="1"/>
    <x v="232"/>
    <x v="0"/>
    <n v="1.9700693738705002E-2"/>
    <n v="19.700693738705002"/>
    <m/>
    <n v="3.7844102382659912"/>
    <n v="122536.73681973886"/>
    <n v="34.037999999999997"/>
  </r>
  <r>
    <x v="1"/>
    <x v="1"/>
    <x v="233"/>
    <x v="1"/>
    <n v="9.9726242302519991E-3"/>
    <n v="9.9726242302519985"/>
    <m/>
    <n v="5.3245773315429688"/>
    <n v="57602.018172647258"/>
    <n v="16.001000000000001"/>
  </r>
  <r>
    <x v="1"/>
    <x v="1"/>
    <x v="234"/>
    <x v="1"/>
    <n v="9.9738469682249999E-3"/>
    <n v="9.9738469682250006"/>
    <m/>
    <n v="3.6561439037322998"/>
    <n v="57601.998684285805"/>
    <n v="16.001000000000001"/>
  </r>
  <r>
    <x v="1"/>
    <x v="1"/>
    <x v="235"/>
    <x v="1"/>
    <n v="1.0041990908968E-2"/>
    <n v="10.041990908968"/>
    <m/>
    <n v="3.742323637008667"/>
    <n v="57600.040847684861"/>
    <n v="16"/>
  </r>
  <r>
    <x v="1"/>
    <x v="1"/>
    <x v="236"/>
    <x v="1"/>
    <n v="1.0033358699046001E-2"/>
    <n v="10.033358699046001"/>
    <m/>
    <n v="3.8284151554107666"/>
    <n v="57601.987522121883"/>
    <n v="16.001000000000001"/>
  </r>
  <r>
    <x v="1"/>
    <x v="1"/>
    <x v="237"/>
    <x v="1"/>
    <n v="1.0025540838337E-2"/>
    <n v="10.025540838336999"/>
    <m/>
    <n v="3.7824714183807373"/>
    <n v="57601.999911019251"/>
    <n v="16.001000000000001"/>
  </r>
  <r>
    <x v="1"/>
    <x v="1"/>
    <x v="238"/>
    <x v="1"/>
    <n v="1.0009391152280001E-2"/>
    <n v="10.009391152280001"/>
    <m/>
    <n v="3.7844102382659912"/>
    <n v="57601.990375399721"/>
    <n v="16.001000000000001"/>
  </r>
  <r>
    <x v="1"/>
    <x v="1"/>
    <x v="239"/>
    <x v="1"/>
    <n v="0"/>
    <n v="0"/>
    <m/>
    <n v="3.7844102382659912"/>
    <n v="0"/>
    <n v="0"/>
  </r>
  <r>
    <x v="1"/>
    <x v="1"/>
    <x v="240"/>
    <x v="0"/>
    <n v="1.9683800293998001E-2"/>
    <n v="19.683800293998001"/>
    <m/>
    <n v="3.744243860244751"/>
    <n v="122126.76648654867"/>
    <n v="33.923999999999999"/>
  </r>
  <r>
    <x v="1"/>
    <x v="1"/>
    <x v="241"/>
    <x v="1"/>
    <n v="9.9955115207319995E-3"/>
    <n v="9.9955115207320002"/>
    <m/>
    <n v="5.2859911918640137"/>
    <n v="57600.037740884261"/>
    <n v="16"/>
  </r>
  <r>
    <x v="1"/>
    <x v="1"/>
    <x v="242"/>
    <x v="1"/>
    <n v="1.0035879478925E-2"/>
    <n v="10.035879478924999"/>
    <m/>
    <n v="3.744243860244751"/>
    <n v="57602.001081535949"/>
    <n v="16.001000000000001"/>
  </r>
  <r>
    <x v="1"/>
    <x v="1"/>
    <x v="243"/>
    <x v="1"/>
    <n v="1.0035380996188999E-2"/>
    <n v="10.035380996189"/>
    <m/>
    <n v="3.8724198341369629"/>
    <n v="57602.004532188075"/>
    <n v="16.001000000000001"/>
  </r>
  <r>
    <x v="1"/>
    <x v="1"/>
    <x v="244"/>
    <x v="1"/>
    <n v="1.0050225786691999E-2"/>
    <n v="10.050225786692"/>
    <m/>
    <n v="3.8284151554107666"/>
    <n v="57602.003908095809"/>
    <n v="16.001000000000001"/>
  </r>
  <r>
    <x v="1"/>
    <x v="1"/>
    <x v="245"/>
    <x v="1"/>
    <n v="1.0052772297294E-2"/>
    <n v="10.052772297294"/>
    <m/>
    <n v="3.8284151554107666"/>
    <n v="57600.038164632206"/>
    <n v="16"/>
  </r>
  <r>
    <x v="1"/>
    <x v="1"/>
    <x v="246"/>
    <x v="1"/>
    <n v="1.0038521975706999E-2"/>
    <n v="10.038521975706999"/>
    <m/>
    <n v="3.7844102382659912"/>
    <n v="57602.004743899161"/>
    <n v="16.001000000000001"/>
  </r>
  <r>
    <x v="1"/>
    <x v="1"/>
    <x v="247"/>
    <x v="1"/>
    <n v="0"/>
    <n v="0"/>
    <m/>
    <n v="3.7844102382659912"/>
    <n v="0"/>
    <n v="0"/>
  </r>
  <r>
    <x v="1"/>
    <x v="1"/>
    <x v="248"/>
    <x v="0"/>
    <n v="1.9672233107972999E-2"/>
    <n v="19.672233107973"/>
    <m/>
    <n v="3.744243860244751"/>
    <n v="122001.50133664079"/>
    <n v="33.889000000000003"/>
  </r>
  <r>
    <x v="1"/>
    <x v="1"/>
    <x v="249"/>
    <x v="1"/>
    <n v="1.0038594378680999E-2"/>
    <n v="10.038594378680999"/>
    <m/>
    <n v="5.4125866889953613"/>
    <n v="57602.003792699586"/>
    <n v="16.001000000000001"/>
  </r>
  <r>
    <x v="1"/>
    <x v="1"/>
    <x v="250"/>
    <x v="1"/>
    <n v="1.003484350908E-2"/>
    <n v="10.03484350908"/>
    <m/>
    <n v="3.7404055595397949"/>
    <n v="57600.038679056699"/>
    <n v="16"/>
  </r>
  <r>
    <x v="1"/>
    <x v="1"/>
    <x v="251"/>
    <x v="1"/>
    <n v="9.9986644256559992E-3"/>
    <n v="9.9986644256559991"/>
    <m/>
    <n v="3.744243860244751"/>
    <n v="57602.003725726521"/>
    <n v="16.001000000000001"/>
  </r>
  <r>
    <x v="1"/>
    <x v="1"/>
    <x v="252"/>
    <x v="1"/>
    <n v="1.0014772361289E-2"/>
    <n v="10.014772361289001"/>
    <m/>
    <n v="3.826453685760498"/>
    <n v="57602.016320451992"/>
    <n v="16.001000000000001"/>
  </r>
  <r>
    <x v="1"/>
    <x v="1"/>
    <x v="253"/>
    <x v="1"/>
    <n v="1.0003756692097E-2"/>
    <n v="10.003756692097001"/>
    <m/>
    <n v="3.8704359531402588"/>
    <n v="57600.037791313975"/>
    <n v="16"/>
  </r>
  <r>
    <x v="1"/>
    <x v="1"/>
    <x v="254"/>
    <x v="1"/>
    <n v="1.002407973862E-2"/>
    <n v="10.024079738619999"/>
    <m/>
    <n v="3.8724198341369629"/>
    <n v="57602.004136971329"/>
    <n v="16.001000000000001"/>
  </r>
  <r>
    <x v="1"/>
    <x v="1"/>
    <x v="255"/>
    <x v="1"/>
    <n v="0"/>
    <n v="0"/>
    <m/>
    <n v="3.8724198341369629"/>
    <n v="0"/>
    <n v="0"/>
  </r>
  <r>
    <x v="1"/>
    <x v="1"/>
    <x v="256"/>
    <x v="0"/>
    <n v="1.9660988615941E-2"/>
    <n v="19.660988615941001"/>
    <m/>
    <n v="3.744243860244751"/>
    <n v="121908.43285310932"/>
    <n v="33.863"/>
  </r>
  <r>
    <x v="1"/>
    <x v="1"/>
    <x v="257"/>
    <x v="1"/>
    <n v="1.0020362140788001E-2"/>
    <n v="10.020362140788"/>
    <m/>
    <n v="5.3300414085388184"/>
    <n v="57602.006008348559"/>
    <n v="16.001000000000001"/>
  </r>
  <r>
    <x v="1"/>
    <x v="1"/>
    <x v="258"/>
    <x v="1"/>
    <n v="1.0045716453703999E-2"/>
    <n v="10.045716453703999"/>
    <m/>
    <n v="3.826453685760498"/>
    <n v="57600.03762518744"/>
    <n v="16"/>
  </r>
  <r>
    <x v="1"/>
    <x v="1"/>
    <x v="259"/>
    <x v="1"/>
    <n v="1.0047699450736001E-2"/>
    <n v="10.047699450736001"/>
    <m/>
    <n v="3.8284151554107666"/>
    <n v="57602.001337310896"/>
    <n v="16.001000000000001"/>
  </r>
  <r>
    <x v="1"/>
    <x v="1"/>
    <x v="260"/>
    <x v="1"/>
    <n v="1.0041290296564E-2"/>
    <n v="10.041290296564"/>
    <m/>
    <n v="3.7461659908294678"/>
    <n v="57602.00371511573"/>
    <n v="16.001000000000001"/>
  </r>
  <r>
    <x v="1"/>
    <x v="1"/>
    <x v="261"/>
    <x v="1"/>
    <n v="1.0036299837214E-2"/>
    <n v="10.036299837213999"/>
    <m/>
    <n v="3.9144182205200195"/>
    <n v="57602.003759832718"/>
    <n v="16.001000000000001"/>
  </r>
  <r>
    <x v="1"/>
    <x v="1"/>
    <x v="262"/>
    <x v="1"/>
    <n v="1.0041213167311E-2"/>
    <n v="10.041213167311"/>
    <m/>
    <n v="3.7844102382659912"/>
    <n v="57602.005897563591"/>
    <n v="16.001000000000001"/>
  </r>
  <r>
    <x v="1"/>
    <x v="1"/>
    <x v="263"/>
    <x v="1"/>
    <n v="0"/>
    <n v="0"/>
    <m/>
    <n v="3.7844102382659912"/>
    <n v="0"/>
    <n v="0"/>
  </r>
  <r>
    <x v="1"/>
    <x v="1"/>
    <x v="264"/>
    <x v="0"/>
    <n v="1.9641393075915E-2"/>
    <n v="19.641393075915001"/>
    <m/>
    <n v="3.8303782939910889"/>
    <n v="121516.62439303078"/>
    <n v="33.755000000000003"/>
  </r>
  <r>
    <x v="1"/>
    <x v="1"/>
    <x v="265"/>
    <x v="1"/>
    <n v="1.0050595058544E-2"/>
    <n v="10.050595058543999"/>
    <m/>
    <n v="5.4977784156799316"/>
    <n v="57600.039875322153"/>
    <n v="16"/>
  </r>
  <r>
    <x v="1"/>
    <x v="1"/>
    <x v="266"/>
    <x v="1"/>
    <n v="1.0039019658922E-2"/>
    <n v="10.039019658921999"/>
    <m/>
    <n v="3.744243860244751"/>
    <n v="57601.996293005679"/>
    <n v="16.001000000000001"/>
  </r>
  <r>
    <x v="1"/>
    <x v="1"/>
    <x v="267"/>
    <x v="1"/>
    <n v="1.0042900010181001E-2"/>
    <n v="10.042900010181"/>
    <m/>
    <n v="3.8303782939910889"/>
    <n v="57601.997592003681"/>
    <n v="16.001000000000001"/>
  </r>
  <r>
    <x v="1"/>
    <x v="1"/>
    <x v="268"/>
    <x v="1"/>
    <n v="1.0047072141886E-2"/>
    <n v="10.047072141886"/>
    <m/>
    <n v="3.8724198341369629"/>
    <n v="57600.037476700629"/>
    <n v="16"/>
  </r>
  <r>
    <x v="1"/>
    <x v="1"/>
    <x v="269"/>
    <x v="1"/>
    <n v="1.0032322326342E-2"/>
    <n v="10.032322326341999"/>
    <m/>
    <n v="3.8724198341369629"/>
    <n v="57602.0069180477"/>
    <n v="16.001000000000001"/>
  </r>
  <r>
    <x v="1"/>
    <x v="1"/>
    <x v="270"/>
    <x v="1"/>
    <n v="1.0026702097197001E-2"/>
    <n v="10.026702097197001"/>
    <m/>
    <n v="3.8724198341369629"/>
    <n v="57602.009811763106"/>
    <n v="16.001000000000001"/>
  </r>
  <r>
    <x v="1"/>
    <x v="1"/>
    <x v="271"/>
    <x v="1"/>
    <n v="0"/>
    <n v="0"/>
    <m/>
    <n v="3.8724198341369629"/>
    <n v="0"/>
    <n v="0"/>
  </r>
  <r>
    <x v="1"/>
    <x v="1"/>
    <x v="272"/>
    <x v="0"/>
    <n v="1.9622783835283E-2"/>
    <n v="19.622783835283002"/>
    <m/>
    <n v="3.8284151554107666"/>
    <n v="121531.88194910542"/>
    <n v="33.759"/>
  </r>
  <r>
    <x v="1"/>
    <x v="1"/>
    <x v="273"/>
    <x v="1"/>
    <n v="1.0033109443577E-2"/>
    <n v="10.033109443577001"/>
    <m/>
    <n v="5.3740911483764648"/>
    <n v="57602.006484043013"/>
    <n v="16.001000000000001"/>
  </r>
  <r>
    <x v="1"/>
    <x v="1"/>
    <x v="274"/>
    <x v="1"/>
    <n v="1.003422690461E-2"/>
    <n v="10.03422690461"/>
    <m/>
    <n v="3.744243860244751"/>
    <n v="57602.003955823799"/>
    <n v="16.001000000000001"/>
  </r>
  <r>
    <x v="1"/>
    <x v="1"/>
    <x v="275"/>
    <x v="1"/>
    <n v="1.0033448673006999E-2"/>
    <n v="10.033448673006999"/>
    <m/>
    <n v="3.8284151554107666"/>
    <n v="57600.037371025435"/>
    <n v="16"/>
  </r>
  <r>
    <x v="1"/>
    <x v="1"/>
    <x v="276"/>
    <x v="1"/>
    <n v="1.004119722891E-2"/>
    <n v="10.041197228910001"/>
    <m/>
    <n v="3.8303782939910889"/>
    <n v="57602.003503782107"/>
    <n v="16.001000000000001"/>
  </r>
  <r>
    <x v="1"/>
    <x v="1"/>
    <x v="277"/>
    <x v="1"/>
    <n v="1.0035503517058999E-2"/>
    <n v="10.035503517058999"/>
    <m/>
    <n v="3.8303782939910889"/>
    <n v="57600.031268260609"/>
    <n v="16"/>
  </r>
  <r>
    <x v="1"/>
    <x v="1"/>
    <x v="278"/>
    <x v="1"/>
    <n v="1.0048243906767999E-2"/>
    <n v="10.048243906767999"/>
    <m/>
    <n v="3.8284151554107666"/>
    <n v="57602.00364159992"/>
    <n v="16.001000000000001"/>
  </r>
  <r>
    <x v="1"/>
    <x v="1"/>
    <x v="279"/>
    <x v="1"/>
    <n v="0"/>
    <n v="0"/>
    <m/>
    <n v="3.8284151554107666"/>
    <n v="0"/>
    <n v="0"/>
  </r>
  <r>
    <x v="1"/>
    <x v="1"/>
    <x v="280"/>
    <x v="0"/>
    <n v="1.9608504350087999E-2"/>
    <n v="19.608504350087998"/>
    <m/>
    <n v="3.8724198341369629"/>
    <n v="121161.78614821598"/>
    <n v="33.655999999999999"/>
  </r>
  <r>
    <x v="1"/>
    <x v="1"/>
    <x v="281"/>
    <x v="1"/>
    <n v="1.0077414830398E-2"/>
    <n v="10.077414830398"/>
    <m/>
    <n v="5.4153623580932617"/>
    <n v="57602.032491024147"/>
    <n v="16.001000000000001"/>
  </r>
  <r>
    <x v="1"/>
    <x v="1"/>
    <x v="282"/>
    <x v="1"/>
    <n v="1.0095325308183E-2"/>
    <n v="10.095325308183"/>
    <m/>
    <n v="3.8303782939910889"/>
    <n v="57602.003670481638"/>
    <n v="16.001000000000001"/>
  </r>
  <r>
    <x v="1"/>
    <x v="1"/>
    <x v="283"/>
    <x v="1"/>
    <n v="1.0073533613794001E-2"/>
    <n v="10.073533613794002"/>
    <m/>
    <n v="3.832343578338623"/>
    <n v="57602.003569635592"/>
    <n v="16.001000000000001"/>
  </r>
  <r>
    <x v="1"/>
    <x v="1"/>
    <x v="284"/>
    <x v="1"/>
    <n v="9.9951623892729994E-3"/>
    <n v="9.9951623892730002"/>
    <m/>
    <n v="3.8724198341369629"/>
    <n v="57601.992849504473"/>
    <n v="16.001000000000001"/>
  </r>
  <r>
    <x v="1"/>
    <x v="1"/>
    <x v="285"/>
    <x v="1"/>
    <n v="1.0066576403593999E-2"/>
    <n v="10.066576403593999"/>
    <m/>
    <n v="3.7882938385009766"/>
    <n v="57600.024186602619"/>
    <n v="16"/>
  </r>
  <r>
    <x v="1"/>
    <x v="1"/>
    <x v="286"/>
    <x v="1"/>
    <n v="1.0087865119663E-2"/>
    <n v="10.087865119663"/>
    <m/>
    <n v="3.9144182205200195"/>
    <n v="57602.003399352681"/>
    <n v="16.001000000000001"/>
  </r>
  <r>
    <x v="1"/>
    <x v="1"/>
    <x v="287"/>
    <x v="1"/>
    <n v="0"/>
    <n v="0"/>
    <m/>
    <n v="3.9144182205200195"/>
    <n v="0"/>
    <n v="0"/>
  </r>
  <r>
    <x v="1"/>
    <x v="1"/>
    <x v="288"/>
    <x v="0"/>
    <n v="1.9604150629232001E-2"/>
    <n v="19.604150629232002"/>
    <m/>
    <n v="3.832343578338623"/>
    <n v="120728.49374831002"/>
    <n v="33.536000000000001"/>
  </r>
  <r>
    <x v="1"/>
    <x v="1"/>
    <x v="289"/>
    <x v="1"/>
    <n v="1.0098556277116999E-2"/>
    <n v="10.098556277117"/>
    <m/>
    <n v="5.5005965232849121"/>
    <n v="57600.050937795211"/>
    <n v="16"/>
  </r>
  <r>
    <x v="1"/>
    <x v="1"/>
    <x v="290"/>
    <x v="1"/>
    <n v="1.0086573020069E-2"/>
    <n v="10.086573020069"/>
    <m/>
    <n v="3.9144182205200195"/>
    <n v="57602.003275812058"/>
    <n v="16.001000000000001"/>
  </r>
  <r>
    <x v="1"/>
    <x v="1"/>
    <x v="291"/>
    <x v="1"/>
    <n v="1.0088798836397E-2"/>
    <n v="10.088798836397"/>
    <m/>
    <n v="3.832343578338623"/>
    <n v="57602.003808065216"/>
    <n v="16.001000000000001"/>
  </r>
  <r>
    <x v="1"/>
    <x v="1"/>
    <x v="292"/>
    <x v="1"/>
    <n v="1.0099807647949001E-2"/>
    <n v="10.099807647949001"/>
    <m/>
    <n v="4.002382755279541"/>
    <n v="57600.021277168664"/>
    <n v="16"/>
  </r>
  <r>
    <x v="1"/>
    <x v="1"/>
    <x v="293"/>
    <x v="1"/>
    <n v="1.0082905765345001E-2"/>
    <n v="10.082905765345"/>
    <m/>
    <n v="3.8744056224822998"/>
    <n v="57602.003509861781"/>
    <n v="16.001000000000001"/>
  </r>
  <r>
    <x v="1"/>
    <x v="1"/>
    <x v="294"/>
    <x v="1"/>
    <n v="1.0081377855940999E-2"/>
    <n v="10.081377855941"/>
    <m/>
    <n v="3.8724198341369629"/>
    <n v="57600.01447461002"/>
    <n v="16"/>
  </r>
  <r>
    <x v="1"/>
    <x v="1"/>
    <x v="295"/>
    <x v="1"/>
    <n v="0"/>
    <n v="0"/>
    <m/>
    <n v="3.8724198341369629"/>
    <n v="0"/>
    <n v="0"/>
  </r>
  <r>
    <x v="1"/>
    <x v="1"/>
    <x v="296"/>
    <x v="0"/>
    <n v="1.9585674109036999E-2"/>
    <n v="19.585674109037001"/>
    <m/>
    <n v="3.8303782939910889"/>
    <n v="120795.89191776898"/>
    <n v="33.554000000000002"/>
  </r>
  <r>
    <x v="1"/>
    <x v="1"/>
    <x v="297"/>
    <x v="1"/>
    <n v="1.0065593816108999E-2"/>
    <n v="10.065593816108999"/>
    <m/>
    <n v="5.4593896865844727"/>
    <n v="57602.001406514712"/>
    <n v="16.001000000000001"/>
  </r>
  <r>
    <x v="1"/>
    <x v="1"/>
    <x v="298"/>
    <x v="1"/>
    <n v="1.0062737754037E-2"/>
    <n v="10.062737754037"/>
    <m/>
    <n v="3.8303782939910889"/>
    <n v="57602.003689216144"/>
    <n v="16.001000000000001"/>
  </r>
  <r>
    <x v="1"/>
    <x v="1"/>
    <x v="299"/>
    <x v="1"/>
    <n v="1.0083072345412E-2"/>
    <n v="10.083072345411999"/>
    <m/>
    <n v="3.8724198341369629"/>
    <n v="57602.000075632866"/>
    <n v="16.001000000000001"/>
  </r>
  <r>
    <x v="1"/>
    <x v="1"/>
    <x v="300"/>
    <x v="1"/>
    <n v="1.0090478747844999E-2"/>
    <n v="10.090478747844999"/>
    <m/>
    <n v="3.8303782939910889"/>
    <n v="57600.03748415866"/>
    <n v="16"/>
  </r>
  <r>
    <x v="1"/>
    <x v="1"/>
    <x v="301"/>
    <x v="1"/>
    <n v="1.0073745533565E-2"/>
    <n v="10.073745533564999"/>
    <m/>
    <n v="3.9204435348510742"/>
    <n v="57600.028432069288"/>
    <n v="16"/>
  </r>
  <r>
    <x v="1"/>
    <x v="1"/>
    <x v="302"/>
    <x v="1"/>
    <n v="1.0084909025008E-2"/>
    <n v="10.084909025008001"/>
    <m/>
    <n v="3.9184329509735107"/>
    <n v="57601.997963629561"/>
    <n v="16.001000000000001"/>
  </r>
  <r>
    <x v="1"/>
    <x v="1"/>
    <x v="303"/>
    <x v="1"/>
    <n v="0"/>
    <n v="0"/>
    <m/>
    <n v="3.9184329509735107"/>
    <n v="0"/>
    <n v="0"/>
  </r>
  <r>
    <x v="1"/>
    <x v="1"/>
    <x v="304"/>
    <x v="0"/>
    <n v="1.9574498974731E-2"/>
    <n v="19.574498974731"/>
    <m/>
    <n v="3.9584004878997803"/>
    <n v="120593.95185202172"/>
    <n v="33.497999999999998"/>
  </r>
  <r>
    <x v="1"/>
    <x v="1"/>
    <x v="305"/>
    <x v="1"/>
    <n v="1.0071410486656E-2"/>
    <n v="10.071410486655999"/>
    <m/>
    <n v="5.5446009635925293"/>
    <n v="57601.999531577952"/>
    <n v="16.001000000000001"/>
  </r>
  <r>
    <x v="1"/>
    <x v="1"/>
    <x v="306"/>
    <x v="1"/>
    <n v="1.0076078914802E-2"/>
    <n v="10.076078914802"/>
    <m/>
    <n v="3.8704359531402588"/>
    <n v="57600.033103590089"/>
    <n v="16"/>
  </r>
  <r>
    <x v="1"/>
    <x v="1"/>
    <x v="307"/>
    <x v="1"/>
    <n v="1.0076988492126999E-2"/>
    <n v="10.076988492126999"/>
    <m/>
    <n v="3.8284151554107666"/>
    <n v="57602.003719542306"/>
    <n v="16.001000000000001"/>
  </r>
  <r>
    <x v="1"/>
    <x v="1"/>
    <x v="308"/>
    <x v="1"/>
    <n v="1.0078875294170999E-2"/>
    <n v="10.078875294170999"/>
    <m/>
    <n v="3.832343578338623"/>
    <n v="57600.033114664882"/>
    <n v="16"/>
  </r>
  <r>
    <x v="1"/>
    <x v="1"/>
    <x v="309"/>
    <x v="1"/>
    <n v="1.0062273841018999E-2"/>
    <n v="10.062273841019"/>
    <m/>
    <n v="3.9164245128631592"/>
    <n v="57602.001011526365"/>
    <n v="16.001000000000001"/>
  </r>
  <r>
    <x v="1"/>
    <x v="1"/>
    <x v="310"/>
    <x v="1"/>
    <n v="1.0080958658202001E-2"/>
    <n v="10.080958658202"/>
    <m/>
    <n v="3.8744056224822998"/>
    <n v="57601.981836065344"/>
    <n v="16.001000000000001"/>
  </r>
  <r>
    <x v="1"/>
    <x v="1"/>
    <x v="311"/>
    <x v="1"/>
    <n v="0"/>
    <n v="0"/>
    <m/>
    <n v="3.8744056224822998"/>
    <n v="0"/>
    <n v="0"/>
  </r>
  <r>
    <x v="1"/>
    <x v="1"/>
    <x v="312"/>
    <x v="0"/>
    <n v="1.9561515760892999E-2"/>
    <n v="19.561515760892998"/>
    <m/>
    <n v="3.9184329509735107"/>
    <n v="120484.00849468762"/>
    <n v="33.468000000000004"/>
  </r>
  <r>
    <x v="1"/>
    <x v="1"/>
    <x v="313"/>
    <x v="1"/>
    <n v="1.0090489149383999E-2"/>
    <n v="10.090489149384"/>
    <m/>
    <n v="5.4593896865844727"/>
    <n v="57600.022267567729"/>
    <n v="16"/>
  </r>
  <r>
    <x v="1"/>
    <x v="1"/>
    <x v="314"/>
    <x v="1"/>
    <n v="1.0100403277597999E-2"/>
    <n v="10.100403277598"/>
    <m/>
    <n v="3.8744056224822998"/>
    <n v="57600.022729816759"/>
    <n v="16"/>
  </r>
  <r>
    <x v="1"/>
    <x v="1"/>
    <x v="315"/>
    <x v="1"/>
    <n v="1.0110651853925999E-2"/>
    <n v="10.110651853925999"/>
    <m/>
    <n v="3.9184329509735107"/>
    <n v="57600.016633262305"/>
    <n v="16"/>
  </r>
  <r>
    <x v="1"/>
    <x v="1"/>
    <x v="316"/>
    <x v="1"/>
    <n v="1.0112349616254001E-2"/>
    <n v="10.112349616254001"/>
    <m/>
    <n v="3.8724198341369629"/>
    <n v="57601.99536741701"/>
    <n v="16.001000000000001"/>
  </r>
  <r>
    <x v="1"/>
    <x v="1"/>
    <x v="317"/>
    <x v="1"/>
    <n v="1.0121301164875999E-2"/>
    <n v="10.121301164876"/>
    <m/>
    <n v="3.9164245128631592"/>
    <n v="57601.988491338125"/>
    <n v="16.001000000000001"/>
  </r>
  <r>
    <x v="1"/>
    <x v="1"/>
    <x v="318"/>
    <x v="1"/>
    <n v="1.0114096272697E-2"/>
    <n v="10.114096272696999"/>
    <m/>
    <n v="3.9184329509735107"/>
    <n v="57601.987527161742"/>
    <n v="16.001000000000001"/>
  </r>
  <r>
    <x v="1"/>
    <x v="1"/>
    <x v="319"/>
    <x v="1"/>
    <n v="0"/>
    <n v="0"/>
    <m/>
    <n v="3.9184329509735107"/>
    <n v="0"/>
    <n v="0"/>
  </r>
  <r>
    <x v="1"/>
    <x v="1"/>
    <x v="320"/>
    <x v="0"/>
    <n v="1.9544694664653001E-2"/>
    <n v="19.544694664653001"/>
    <m/>
    <n v="3.832343578338623"/>
    <n v="120330.54484287828"/>
    <n v="33.424999999999997"/>
  </r>
  <r>
    <x v="1"/>
    <x v="1"/>
    <x v="321"/>
    <x v="1"/>
    <n v="1.0102083024123E-2"/>
    <n v="10.102083024123001"/>
    <m/>
    <n v="5.4181408882141113"/>
    <n v="57601.999687183779"/>
    <n v="16.001000000000001"/>
  </r>
  <r>
    <x v="1"/>
    <x v="1"/>
    <x v="322"/>
    <x v="1"/>
    <n v="1.0108307918224001E-2"/>
    <n v="10.108307918224"/>
    <m/>
    <n v="3.9164245128631592"/>
    <n v="57601.998656790383"/>
    <n v="16.001000000000001"/>
  </r>
  <r>
    <x v="1"/>
    <x v="1"/>
    <x v="323"/>
    <x v="1"/>
    <n v="1.0115824481895E-2"/>
    <n v="10.115824481895"/>
    <m/>
    <n v="3.832343578338623"/>
    <n v="57602.023271028811"/>
    <n v="16.001000000000001"/>
  </r>
  <r>
    <x v="1"/>
    <x v="1"/>
    <x v="324"/>
    <x v="1"/>
    <n v="1.0124938853083E-2"/>
    <n v="10.124938853083"/>
    <m/>
    <n v="3.9164245128631592"/>
    <n v="57602.051335032942"/>
    <n v="16.001000000000001"/>
  </r>
  <r>
    <x v="1"/>
    <x v="1"/>
    <x v="325"/>
    <x v="1"/>
    <n v="1.0121018929226001E-2"/>
    <n v="10.121018929226"/>
    <m/>
    <n v="4.0044341087341309"/>
    <n v="57600.04405451184"/>
    <n v="16"/>
  </r>
  <r>
    <x v="1"/>
    <x v="1"/>
    <x v="326"/>
    <x v="1"/>
    <n v="1.0103939247068001E-2"/>
    <n v="10.103939247068"/>
    <m/>
    <n v="3.9164245128631592"/>
    <n v="57600.068907795387"/>
    <n v="16"/>
  </r>
  <r>
    <x v="1"/>
    <x v="1"/>
    <x v="327"/>
    <x v="1"/>
    <n v="0"/>
    <n v="0"/>
    <m/>
    <n v="3.9164245128631592"/>
    <n v="0"/>
    <n v="0"/>
  </r>
  <r>
    <x v="1"/>
    <x v="1"/>
    <x v="328"/>
    <x v="0"/>
    <n v="1.9532746537751999E-2"/>
    <n v="19.532746537752001"/>
    <m/>
    <n v="3.8744056224822998"/>
    <n v="120352.48364036076"/>
    <n v="33.430999999999997"/>
  </r>
  <r>
    <x v="1"/>
    <x v="1"/>
    <x v="329"/>
    <x v="1"/>
    <n v="1.0040615033691001E-2"/>
    <n v="10.040615033691001"/>
    <m/>
    <n v="5.462191104888916"/>
    <n v="57602.036029691255"/>
    <n v="16.001000000000001"/>
  </r>
  <r>
    <x v="1"/>
    <x v="1"/>
    <x v="330"/>
    <x v="1"/>
    <n v="1.0076966807245E-2"/>
    <n v="10.076966807245"/>
    <m/>
    <n v="3.9164245128631592"/>
    <n v="57602.005879583325"/>
    <n v="16.001000000000001"/>
  </r>
  <r>
    <x v="1"/>
    <x v="1"/>
    <x v="331"/>
    <x v="1"/>
    <n v="1.0089757490163E-2"/>
    <n v="10.089757490163"/>
    <m/>
    <n v="3.9164245128631592"/>
    <n v="57602.000960255777"/>
    <n v="16.001000000000001"/>
  </r>
  <r>
    <x v="1"/>
    <x v="1"/>
    <x v="332"/>
    <x v="1"/>
    <n v="1.0081402113592E-2"/>
    <n v="10.081402113592"/>
    <m/>
    <n v="4.002382755279541"/>
    <n v="57602.003728820142"/>
    <n v="16.001000000000001"/>
  </r>
  <r>
    <x v="1"/>
    <x v="1"/>
    <x v="333"/>
    <x v="1"/>
    <n v="1.0084772163288999E-2"/>
    <n v="10.084772163288999"/>
    <m/>
    <n v="3.9184329509735107"/>
    <n v="57600.040224361015"/>
    <n v="16"/>
  </r>
  <r>
    <x v="1"/>
    <x v="1"/>
    <x v="334"/>
    <x v="1"/>
    <n v="1.0079116287367001E-2"/>
    <n v="10.079116287367"/>
    <m/>
    <n v="3.8303782939910889"/>
    <n v="57602.003765745685"/>
    <n v="16.001000000000001"/>
  </r>
  <r>
    <x v="1"/>
    <x v="1"/>
    <x v="335"/>
    <x v="1"/>
    <n v="0"/>
    <n v="0"/>
    <m/>
    <n v="3.8303782939910889"/>
    <n v="0"/>
    <n v="0"/>
  </r>
  <r>
    <x v="1"/>
    <x v="1"/>
    <x v="336"/>
    <x v="0"/>
    <n v="1.9509785080004002E-2"/>
    <n v="19.509785080004001"/>
    <m/>
    <n v="3.9604294300079346"/>
    <n v="120523.29082918064"/>
    <n v="33.478999999999999"/>
  </r>
  <r>
    <x v="1"/>
    <x v="1"/>
    <x v="337"/>
    <x v="1"/>
    <n v="1.0081708995504E-2"/>
    <n v="10.081708995504"/>
    <m/>
    <n v="5.5417604446411133"/>
    <n v="57600.031170765302"/>
    <n v="16"/>
  </r>
  <r>
    <x v="1"/>
    <x v="1"/>
    <x v="338"/>
    <x v="1"/>
    <n v="1.0091914333884001E-2"/>
    <n v="10.091914333884"/>
    <m/>
    <n v="3.8343110084533691"/>
    <n v="57601.993784292616"/>
    <n v="16.001000000000001"/>
  </r>
  <r>
    <x v="1"/>
    <x v="1"/>
    <x v="339"/>
    <x v="1"/>
    <n v="1.0080898960759E-2"/>
    <n v="10.080898960758999"/>
    <m/>
    <n v="3.9164245128631592"/>
    <n v="57601.994712013533"/>
    <n v="16.001000000000001"/>
  </r>
  <r>
    <x v="1"/>
    <x v="1"/>
    <x v="340"/>
    <x v="1"/>
    <n v="1.008262876484E-2"/>
    <n v="10.082628764840001"/>
    <m/>
    <n v="3.9604294300079346"/>
    <n v="57602.001917126021"/>
    <n v="16.001000000000001"/>
  </r>
  <r>
    <x v="1"/>
    <x v="1"/>
    <x v="341"/>
    <x v="1"/>
    <n v="1.0094098164148999E-2"/>
    <n v="10.094098164148999"/>
    <m/>
    <n v="4.0003337860107422"/>
    <n v="57600.037878469717"/>
    <n v="16"/>
  </r>
  <r>
    <x v="1"/>
    <x v="1"/>
    <x v="342"/>
    <x v="1"/>
    <n v="1.0086626170125E-2"/>
    <n v="10.086626170125001"/>
    <m/>
    <n v="3.9184329509735107"/>
    <n v="57616.312557690915"/>
    <n v="16.004999999999999"/>
  </r>
  <r>
    <x v="1"/>
    <x v="1"/>
    <x v="343"/>
    <x v="1"/>
    <n v="0"/>
    <n v="0"/>
    <m/>
    <n v="3.9184329509735107"/>
    <n v="0"/>
    <n v="0"/>
  </r>
  <r>
    <x v="1"/>
    <x v="1"/>
    <x v="344"/>
    <x v="0"/>
    <n v="1.9508991180529001E-2"/>
    <n v="19.508991180529001"/>
    <m/>
    <n v="3.8744056224822998"/>
    <n v="119889.52588131012"/>
    <n v="33.302999999999997"/>
  </r>
  <r>
    <x v="1"/>
    <x v="1"/>
    <x v="345"/>
    <x v="1"/>
    <m/>
    <n v="0"/>
    <m/>
    <m/>
    <m/>
    <n v="0"/>
  </r>
  <r>
    <x v="1"/>
    <x v="1"/>
    <x v="346"/>
    <x v="1"/>
    <m/>
    <n v="0"/>
    <m/>
    <m/>
    <m/>
    <n v="0"/>
  </r>
  <r>
    <x v="1"/>
    <x v="1"/>
    <x v="347"/>
    <x v="1"/>
    <m/>
    <n v="0"/>
    <m/>
    <m/>
    <m/>
    <n v="0"/>
  </r>
  <r>
    <x v="1"/>
    <x v="1"/>
    <x v="348"/>
    <x v="1"/>
    <m/>
    <n v="0"/>
    <m/>
    <m/>
    <m/>
    <n v="0"/>
  </r>
  <r>
    <x v="1"/>
    <x v="1"/>
    <x v="349"/>
    <x v="1"/>
    <m/>
    <n v="0"/>
    <m/>
    <m/>
    <m/>
    <n v="0"/>
  </r>
  <r>
    <x v="1"/>
    <x v="1"/>
    <x v="350"/>
    <x v="1"/>
    <m/>
    <n v="0"/>
    <m/>
    <m/>
    <m/>
    <n v="0"/>
  </r>
  <r>
    <x v="1"/>
    <x v="1"/>
    <x v="351"/>
    <x v="1"/>
    <m/>
    <n v="0"/>
    <m/>
    <m/>
    <m/>
    <n v="0"/>
  </r>
  <r>
    <x v="1"/>
    <x v="1"/>
    <x v="352"/>
    <x v="0"/>
    <n v="1.9553411067112E-2"/>
    <n v="19.553411067111998"/>
    <m/>
    <n v="3.8303782939910889"/>
    <n v="120227.85806964181"/>
    <n v="33.396999999999998"/>
  </r>
  <r>
    <x v="1"/>
    <x v="1"/>
    <x v="353"/>
    <x v="1"/>
    <n v="1.0101301145800001E-2"/>
    <n v="10.101301145800001"/>
    <m/>
    <n v="5.5417604446411133"/>
    <n v="57602.016814443639"/>
    <n v="16.001000000000001"/>
  </r>
  <r>
    <x v="1"/>
    <x v="1"/>
    <x v="354"/>
    <x v="1"/>
    <n v="1.0083949023054E-2"/>
    <n v="10.083949023054"/>
    <m/>
    <n v="3.9604294300079346"/>
    <n v="57600.056562049635"/>
    <n v="16"/>
  </r>
  <r>
    <x v="1"/>
    <x v="1"/>
    <x v="355"/>
    <x v="1"/>
    <n v="1.0092826221523001E-2"/>
    <n v="10.092826221523001"/>
    <m/>
    <n v="3.9624602794647217"/>
    <n v="57599.96115471964"/>
    <n v="16"/>
  </r>
  <r>
    <x v="1"/>
    <x v="1"/>
    <x v="356"/>
    <x v="1"/>
    <n v="1.0073704382117001E-2"/>
    <n v="10.073704382117"/>
    <m/>
    <n v="3.9624602794647217"/>
    <n v="57601.978583703778"/>
    <n v="16.001000000000001"/>
  </r>
  <r>
    <x v="1"/>
    <x v="1"/>
    <x v="357"/>
    <x v="1"/>
    <n v="1.0082420699128E-2"/>
    <n v="10.082420699128001"/>
    <m/>
    <n v="3.9164245128631592"/>
    <n v="57600.013563273751"/>
    <n v="16"/>
  </r>
  <r>
    <x v="1"/>
    <x v="1"/>
    <x v="358"/>
    <x v="1"/>
    <n v="1.0089467220932E-2"/>
    <n v="10.089467220931999"/>
    <m/>
    <n v="3.8343110084533691"/>
    <n v="57601.981086012238"/>
    <n v="16.001000000000001"/>
  </r>
  <r>
    <x v="1"/>
    <x v="1"/>
    <x v="359"/>
    <x v="1"/>
    <n v="0"/>
    <n v="0"/>
    <m/>
    <n v="3.8343110084533691"/>
    <n v="0"/>
    <n v="0"/>
  </r>
  <r>
    <x v="1"/>
    <x v="1"/>
    <x v="360"/>
    <x v="0"/>
    <n v="1.9433861578302E-2"/>
    <n v="19.433861578302"/>
    <m/>
    <n v="4.1774063110351563"/>
    <n v="120443.98237994984"/>
    <n v="33.457000000000001"/>
  </r>
  <r>
    <x v="1"/>
    <x v="1"/>
    <x v="361"/>
    <x v="1"/>
    <n v="1.0033383766154E-2"/>
    <n v="10.033383766154"/>
    <m/>
    <n v="5.4526147842407227"/>
    <n v="57600.038882249442"/>
    <n v="16"/>
  </r>
  <r>
    <x v="1"/>
    <x v="1"/>
    <x v="362"/>
    <x v="1"/>
    <n v="1.0007783254898E-2"/>
    <n v="10.007783254897999"/>
    <m/>
    <n v="3.9135701656341553"/>
    <n v="57602.005662497555"/>
    <n v="16.001000000000001"/>
  </r>
  <r>
    <x v="1"/>
    <x v="1"/>
    <x v="363"/>
    <x v="1"/>
    <n v="1.0004128831492E-2"/>
    <n v="10.004128831492"/>
    <m/>
    <n v="3.9135701656341553"/>
    <n v="57600.039679336551"/>
    <n v="16"/>
  </r>
  <r>
    <x v="1"/>
    <x v="1"/>
    <x v="364"/>
    <x v="1"/>
    <n v="9.9785052195560005E-3"/>
    <n v="9.9785052195560002"/>
    <m/>
    <n v="3.957542896270752"/>
    <n v="57602.0059005613"/>
    <n v="16.001000000000001"/>
  </r>
  <r>
    <x v="1"/>
    <x v="1"/>
    <x v="365"/>
    <x v="1"/>
    <n v="9.989770246317E-3"/>
    <n v="9.9897702463170006"/>
    <m/>
    <n v="3.8735620975494385"/>
    <n v="57600.039824666419"/>
    <n v="16"/>
  </r>
  <r>
    <x v="1"/>
    <x v="1"/>
    <x v="366"/>
    <x v="1"/>
    <n v="9.9866580603300004E-3"/>
    <n v="9.9866580603300008"/>
    <m/>
    <n v="4.0392866134643555"/>
    <n v="57602.005803315369"/>
    <n v="16.001000000000001"/>
  </r>
  <r>
    <x v="1"/>
    <x v="1"/>
    <x v="367"/>
    <x v="1"/>
    <n v="0"/>
    <n v="0"/>
    <m/>
    <n v="4.0392866134643555"/>
    <n v="0"/>
    <n v="0"/>
  </r>
  <r>
    <x v="1"/>
    <x v="1"/>
    <x v="368"/>
    <x v="0"/>
    <m/>
    <m/>
    <m/>
    <n v="3.9135701656341553"/>
    <m/>
    <m/>
  </r>
  <r>
    <x v="1"/>
    <x v="1"/>
    <x v="369"/>
    <x v="1"/>
    <n v="4.8363463550940003E-3"/>
    <n v="4.8363463550940002"/>
    <m/>
    <n v="5.4526147842407227"/>
    <n v="23188.461133666529"/>
    <n v="6.4409999999999998"/>
  </r>
  <r>
    <x v="1"/>
    <x v="1"/>
    <x v="370"/>
    <x v="1"/>
    <n v="9.9219326191040003E-3"/>
    <n v="9.921932619104"/>
    <m/>
    <n v="0"/>
    <n v="57600.039606566526"/>
    <n v="16"/>
  </r>
  <r>
    <x v="1"/>
    <x v="1"/>
    <x v="371"/>
    <x v="1"/>
    <n v="9.9005224821830003E-3"/>
    <n v="9.9005224821829998"/>
    <m/>
    <n v="4.1334338188171387"/>
    <n v="57600.039594784983"/>
    <n v="16"/>
  </r>
  <r>
    <x v="1"/>
    <x v="1"/>
    <x v="372"/>
    <x v="1"/>
    <n v="9.8977136216889996E-3"/>
    <n v="9.8977136216890003"/>
    <m/>
    <n v="4.091555118560791"/>
    <n v="57600.039655462861"/>
    <n v="16"/>
  </r>
  <r>
    <x v="1"/>
    <x v="1"/>
    <x v="373"/>
    <x v="1"/>
    <n v="9.8766972949560008E-3"/>
    <n v="9.876697294956001"/>
    <m/>
    <n v="4.0894608497619629"/>
    <n v="57600.039869715023"/>
    <n v="16"/>
  </r>
  <r>
    <x v="1"/>
    <x v="1"/>
    <x v="374"/>
    <x v="1"/>
    <n v="9.8853834200219991E-3"/>
    <n v="9.8853834200219985"/>
    <m/>
    <n v="3.9615976810455322"/>
    <n v="57602.003128440367"/>
    <n v="16.001000000000001"/>
  </r>
  <r>
    <x v="1"/>
    <x v="1"/>
    <x v="375"/>
    <x v="1"/>
    <n v="0"/>
    <n v="0"/>
    <m/>
    <n v="3.9615976810455322"/>
    <n v="0"/>
    <n v="0"/>
  </r>
  <r>
    <x v="1"/>
    <x v="1"/>
    <x v="376"/>
    <x v="0"/>
    <n v="1.9210928846332999E-2"/>
    <n v="19.210928846332997"/>
    <m/>
    <n v="3.9615976810455322"/>
    <n v="121121.38453867272"/>
    <n v="33.645000000000003"/>
  </r>
  <r>
    <x v="1"/>
    <x v="1"/>
    <x v="377"/>
    <x v="1"/>
    <n v="9.8639866985310003E-3"/>
    <n v="9.8639866985310007"/>
    <m/>
    <n v="5.5845327377319336"/>
    <n v="57600.039588017942"/>
    <n v="16"/>
  </r>
  <r>
    <x v="1"/>
    <x v="1"/>
    <x v="378"/>
    <x v="1"/>
    <n v="9.8625881566930008E-3"/>
    <n v="9.8625881566930005"/>
    <m/>
    <n v="4.0873689651489258"/>
    <n v="57600.039535684366"/>
    <n v="16"/>
  </r>
  <r>
    <x v="1"/>
    <x v="1"/>
    <x v="379"/>
    <x v="1"/>
    <n v="9.8858608923909994E-3"/>
    <n v="9.8858608923909994"/>
    <m/>
    <n v="4.0015153884887695"/>
    <n v="57600.041884038175"/>
    <n v="16"/>
  </r>
  <r>
    <x v="1"/>
    <x v="1"/>
    <x v="380"/>
    <x v="1"/>
    <n v="9.9347764742369997E-3"/>
    <n v="9.9347764742369993"/>
    <m/>
    <n v="4.0434188842773438"/>
    <n v="57602.02777836546"/>
    <n v="16.001000000000001"/>
  </r>
  <r>
    <x v="1"/>
    <x v="1"/>
    <x v="381"/>
    <x v="1"/>
    <n v="1.0011920065929001E-2"/>
    <n v="10.011920065929001"/>
    <m/>
    <n v="4.0434188842773438"/>
    <n v="57600.026091870939"/>
    <n v="16"/>
  </r>
  <r>
    <x v="1"/>
    <x v="1"/>
    <x v="382"/>
    <x v="1"/>
    <n v="1.0032157747351E-2"/>
    <n v="10.032157747351"/>
    <m/>
    <n v="4.005615234375"/>
    <n v="57602.005736674459"/>
    <n v="16.001000000000001"/>
  </r>
  <r>
    <x v="1"/>
    <x v="1"/>
    <x v="383"/>
    <x v="1"/>
    <n v="0"/>
    <n v="0"/>
    <m/>
    <n v="4.005615234375"/>
    <n v="0"/>
    <n v="0"/>
  </r>
  <r>
    <x v="1"/>
    <x v="1"/>
    <x v="384"/>
    <x v="0"/>
    <n v="1.9264119171524999E-2"/>
    <n v="19.264119171525"/>
    <m/>
    <n v="4.0454883575439453"/>
    <n v="119020.80745888622"/>
    <n v="33.061"/>
  </r>
  <r>
    <x v="1"/>
    <x v="1"/>
    <x v="385"/>
    <x v="1"/>
    <n v="1.00278483796E-2"/>
    <n v="10.0278483796"/>
    <m/>
    <n v="5.5845327377319336"/>
    <n v="57601.996823174224"/>
    <n v="16.001000000000001"/>
  </r>
  <r>
    <x v="1"/>
    <x v="1"/>
    <x v="386"/>
    <x v="1"/>
    <n v="1.0028063745659999E-2"/>
    <n v="10.028063745659999"/>
    <m/>
    <n v="4.0852794647216797"/>
    <n v="57600.035914896143"/>
    <n v="16"/>
  </r>
  <r>
    <x v="1"/>
    <x v="1"/>
    <x v="387"/>
    <x v="1"/>
    <n v="1.003249401086E-2"/>
    <n v="10.032494010860001"/>
    <m/>
    <n v="3.9595692157745361"/>
    <n v="57602.004959956073"/>
    <n v="16.001000000000001"/>
  </r>
  <r>
    <x v="1"/>
    <x v="1"/>
    <x v="388"/>
    <x v="1"/>
    <n v="1.0049550993544E-2"/>
    <n v="10.049550993543999"/>
    <m/>
    <n v="4.1270971298217773"/>
    <n v="57602.003541809303"/>
    <n v="16.001000000000001"/>
  </r>
  <r>
    <x v="1"/>
    <x v="1"/>
    <x v="389"/>
    <x v="1"/>
    <n v="1.0054134215074E-2"/>
    <n v="10.054134215073999"/>
    <m/>
    <n v="4.1710023880004883"/>
    <n v="57602.005659982824"/>
    <n v="16.001000000000001"/>
  </r>
  <r>
    <x v="1"/>
    <x v="1"/>
    <x v="390"/>
    <x v="1"/>
    <n v="1.0017262670810999E-2"/>
    <n v="10.017262670811"/>
    <m/>
    <n v="4.0475597381591797"/>
    <n v="57600.039601017503"/>
    <n v="16"/>
  </r>
  <r>
    <x v="1"/>
    <x v="1"/>
    <x v="391"/>
    <x v="1"/>
    <n v="0"/>
    <n v="0"/>
    <m/>
    <n v="4.0475597381591797"/>
    <n v="0"/>
    <n v="0"/>
  </r>
  <r>
    <x v="1"/>
    <x v="1"/>
    <x v="392"/>
    <x v="0"/>
    <n v="1.9216632758713999E-2"/>
    <n v="19.216632758713999"/>
    <m/>
    <n v="4.0434188842773438"/>
    <n v="120094.02754749362"/>
    <n v="33.359000000000002"/>
  </r>
  <r>
    <x v="1"/>
    <x v="1"/>
    <x v="393"/>
    <x v="1"/>
    <n v="9.945057945938E-3"/>
    <n v="9.9450579459380002"/>
    <m/>
    <n v="5.5873923301696777"/>
    <n v="57600.039688095123"/>
    <n v="16"/>
  </r>
  <r>
    <x v="1"/>
    <x v="1"/>
    <x v="394"/>
    <x v="1"/>
    <n v="9.9460094355449998E-3"/>
    <n v="9.9460094355449993"/>
    <m/>
    <n v="4.005615234375"/>
    <n v="57602.005107390723"/>
    <n v="16.001000000000001"/>
  </r>
  <r>
    <x v="1"/>
    <x v="1"/>
    <x v="395"/>
    <x v="1"/>
    <n v="9.9564276623719996E-3"/>
    <n v="9.9564276623719987"/>
    <m/>
    <n v="4.0015153884887695"/>
    <n v="57600.039516458877"/>
    <n v="16"/>
  </r>
  <r>
    <x v="1"/>
    <x v="1"/>
    <x v="396"/>
    <x v="1"/>
    <n v="9.9535779189680006E-3"/>
    <n v="9.9535779189680014"/>
    <m/>
    <n v="4.0873689651489258"/>
    <n v="57602.005719520472"/>
    <n v="16.001000000000001"/>
  </r>
  <r>
    <x v="1"/>
    <x v="1"/>
    <x v="397"/>
    <x v="1"/>
    <n v="9.9514487643340005E-3"/>
    <n v="9.9514487643339997"/>
    <m/>
    <n v="4.0873689651489258"/>
    <n v="57602.005640296775"/>
    <n v="16.001000000000001"/>
  </r>
  <r>
    <x v="1"/>
    <x v="1"/>
    <x v="398"/>
    <x v="1"/>
    <n v="9.9368880814729998E-3"/>
    <n v="9.9368880814730005"/>
    <m/>
    <n v="4.0873689651489258"/>
    <n v="57602.005779087121"/>
    <n v="16.001000000000001"/>
  </r>
  <r>
    <x v="1"/>
    <x v="1"/>
    <x v="399"/>
    <x v="1"/>
    <n v="0"/>
    <n v="0"/>
    <m/>
    <n v="4.0873689651489258"/>
    <n v="0"/>
    <n v="0"/>
  </r>
  <r>
    <x v="0"/>
    <x v="2"/>
    <x v="1"/>
    <x v="1"/>
    <n v="1.0095266579856E-2"/>
    <n v="10.095266579856"/>
    <m/>
    <n v="1.93061363697052"/>
    <n v="57600.010645237999"/>
    <n v="16"/>
  </r>
  <r>
    <x v="0"/>
    <x v="2"/>
    <x v="2"/>
    <x v="1"/>
    <n v="1.0098445961936001E-2"/>
    <n v="10.098445961936001"/>
    <m/>
    <n v="1.3609033823013306"/>
    <n v="57600.010089842501"/>
    <n v="16"/>
  </r>
  <r>
    <x v="0"/>
    <x v="2"/>
    <x v="3"/>
    <x v="1"/>
    <n v="1.0097241155164E-2"/>
    <n v="10.097241155163999"/>
    <m/>
    <n v="1.3616023063659668"/>
    <n v="57600.010590233192"/>
    <n v="16"/>
  </r>
  <r>
    <x v="0"/>
    <x v="2"/>
    <x v="4"/>
    <x v="1"/>
    <n v="1.0091820594152E-2"/>
    <n v="10.091820594151999"/>
    <m/>
    <n v="1.3609033823013306"/>
    <n v="57600.014789555498"/>
    <n v="16"/>
  </r>
  <r>
    <x v="0"/>
    <x v="2"/>
    <x v="5"/>
    <x v="1"/>
    <n v="1.0090299720439001E-2"/>
    <n v="10.090299720439001"/>
    <m/>
    <n v="1.2744115591049194"/>
    <n v="57600.010661206717"/>
    <n v="16"/>
  </r>
  <r>
    <x v="0"/>
    <x v="2"/>
    <x v="6"/>
    <x v="1"/>
    <n v="1.0091747798561E-2"/>
    <n v="10.091747798561"/>
    <m/>
    <n v="1.231099009513855"/>
    <n v="57600.010695712554"/>
    <n v="16"/>
  </r>
  <r>
    <x v="0"/>
    <x v="2"/>
    <x v="7"/>
    <x v="1"/>
    <n v="0"/>
    <n v="0"/>
    <m/>
    <n v="1.231099009513855"/>
    <n v="0"/>
    <n v="0"/>
  </r>
  <r>
    <x v="0"/>
    <x v="2"/>
    <x v="9"/>
    <x v="1"/>
    <n v="1.0092565457963E-2"/>
    <n v="10.092565457963"/>
    <m/>
    <n v="1.6699185371398926"/>
    <n v="57600.006849507699"/>
    <n v="16"/>
  </r>
  <r>
    <x v="0"/>
    <x v="2"/>
    <x v="10"/>
    <x v="1"/>
    <n v="1.0093376516077999E-2"/>
    <n v="10.093376516077999"/>
    <m/>
    <n v="1.4048035144805908"/>
    <n v="57601.976535322479"/>
    <n v="16.001000000000001"/>
  </r>
  <r>
    <x v="0"/>
    <x v="2"/>
    <x v="11"/>
    <x v="1"/>
    <n v="1.0092462621277999E-2"/>
    <n v="10.092462621277999"/>
    <m/>
    <n v="1.3602050542831421"/>
    <n v="57600.027723846186"/>
    <n v="16"/>
  </r>
  <r>
    <x v="0"/>
    <x v="2"/>
    <x v="12"/>
    <x v="1"/>
    <n v="1.0087298218165E-2"/>
    <n v="10.087298218164999"/>
    <m/>
    <n v="1.3170032501220703"/>
    <n v="57601.974817075519"/>
    <n v="16.001000000000001"/>
  </r>
  <r>
    <x v="0"/>
    <x v="2"/>
    <x v="13"/>
    <x v="1"/>
    <n v="1.0092588592066E-2"/>
    <n v="10.092588592066001"/>
    <m/>
    <n v="1.3602050542831421"/>
    <n v="57600.010570078201"/>
    <n v="16"/>
  </r>
  <r>
    <x v="0"/>
    <x v="2"/>
    <x v="14"/>
    <x v="1"/>
    <n v="1.0089613699897E-2"/>
    <n v="10.089613699897001"/>
    <m/>
    <n v="1.3616023063659668"/>
    <n v="57600.018899880248"/>
    <n v="16"/>
  </r>
  <r>
    <x v="0"/>
    <x v="2"/>
    <x v="15"/>
    <x v="1"/>
    <n v="0"/>
    <n v="0"/>
    <m/>
    <n v="1.3616023063659668"/>
    <n v="0"/>
    <n v="0"/>
  </r>
  <r>
    <x v="0"/>
    <x v="2"/>
    <x v="17"/>
    <x v="1"/>
    <n v="1.0083265199473E-2"/>
    <n v="10.083265199473001"/>
    <m/>
    <n v="1.6690609455108643"/>
    <n v="57600.010670456701"/>
    <n v="16"/>
  </r>
  <r>
    <x v="0"/>
    <x v="2"/>
    <x v="18"/>
    <x v="1"/>
    <n v="1.0083375771059E-2"/>
    <n v="10.083375771059"/>
    <m/>
    <n v="1.3609033823013306"/>
    <n v="57600.01589172137"/>
    <n v="16"/>
  </r>
  <r>
    <x v="0"/>
    <x v="2"/>
    <x v="19"/>
    <x v="1"/>
    <n v="1.0087158859985E-2"/>
    <n v="10.087158859985001"/>
    <m/>
    <n v="1.4033626317977905"/>
    <n v="57600.010622025336"/>
    <n v="16"/>
  </r>
  <r>
    <x v="0"/>
    <x v="2"/>
    <x v="20"/>
    <x v="1"/>
    <n v="1.0085612577793999E-2"/>
    <n v="10.085612577793999"/>
    <m/>
    <n v="1.4040826559066772"/>
    <n v="57600.010638489286"/>
    <n v="16"/>
  </r>
  <r>
    <x v="0"/>
    <x v="2"/>
    <x v="21"/>
    <x v="1"/>
    <n v="1.0086091665824999E-2"/>
    <n v="10.086091665825"/>
    <m/>
    <n v="1.3609033823013306"/>
    <n v="57600.010649926859"/>
    <n v="16"/>
  </r>
  <r>
    <x v="0"/>
    <x v="2"/>
    <x v="22"/>
    <x v="1"/>
    <n v="1.0084923947019001E-2"/>
    <n v="10.084923947019"/>
    <m/>
    <n v="1.3176796436309814"/>
    <n v="57601.976676993872"/>
    <n v="16.001000000000001"/>
  </r>
  <r>
    <x v="0"/>
    <x v="2"/>
    <x v="23"/>
    <x v="1"/>
    <n v="0"/>
    <n v="0"/>
    <m/>
    <n v="1.3176796436309814"/>
    <n v="0"/>
    <n v="0"/>
  </r>
  <r>
    <x v="0"/>
    <x v="2"/>
    <x v="25"/>
    <x v="1"/>
    <n v="1.0088423261814E-2"/>
    <n v="10.088423261814"/>
    <m/>
    <n v="1.7551032304763794"/>
    <n v="57601.976673589896"/>
    <n v="16.001000000000001"/>
  </r>
  <r>
    <x v="0"/>
    <x v="2"/>
    <x v="26"/>
    <x v="1"/>
    <n v="1.0088769395322E-2"/>
    <n v="10.088769395322"/>
    <m/>
    <n v="1.3170032501220703"/>
    <n v="57600.011065930041"/>
    <n v="16"/>
  </r>
  <r>
    <x v="0"/>
    <x v="2"/>
    <x v="27"/>
    <x v="1"/>
    <n v="1.0087910023752001E-2"/>
    <n v="10.087910023752"/>
    <m/>
    <n v="1.3609033823013306"/>
    <n v="57600.010556206005"/>
    <n v="16"/>
  </r>
  <r>
    <x v="0"/>
    <x v="2"/>
    <x v="28"/>
    <x v="1"/>
    <n v="1.0089695489598E-2"/>
    <n v="10.089695489598"/>
    <m/>
    <n v="1.4472177028656006"/>
    <n v="57600.010869315229"/>
    <n v="16"/>
  </r>
  <r>
    <x v="0"/>
    <x v="2"/>
    <x v="29"/>
    <x v="1"/>
    <n v="1.0092426674475999E-2"/>
    <n v="10.092426674476"/>
    <m/>
    <n v="1.4048035144805908"/>
    <n v="57600.010365111157"/>
    <n v="16"/>
  </r>
  <r>
    <x v="0"/>
    <x v="2"/>
    <x v="30"/>
    <x v="1"/>
    <n v="1.0090891406778E-2"/>
    <n v="10.090891406777999"/>
    <m/>
    <n v="1.3183567523956299"/>
    <n v="57600.006967960493"/>
    <n v="16"/>
  </r>
  <r>
    <x v="0"/>
    <x v="2"/>
    <x v="31"/>
    <x v="1"/>
    <n v="0"/>
    <n v="0"/>
    <m/>
    <n v="1.3183567523956299"/>
    <n v="0"/>
    <n v="0"/>
  </r>
  <r>
    <x v="0"/>
    <x v="2"/>
    <x v="33"/>
    <x v="1"/>
    <n v="1.0089399334237E-2"/>
    <n v="10.089399334236999"/>
    <m/>
    <n v="0"/>
    <n v="57600.034392458285"/>
    <n v="16"/>
  </r>
  <r>
    <x v="0"/>
    <x v="2"/>
    <x v="34"/>
    <x v="1"/>
    <n v="1.0091182761835E-2"/>
    <n v="10.091182761835"/>
    <m/>
    <n v="1.4040826559066772"/>
    <n v="57602.002872121418"/>
    <n v="16.001000000000001"/>
  </r>
  <r>
    <x v="0"/>
    <x v="2"/>
    <x v="35"/>
    <x v="1"/>
    <n v="1.009411200175E-2"/>
    <n v="10.09411200175"/>
    <m/>
    <n v="1.4472177028656006"/>
    <n v="57600.039783574553"/>
    <n v="16"/>
  </r>
  <r>
    <x v="0"/>
    <x v="2"/>
    <x v="36"/>
    <x v="1"/>
    <n v="1.0094430208625001E-2"/>
    <n v="10.094430208625001"/>
    <m/>
    <n v="1.4479601383209229"/>
    <n v="57600.039715814739"/>
    <n v="16"/>
  </r>
  <r>
    <x v="0"/>
    <x v="2"/>
    <x v="37"/>
    <x v="1"/>
    <n v="1.0095456325063E-2"/>
    <n v="10.095456325062999"/>
    <m/>
    <n v="1.3609033823013306"/>
    <n v="57600.039781667299"/>
    <n v="16"/>
  </r>
  <r>
    <x v="0"/>
    <x v="2"/>
    <x v="38"/>
    <x v="1"/>
    <n v="1.0097564150942999E-2"/>
    <n v="10.097564150942999"/>
    <m/>
    <n v="1.4048035144805908"/>
    <n v="57600.039607704406"/>
    <n v="16"/>
  </r>
  <r>
    <x v="0"/>
    <x v="2"/>
    <x v="39"/>
    <x v="1"/>
    <n v="0"/>
    <n v="0"/>
    <m/>
    <n v="1.4048035144805908"/>
    <n v="0"/>
    <n v="0"/>
  </r>
  <r>
    <x v="0"/>
    <x v="2"/>
    <x v="41"/>
    <x v="1"/>
    <n v="1.0095593042902E-2"/>
    <n v="10.095593042901999"/>
    <m/>
    <n v="1.7112256288528442"/>
    <n v="57600.035941184811"/>
    <n v="16"/>
  </r>
  <r>
    <x v="0"/>
    <x v="2"/>
    <x v="42"/>
    <x v="1"/>
    <n v="1.0098942170225E-2"/>
    <n v="10.098942170225001"/>
    <m/>
    <n v="1.4479601383209229"/>
    <n v="57601.992495512"/>
    <n v="16.001000000000001"/>
  </r>
  <r>
    <x v="0"/>
    <x v="2"/>
    <x v="43"/>
    <x v="1"/>
    <n v="1.0095477663487E-2"/>
    <n v="10.095477663486999"/>
    <m/>
    <n v="1.4055249691009521"/>
    <n v="57601.998215225103"/>
    <n v="16.001000000000001"/>
  </r>
  <r>
    <x v="0"/>
    <x v="2"/>
    <x v="44"/>
    <x v="1"/>
    <n v="1.0095313704738E-2"/>
    <n v="10.095313704738"/>
    <m/>
    <n v="1.3609033823013306"/>
    <n v="57600.027123855281"/>
    <n v="16"/>
  </r>
  <r>
    <x v="0"/>
    <x v="2"/>
    <x v="45"/>
    <x v="1"/>
    <n v="1.0095143118670999E-2"/>
    <n v="10.095143118670999"/>
    <m/>
    <n v="1.4479601383209229"/>
    <n v="57600.039555675619"/>
    <n v="16"/>
  </r>
  <r>
    <x v="0"/>
    <x v="2"/>
    <x v="46"/>
    <x v="1"/>
    <n v="1.0093540236252E-2"/>
    <n v="10.093540236252"/>
    <m/>
    <n v="1.4048035144805908"/>
    <n v="57601.991639561747"/>
    <n v="16.001000000000001"/>
  </r>
  <r>
    <x v="0"/>
    <x v="2"/>
    <x v="47"/>
    <x v="1"/>
    <n v="0"/>
    <n v="0"/>
    <m/>
    <n v="1.4048035144805908"/>
    <n v="0"/>
    <n v="0"/>
  </r>
  <r>
    <x v="0"/>
    <x v="2"/>
    <x v="49"/>
    <x v="1"/>
    <n v="1.0096427330894E-2"/>
    <n v="10.096427330893999"/>
    <m/>
    <n v="1.7551032304763794"/>
    <n v="57601.999139765656"/>
    <n v="16.001000000000001"/>
  </r>
  <r>
    <x v="0"/>
    <x v="2"/>
    <x v="50"/>
    <x v="1"/>
    <n v="1.0094990241263001E-2"/>
    <n v="10.094990241263"/>
    <m/>
    <n v="1.4048035144805908"/>
    <n v="57602.014522970348"/>
    <n v="16.001000000000001"/>
  </r>
  <r>
    <x v="0"/>
    <x v="2"/>
    <x v="51"/>
    <x v="1"/>
    <n v="1.0091001017789E-2"/>
    <n v="10.091001017788999"/>
    <m/>
    <n v="1.491837739944458"/>
    <n v="57601.988667373385"/>
    <n v="16.001000000000001"/>
  </r>
  <r>
    <x v="0"/>
    <x v="2"/>
    <x v="52"/>
    <x v="1"/>
    <n v="1.0091095306184E-2"/>
    <n v="10.091095306184"/>
    <m/>
    <n v="1.491837739944458"/>
    <n v="57600.039757879123"/>
    <n v="16"/>
  </r>
  <r>
    <x v="0"/>
    <x v="2"/>
    <x v="53"/>
    <x v="1"/>
    <n v="1.0092059902963999E-2"/>
    <n v="10.092059902963999"/>
    <m/>
    <n v="1.4479601383209229"/>
    <n v="57600.039605902173"/>
    <n v="16"/>
  </r>
  <r>
    <x v="0"/>
    <x v="2"/>
    <x v="54"/>
    <x v="1"/>
    <n v="1.0091325669468E-2"/>
    <n v="10.091325669468"/>
    <m/>
    <n v="1.4910727739334106"/>
    <n v="57602.014508637905"/>
    <n v="16.001000000000001"/>
  </r>
  <r>
    <x v="0"/>
    <x v="2"/>
    <x v="55"/>
    <x v="1"/>
    <n v="0"/>
    <n v="0"/>
    <m/>
    <n v="1.4910727739334106"/>
    <n v="0"/>
    <n v="0"/>
  </r>
  <r>
    <x v="0"/>
    <x v="2"/>
    <x v="57"/>
    <x v="1"/>
    <n v="1.0086519513119001E-2"/>
    <n v="10.086519513119001"/>
    <m/>
    <n v="1.7551032304763794"/>
    <n v="57600.039688145407"/>
    <n v="16"/>
  </r>
  <r>
    <x v="0"/>
    <x v="2"/>
    <x v="58"/>
    <x v="1"/>
    <n v="1.0086537366322999E-2"/>
    <n v="10.086537366322998"/>
    <m/>
    <n v="1.5341411828994751"/>
    <n v="57602.005998227833"/>
    <n v="16.001000000000001"/>
  </r>
  <r>
    <x v="0"/>
    <x v="2"/>
    <x v="59"/>
    <x v="1"/>
    <n v="1.0087520323036E-2"/>
    <n v="10.087520323035999"/>
    <m/>
    <n v="1.4479601383209229"/>
    <n v="57602.005730447563"/>
    <n v="16.001000000000001"/>
  </r>
  <r>
    <x v="0"/>
    <x v="2"/>
    <x v="60"/>
    <x v="1"/>
    <n v="1.0096182073905001E-2"/>
    <n v="10.096182073905"/>
    <m/>
    <n v="1.4055249691009521"/>
    <n v="57600.039654016815"/>
    <n v="16"/>
  </r>
  <r>
    <x v="0"/>
    <x v="2"/>
    <x v="61"/>
    <x v="1"/>
    <n v="1.0099452619858E-2"/>
    <n v="10.099452619858001"/>
    <m/>
    <n v="1.4055249691009521"/>
    <n v="57602.020399530164"/>
    <n v="16.001000000000001"/>
  </r>
  <r>
    <x v="0"/>
    <x v="2"/>
    <x v="62"/>
    <x v="1"/>
    <n v="1.0099326515041E-2"/>
    <n v="10.099326515041"/>
    <m/>
    <n v="1.4055249691009521"/>
    <n v="57602.005654762062"/>
    <n v="16.001000000000001"/>
  </r>
  <r>
    <x v="0"/>
    <x v="2"/>
    <x v="63"/>
    <x v="1"/>
    <n v="0"/>
    <n v="0"/>
    <m/>
    <n v="1.4055249691009521"/>
    <n v="0"/>
    <n v="0"/>
  </r>
  <r>
    <x v="1"/>
    <x v="2"/>
    <x v="0"/>
    <x v="0"/>
    <n v="2.1614608582555001E-2"/>
    <n v="21.614608582555"/>
    <m/>
    <n v="3.3838200569152832"/>
    <n v="133772.25125881989"/>
    <n v="37.158999999999999"/>
  </r>
  <r>
    <x v="1"/>
    <x v="2"/>
    <x v="1"/>
    <x v="1"/>
    <n v="1.0084055003494E-2"/>
    <n v="10.084055003494001"/>
    <m/>
    <n v="3.8731179237365723"/>
    <n v="57601.975586593253"/>
    <n v="16.001000000000001"/>
  </r>
  <r>
    <x v="1"/>
    <x v="2"/>
    <x v="2"/>
    <x v="1"/>
    <n v="1.0079275019347999E-2"/>
    <n v="10.079275019348"/>
    <m/>
    <n v="3.2976016998291016"/>
    <n v="57601.976644625742"/>
    <n v="16.001000000000001"/>
  </r>
  <r>
    <x v="1"/>
    <x v="2"/>
    <x v="3"/>
    <x v="1"/>
    <n v="1.0084569544772E-2"/>
    <n v="10.084569544772"/>
    <m/>
    <n v="3.3381805419921875"/>
    <n v="57600.008464924787"/>
    <n v="16"/>
  </r>
  <r>
    <x v="1"/>
    <x v="2"/>
    <x v="4"/>
    <x v="1"/>
    <n v="1.0084824145040999E-2"/>
    <n v="10.084824145040999"/>
    <m/>
    <n v="3.1673052310943604"/>
    <n v="57600.016559099327"/>
    <n v="16"/>
  </r>
  <r>
    <x v="1"/>
    <x v="2"/>
    <x v="5"/>
    <x v="1"/>
    <n v="1.0085381336093E-2"/>
    <n v="10.085381336093"/>
    <m/>
    <n v="3.4242908954620361"/>
    <n v="57601.976810555308"/>
    <n v="16.001000000000001"/>
  </r>
  <r>
    <x v="1"/>
    <x v="2"/>
    <x v="6"/>
    <x v="1"/>
    <n v="1.0085831224061001E-2"/>
    <n v="10.085831224061"/>
    <m/>
    <n v="3.2536337375640869"/>
    <n v="57601.972892858656"/>
    <n v="16.001000000000001"/>
  </r>
  <r>
    <x v="1"/>
    <x v="2"/>
    <x v="7"/>
    <x v="1"/>
    <n v="0"/>
    <n v="0"/>
    <m/>
    <n v="3.2536337375640869"/>
    <n v="0"/>
    <n v="0"/>
  </r>
  <r>
    <x v="1"/>
    <x v="2"/>
    <x v="8"/>
    <x v="0"/>
    <n v="2.1495904815722E-2"/>
    <n v="21.495904815722"/>
    <m/>
    <n v="3.3381805419921875"/>
    <n v="133751.25871058213"/>
    <n v="37.152999999999999"/>
  </r>
  <r>
    <x v="1"/>
    <x v="2"/>
    <x v="9"/>
    <x v="1"/>
    <n v="1.0085990063313E-2"/>
    <n v="10.085990063313"/>
    <m/>
    <n v="3.9551143646240234"/>
    <n v="57601.976724805529"/>
    <n v="16.001000000000001"/>
  </r>
  <r>
    <x v="1"/>
    <x v="2"/>
    <x v="10"/>
    <x v="1"/>
    <n v="1.0083605015379001E-2"/>
    <n v="10.083605015379002"/>
    <m/>
    <n v="3.3381805419921875"/>
    <n v="57601.976894036736"/>
    <n v="16.001000000000001"/>
  </r>
  <r>
    <x v="1"/>
    <x v="2"/>
    <x v="11"/>
    <x v="1"/>
    <n v="1.0085163858363E-2"/>
    <n v="10.085163858363"/>
    <m/>
    <n v="3.3381805419921875"/>
    <n v="57601.976745961329"/>
    <n v="16.001000000000001"/>
  </r>
  <r>
    <x v="1"/>
    <x v="2"/>
    <x v="12"/>
    <x v="1"/>
    <n v="1.0089267452774E-2"/>
    <n v="10.089267452773999"/>
    <m/>
    <n v="3.3381805419921875"/>
    <n v="57600.010709576221"/>
    <n v="16"/>
  </r>
  <r>
    <x v="1"/>
    <x v="2"/>
    <x v="13"/>
    <x v="1"/>
    <n v="1.0093391388382E-2"/>
    <n v="10.093391388382001"/>
    <m/>
    <n v="3.2536337375640869"/>
    <n v="57601.976529257037"/>
    <n v="16.001000000000001"/>
  </r>
  <r>
    <x v="1"/>
    <x v="2"/>
    <x v="14"/>
    <x v="1"/>
    <n v="1.0111241563166E-2"/>
    <n v="10.111241563166001"/>
    <m/>
    <n v="3.339874267578125"/>
    <n v="57601.976890179219"/>
    <n v="16.001000000000001"/>
  </r>
  <r>
    <x v="1"/>
    <x v="2"/>
    <x v="15"/>
    <x v="1"/>
    <n v="0"/>
    <n v="0"/>
    <m/>
    <n v="3.339874267578125"/>
    <n v="0"/>
    <n v="0"/>
  </r>
  <r>
    <x v="1"/>
    <x v="2"/>
    <x v="16"/>
    <x v="0"/>
    <n v="2.1459532146691999E-2"/>
    <n v="21.459532146691998"/>
    <m/>
    <n v="3.3415696620941162"/>
    <n v="133119.60712379598"/>
    <n v="36.978000000000002"/>
  </r>
  <r>
    <x v="1"/>
    <x v="2"/>
    <x v="17"/>
    <x v="1"/>
    <n v="1.0111957779142E-2"/>
    <n v="10.111957779142001"/>
    <m/>
    <n v="3.8252179622650146"/>
    <n v="57601.989792971501"/>
    <n v="16.001000000000001"/>
  </r>
  <r>
    <x v="1"/>
    <x v="2"/>
    <x v="18"/>
    <x v="1"/>
    <n v="1.0107609513977E-2"/>
    <n v="10.107609513977"/>
    <m/>
    <n v="3.2552859783172607"/>
    <n v="57600.010566611207"/>
    <n v="16"/>
  </r>
  <r>
    <x v="1"/>
    <x v="2"/>
    <x v="19"/>
    <x v="1"/>
    <n v="1.0106020499811999E-2"/>
    <n v="10.106020499811999"/>
    <m/>
    <n v="3.3855376243591309"/>
    <n v="57601.977036625489"/>
    <n v="16.001000000000001"/>
  </r>
  <r>
    <x v="1"/>
    <x v="2"/>
    <x v="20"/>
    <x v="1"/>
    <n v="1.0112338233777E-2"/>
    <n v="10.112338233776999"/>
    <m/>
    <n v="3.2552859783172607"/>
    <n v="57601.97662802448"/>
    <n v="16.001000000000001"/>
  </r>
  <r>
    <x v="1"/>
    <x v="2"/>
    <x v="21"/>
    <x v="1"/>
    <n v="1.0107346826430001E-2"/>
    <n v="10.10734682643"/>
    <m/>
    <n v="3.339874267578125"/>
    <n v="57600.010597400069"/>
    <n v="16"/>
  </r>
  <r>
    <x v="1"/>
    <x v="2"/>
    <x v="22"/>
    <x v="1"/>
    <n v="1.0105519107127999E-2"/>
    <n v="10.105519107128"/>
    <m/>
    <n v="3.3821039199829102"/>
    <n v="57601.97668356575"/>
    <n v="16.001000000000001"/>
  </r>
  <r>
    <x v="1"/>
    <x v="2"/>
    <x v="23"/>
    <x v="1"/>
    <n v="0"/>
    <n v="0"/>
    <m/>
    <n v="3.3821039199829102"/>
    <n v="0"/>
    <n v="0"/>
  </r>
  <r>
    <x v="1"/>
    <x v="2"/>
    <x v="24"/>
    <x v="0"/>
    <n v="2.1402485127454001E-2"/>
    <n v="21.402485127454"/>
    <m/>
    <n v="3.3415696620941162"/>
    <n v="132974.68660570064"/>
    <n v="36.936999999999998"/>
  </r>
  <r>
    <x v="1"/>
    <x v="2"/>
    <x v="25"/>
    <x v="1"/>
    <n v="1.0094354550349001E-2"/>
    <n v="10.094354550349001"/>
    <m/>
    <n v="3.867222785949707"/>
    <n v="57601.976678585539"/>
    <n v="16.001000000000001"/>
  </r>
  <r>
    <x v="1"/>
    <x v="2"/>
    <x v="26"/>
    <x v="1"/>
    <n v="1.0095377930143E-2"/>
    <n v="10.095377930143"/>
    <m/>
    <n v="3.339874267578125"/>
    <n v="57601.97666614539"/>
    <n v="16.001000000000001"/>
  </r>
  <r>
    <x v="1"/>
    <x v="2"/>
    <x v="27"/>
    <x v="1"/>
    <n v="1.0093344888209999E-2"/>
    <n v="10.09334488821"/>
    <m/>
    <n v="3.4260272979736328"/>
    <n v="57601.976603095551"/>
    <n v="16.001000000000001"/>
  </r>
  <r>
    <x v="1"/>
    <x v="2"/>
    <x v="28"/>
    <x v="1"/>
    <n v="1.0088687368273E-2"/>
    <n v="10.088687368273"/>
    <m/>
    <n v="3.3381805419921875"/>
    <n v="57600.010671657379"/>
    <n v="16"/>
  </r>
  <r>
    <x v="1"/>
    <x v="2"/>
    <x v="29"/>
    <x v="1"/>
    <n v="1.0103286424179E-2"/>
    <n v="10.103286424179"/>
    <m/>
    <n v="3.4699506759643555"/>
    <n v="57601.976725108834"/>
    <n v="16.001000000000001"/>
  </r>
  <r>
    <x v="1"/>
    <x v="2"/>
    <x v="30"/>
    <x v="1"/>
    <n v="1.0099831500707999E-2"/>
    <n v="10.099831500708"/>
    <m/>
    <n v="3.3855376243591309"/>
    <n v="57600.010525071455"/>
    <n v="16"/>
  </r>
  <r>
    <x v="1"/>
    <x v="2"/>
    <x v="31"/>
    <x v="1"/>
    <n v="0"/>
    <n v="0"/>
    <m/>
    <n v="3.3855376243591309"/>
    <n v="0"/>
    <n v="0"/>
  </r>
  <r>
    <x v="1"/>
    <x v="2"/>
    <x v="32"/>
    <x v="0"/>
    <n v="2.1338960779097998E-2"/>
    <n v="21.338960779097999"/>
    <m/>
    <n v="0"/>
    <n v="132616.33089559429"/>
    <n v="36.838000000000001"/>
  </r>
  <r>
    <x v="1"/>
    <x v="2"/>
    <x v="33"/>
    <x v="1"/>
    <n v="1.0091420480541E-2"/>
    <n v="10.091420480541"/>
    <m/>
    <n v="3.867222785949707"/>
    <n v="57600.039827442386"/>
    <n v="16"/>
  </r>
  <r>
    <x v="1"/>
    <x v="2"/>
    <x v="34"/>
    <x v="1"/>
    <n v="1.0092707392974999E-2"/>
    <n v="10.092707392974999"/>
    <m/>
    <n v="3.3855376243591309"/>
    <n v="57600.026406431825"/>
    <n v="16"/>
  </r>
  <r>
    <x v="1"/>
    <x v="2"/>
    <x v="35"/>
    <x v="1"/>
    <n v="1.0090371643678001E-2"/>
    <n v="10.090371643678001"/>
    <m/>
    <n v="3.4277658462524414"/>
    <n v="57602.003536858974"/>
    <n v="16.001000000000001"/>
  </r>
  <r>
    <x v="1"/>
    <x v="2"/>
    <x v="36"/>
    <x v="1"/>
    <n v="1.0084661131890001E-2"/>
    <n v="10.08466113189"/>
    <m/>
    <n v="3.3855376243591309"/>
    <n v="57602.00341306052"/>
    <n v="16.001000000000001"/>
  </r>
  <r>
    <x v="1"/>
    <x v="2"/>
    <x v="37"/>
    <x v="1"/>
    <n v="1.0081862460345E-2"/>
    <n v="10.081862460345"/>
    <m/>
    <n v="3.3872570991516113"/>
    <n v="57600.039735483617"/>
    <n v="16"/>
  </r>
  <r>
    <x v="1"/>
    <x v="2"/>
    <x v="38"/>
    <x v="1"/>
    <n v="1.0080959160168001E-2"/>
    <n v="10.080959160168002"/>
    <m/>
    <n v="3.3838200569152832"/>
    <n v="57602.006036375737"/>
    <n v="16.001000000000001"/>
  </r>
  <r>
    <x v="1"/>
    <x v="2"/>
    <x v="39"/>
    <x v="1"/>
    <n v="0"/>
    <n v="0"/>
    <m/>
    <n v="3.3838200569152832"/>
    <n v="0"/>
    <n v="0"/>
  </r>
  <r>
    <x v="1"/>
    <x v="2"/>
    <x v="40"/>
    <x v="0"/>
    <n v="2.1300583723388999E-2"/>
    <n v="21.300583723389"/>
    <m/>
    <n v="3.3432667255401611"/>
    <n v="132520.50308701204"/>
    <n v="36.811"/>
  </r>
  <r>
    <x v="1"/>
    <x v="2"/>
    <x v="41"/>
    <x v="1"/>
    <n v="1.0089198939827E-2"/>
    <n v="10.089198939827"/>
    <m/>
    <n v="3.78125"/>
    <n v="57602.006386018882"/>
    <n v="16.001000000000001"/>
  </r>
  <r>
    <x v="1"/>
    <x v="2"/>
    <x v="42"/>
    <x v="1"/>
    <n v="1.0090275485733E-2"/>
    <n v="10.090275485733001"/>
    <m/>
    <n v="3.3415696620941162"/>
    <n v="57601.991842160031"/>
    <n v="16.001000000000001"/>
  </r>
  <r>
    <x v="1"/>
    <x v="2"/>
    <x v="43"/>
    <x v="1"/>
    <n v="1.0088748145170001E-2"/>
    <n v="10.088748145170001"/>
    <m/>
    <n v="3.2992763519287109"/>
    <n v="57600.039539879086"/>
    <n v="16"/>
  </r>
  <r>
    <x v="1"/>
    <x v="2"/>
    <x v="44"/>
    <x v="1"/>
    <n v="1.0090626171278001E-2"/>
    <n v="10.090626171278"/>
    <m/>
    <n v="3.3838200569152832"/>
    <n v="57602.004524275457"/>
    <n v="16.001000000000001"/>
  </r>
  <r>
    <x v="1"/>
    <x v="2"/>
    <x v="45"/>
    <x v="1"/>
    <n v="1.0087724715518E-2"/>
    <n v="10.087724715518"/>
    <m/>
    <n v="3.4699506759643555"/>
    <n v="57600.030291288749"/>
    <n v="16"/>
  </r>
  <r>
    <x v="1"/>
    <x v="2"/>
    <x v="46"/>
    <x v="1"/>
    <n v="1.0079476730282999E-2"/>
    <n v="10.079476730283"/>
    <m/>
    <n v="3.3838200569152832"/>
    <n v="57601.998152077256"/>
    <n v="16.001000000000001"/>
  </r>
  <r>
    <x v="1"/>
    <x v="2"/>
    <x v="47"/>
    <x v="1"/>
    <n v="0"/>
    <n v="0"/>
    <m/>
    <n v="3.3838200569152832"/>
    <n v="0"/>
    <n v="0"/>
  </r>
  <r>
    <x v="1"/>
    <x v="2"/>
    <x v="48"/>
    <x v="0"/>
    <n v="2.1258038441716001E-2"/>
    <n v="21.258038441716"/>
    <m/>
    <n v="3.4277658462524414"/>
    <n v="132199.56052137638"/>
    <n v="36.722000000000001"/>
  </r>
  <r>
    <x v="1"/>
    <x v="2"/>
    <x v="49"/>
    <x v="1"/>
    <n v="1.0093368407190001E-2"/>
    <n v="10.093368407190001"/>
    <m/>
    <n v="3.8252179622650146"/>
    <n v="57602.003648583166"/>
    <n v="16.001000000000001"/>
  </r>
  <r>
    <x v="1"/>
    <x v="2"/>
    <x v="50"/>
    <x v="1"/>
    <n v="1.0088078883981E-2"/>
    <n v="10.088078883981"/>
    <m/>
    <n v="3.4717113971710205"/>
    <n v="57602.007303428181"/>
    <n v="16.001000000000001"/>
  </r>
  <r>
    <x v="1"/>
    <x v="2"/>
    <x v="51"/>
    <x v="1"/>
    <n v="1.0089131228352999E-2"/>
    <n v="10.089131228352999"/>
    <m/>
    <n v="3.4277658462524414"/>
    <n v="57602.005293412403"/>
    <n v="16.001000000000001"/>
  </r>
  <r>
    <x v="1"/>
    <x v="2"/>
    <x v="52"/>
    <x v="1"/>
    <n v="1.0088681458529E-2"/>
    <n v="10.088681458528999"/>
    <m/>
    <n v="3.4295058250427246"/>
    <n v="57600.039658546302"/>
    <n v="16"/>
  </r>
  <r>
    <x v="1"/>
    <x v="2"/>
    <x v="53"/>
    <x v="1"/>
    <n v="1.0093648319265999E-2"/>
    <n v="10.093648319265998"/>
    <m/>
    <n v="3.3855376243591309"/>
    <n v="57602.003297875679"/>
    <n v="16.001000000000001"/>
  </r>
  <r>
    <x v="1"/>
    <x v="2"/>
    <x v="54"/>
    <x v="1"/>
    <n v="1.0096561091622E-2"/>
    <n v="10.096561091622"/>
    <m/>
    <n v="3.3009529113769531"/>
    <n v="57602.005657148809"/>
    <n v="16.001000000000001"/>
  </r>
  <r>
    <x v="1"/>
    <x v="2"/>
    <x v="55"/>
    <x v="1"/>
    <n v="0"/>
    <n v="0"/>
    <m/>
    <n v="3.3009529113769531"/>
    <n v="0"/>
    <n v="0"/>
  </r>
  <r>
    <x v="1"/>
    <x v="2"/>
    <x v="56"/>
    <x v="0"/>
    <n v="2.1237605453189999E-2"/>
    <n v="21.23760545319"/>
    <m/>
    <n v="3.4699506759643555"/>
    <n v="131905.43862014962"/>
    <n v="36.64"/>
  </r>
  <r>
    <x v="1"/>
    <x v="2"/>
    <x v="57"/>
    <x v="1"/>
    <n v="1.0091792947835E-2"/>
    <n v="10.091792947835"/>
    <m/>
    <n v="3.8232772350311279"/>
    <n v="57600.039912113774"/>
    <n v="16"/>
  </r>
  <r>
    <x v="1"/>
    <x v="2"/>
    <x v="58"/>
    <x v="1"/>
    <n v="1.0079744913378E-2"/>
    <n v="10.079744913378001"/>
    <m/>
    <n v="3.3855376243591309"/>
    <n v="57600.039739577696"/>
    <n v="16"/>
  </r>
  <r>
    <x v="1"/>
    <x v="2"/>
    <x v="59"/>
    <x v="1"/>
    <n v="1.0073303816979001E-2"/>
    <n v="10.073303816979001"/>
    <m/>
    <n v="3.5156571865081787"/>
    <n v="57602.005388128033"/>
    <n v="16.001000000000001"/>
  </r>
  <r>
    <x v="1"/>
    <x v="2"/>
    <x v="60"/>
    <x v="1"/>
    <n v="1.0081958147455E-2"/>
    <n v="10.081958147455"/>
    <m/>
    <n v="3.4717113971710205"/>
    <n v="126905.29950355728"/>
    <n v="35.250999999999998"/>
  </r>
  <r>
    <x v="1"/>
    <x v="2"/>
    <x v="61"/>
    <x v="1"/>
    <n v="1.0091010868884E-2"/>
    <n v="10.091010868884"/>
    <m/>
    <n v="3.4699506759643555"/>
    <n v="57600.037666961944"/>
    <n v="16"/>
  </r>
  <r>
    <x v="1"/>
    <x v="2"/>
    <x v="62"/>
    <x v="1"/>
    <n v="1.0093385530745E-2"/>
    <n v="10.093385530745"/>
    <m/>
    <n v="0"/>
    <n v="57601.970415495249"/>
    <n v="16.001000000000001"/>
  </r>
  <r>
    <x v="1"/>
    <x v="2"/>
    <x v="63"/>
    <x v="1"/>
    <n v="0"/>
    <n v="0"/>
    <m/>
    <n v="0"/>
    <n v="0"/>
    <n v="0"/>
  </r>
  <r>
    <x v="1"/>
    <x v="2"/>
    <x v="64"/>
    <x v="0"/>
    <n v="2.1199494580327001E-2"/>
    <n v="21.199494580327002"/>
    <m/>
    <n v="3.5138740539550781"/>
    <n v="131580.63775411021"/>
    <n v="36.549999999999997"/>
  </r>
  <r>
    <x v="1"/>
    <x v="2"/>
    <x v="65"/>
    <x v="1"/>
    <n v="1.0092944063536001E-2"/>
    <n v="10.092944063536001"/>
    <m/>
    <n v="3.8691859245300293"/>
    <n v="57601.978022458847"/>
    <n v="16.001000000000001"/>
  </r>
  <r>
    <x v="1"/>
    <x v="2"/>
    <x v="66"/>
    <x v="1"/>
    <n v="1.0090588894467E-2"/>
    <n v="10.090588894467"/>
    <m/>
    <n v="3.5138740539550781"/>
    <n v="57601.975893524541"/>
    <n v="16.001000000000001"/>
  </r>
  <r>
    <x v="1"/>
    <x v="2"/>
    <x v="67"/>
    <x v="1"/>
    <n v="1.0085153036120001E-2"/>
    <n v="10.085153036120001"/>
    <m/>
    <n v="3.3855376243591309"/>
    <n v="57601.978138969811"/>
    <n v="16.001000000000001"/>
  </r>
  <r>
    <x v="1"/>
    <x v="2"/>
    <x v="68"/>
    <x v="1"/>
    <n v="1.0080051371909E-2"/>
    <n v="10.080051371909001"/>
    <m/>
    <n v="3.4312474727630615"/>
    <n v="57600.009726569871"/>
    <n v="16"/>
  </r>
  <r>
    <x v="1"/>
    <x v="2"/>
    <x v="69"/>
    <x v="1"/>
    <n v="1.0080391604317E-2"/>
    <n v="10.080391604317001"/>
    <m/>
    <n v="3.4295058250427246"/>
    <n v="57601.977320205027"/>
    <n v="16.001000000000001"/>
  </r>
  <r>
    <x v="1"/>
    <x v="2"/>
    <x v="70"/>
    <x v="1"/>
    <n v="1.0093563237088E-2"/>
    <n v="10.093563237088"/>
    <m/>
    <n v="3.4717113971710205"/>
    <n v="57601.975645055616"/>
    <n v="16.001000000000001"/>
  </r>
  <r>
    <x v="1"/>
    <x v="2"/>
    <x v="71"/>
    <x v="1"/>
    <n v="0"/>
    <n v="0"/>
    <m/>
    <n v="3.4717113971710205"/>
    <n v="0"/>
    <n v="0"/>
  </r>
  <r>
    <x v="1"/>
    <x v="2"/>
    <x v="72"/>
    <x v="0"/>
    <n v="2.1150769191625E-2"/>
    <n v="21.150769191624999"/>
    <m/>
    <n v="3.5156571865081787"/>
    <n v="131368.06668411466"/>
    <n v="36.491"/>
  </r>
  <r>
    <x v="1"/>
    <x v="2"/>
    <x v="73"/>
    <x v="1"/>
    <n v="1.0091476214814999E-2"/>
    <n v="10.091476214815"/>
    <m/>
    <n v="3.9131538867950439"/>
    <n v="57601.987519900278"/>
    <n v="16.001000000000001"/>
  </r>
  <r>
    <x v="1"/>
    <x v="2"/>
    <x v="74"/>
    <x v="1"/>
    <n v="1.0089446267584E-2"/>
    <n v="10.089446267584"/>
    <m/>
    <n v="3.4734737873077393"/>
    <n v="57601.97594139837"/>
    <n v="16.001000000000001"/>
  </r>
  <r>
    <x v="1"/>
    <x v="2"/>
    <x v="75"/>
    <x v="1"/>
    <n v="1.0091359160037E-2"/>
    <n v="10.091359160037001"/>
    <m/>
    <n v="3.4717113971710205"/>
    <n v="57601.992334760565"/>
    <n v="16.001000000000001"/>
  </r>
  <r>
    <x v="1"/>
    <x v="2"/>
    <x v="76"/>
    <x v="1"/>
    <n v="1.0107363531031E-2"/>
    <n v="10.107363531031"/>
    <m/>
    <n v="3.4734737873077393"/>
    <n v="57600.009668276645"/>
    <n v="16"/>
  </r>
  <r>
    <x v="1"/>
    <x v="2"/>
    <x v="77"/>
    <x v="1"/>
    <n v="1.009818386644E-2"/>
    <n v="10.098183866439999"/>
    <m/>
    <n v="3.4312474727630615"/>
    <n v="57601.988170567653"/>
    <n v="16.001000000000001"/>
  </r>
  <r>
    <x v="1"/>
    <x v="2"/>
    <x v="78"/>
    <x v="1"/>
    <n v="1.0097914805074999E-2"/>
    <n v="10.097914805075"/>
    <m/>
    <n v="3.5174417495727539"/>
    <n v="57601.974210399261"/>
    <n v="16.001000000000001"/>
  </r>
  <r>
    <x v="1"/>
    <x v="2"/>
    <x v="79"/>
    <x v="1"/>
    <n v="0"/>
    <n v="0"/>
    <m/>
    <n v="3.5174417495727539"/>
    <n v="0"/>
    <n v="0"/>
  </r>
  <r>
    <x v="1"/>
    <x v="2"/>
    <x v="80"/>
    <x v="0"/>
    <n v="2.1141279548436E-2"/>
    <n v="21.141279548436"/>
    <m/>
    <n v="3.4752378463745117"/>
    <n v="131126.56122497952"/>
    <n v="36.423999999999999"/>
  </r>
  <r>
    <x v="1"/>
    <x v="2"/>
    <x v="81"/>
    <x v="1"/>
    <n v="1.0094556012357E-2"/>
    <n v="10.094556012357"/>
    <m/>
    <n v="3.8691859245300293"/>
    <n v="57601.978525384053"/>
    <n v="16.001000000000001"/>
  </r>
  <r>
    <x v="1"/>
    <x v="2"/>
    <x v="82"/>
    <x v="1"/>
    <n v="1.0102206197147001E-2"/>
    <n v="10.102206197147002"/>
    <m/>
    <n v="3.5156571865081787"/>
    <n v="57601.974628620897"/>
    <n v="16.001000000000001"/>
  </r>
  <r>
    <x v="1"/>
    <x v="2"/>
    <x v="83"/>
    <x v="1"/>
    <n v="1.0086654007708E-2"/>
    <n v="10.086654007707999"/>
    <m/>
    <n v="3.5577976703643799"/>
    <n v="57601.97545981787"/>
    <n v="16.001000000000001"/>
  </r>
  <r>
    <x v="1"/>
    <x v="2"/>
    <x v="84"/>
    <x v="1"/>
    <n v="1.0077145584296E-2"/>
    <n v="10.077145584296"/>
    <m/>
    <n v="3.5156571865081787"/>
    <n v="57601.975568707159"/>
    <n v="16.001000000000001"/>
  </r>
  <r>
    <x v="1"/>
    <x v="2"/>
    <x v="85"/>
    <x v="1"/>
    <n v="1.0068510594468999E-2"/>
    <n v="10.068510594469"/>
    <m/>
    <n v="3.4734737873077393"/>
    <n v="57601.975922220736"/>
    <n v="16.001000000000001"/>
  </r>
  <r>
    <x v="1"/>
    <x v="2"/>
    <x v="86"/>
    <x v="1"/>
    <n v="1.0065641892568001E-2"/>
    <n v="10.065641892568001"/>
    <m/>
    <n v="3.5174417495727539"/>
    <n v="57601.975621386737"/>
    <n v="16.001000000000001"/>
  </r>
  <r>
    <x v="1"/>
    <x v="2"/>
    <x v="87"/>
    <x v="1"/>
    <n v="0"/>
    <n v="0"/>
    <m/>
    <n v="3.5174417495727539"/>
    <n v="0"/>
    <n v="0"/>
  </r>
  <r>
    <x v="1"/>
    <x v="2"/>
    <x v="88"/>
    <x v="0"/>
    <n v="2.1067910052991998E-2"/>
    <n v="21.067910052991998"/>
    <m/>
    <n v="3.4717113971710205"/>
    <n v="131132.00849305425"/>
    <n v="36.426000000000002"/>
  </r>
  <r>
    <x v="1"/>
    <x v="2"/>
    <x v="89"/>
    <x v="1"/>
    <n v="1.0071339808346E-2"/>
    <n v="10.071339808346"/>
    <m/>
    <n v="3.9551143646240234"/>
    <n v="57601.979034982462"/>
    <n v="16.001000000000001"/>
  </r>
  <r>
    <x v="1"/>
    <x v="2"/>
    <x v="90"/>
    <x v="1"/>
    <n v="1.0071942897869999E-2"/>
    <n v="10.071942897869999"/>
    <m/>
    <n v="3.4717113971710205"/>
    <n v="57600.022636428781"/>
    <n v="16"/>
  </r>
  <r>
    <x v="1"/>
    <x v="2"/>
    <x v="91"/>
    <x v="1"/>
    <n v="1.0072446641948E-2"/>
    <n v="10.072446641948"/>
    <m/>
    <n v="3.5174417495727539"/>
    <n v="57601.992112099309"/>
    <n v="16.001000000000001"/>
  </r>
  <r>
    <x v="1"/>
    <x v="2"/>
    <x v="92"/>
    <x v="1"/>
    <n v="1.0071109664194E-2"/>
    <n v="10.071109664194001"/>
    <m/>
    <n v="3.4734737873077393"/>
    <n v="57601.98084411044"/>
    <n v="16.001000000000001"/>
  </r>
  <r>
    <x v="1"/>
    <x v="2"/>
    <x v="93"/>
    <x v="1"/>
    <n v="1.0066014976091E-2"/>
    <n v="10.066014976090999"/>
    <m/>
    <n v="3.4734737873077393"/>
    <n v="57601.972819086834"/>
    <n v="16.001000000000001"/>
  </r>
  <r>
    <x v="1"/>
    <x v="2"/>
    <x v="94"/>
    <x v="1"/>
    <n v="1.0068956755621999E-2"/>
    <n v="10.068956755621999"/>
    <m/>
    <n v="3.5156571865081787"/>
    <n v="57601.993005601413"/>
    <n v="16.001000000000001"/>
  </r>
  <r>
    <x v="1"/>
    <x v="2"/>
    <x v="95"/>
    <x v="1"/>
    <n v="0"/>
    <n v="0"/>
    <m/>
    <n v="3.5156571865081787"/>
    <n v="0"/>
    <n v="0"/>
  </r>
  <r>
    <x v="1"/>
    <x v="2"/>
    <x v="96"/>
    <x v="0"/>
    <n v="2.1043033834943999E-2"/>
    <n v="21.043033834943998"/>
    <m/>
    <n v="3.5156571865081787"/>
    <n v="130914.57675958474"/>
    <n v="36.365000000000002"/>
  </r>
  <r>
    <x v="1"/>
    <x v="2"/>
    <x v="97"/>
    <x v="1"/>
    <n v="1.0073068516083E-2"/>
    <n v="10.073068516083"/>
    <m/>
    <n v="3.8691859245300293"/>
    <n v="57600.02888149819"/>
    <n v="16"/>
  </r>
  <r>
    <x v="1"/>
    <x v="2"/>
    <x v="98"/>
    <x v="1"/>
    <n v="1.0075737580586001E-2"/>
    <n v="10.075737580586001"/>
    <m/>
    <n v="3.5596029758453369"/>
    <n v="57601.981031780342"/>
    <n v="16.001000000000001"/>
  </r>
  <r>
    <x v="1"/>
    <x v="2"/>
    <x v="99"/>
    <x v="1"/>
    <n v="1.0074869870012E-2"/>
    <n v="10.074869870012"/>
    <m/>
    <n v="3.5577976703643799"/>
    <n v="57601.990469747223"/>
    <n v="16.001000000000001"/>
  </r>
  <r>
    <x v="1"/>
    <x v="2"/>
    <x v="100"/>
    <x v="1"/>
    <n v="1.0065598997965001E-2"/>
    <n v="10.065598997965001"/>
    <m/>
    <n v="3.6456444263458252"/>
    <n v="57601.980470650851"/>
    <n v="16.001000000000001"/>
  </r>
  <r>
    <x v="1"/>
    <x v="2"/>
    <x v="101"/>
    <x v="1"/>
    <n v="1.0066924283153001E-2"/>
    <n v="10.066924283153"/>
    <m/>
    <n v="3.5998954772949219"/>
    <n v="57601.980777869205"/>
    <n v="16.001000000000001"/>
  </r>
  <r>
    <x v="1"/>
    <x v="2"/>
    <x v="102"/>
    <x v="1"/>
    <n v="1.0074018556633001E-2"/>
    <n v="10.074018556633"/>
    <m/>
    <n v="3.5596029758453369"/>
    <n v="57600.023066336507"/>
    <n v="16"/>
  </r>
  <r>
    <x v="1"/>
    <x v="2"/>
    <x v="103"/>
    <x v="1"/>
    <n v="0"/>
    <n v="0"/>
    <m/>
    <n v="3.5596029758453369"/>
    <n v="0"/>
    <n v="0"/>
  </r>
  <r>
    <x v="1"/>
    <x v="2"/>
    <x v="104"/>
    <x v="0"/>
    <n v="2.1018182142748001E-2"/>
    <n v="21.018182142748"/>
    <m/>
    <n v="3.5998954772949219"/>
    <n v="130663.49934989359"/>
    <n v="36.295000000000002"/>
  </r>
  <r>
    <x v="1"/>
    <x v="2"/>
    <x v="105"/>
    <x v="1"/>
    <n v="1.0073164723023E-2"/>
    <n v="10.073164723023"/>
    <m/>
    <n v="3.9131538867950439"/>
    <n v="57601.9847960486"/>
    <n v="16.001000000000001"/>
  </r>
  <r>
    <x v="1"/>
    <x v="2"/>
    <x v="106"/>
    <x v="1"/>
    <n v="1.0074462474833E-2"/>
    <n v="10.074462474833"/>
    <m/>
    <n v="3.5596029758453369"/>
    <n v="57601.999351671067"/>
    <n v="16.001000000000001"/>
  </r>
  <r>
    <x v="1"/>
    <x v="2"/>
    <x v="107"/>
    <x v="1"/>
    <n v="1.0072336870296E-2"/>
    <n v="10.072336870295999"/>
    <m/>
    <n v="3.603548526763916"/>
    <n v="57601.985125655745"/>
    <n v="16.001000000000001"/>
  </r>
  <r>
    <x v="1"/>
    <x v="2"/>
    <x v="108"/>
    <x v="1"/>
    <n v="1.0066016947312999E-2"/>
    <n v="10.066016947312999"/>
    <m/>
    <n v="3.5596029758453369"/>
    <n v="57602.008046560193"/>
    <n v="16.001000000000001"/>
  </r>
  <r>
    <x v="1"/>
    <x v="2"/>
    <x v="109"/>
    <x v="1"/>
    <n v="1.0067707429715E-2"/>
    <n v="10.067707429715"/>
    <m/>
    <n v="3.5174417495727539"/>
    <n v="57600.148352020689"/>
    <n v="16"/>
  </r>
  <r>
    <x v="1"/>
    <x v="2"/>
    <x v="110"/>
    <x v="1"/>
    <n v="1.0078011240082001E-2"/>
    <n v="10.078011240082001"/>
    <m/>
    <n v="3.5596029758453369"/>
    <n v="57602.993209918961"/>
    <n v="16.001000000000001"/>
  </r>
  <r>
    <x v="1"/>
    <x v="2"/>
    <x v="111"/>
    <x v="1"/>
    <n v="0"/>
    <n v="0"/>
    <m/>
    <n v="3.5596029758453369"/>
    <n v="0"/>
    <n v="0"/>
  </r>
  <r>
    <x v="1"/>
    <x v="2"/>
    <x v="112"/>
    <x v="0"/>
    <n v="2.0992186481330999E-2"/>
    <n v="20.992186481331"/>
    <m/>
    <n v="3.6456444263458252"/>
    <n v="130499.52353457232"/>
    <n v="36.25"/>
  </r>
  <r>
    <x v="1"/>
    <x v="2"/>
    <x v="113"/>
    <x v="1"/>
    <n v="1.0069804421962999E-2"/>
    <n v="10.069804421962999"/>
    <m/>
    <n v="0"/>
    <n v="57602.007576205739"/>
    <n v="16.001000000000001"/>
  </r>
  <r>
    <x v="1"/>
    <x v="2"/>
    <x v="114"/>
    <x v="1"/>
    <n v="1.00664120694E-2"/>
    <n v="10.0664120694"/>
    <m/>
    <n v="3.6456444263458252"/>
    <n v="57600.037303927777"/>
    <n v="16"/>
  </r>
  <r>
    <x v="1"/>
    <x v="2"/>
    <x v="115"/>
    <x v="1"/>
    <n v="1.0111917067493001E-2"/>
    <n v="10.111917067493"/>
    <m/>
    <n v="3.5174417495727539"/>
    <n v="57602.003801657294"/>
    <n v="16.001000000000001"/>
  </r>
  <r>
    <x v="1"/>
    <x v="2"/>
    <x v="116"/>
    <x v="1"/>
    <n v="1.0077977111435999E-2"/>
    <n v="10.077977111435999"/>
    <m/>
    <n v="3.603548526763916"/>
    <n v="57602.004050751646"/>
    <n v="16.001000000000001"/>
  </r>
  <r>
    <x v="1"/>
    <x v="2"/>
    <x v="117"/>
    <x v="1"/>
    <n v="1.0077585798622999E-2"/>
    <n v="10.077585798623"/>
    <m/>
    <n v="3.6456444263458252"/>
    <n v="57600.037933358413"/>
    <n v="16"/>
  </r>
  <r>
    <x v="1"/>
    <x v="2"/>
    <x v="118"/>
    <x v="1"/>
    <n v="1.0077776943422E-2"/>
    <n v="10.077776943422"/>
    <m/>
    <n v="3.603548526763916"/>
    <n v="57602.003879066498"/>
    <n v="16.001000000000001"/>
  </r>
  <r>
    <x v="1"/>
    <x v="2"/>
    <x v="119"/>
    <x v="1"/>
    <n v="0"/>
    <n v="0"/>
    <m/>
    <n v="3.603548526763916"/>
    <n v="0"/>
    <n v="0"/>
  </r>
  <r>
    <x v="1"/>
    <x v="2"/>
    <x v="120"/>
    <x v="0"/>
    <n v="2.094911105655E-2"/>
    <n v="20.949111056549999"/>
    <m/>
    <n v="3.603548526763916"/>
    <n v="130234.88992814522"/>
    <n v="36.176000000000002"/>
  </r>
  <r>
    <x v="1"/>
    <x v="2"/>
    <x v="121"/>
    <x v="1"/>
    <n v="1.0071339568548001E-2"/>
    <n v="10.071339568548"/>
    <m/>
    <n v="3.9551143646240234"/>
    <n v="57602.004020430279"/>
    <n v="16.001000000000001"/>
  </r>
  <r>
    <x v="1"/>
    <x v="2"/>
    <x v="122"/>
    <x v="1"/>
    <n v="1.0065143723017001E-2"/>
    <n v="10.065143723017"/>
    <m/>
    <n v="3.5192282199859619"/>
    <n v="57602.003955057269"/>
    <n v="16.001000000000001"/>
  </r>
  <r>
    <x v="1"/>
    <x v="2"/>
    <x v="123"/>
    <x v="1"/>
    <n v="1.0072106332092001E-2"/>
    <n v="10.072106332092"/>
    <m/>
    <n v="3.4770035743713379"/>
    <n v="57602.004095522352"/>
    <n v="16.001000000000001"/>
  </r>
  <r>
    <x v="1"/>
    <x v="2"/>
    <x v="124"/>
    <x v="1"/>
    <n v="1.0076524040662E-2"/>
    <n v="10.076524040661999"/>
    <m/>
    <n v="3.6474943161010742"/>
    <n v="57602.003504545566"/>
    <n v="16.001000000000001"/>
  </r>
  <r>
    <x v="1"/>
    <x v="2"/>
    <x v="125"/>
    <x v="1"/>
    <n v="1.0108881420586999E-2"/>
    <n v="10.108881420587"/>
    <m/>
    <n v="3.6053779125213623"/>
    <n v="57600.037376176726"/>
    <n v="16"/>
  </r>
  <r>
    <x v="1"/>
    <x v="2"/>
    <x v="126"/>
    <x v="1"/>
    <n v="1.0085845080207E-2"/>
    <n v="10.085845080207001"/>
    <m/>
    <n v="3.6876978874206543"/>
    <n v="57602.003692559825"/>
    <n v="16.001000000000001"/>
  </r>
  <r>
    <x v="1"/>
    <x v="2"/>
    <x v="127"/>
    <x v="1"/>
    <n v="0"/>
    <n v="0"/>
    <m/>
    <n v="3.6876978874206543"/>
    <n v="0"/>
    <n v="0"/>
  </r>
  <r>
    <x v="1"/>
    <x v="2"/>
    <x v="128"/>
    <x v="0"/>
    <n v="2.0920345283071001E-2"/>
    <n v="20.920345283071001"/>
    <m/>
    <n v="3.6474943161010742"/>
    <n v="130093.41471185956"/>
    <n v="36.137"/>
  </r>
  <r>
    <x v="1"/>
    <x v="2"/>
    <x v="129"/>
    <x v="1"/>
    <n v="1.0070686506463001E-2"/>
    <n v="10.070686506463"/>
    <m/>
    <n v="4.0368609428405762"/>
    <n v="57602.004186038655"/>
    <n v="16.001000000000001"/>
  </r>
  <r>
    <x v="1"/>
    <x v="2"/>
    <x v="130"/>
    <x v="1"/>
    <n v="1.0086903447923E-2"/>
    <n v="10.086903447923"/>
    <m/>
    <n v="3.5650291442871094"/>
    <n v="57601.990174773753"/>
    <n v="16.001000000000001"/>
  </r>
  <r>
    <x v="1"/>
    <x v="2"/>
    <x v="131"/>
    <x v="1"/>
    <n v="1.0071620403235001E-2"/>
    <n v="10.071620403235"/>
    <m/>
    <n v="3.6053779125213623"/>
    <n v="57601.996996467613"/>
    <n v="16.001000000000001"/>
  </r>
  <r>
    <x v="1"/>
    <x v="2"/>
    <x v="132"/>
    <x v="1"/>
    <n v="1.0092775044299E-2"/>
    <n v="10.092775044299"/>
    <m/>
    <n v="3.6474943161010742"/>
    <n v="57601.991456407741"/>
    <n v="16.001000000000001"/>
  </r>
  <r>
    <x v="1"/>
    <x v="2"/>
    <x v="133"/>
    <x v="1"/>
    <n v="1.0073456559259E-2"/>
    <n v="10.073456559259"/>
    <m/>
    <n v="3.6072089672088623"/>
    <n v="57600.038068092101"/>
    <n v="16"/>
  </r>
  <r>
    <x v="1"/>
    <x v="2"/>
    <x v="134"/>
    <x v="1"/>
    <n v="1.0078484486275E-2"/>
    <n v="10.078484486275"/>
    <m/>
    <n v="0"/>
    <n v="57600.035815902491"/>
    <n v="16"/>
  </r>
  <r>
    <x v="1"/>
    <x v="2"/>
    <x v="135"/>
    <x v="1"/>
    <n v="0"/>
    <n v="0"/>
    <m/>
    <n v="0"/>
    <n v="0"/>
    <n v="0"/>
  </r>
  <r>
    <x v="1"/>
    <x v="2"/>
    <x v="136"/>
    <x v="0"/>
    <n v="2.0873035146142999E-2"/>
    <n v="20.873035146143"/>
    <m/>
    <n v="3.7353856563568115"/>
    <n v="129813.16737561893"/>
    <n v="36.058999999999997"/>
  </r>
  <r>
    <x v="1"/>
    <x v="2"/>
    <x v="137"/>
    <x v="1"/>
    <n v="1.0071624980441E-2"/>
    <n v="10.071624980441001"/>
    <m/>
    <n v="4.1684980392456055"/>
    <n v="57602.003982329901"/>
    <n v="16.001000000000001"/>
  </r>
  <r>
    <x v="1"/>
    <x v="2"/>
    <x v="138"/>
    <x v="1"/>
    <n v="1.0094000477348999E-2"/>
    <n v="10.094000477348999"/>
    <m/>
    <n v="3.7334911823272705"/>
    <n v="57602.003640570343"/>
    <n v="16.001000000000001"/>
  </r>
  <r>
    <x v="1"/>
    <x v="2"/>
    <x v="139"/>
    <x v="1"/>
    <n v="1.0091465627641001E-2"/>
    <n v="10.091465627641"/>
    <m/>
    <n v="3.7353856563568115"/>
    <n v="57602.00363004535"/>
    <n v="16.001000000000001"/>
  </r>
  <r>
    <x v="1"/>
    <x v="2"/>
    <x v="140"/>
    <x v="1"/>
    <n v="1.0080981032086E-2"/>
    <n v="10.080981032085999"/>
    <m/>
    <n v="3.6072089672088623"/>
    <n v="57602.003835105003"/>
    <n v="16.001000000000001"/>
  </r>
  <r>
    <x v="1"/>
    <x v="2"/>
    <x v="141"/>
    <x v="1"/>
    <n v="1.0071662011854001E-2"/>
    <n v="10.071662011854"/>
    <m/>
    <n v="3.7774147987365723"/>
    <n v="57602.003711956"/>
    <n v="16.001000000000001"/>
  </r>
  <r>
    <x v="1"/>
    <x v="2"/>
    <x v="142"/>
    <x v="1"/>
    <n v="1.0074939628103999E-2"/>
    <n v="10.074939628104"/>
    <m/>
    <n v="3.6053779125213623"/>
    <n v="57600.037664894175"/>
    <n v="16"/>
  </r>
  <r>
    <x v="1"/>
    <x v="2"/>
    <x v="143"/>
    <x v="1"/>
    <n v="0"/>
    <n v="0"/>
    <m/>
    <n v="3.6053779125213623"/>
    <n v="0"/>
    <n v="0"/>
  </r>
  <r>
    <x v="1"/>
    <x v="2"/>
    <x v="144"/>
    <x v="0"/>
    <n v="2.0859472071605999E-2"/>
    <n v="20.859472071606"/>
    <m/>
    <n v="3.7774147987365723"/>
    <n v="129693.85946176419"/>
    <n v="36.026000000000003"/>
  </r>
  <r>
    <x v="1"/>
    <x v="2"/>
    <x v="145"/>
    <x v="1"/>
    <n v="1.0072328046694E-2"/>
    <n v="10.072328046694"/>
    <m/>
    <n v="4.0869512557983398"/>
    <n v="57600.037857407078"/>
    <n v="16"/>
  </r>
  <r>
    <x v="1"/>
    <x v="2"/>
    <x v="146"/>
    <x v="1"/>
    <n v="1.0071369235035E-2"/>
    <n v="10.071369235035"/>
    <m/>
    <n v="3.6053779125213623"/>
    <n v="57602.003593522968"/>
    <n v="16.001000000000001"/>
  </r>
  <r>
    <x v="1"/>
    <x v="2"/>
    <x v="147"/>
    <x v="1"/>
    <n v="1.0071653328717E-2"/>
    <n v="10.071653328717"/>
    <m/>
    <n v="3.6914401054382324"/>
    <n v="57601.998583034285"/>
    <n v="16.001000000000001"/>
  </r>
  <r>
    <x v="1"/>
    <x v="2"/>
    <x v="148"/>
    <x v="1"/>
    <n v="1.0074831430412001E-2"/>
    <n v="10.074831430412001"/>
    <m/>
    <n v="3.6933138370513916"/>
    <n v="57602.001382806251"/>
    <n v="16.001000000000001"/>
  </r>
  <r>
    <x v="1"/>
    <x v="2"/>
    <x v="149"/>
    <x v="1"/>
    <n v="1.0069420341458E-2"/>
    <n v="10.069420341458001"/>
    <m/>
    <n v="3.7774147987365723"/>
    <n v="57602.003643461183"/>
    <n v="16.001000000000001"/>
  </r>
  <r>
    <x v="1"/>
    <x v="2"/>
    <x v="150"/>
    <x v="1"/>
    <n v="1.0068823005061E-2"/>
    <n v="10.068823005060999"/>
    <m/>
    <n v="3.6511991024017334"/>
    <n v="57602.003870793087"/>
    <n v="16.001000000000001"/>
  </r>
  <r>
    <x v="1"/>
    <x v="2"/>
    <x v="151"/>
    <x v="1"/>
    <n v="0"/>
    <n v="0"/>
    <m/>
    <n v="3.6511991024017334"/>
    <n v="0"/>
    <n v="0"/>
  </r>
  <r>
    <x v="1"/>
    <x v="2"/>
    <x v="152"/>
    <x v="0"/>
    <n v="2.0833574315268999E-2"/>
    <n v="20.833574315268997"/>
    <m/>
    <n v="3.6933138370513916"/>
    <n v="129528.84438589684"/>
    <n v="35.979999999999997"/>
  </r>
  <r>
    <x v="1"/>
    <x v="2"/>
    <x v="153"/>
    <x v="1"/>
    <n v="1.0068240835658E-2"/>
    <n v="10.068240835658001"/>
    <m/>
    <n v="4.1267094612121582"/>
    <n v="57602.002104476473"/>
    <n v="16.001000000000001"/>
  </r>
  <r>
    <x v="1"/>
    <x v="2"/>
    <x v="154"/>
    <x v="1"/>
    <n v="1.0070175254473001E-2"/>
    <n v="10.070175254473"/>
    <m/>
    <n v="3.6951894760131836"/>
    <n v="57601.990166498035"/>
    <n v="16.001000000000001"/>
  </r>
  <r>
    <x v="1"/>
    <x v="2"/>
    <x v="155"/>
    <x v="1"/>
    <n v="1.0069343747629E-2"/>
    <n v="10.069343747629"/>
    <m/>
    <n v="3.6511991024017334"/>
    <n v="57602.003517221565"/>
    <n v="16.001000000000001"/>
  </r>
  <r>
    <x v="1"/>
    <x v="2"/>
    <x v="156"/>
    <x v="1"/>
    <n v="1.0086649705854E-2"/>
    <n v="10.086649705854001"/>
    <m/>
    <n v="3.7353856563568115"/>
    <n v="57602.003599051903"/>
    <n v="16.001000000000001"/>
  </r>
  <r>
    <x v="1"/>
    <x v="2"/>
    <x v="157"/>
    <x v="1"/>
    <n v="1.0107193594736E-2"/>
    <n v="10.107193594736"/>
    <m/>
    <n v="3.7774147987365723"/>
    <n v="57602.001616994661"/>
    <n v="16.001000000000001"/>
  </r>
  <r>
    <x v="1"/>
    <x v="2"/>
    <x v="158"/>
    <x v="1"/>
    <n v="1.0091372300755E-2"/>
    <n v="10.091372300755001"/>
    <m/>
    <n v="3.6933138370513916"/>
    <n v="57601.992946433762"/>
    <n v="16.001000000000001"/>
  </r>
  <r>
    <x v="1"/>
    <x v="2"/>
    <x v="159"/>
    <x v="1"/>
    <n v="0"/>
    <n v="0"/>
    <m/>
    <n v="3.6933138370513916"/>
    <n v="0"/>
    <n v="0"/>
  </r>
  <r>
    <x v="1"/>
    <x v="2"/>
    <x v="160"/>
    <x v="0"/>
    <n v="2.0827326167644999E-2"/>
    <n v="20.827326167644998"/>
    <m/>
    <n v="3.7353856563568115"/>
    <n v="129225.36707631603"/>
    <n v="35.896000000000001"/>
  </r>
  <r>
    <x v="1"/>
    <x v="2"/>
    <x v="161"/>
    <x v="1"/>
    <n v="1.0109922479505E-2"/>
    <n v="10.109922479505"/>
    <m/>
    <n v="4.0450582504272461"/>
    <n v="57601.990168927499"/>
    <n v="16.001000000000001"/>
  </r>
  <r>
    <x v="1"/>
    <x v="2"/>
    <x v="162"/>
    <x v="1"/>
    <n v="1.0095437718031E-2"/>
    <n v="10.095437718031"/>
    <m/>
    <n v="3.6933138370513916"/>
    <n v="57602.001535313815"/>
    <n v="16.001000000000001"/>
  </r>
  <r>
    <x v="1"/>
    <x v="2"/>
    <x v="163"/>
    <x v="1"/>
    <n v="1.0074752780084999E-2"/>
    <n v="10.074752780084999"/>
    <m/>
    <n v="3.7774147987365723"/>
    <n v="57600.037668351215"/>
    <n v="16"/>
  </r>
  <r>
    <x v="1"/>
    <x v="2"/>
    <x v="164"/>
    <x v="1"/>
    <n v="1.0081347323880999E-2"/>
    <n v="10.081347323880999"/>
    <m/>
    <n v="3.649345874786377"/>
    <n v="57601.998599353145"/>
    <n v="16.001000000000001"/>
  </r>
  <r>
    <x v="1"/>
    <x v="2"/>
    <x v="165"/>
    <x v="1"/>
    <n v="1.0090723170685E-2"/>
    <n v="10.090723170685001"/>
    <m/>
    <n v="3.7353856563568115"/>
    <n v="57600.037881091601"/>
    <n v="16"/>
  </r>
  <r>
    <x v="1"/>
    <x v="2"/>
    <x v="166"/>
    <x v="1"/>
    <n v="1.0071798752901999E-2"/>
    <n v="10.071798752902"/>
    <m/>
    <n v="3.7353856563568115"/>
    <n v="57600.037376912442"/>
    <n v="16"/>
  </r>
  <r>
    <x v="1"/>
    <x v="2"/>
    <x v="167"/>
    <x v="1"/>
    <n v="0"/>
    <n v="0"/>
    <m/>
    <n v="3.7353856563568115"/>
    <n v="0"/>
    <n v="0"/>
  </r>
  <r>
    <x v="1"/>
    <x v="2"/>
    <x v="168"/>
    <x v="0"/>
    <n v="2.0783391349101E-2"/>
    <n v="20.783391349100999"/>
    <m/>
    <n v="3.7372817993164063"/>
    <n v="129333.23816062383"/>
    <n v="35.926000000000002"/>
  </r>
  <r>
    <x v="1"/>
    <x v="2"/>
    <x v="169"/>
    <x v="1"/>
    <n v="1.0090776363506001E-2"/>
    <n v="10.090776363506"/>
    <m/>
    <n v="4.1288022994995117"/>
    <n v="57602.001619658949"/>
    <n v="16.001000000000001"/>
  </r>
  <r>
    <x v="1"/>
    <x v="2"/>
    <x v="170"/>
    <x v="1"/>
    <n v="1.0101779537757E-2"/>
    <n v="10.101779537757"/>
    <m/>
    <n v="3.7372817993164063"/>
    <n v="57602.001034223671"/>
    <n v="16.001000000000001"/>
  </r>
  <r>
    <x v="1"/>
    <x v="2"/>
    <x v="171"/>
    <x v="1"/>
    <n v="1.0074019998297001E-2"/>
    <n v="10.074019998297"/>
    <m/>
    <n v="3.6933138370513916"/>
    <n v="57602.003735964565"/>
    <n v="16.001000000000001"/>
  </r>
  <r>
    <x v="1"/>
    <x v="2"/>
    <x v="172"/>
    <x v="1"/>
    <n v="1.0076958103227E-2"/>
    <n v="10.076958103227"/>
    <m/>
    <n v="3.7774147987365723"/>
    <n v="57600.040630255986"/>
    <n v="16"/>
  </r>
  <r>
    <x v="1"/>
    <x v="2"/>
    <x v="173"/>
    <x v="1"/>
    <n v="1.0109370322481E-2"/>
    <n v="10.109370322481"/>
    <m/>
    <n v="3.6951894760131836"/>
    <n v="57600.037959798137"/>
    <n v="16"/>
  </r>
  <r>
    <x v="1"/>
    <x v="2"/>
    <x v="174"/>
    <x v="1"/>
    <n v="1.01572743838E-2"/>
    <n v="10.157274383799999"/>
    <m/>
    <n v="3.6951894760131836"/>
    <n v="57602.003253375311"/>
    <n v="16.001000000000001"/>
  </r>
  <r>
    <x v="1"/>
    <x v="2"/>
    <x v="175"/>
    <x v="1"/>
    <n v="0"/>
    <n v="0"/>
    <m/>
    <n v="3.6951894760131836"/>
    <n v="0"/>
    <n v="0"/>
  </r>
  <r>
    <x v="1"/>
    <x v="2"/>
    <x v="176"/>
    <x v="0"/>
    <n v="2.0830504788914999E-2"/>
    <n v="20.830504788915"/>
    <m/>
    <n v="3.7372817993164063"/>
    <n v="128676.25675534396"/>
    <n v="35.743000000000002"/>
  </r>
  <r>
    <x v="1"/>
    <x v="2"/>
    <x v="177"/>
    <x v="1"/>
    <n v="1.0109127153825E-2"/>
    <n v="10.109127153825"/>
    <m/>
    <n v="4.0471124649047852"/>
    <n v="57602.003784467357"/>
    <n v="16.001000000000001"/>
  </r>
  <r>
    <x v="1"/>
    <x v="2"/>
    <x v="178"/>
    <x v="1"/>
    <n v="1.0102654183759999E-2"/>
    <n v="10.102654183759999"/>
    <m/>
    <n v="3.6970672607421875"/>
    <n v="57602.003750379794"/>
    <n v="16.001000000000001"/>
  </r>
  <r>
    <x v="1"/>
    <x v="2"/>
    <x v="179"/>
    <x v="1"/>
    <n v="1.0094010903915001E-2"/>
    <n v="10.094010903915001"/>
    <m/>
    <n v="3.8213381767272949"/>
    <n v="57600.03829840845"/>
    <n v="16"/>
  </r>
  <r>
    <x v="1"/>
    <x v="2"/>
    <x v="180"/>
    <x v="1"/>
    <n v="1.0128042209396001E-2"/>
    <n v="10.128042209396002"/>
    <m/>
    <n v="3.6933138370513916"/>
    <n v="57602.003607570579"/>
    <n v="16.001000000000001"/>
  </r>
  <r>
    <x v="1"/>
    <x v="2"/>
    <x v="181"/>
    <x v="1"/>
    <n v="1.010966450819E-2"/>
    <n v="10.109664508189999"/>
    <m/>
    <n v="3.7391798496246338"/>
    <n v="57602.003792235759"/>
    <n v="16.001000000000001"/>
  </r>
  <r>
    <x v="1"/>
    <x v="2"/>
    <x v="182"/>
    <x v="1"/>
    <n v="1.0108174001299E-2"/>
    <n v="10.108174001299"/>
    <m/>
    <n v="3.7372817993164063"/>
    <n v="57600.041754441627"/>
    <n v="16"/>
  </r>
  <r>
    <x v="1"/>
    <x v="2"/>
    <x v="183"/>
    <x v="1"/>
    <n v="0"/>
    <n v="0"/>
    <m/>
    <n v="3.7372817993164063"/>
    <n v="0"/>
    <n v="0"/>
  </r>
  <r>
    <x v="1"/>
    <x v="2"/>
    <x v="184"/>
    <x v="0"/>
    <n v="2.0786966814675002E-2"/>
    <n v="20.786966814675001"/>
    <m/>
    <n v="3.8232772350311279"/>
    <n v="128721.12124653012"/>
    <n v="35.756"/>
  </r>
  <r>
    <x v="1"/>
    <x v="2"/>
    <x v="185"/>
    <x v="1"/>
    <n v="1.0114233217976E-2"/>
    <n v="10.114233217976"/>
    <m/>
    <n v="4.0890259742736816"/>
    <n v="57600.042193674322"/>
    <n v="16"/>
  </r>
  <r>
    <x v="1"/>
    <x v="2"/>
    <x v="186"/>
    <x v="1"/>
    <n v="1.0107987107246001E-2"/>
    <n v="10.107987107246"/>
    <m/>
    <n v="3.6951894760131836"/>
    <n v="57602.001973204577"/>
    <n v="16.001000000000001"/>
  </r>
  <r>
    <x v="1"/>
    <x v="2"/>
    <x v="187"/>
    <x v="1"/>
    <n v="1.0101305717945E-2"/>
    <n v="10.101305717944999"/>
    <m/>
    <n v="3.8232772350311279"/>
    <n v="57602.004213316744"/>
    <n v="16.001000000000001"/>
  </r>
  <r>
    <x v="1"/>
    <x v="2"/>
    <x v="188"/>
    <x v="1"/>
    <n v="1.0075867450477E-2"/>
    <n v="10.075867450477"/>
    <m/>
    <n v="3.7793314456939697"/>
    <n v="57602.003484687681"/>
    <n v="16.001000000000001"/>
  </r>
  <r>
    <x v="1"/>
    <x v="2"/>
    <x v="189"/>
    <x v="1"/>
    <n v="1.0069167044315999E-2"/>
    <n v="10.069167044316"/>
    <m/>
    <n v="3.8194012641906738"/>
    <n v="57602.002204979915"/>
    <n v="16.001000000000001"/>
  </r>
  <r>
    <x v="1"/>
    <x v="2"/>
    <x v="190"/>
    <x v="1"/>
    <n v="1.0086004212453E-2"/>
    <n v="10.086004212453"/>
    <m/>
    <n v="3.86330246925354"/>
    <n v="57600.037693391707"/>
    <n v="16"/>
  </r>
  <r>
    <x v="1"/>
    <x v="2"/>
    <x v="191"/>
    <x v="1"/>
    <n v="0"/>
    <n v="0"/>
    <m/>
    <n v="3.86330246925354"/>
    <n v="0"/>
    <n v="0"/>
  </r>
  <r>
    <x v="1"/>
    <x v="2"/>
    <x v="192"/>
    <x v="0"/>
    <n v="2.0746277764181E-2"/>
    <n v="20.746277764180999"/>
    <m/>
    <n v="3.8232772350311279"/>
    <n v="128757.54702559476"/>
    <n v="35.765999999999998"/>
  </r>
  <r>
    <x v="1"/>
    <x v="2"/>
    <x v="193"/>
    <x v="1"/>
    <n v="1.0079511374278E-2"/>
    <n v="10.079511374278001"/>
    <m/>
    <n v="4.1727256774902344"/>
    <n v="57602.003830220463"/>
    <n v="16.001000000000001"/>
  </r>
  <r>
    <x v="0"/>
    <x v="2"/>
    <x v="0"/>
    <x v="0"/>
    <n v="1.7581058732424999E-2"/>
    <n v="17.581058732424999"/>
    <m/>
    <n v="1.3609033823013306"/>
    <n v="106294.62295187022"/>
    <n v="29.526"/>
  </r>
  <r>
    <x v="0"/>
    <x v="2"/>
    <x v="8"/>
    <x v="0"/>
    <n v="1.7195463833131999E-2"/>
    <n v="17.195463833131999"/>
    <m/>
    <n v="1.4040826559066772"/>
    <n v="104786.85133067625"/>
    <n v="29.106999999999999"/>
  </r>
  <r>
    <x v="0"/>
    <x v="2"/>
    <x v="65"/>
    <x v="1"/>
    <n v="1.0082260967471E-2"/>
    <n v="10.082260967471001"/>
    <m/>
    <n v="1.3609033823013306"/>
    <n v="57600.020039164039"/>
    <n v="16"/>
  </r>
  <r>
    <x v="0"/>
    <x v="2"/>
    <x v="66"/>
    <x v="1"/>
    <n v="1.00865746841E-2"/>
    <n v="10.0865746841"/>
    <m/>
    <n v="1.3609033823013306"/>
    <n v="57600.007610561166"/>
    <n v="16"/>
  </r>
  <r>
    <x v="0"/>
    <x v="2"/>
    <x v="67"/>
    <x v="1"/>
    <n v="1.0090423018988E-2"/>
    <n v="10.090423018988"/>
    <m/>
    <n v="1.3609033823013306"/>
    <n v="57601.976018571826"/>
    <n v="16.001000000000001"/>
  </r>
  <r>
    <x v="0"/>
    <x v="2"/>
    <x v="68"/>
    <x v="1"/>
    <n v="1.0090390500162E-2"/>
    <n v="10.090390500162"/>
    <m/>
    <n v="1.3609033823013306"/>
    <n v="57600.009673534027"/>
    <n v="16"/>
  </r>
  <r>
    <x v="0"/>
    <x v="2"/>
    <x v="69"/>
    <x v="1"/>
    <n v="1.0088808703631E-2"/>
    <n v="10.088808703631001"/>
    <m/>
    <n v="1.3609033823013306"/>
    <n v="57601.975615508738"/>
    <n v="16.001000000000001"/>
  </r>
  <r>
    <x v="0"/>
    <x v="2"/>
    <x v="70"/>
    <x v="1"/>
    <n v="1.0090711147659999E-2"/>
    <n v="10.090711147659999"/>
    <m/>
    <n v="1.3609033823013306"/>
    <n v="57601.975679076568"/>
    <n v="16.001000000000001"/>
  </r>
  <r>
    <x v="0"/>
    <x v="2"/>
    <x v="71"/>
    <x v="1"/>
    <n v="0"/>
    <n v="0"/>
    <m/>
    <n v="1.3609033823013306"/>
    <n v="0"/>
    <n v="0"/>
  </r>
  <r>
    <x v="0"/>
    <x v="2"/>
    <x v="16"/>
    <x v="0"/>
    <n v="1.7084682515405999E-2"/>
    <n v="17.084682515405998"/>
    <m/>
    <n v="1.3176796436309814"/>
    <n v="104100.7300067934"/>
    <n v="28.917000000000002"/>
  </r>
  <r>
    <x v="0"/>
    <x v="2"/>
    <x v="73"/>
    <x v="1"/>
    <n v="1.0093836775827999E-2"/>
    <n v="10.093836775827999"/>
    <m/>
    <n v="1.3609033823013306"/>
    <n v="57600.009347525061"/>
    <n v="16"/>
  </r>
  <r>
    <x v="0"/>
    <x v="2"/>
    <x v="74"/>
    <x v="1"/>
    <n v="1.008710650118E-2"/>
    <n v="10.087106501180001"/>
    <m/>
    <n v="1.3609033823013306"/>
    <n v="57600.009730326783"/>
    <n v="16"/>
  </r>
  <r>
    <x v="0"/>
    <x v="2"/>
    <x v="75"/>
    <x v="1"/>
    <n v="1.0090930051109E-2"/>
    <n v="10.090930051109"/>
    <m/>
    <n v="1.3609033823013306"/>
    <n v="57601.981420953147"/>
    <n v="16.001000000000001"/>
  </r>
  <r>
    <x v="0"/>
    <x v="2"/>
    <x v="76"/>
    <x v="1"/>
    <n v="1.0087731759738001E-2"/>
    <n v="10.087731759738"/>
    <m/>
    <n v="1.3609033823013306"/>
    <n v="57600.013048536021"/>
    <n v="16"/>
  </r>
  <r>
    <x v="0"/>
    <x v="2"/>
    <x v="77"/>
    <x v="1"/>
    <n v="1.0089757753441999E-2"/>
    <n v="10.089757753441999"/>
    <m/>
    <n v="1.3609033823013306"/>
    <n v="57600.010828389553"/>
    <n v="16"/>
  </r>
  <r>
    <x v="0"/>
    <x v="2"/>
    <x v="78"/>
    <x v="1"/>
    <n v="1.0090060114905E-2"/>
    <n v="10.090060114905"/>
    <m/>
    <n v="1.3609033823013306"/>
    <n v="57601.974805477614"/>
    <n v="16.001000000000001"/>
  </r>
  <r>
    <x v="0"/>
    <x v="2"/>
    <x v="79"/>
    <x v="1"/>
    <n v="0"/>
    <n v="0"/>
    <m/>
    <n v="1.3609033823013306"/>
    <n v="0"/>
    <n v="0"/>
  </r>
  <r>
    <x v="0"/>
    <x v="2"/>
    <x v="24"/>
    <x v="0"/>
    <n v="1.7012146430947998E-2"/>
    <n v="17.012146430947997"/>
    <m/>
    <n v="1.4033626317977905"/>
    <n v="103587.14157135259"/>
    <n v="28.774000000000001"/>
  </r>
  <r>
    <x v="0"/>
    <x v="2"/>
    <x v="81"/>
    <x v="1"/>
    <n v="1.0084034860313E-2"/>
    <n v="10.084034860313"/>
    <m/>
    <n v="1.3609033823013306"/>
    <n v="57600.025075862766"/>
    <n v="16"/>
  </r>
  <r>
    <x v="0"/>
    <x v="2"/>
    <x v="82"/>
    <x v="1"/>
    <n v="1.0084464315144001E-2"/>
    <n v="10.084464315144"/>
    <m/>
    <n v="1.3609033823013306"/>
    <n v="57600.00681717835"/>
    <n v="16"/>
  </r>
  <r>
    <x v="0"/>
    <x v="2"/>
    <x v="83"/>
    <x v="1"/>
    <n v="1.0083537696085E-2"/>
    <n v="10.083537696085001"/>
    <m/>
    <n v="1.3609033823013306"/>
    <n v="57600.009659163523"/>
    <n v="16"/>
  </r>
  <r>
    <x v="0"/>
    <x v="2"/>
    <x v="84"/>
    <x v="1"/>
    <n v="1.0088549583157001E-2"/>
    <n v="10.088549583157"/>
    <m/>
    <n v="1.3609033823013306"/>
    <n v="57600.009613941198"/>
    <n v="16"/>
  </r>
  <r>
    <x v="0"/>
    <x v="2"/>
    <x v="85"/>
    <x v="1"/>
    <n v="1.008290860717E-2"/>
    <n v="10.082908607169999"/>
    <m/>
    <n v="1.3609033823013306"/>
    <n v="57600.012559382027"/>
    <n v="16"/>
  </r>
  <r>
    <x v="0"/>
    <x v="2"/>
    <x v="86"/>
    <x v="1"/>
    <n v="1.0084895737579E-2"/>
    <n v="10.084895737579"/>
    <m/>
    <n v="1.3609033823013306"/>
    <n v="57600.00645902929"/>
    <n v="16"/>
  </r>
  <r>
    <x v="0"/>
    <x v="2"/>
    <x v="87"/>
    <x v="1"/>
    <n v="0"/>
    <n v="0"/>
    <m/>
    <n v="1.3609033823013306"/>
    <n v="0"/>
    <n v="0"/>
  </r>
  <r>
    <x v="0"/>
    <x v="2"/>
    <x v="32"/>
    <x v="0"/>
    <n v="1.6960038494673001E-2"/>
    <n v="16.960038494673"/>
    <m/>
    <n v="1.4033626317977905"/>
    <n v="103182.90665105695"/>
    <n v="28.661999999999999"/>
  </r>
  <r>
    <x v="0"/>
    <x v="2"/>
    <x v="89"/>
    <x v="1"/>
    <n v="1.0099069788901001E-2"/>
    <n v="10.099069788901"/>
    <m/>
    <n v="1.3609033823013306"/>
    <n v="57600.009717264591"/>
    <n v="16"/>
  </r>
  <r>
    <x v="0"/>
    <x v="2"/>
    <x v="90"/>
    <x v="1"/>
    <n v="1.0103686304971E-2"/>
    <n v="10.103686304971001"/>
    <m/>
    <n v="1.3609033823013306"/>
    <n v="57600.009696267647"/>
    <n v="16"/>
  </r>
  <r>
    <x v="0"/>
    <x v="2"/>
    <x v="91"/>
    <x v="1"/>
    <n v="1.0098237595006001E-2"/>
    <n v="10.098237595006001"/>
    <m/>
    <n v="1.3609033823013306"/>
    <n v="57600.009825366389"/>
    <n v="16"/>
  </r>
  <r>
    <x v="0"/>
    <x v="2"/>
    <x v="92"/>
    <x v="1"/>
    <n v="1.0097800384081999E-2"/>
    <n v="10.097800384081999"/>
    <m/>
    <n v="1.3609033823013306"/>
    <n v="57600.009739620727"/>
    <n v="16"/>
  </r>
  <r>
    <x v="0"/>
    <x v="2"/>
    <x v="93"/>
    <x v="1"/>
    <n v="1.0094858872674001E-2"/>
    <n v="10.094858872674001"/>
    <m/>
    <n v="1.3609033823013306"/>
    <n v="57600.013013184755"/>
    <n v="16"/>
  </r>
  <r>
    <x v="0"/>
    <x v="2"/>
    <x v="94"/>
    <x v="1"/>
    <n v="1.009562782029E-2"/>
    <n v="10.09562782029"/>
    <m/>
    <n v="1.3609033823013306"/>
    <n v="57600.020742609777"/>
    <n v="16"/>
  </r>
  <r>
    <x v="0"/>
    <x v="2"/>
    <x v="95"/>
    <x v="1"/>
    <n v="0"/>
    <n v="0"/>
    <m/>
    <n v="1.3609033823013306"/>
    <n v="0"/>
    <n v="0"/>
  </r>
  <r>
    <x v="0"/>
    <x v="2"/>
    <x v="40"/>
    <x v="0"/>
    <n v="1.6916315707369001E-2"/>
    <n v="16.916315707369002"/>
    <m/>
    <n v="1.4048035144805908"/>
    <n v="102814.91373473764"/>
    <n v="28.56"/>
  </r>
  <r>
    <x v="0"/>
    <x v="2"/>
    <x v="97"/>
    <x v="1"/>
    <n v="1.0097005114952E-2"/>
    <n v="10.097005114952001"/>
    <m/>
    <n v="1.3609033823013306"/>
    <n v="57600.01051730162"/>
    <n v="16"/>
  </r>
  <r>
    <x v="0"/>
    <x v="2"/>
    <x v="98"/>
    <x v="1"/>
    <n v="1.0099362652498001E-2"/>
    <n v="10.099362652498002"/>
    <m/>
    <n v="1.3609033823013306"/>
    <n v="57600.016453044373"/>
    <n v="16"/>
  </r>
  <r>
    <x v="0"/>
    <x v="2"/>
    <x v="99"/>
    <x v="1"/>
    <n v="1.0094559098329001E-2"/>
    <n v="10.094559098329"/>
    <m/>
    <n v="1.3609033823013306"/>
    <n v="57600.056886637467"/>
    <n v="16"/>
  </r>
  <r>
    <x v="0"/>
    <x v="2"/>
    <x v="100"/>
    <x v="1"/>
    <n v="1.0093997391544001E-2"/>
    <n v="10.093997391544001"/>
    <m/>
    <n v="1.3609033823013306"/>
    <n v="57600.009998374473"/>
    <n v="16"/>
  </r>
  <r>
    <x v="0"/>
    <x v="2"/>
    <x v="101"/>
    <x v="1"/>
    <n v="1.0093082720741E-2"/>
    <n v="10.093082720741"/>
    <m/>
    <n v="1.3609033823013306"/>
    <n v="57601.987025418042"/>
    <n v="16.001000000000001"/>
  </r>
  <r>
    <x v="0"/>
    <x v="2"/>
    <x v="102"/>
    <x v="1"/>
    <n v="1.0091735379602E-2"/>
    <n v="10.091735379602"/>
    <m/>
    <n v="1.3609033823013306"/>
    <n v="57600.027644209214"/>
    <n v="16"/>
  </r>
  <r>
    <x v="0"/>
    <x v="2"/>
    <x v="103"/>
    <x v="1"/>
    <n v="0"/>
    <n v="0"/>
    <m/>
    <n v="1.3609033823013306"/>
    <n v="0"/>
    <n v="0"/>
  </r>
  <r>
    <x v="0"/>
    <x v="2"/>
    <x v="48"/>
    <x v="0"/>
    <n v="1.6879915702640001E-2"/>
    <n v="16.879915702640002"/>
    <m/>
    <n v="1.4055249691009521"/>
    <n v="102640.09958807842"/>
    <n v="28.510999999999999"/>
  </r>
  <r>
    <x v="0"/>
    <x v="2"/>
    <x v="105"/>
    <x v="1"/>
    <n v="1.0098934229534E-2"/>
    <n v="10.098934229534001"/>
    <m/>
    <n v="1.3609033823013306"/>
    <n v="57600.015140000243"/>
    <n v="16"/>
  </r>
  <r>
    <x v="0"/>
    <x v="2"/>
    <x v="106"/>
    <x v="1"/>
    <n v="1.0096338839029001E-2"/>
    <n v="10.096338839029"/>
    <m/>
    <n v="1.3609033823013306"/>
    <n v="57600.030605787688"/>
    <n v="16"/>
  </r>
  <r>
    <x v="0"/>
    <x v="2"/>
    <x v="107"/>
    <x v="1"/>
    <n v="1.0093152692336E-2"/>
    <n v="10.093152692336"/>
    <m/>
    <n v="1.3609033823013306"/>
    <n v="57600.017795639345"/>
    <n v="16"/>
  </r>
  <r>
    <x v="0"/>
    <x v="2"/>
    <x v="108"/>
    <x v="1"/>
    <n v="1.0091670755752E-2"/>
    <n v="10.091670755752"/>
    <m/>
    <n v="1.3609033823013306"/>
    <n v="57600.009808187344"/>
    <n v="16"/>
  </r>
  <r>
    <x v="0"/>
    <x v="2"/>
    <x v="109"/>
    <x v="1"/>
    <n v="1.0092915133134E-2"/>
    <n v="10.092915133133999"/>
    <m/>
    <n v="1.3609033823013306"/>
    <n v="57601.977084336235"/>
    <n v="16.001000000000001"/>
  </r>
  <r>
    <x v="0"/>
    <x v="2"/>
    <x v="110"/>
    <x v="1"/>
    <n v="1.0093593757608E-2"/>
    <n v="10.093593757608"/>
    <m/>
    <n v="1.3609033823013306"/>
    <n v="57600.007053773283"/>
    <n v="16"/>
  </r>
  <r>
    <x v="0"/>
    <x v="2"/>
    <x v="111"/>
    <x v="1"/>
    <n v="0"/>
    <n v="0"/>
    <m/>
    <n v="1.3609033823013306"/>
    <n v="0"/>
    <n v="0"/>
  </r>
  <r>
    <x v="0"/>
    <x v="2"/>
    <x v="56"/>
    <x v="0"/>
    <n v="1.6845730549543001E-2"/>
    <n v="16.845730549543003"/>
    <m/>
    <n v="1.4487035274505615"/>
    <n v="102481.88171894384"/>
    <n v="28.466999999999999"/>
  </r>
  <r>
    <x v="0"/>
    <x v="2"/>
    <x v="113"/>
    <x v="1"/>
    <n v="1.009415924944E-2"/>
    <n v="10.094159249440001"/>
    <m/>
    <n v="1.3609033823013306"/>
    <n v="57601.987154835369"/>
    <n v="16.001000000000001"/>
  </r>
  <r>
    <x v="0"/>
    <x v="2"/>
    <x v="114"/>
    <x v="1"/>
    <n v="1.0096124144584001E-2"/>
    <n v="10.096124144584001"/>
    <m/>
    <n v="1.3609033823013306"/>
    <n v="57601.982957825137"/>
    <n v="16.001000000000001"/>
  </r>
  <r>
    <x v="0"/>
    <x v="2"/>
    <x v="115"/>
    <x v="1"/>
    <n v="1.0090155309418E-2"/>
    <n v="10.090155309418"/>
    <m/>
    <n v="1.3609033823013306"/>
    <n v="57602.186377835191"/>
    <n v="16.001000000000001"/>
  </r>
  <r>
    <x v="0"/>
    <x v="2"/>
    <x v="116"/>
    <x v="1"/>
    <n v="1.0092928439875E-2"/>
    <n v="10.092928439875001"/>
    <m/>
    <n v="1.3609033823013306"/>
    <n v="57613.914931454696"/>
    <n v="16.004000000000001"/>
  </r>
  <r>
    <x v="0"/>
    <x v="2"/>
    <x v="117"/>
    <x v="1"/>
    <n v="1.0090629257255001E-2"/>
    <n v="10.090629257255001"/>
    <m/>
    <n v="1.3609033823013306"/>
    <n v="57613.625076495518"/>
    <n v="16.004000000000001"/>
  </r>
  <r>
    <x v="0"/>
    <x v="2"/>
    <x v="118"/>
    <x v="1"/>
    <n v="6.0009879870120001E-3"/>
    <n v="6.0009879870120004"/>
    <m/>
    <n v="1.3609033823013306"/>
    <n v="39754.214944711755"/>
    <n v="11.042999999999999"/>
  </r>
  <r>
    <x v="0"/>
    <x v="2"/>
    <x v="119"/>
    <x v="1"/>
    <n v="0"/>
    <n v="0"/>
    <m/>
    <n v="1.3609033823013306"/>
    <n v="0"/>
    <n v="0"/>
  </r>
  <r>
    <x v="0"/>
    <x v="2"/>
    <x v="64"/>
    <x v="0"/>
    <n v="1.6805569643231998E-2"/>
    <n v="16.805569643231998"/>
    <m/>
    <n v="1.5349278450012207"/>
    <n v="102156.10070245551"/>
    <n v="28.376999999999999"/>
  </r>
  <r>
    <x v="0"/>
    <x v="2"/>
    <x v="121"/>
    <x v="1"/>
    <n v="1.0067936382599001E-2"/>
    <n v="10.067936382599001"/>
    <m/>
    <n v="1.3609033823013306"/>
    <n v="57600.037917469796"/>
    <n v="16"/>
  </r>
  <r>
    <x v="0"/>
    <x v="2"/>
    <x v="122"/>
    <x v="1"/>
    <n v="1.0087238557125001E-2"/>
    <n v="10.087238557125001"/>
    <m/>
    <n v="1.3609033823013306"/>
    <n v="57602.003424033901"/>
    <n v="16.001000000000001"/>
  </r>
  <r>
    <x v="0"/>
    <x v="2"/>
    <x v="123"/>
    <x v="1"/>
    <n v="1.0088390582192E-2"/>
    <n v="10.088390582192"/>
    <m/>
    <n v="1.3609033823013306"/>
    <n v="57600.037914535889"/>
    <n v="16"/>
  </r>
  <r>
    <x v="0"/>
    <x v="2"/>
    <x v="124"/>
    <x v="1"/>
    <n v="1.0086215728116001E-2"/>
    <n v="10.086215728116001"/>
    <m/>
    <n v="1.3609033823013306"/>
    <n v="57600.037840142781"/>
    <n v="16"/>
  </r>
  <r>
    <x v="0"/>
    <x v="2"/>
    <x v="125"/>
    <x v="1"/>
    <n v="1.0089329172241999E-2"/>
    <n v="10.089329172242"/>
    <m/>
    <n v="1.3609033823013306"/>
    <n v="57600.038058616141"/>
    <n v="16"/>
  </r>
  <r>
    <x v="0"/>
    <x v="2"/>
    <x v="126"/>
    <x v="1"/>
    <n v="1.0088531672043001E-2"/>
    <n v="10.088531672043"/>
    <m/>
    <n v="1.3609033823013306"/>
    <n v="57600.037314486595"/>
    <n v="16"/>
  </r>
  <r>
    <x v="0"/>
    <x v="2"/>
    <x v="127"/>
    <x v="1"/>
    <n v="0"/>
    <n v="0"/>
    <m/>
    <n v="1.3609033823013306"/>
    <n v="0"/>
    <n v="0"/>
  </r>
  <r>
    <x v="0"/>
    <x v="2"/>
    <x v="72"/>
    <x v="0"/>
    <n v="1.6780209870816999E-2"/>
    <n v="16.780209870817"/>
    <m/>
    <n v="1.3609033823013306"/>
    <n v="101973.14882249988"/>
    <n v="28.326000000000001"/>
  </r>
  <r>
    <x v="0"/>
    <x v="2"/>
    <x v="129"/>
    <x v="1"/>
    <n v="1.0088476739751001E-2"/>
    <n v="10.088476739751"/>
    <m/>
    <n v="1.3609033823013306"/>
    <n v="57600.037959220768"/>
    <n v="16"/>
  </r>
  <r>
    <x v="0"/>
    <x v="2"/>
    <x v="130"/>
    <x v="1"/>
    <n v="1.0087672277588E-2"/>
    <n v="10.087672277588"/>
    <m/>
    <n v="1.3609033823013306"/>
    <n v="57600.03768940219"/>
    <n v="16"/>
  </r>
  <r>
    <x v="0"/>
    <x v="2"/>
    <x v="131"/>
    <x v="1"/>
    <n v="1.0072945723295E-2"/>
    <n v="10.072945723295"/>
    <m/>
    <n v="1.3609033823013306"/>
    <n v="57600.037801056329"/>
    <n v="16"/>
  </r>
  <r>
    <x v="0"/>
    <x v="2"/>
    <x v="132"/>
    <x v="1"/>
    <n v="1.0079673390782E-2"/>
    <n v="10.079673390782"/>
    <m/>
    <n v="1.3609033823013306"/>
    <n v="57600.022743966365"/>
    <n v="16"/>
  </r>
  <r>
    <x v="0"/>
    <x v="2"/>
    <x v="133"/>
    <x v="1"/>
    <n v="1.0087472710396001E-2"/>
    <n v="10.087472710396002"/>
    <m/>
    <n v="1.3609033823013306"/>
    <n v="57600.037734716221"/>
    <n v="16"/>
  </r>
  <r>
    <x v="0"/>
    <x v="2"/>
    <x v="134"/>
    <x v="1"/>
    <n v="1.0088062021634999E-2"/>
    <n v="10.088062021634999"/>
    <m/>
    <n v="1.3609033823013306"/>
    <n v="57602.003666288125"/>
    <n v="16.001000000000001"/>
  </r>
  <r>
    <x v="0"/>
    <x v="2"/>
    <x v="135"/>
    <x v="1"/>
    <n v="0"/>
    <n v="0"/>
    <m/>
    <n v="1.3609033823013306"/>
    <n v="0"/>
    <n v="0"/>
  </r>
  <r>
    <x v="0"/>
    <x v="2"/>
    <x v="80"/>
    <x v="0"/>
    <n v="1.6745571368412999E-2"/>
    <n v="16.745571368413"/>
    <m/>
    <n v="1.3609033823013306"/>
    <n v="101920.37515163266"/>
    <n v="28.311"/>
  </r>
  <r>
    <x v="0"/>
    <x v="2"/>
    <x v="137"/>
    <x v="1"/>
    <n v="1.0089939059156E-2"/>
    <n v="10.089939059156"/>
    <m/>
    <n v="1.3609033823013306"/>
    <n v="57600.035432308141"/>
    <n v="16"/>
  </r>
  <r>
    <x v="0"/>
    <x v="2"/>
    <x v="138"/>
    <x v="1"/>
    <n v="1.0087976043811999E-2"/>
    <n v="10.087976043811999"/>
    <m/>
    <n v="1.3609033823013306"/>
    <n v="57600.029720470702"/>
    <n v="16"/>
  </r>
  <r>
    <x v="0"/>
    <x v="2"/>
    <x v="139"/>
    <x v="1"/>
    <n v="1.0079515339619999E-2"/>
    <n v="10.07951533962"/>
    <m/>
    <n v="1.3609033823013306"/>
    <n v="57600.037612741973"/>
    <n v="16"/>
  </r>
  <r>
    <x v="0"/>
    <x v="2"/>
    <x v="140"/>
    <x v="1"/>
    <n v="1.0089642540719E-2"/>
    <n v="10.089642540719"/>
    <m/>
    <n v="1.3609033823013306"/>
    <n v="57600.031504984174"/>
    <n v="16"/>
  </r>
  <r>
    <x v="0"/>
    <x v="2"/>
    <x v="141"/>
    <x v="1"/>
    <n v="1.0090042747929E-2"/>
    <n v="10.090042747929001"/>
    <m/>
    <n v="1.3609033823013306"/>
    <n v="57602.004054265926"/>
    <n v="16.001000000000001"/>
  </r>
  <r>
    <x v="0"/>
    <x v="2"/>
    <x v="142"/>
    <x v="1"/>
    <n v="1.0091513072472E-2"/>
    <n v="10.091513072472001"/>
    <m/>
    <n v="1.3609033823013306"/>
    <n v="57600.038441994853"/>
    <n v="16"/>
  </r>
  <r>
    <x v="0"/>
    <x v="2"/>
    <x v="143"/>
    <x v="1"/>
    <n v="0"/>
    <n v="0"/>
    <m/>
    <n v="1.3609033823013306"/>
    <n v="0"/>
    <n v="0"/>
  </r>
  <r>
    <x v="0"/>
    <x v="2"/>
    <x v="88"/>
    <x v="0"/>
    <n v="1.6720012464886001E-2"/>
    <n v="16.720012464886"/>
    <m/>
    <n v="1.3609033823013306"/>
    <n v="101569.10255829879"/>
    <n v="28.213999999999999"/>
  </r>
  <r>
    <x v="0"/>
    <x v="2"/>
    <x v="145"/>
    <x v="1"/>
    <n v="1.0075000944489E-2"/>
    <n v="10.075000944489"/>
    <m/>
    <n v="1.3609033823013306"/>
    <n v="57602.003114779174"/>
    <n v="16.001000000000001"/>
  </r>
  <r>
    <x v="0"/>
    <x v="2"/>
    <x v="146"/>
    <x v="1"/>
    <n v="1.0079872928729E-2"/>
    <n v="10.079872928728999"/>
    <m/>
    <n v="1.3609033823013306"/>
    <n v="57600.039116405555"/>
    <n v="16"/>
  </r>
  <r>
    <x v="0"/>
    <x v="2"/>
    <x v="147"/>
    <x v="1"/>
    <n v="1.0086198742214E-2"/>
    <n v="10.086198742214"/>
    <m/>
    <n v="1.3609033823013306"/>
    <n v="57600.046180426783"/>
    <n v="16"/>
  </r>
  <r>
    <x v="0"/>
    <x v="2"/>
    <x v="148"/>
    <x v="1"/>
    <n v="1.0090404197523E-2"/>
    <n v="10.090404197523"/>
    <m/>
    <n v="1.3609033823013306"/>
    <n v="57600.03557204215"/>
    <n v="16"/>
  </r>
  <r>
    <x v="0"/>
    <x v="2"/>
    <x v="149"/>
    <x v="1"/>
    <n v="1.0088487134504E-2"/>
    <n v="10.088487134504"/>
    <m/>
    <n v="1.3609033823013306"/>
    <n v="57600.037634951921"/>
    <n v="16"/>
  </r>
  <r>
    <x v="0"/>
    <x v="2"/>
    <x v="150"/>
    <x v="1"/>
    <n v="1.0088493994108E-2"/>
    <n v="10.088493994107999"/>
    <m/>
    <n v="1.3609033823013306"/>
    <n v="57600.037726799645"/>
    <n v="16"/>
  </r>
  <r>
    <x v="0"/>
    <x v="2"/>
    <x v="151"/>
    <x v="1"/>
    <n v="0"/>
    <n v="0"/>
    <m/>
    <n v="1.3609033823013306"/>
    <n v="0"/>
    <n v="0"/>
  </r>
  <r>
    <x v="0"/>
    <x v="2"/>
    <x v="96"/>
    <x v="0"/>
    <n v="1.6686526776251001E-2"/>
    <n v="16.686526776251"/>
    <m/>
    <n v="1.3609033823013306"/>
    <n v="101345.2033008056"/>
    <n v="28.151"/>
  </r>
  <r>
    <x v="0"/>
    <x v="2"/>
    <x v="153"/>
    <x v="1"/>
    <n v="1.0088894220380999E-2"/>
    <n v="10.088894220380999"/>
    <m/>
    <n v="1.3609033823013306"/>
    <n v="57600.038652895651"/>
    <n v="16"/>
  </r>
  <r>
    <x v="0"/>
    <x v="2"/>
    <x v="154"/>
    <x v="1"/>
    <n v="1.0089108142703E-2"/>
    <n v="10.089108142702999"/>
    <m/>
    <n v="1.3609033823013306"/>
    <n v="57600.030455711458"/>
    <n v="16"/>
  </r>
  <r>
    <x v="0"/>
    <x v="2"/>
    <x v="155"/>
    <x v="1"/>
    <n v="1.0084272487655E-2"/>
    <n v="10.084272487654999"/>
    <m/>
    <n v="1.3609033823013306"/>
    <n v="57600.037599688811"/>
    <n v="16"/>
  </r>
  <r>
    <x v="0"/>
    <x v="2"/>
    <x v="156"/>
    <x v="1"/>
    <n v="1.0088051627028E-2"/>
    <n v="10.088051627027999"/>
    <m/>
    <n v="1.3609033823013306"/>
    <n v="57600.037607208273"/>
    <n v="16"/>
  </r>
  <r>
    <x v="0"/>
    <x v="2"/>
    <x v="157"/>
    <x v="1"/>
    <n v="1.0087443543204001E-2"/>
    <n v="10.087443543204001"/>
    <m/>
    <n v="1.3609033823013306"/>
    <n v="57600.037687214019"/>
    <n v="16"/>
  </r>
  <r>
    <x v="0"/>
    <x v="2"/>
    <x v="158"/>
    <x v="1"/>
    <n v="1.0087734622099E-2"/>
    <n v="10.087734622098999"/>
    <m/>
    <n v="1.3609033823013306"/>
    <n v="57600.070591343465"/>
    <n v="16"/>
  </r>
  <r>
    <x v="0"/>
    <x v="2"/>
    <x v="159"/>
    <x v="1"/>
    <n v="0"/>
    <n v="0"/>
    <m/>
    <n v="1.3609033823013306"/>
    <n v="0"/>
    <n v="0"/>
  </r>
  <r>
    <x v="0"/>
    <x v="2"/>
    <x v="104"/>
    <x v="0"/>
    <n v="1.6653413418636E-2"/>
    <n v="16.653413418635999"/>
    <m/>
    <n v="1.3609033823013306"/>
    <n v="101154.13727978626"/>
    <n v="28.097999999999999"/>
  </r>
  <r>
    <x v="0"/>
    <x v="2"/>
    <x v="161"/>
    <x v="1"/>
    <n v="1.0091416101101E-2"/>
    <n v="10.091416101101"/>
    <m/>
    <n v="1.3609033823013306"/>
    <n v="57600.03768214694"/>
    <n v="16"/>
  </r>
  <r>
    <x v="0"/>
    <x v="2"/>
    <x v="162"/>
    <x v="1"/>
    <n v="1.0087946976901E-2"/>
    <n v="10.087946976901"/>
    <m/>
    <n v="1.3609033823013306"/>
    <n v="57601.991266020952"/>
    <n v="16.001000000000001"/>
  </r>
  <r>
    <x v="0"/>
    <x v="2"/>
    <x v="163"/>
    <x v="1"/>
    <n v="1.0089403693524001E-2"/>
    <n v="10.089403693524"/>
    <m/>
    <n v="1.3609033823013306"/>
    <n v="57600.035503204854"/>
    <n v="16"/>
  </r>
  <r>
    <x v="0"/>
    <x v="2"/>
    <x v="164"/>
    <x v="1"/>
    <n v="1.0068461230524E-2"/>
    <n v="10.068461230523999"/>
    <m/>
    <n v="1.3609033823013306"/>
    <n v="57600.037721690314"/>
    <n v="16"/>
  </r>
  <r>
    <x v="0"/>
    <x v="2"/>
    <x v="165"/>
    <x v="1"/>
    <n v="1.0066800865005001E-2"/>
    <n v="10.066800865005"/>
    <m/>
    <n v="1.3609033823013306"/>
    <n v="57600.037616210815"/>
    <n v="16"/>
  </r>
  <r>
    <x v="0"/>
    <x v="2"/>
    <x v="166"/>
    <x v="1"/>
    <n v="1.008835785346E-2"/>
    <n v="10.08835785346"/>
    <m/>
    <n v="1.3609033823013306"/>
    <n v="57600.035597926915"/>
    <n v="16"/>
  </r>
  <r>
    <x v="0"/>
    <x v="2"/>
    <x v="167"/>
    <x v="1"/>
    <n v="0"/>
    <n v="0"/>
    <m/>
    <n v="1.3609033823013306"/>
    <n v="0"/>
    <n v="0"/>
  </r>
  <r>
    <x v="0"/>
    <x v="2"/>
    <x v="112"/>
    <x v="0"/>
    <n v="1.6634741475907999E-2"/>
    <n v="16.634741475907997"/>
    <m/>
    <n v="1.3609033823013306"/>
    <n v="101002.33770391787"/>
    <n v="28.056000000000001"/>
  </r>
  <r>
    <x v="0"/>
    <x v="2"/>
    <x v="169"/>
    <x v="1"/>
    <n v="1.0065869520296001E-2"/>
    <n v="10.065869520296001"/>
    <m/>
    <n v="1.3609033823013306"/>
    <n v="57600.031499700315"/>
    <n v="16"/>
  </r>
  <r>
    <x v="0"/>
    <x v="2"/>
    <x v="170"/>
    <x v="1"/>
    <n v="1.0079913267208E-2"/>
    <n v="10.079913267207999"/>
    <m/>
    <n v="1.3609033823013306"/>
    <n v="57600.037463994275"/>
    <n v="16"/>
  </r>
  <r>
    <x v="0"/>
    <x v="2"/>
    <x v="171"/>
    <x v="1"/>
    <n v="1.0086552536143999E-2"/>
    <n v="10.086552536144"/>
    <m/>
    <n v="1.3609033823013306"/>
    <n v="57600.037755134908"/>
    <n v="16"/>
  </r>
  <r>
    <x v="0"/>
    <x v="2"/>
    <x v="172"/>
    <x v="1"/>
    <n v="1.0078652954451E-2"/>
    <n v="10.078652954451"/>
    <m/>
    <n v="1.3609033823013306"/>
    <n v="57601.998593254029"/>
    <n v="16.001000000000001"/>
  </r>
  <r>
    <x v="0"/>
    <x v="2"/>
    <x v="173"/>
    <x v="1"/>
    <n v="1.0083006094576E-2"/>
    <n v="10.083006094576"/>
    <m/>
    <n v="1.3609033823013306"/>
    <n v="57600.037940670663"/>
    <n v="16"/>
  </r>
  <r>
    <x v="0"/>
    <x v="2"/>
    <x v="174"/>
    <x v="1"/>
    <n v="1.0085289215861E-2"/>
    <n v="10.085289215861"/>
    <m/>
    <n v="1.3609033823013306"/>
    <n v="57600.035451359399"/>
    <n v="16"/>
  </r>
  <r>
    <x v="0"/>
    <x v="2"/>
    <x v="175"/>
    <x v="1"/>
    <n v="0"/>
    <n v="0"/>
    <m/>
    <n v="1.3609033823013306"/>
    <n v="0"/>
    <n v="0"/>
  </r>
  <r>
    <x v="0"/>
    <x v="2"/>
    <x v="120"/>
    <x v="0"/>
    <n v="1.6587177863247E-2"/>
    <n v="16.587177863247"/>
    <m/>
    <n v="1.3609033823013306"/>
    <n v="100702.34944653643"/>
    <n v="27.972999999999999"/>
  </r>
  <r>
    <x v="0"/>
    <x v="2"/>
    <x v="177"/>
    <x v="1"/>
    <n v="1.0080278363759E-2"/>
    <n v="10.080278363759"/>
    <m/>
    <n v="1.3609033823013306"/>
    <n v="57600.037360953698"/>
    <n v="16"/>
  </r>
  <r>
    <x v="0"/>
    <x v="2"/>
    <x v="178"/>
    <x v="1"/>
    <n v="1.0068668153995E-2"/>
    <n v="10.068668153995"/>
    <m/>
    <n v="1.3609033823013306"/>
    <n v="57600.038244574716"/>
    <n v="16"/>
  </r>
  <r>
    <x v="0"/>
    <x v="2"/>
    <x v="179"/>
    <x v="1"/>
    <n v="1.0087998686259999E-2"/>
    <n v="10.087998686259999"/>
    <m/>
    <n v="1.3609033823013306"/>
    <n v="57600.040883122398"/>
    <n v="16"/>
  </r>
  <r>
    <x v="0"/>
    <x v="2"/>
    <x v="180"/>
    <x v="1"/>
    <n v="1.0086625529790999E-2"/>
    <n v="10.086625529791"/>
    <m/>
    <n v="1.3609033823013306"/>
    <n v="57600.038447963118"/>
    <n v="16"/>
  </r>
  <r>
    <x v="0"/>
    <x v="2"/>
    <x v="181"/>
    <x v="1"/>
    <n v="1.0064952363384999E-2"/>
    <n v="10.064952363385"/>
    <m/>
    <n v="1.3609033823013306"/>
    <n v="57600.038087469424"/>
    <n v="16"/>
  </r>
  <r>
    <x v="0"/>
    <x v="2"/>
    <x v="182"/>
    <x v="1"/>
    <n v="1.0038472869211E-2"/>
    <n v="10.038472869211001"/>
    <m/>
    <n v="1.3609033823013306"/>
    <n v="57600.037849199856"/>
    <n v="16"/>
  </r>
  <r>
    <x v="0"/>
    <x v="2"/>
    <x v="183"/>
    <x v="1"/>
    <n v="0"/>
    <n v="0"/>
    <m/>
    <n v="1.3609033823013306"/>
    <n v="0"/>
    <n v="0"/>
  </r>
  <r>
    <x v="0"/>
    <x v="2"/>
    <x v="128"/>
    <x v="0"/>
    <n v="1.6555428953146999E-2"/>
    <n v="16.555428953147"/>
    <m/>
    <n v="1.3609033823013306"/>
    <n v="100506.41297328696"/>
    <n v="27.917999999999999"/>
  </r>
  <r>
    <x v="0"/>
    <x v="2"/>
    <x v="185"/>
    <x v="1"/>
    <n v="1.0077621328075E-2"/>
    <n v="10.077621328074999"/>
    <m/>
    <n v="1.3609033823013306"/>
    <n v="57600.033827651263"/>
    <n v="16"/>
  </r>
  <r>
    <x v="0"/>
    <x v="2"/>
    <x v="186"/>
    <x v="1"/>
    <n v="1.0070000904589E-2"/>
    <n v="10.070000904589"/>
    <m/>
    <n v="1.3609033823013306"/>
    <n v="57602.002735984417"/>
    <n v="16.001000000000001"/>
  </r>
  <r>
    <x v="0"/>
    <x v="2"/>
    <x v="187"/>
    <x v="1"/>
    <n v="1.0081631153103E-2"/>
    <n v="10.081631153103"/>
    <m/>
    <n v="1.3609033823013306"/>
    <n v="57600.03780689829"/>
    <n v="16"/>
  </r>
  <r>
    <x v="0"/>
    <x v="2"/>
    <x v="188"/>
    <x v="1"/>
    <n v="1.0065958266123999E-2"/>
    <n v="10.065958266123999"/>
    <m/>
    <n v="1.3609033823013306"/>
    <n v="57600.038230118153"/>
    <n v="16"/>
  </r>
  <r>
    <x v="0"/>
    <x v="2"/>
    <x v="189"/>
    <x v="1"/>
    <n v="1.0067880742489E-2"/>
    <n v="10.067880742489001"/>
    <m/>
    <n v="1.3609033823013306"/>
    <n v="57600.027797492745"/>
    <n v="16"/>
  </r>
  <r>
    <x v="0"/>
    <x v="2"/>
    <x v="190"/>
    <x v="1"/>
    <n v="1.0071513827693E-2"/>
    <n v="10.071513827693"/>
    <m/>
    <n v="1.3609033823013306"/>
    <n v="57600.037515675118"/>
    <n v="16"/>
  </r>
  <r>
    <x v="0"/>
    <x v="2"/>
    <x v="191"/>
    <x v="1"/>
    <n v="0"/>
    <n v="0"/>
    <m/>
    <n v="1.3609033823013306"/>
    <n v="0"/>
    <n v="0"/>
  </r>
  <r>
    <x v="0"/>
    <x v="2"/>
    <x v="136"/>
    <x v="0"/>
    <n v="1.6535785360589E-2"/>
    <n v="16.535785360588999"/>
    <m/>
    <n v="1.3609033823013306"/>
    <n v="100410.95805824654"/>
    <n v="27.891999999999999"/>
  </r>
  <r>
    <x v="0"/>
    <x v="2"/>
    <x v="193"/>
    <x v="1"/>
    <n v="1.0062418169129001E-2"/>
    <n v="10.062418169129002"/>
    <m/>
    <n v="1.3609033823013306"/>
    <n v="57601.996705191574"/>
    <n v="16.001000000000001"/>
  </r>
  <r>
    <x v="0"/>
    <x v="2"/>
    <x v="194"/>
    <x v="1"/>
    <n v="1.0057406906196E-2"/>
    <n v="10.057406906196"/>
    <m/>
    <n v="1.3609033823013306"/>
    <n v="57600.037438729938"/>
    <n v="16"/>
  </r>
  <r>
    <x v="0"/>
    <x v="2"/>
    <x v="195"/>
    <x v="1"/>
    <n v="1.0055665796617E-2"/>
    <n v="10.055665796616999"/>
    <m/>
    <n v="1.3609033823013306"/>
    <n v="57600.040495884867"/>
    <n v="16"/>
  </r>
  <r>
    <x v="0"/>
    <x v="2"/>
    <x v="196"/>
    <x v="1"/>
    <n v="1.0065110175659E-2"/>
    <n v="10.065110175658999"/>
    <m/>
    <n v="1.3609033823013306"/>
    <n v="57600.039641441705"/>
    <n v="16"/>
  </r>
  <r>
    <x v="0"/>
    <x v="2"/>
    <x v="197"/>
    <x v="1"/>
    <n v="1.0082537292145E-2"/>
    <n v="10.082537292145"/>
    <m/>
    <n v="1.3609033823013306"/>
    <n v="57602.001006335151"/>
    <n v="16.001000000000001"/>
  </r>
  <r>
    <x v="0"/>
    <x v="2"/>
    <x v="198"/>
    <x v="1"/>
    <n v="1.0080283979375999E-2"/>
    <n v="10.080283979375999"/>
    <m/>
    <n v="1.3609033823013306"/>
    <n v="57600.027959123618"/>
    <n v="16"/>
  </r>
  <r>
    <x v="0"/>
    <x v="2"/>
    <x v="199"/>
    <x v="1"/>
    <n v="0"/>
    <n v="0"/>
    <m/>
    <n v="1.3609033823013306"/>
    <n v="0"/>
    <n v="0"/>
  </r>
  <r>
    <x v="0"/>
    <x v="2"/>
    <x v="144"/>
    <x v="0"/>
    <n v="1.6501031700015E-2"/>
    <n v="16.501031700015002"/>
    <m/>
    <n v="1.3609033823013306"/>
    <n v="100163.96516569158"/>
    <n v="27.823"/>
  </r>
  <r>
    <x v="0"/>
    <x v="2"/>
    <x v="201"/>
    <x v="1"/>
    <n v="1.0078486102941001E-2"/>
    <n v="10.078486102941001"/>
    <m/>
    <n v="1.3609033823013306"/>
    <n v="57600.037837061973"/>
    <n v="16"/>
  </r>
  <r>
    <x v="0"/>
    <x v="2"/>
    <x v="202"/>
    <x v="1"/>
    <n v="1.0077001364098E-2"/>
    <n v="10.077001364098001"/>
    <m/>
    <n v="1.3609033823013306"/>
    <n v="57602.011744616015"/>
    <n v="16.001000000000001"/>
  </r>
  <r>
    <x v="0"/>
    <x v="2"/>
    <x v="152"/>
    <x v="0"/>
    <n v="1.6474316605041998E-2"/>
    <n v="16.474316605041999"/>
    <m/>
    <n v="1.3609033823013306"/>
    <n v="100002.19757480436"/>
    <n v="27.777999999999999"/>
  </r>
  <r>
    <x v="0"/>
    <x v="2"/>
    <x v="160"/>
    <x v="0"/>
    <n v="1.6455244992647999E-2"/>
    <n v="16.455244992647998"/>
    <m/>
    <n v="1.3609033823013306"/>
    <n v="99892.110699099358"/>
    <n v="27.748000000000001"/>
  </r>
  <r>
    <x v="0"/>
    <x v="2"/>
    <x v="168"/>
    <x v="0"/>
    <n v="1.6436094929211002E-2"/>
    <n v="16.436094929211002"/>
    <m/>
    <n v="1.3609033823013306"/>
    <n v="99896.228787430242"/>
    <n v="27.748999999999999"/>
  </r>
  <r>
    <x v="0"/>
    <x v="2"/>
    <x v="176"/>
    <x v="0"/>
    <n v="1.6407473710019001E-2"/>
    <n v="16.407473710019001"/>
    <m/>
    <n v="1.3609033823013306"/>
    <n v="99519.354907025729"/>
    <n v="27.643999999999998"/>
  </r>
  <r>
    <x v="0"/>
    <x v="2"/>
    <x v="184"/>
    <x v="0"/>
    <n v="1.6379174383464999E-2"/>
    <n v="16.379174383464999"/>
    <m/>
    <n v="1.3609033823013306"/>
    <n v="99856.776902804515"/>
    <n v="27.738"/>
  </r>
  <r>
    <x v="0"/>
    <x v="2"/>
    <x v="192"/>
    <x v="0"/>
    <n v="1.6353148687124001E-2"/>
    <n v="16.353148687124001"/>
    <m/>
    <n v="1.3609033823013306"/>
    <n v="99365.030740252332"/>
    <n v="27.600999999999999"/>
  </r>
  <r>
    <x v="0"/>
    <x v="2"/>
    <x v="200"/>
    <x v="0"/>
    <n v="1.6334976380618E-2"/>
    <n v="16.334976380617999"/>
    <m/>
    <n v="1.3609033823013306"/>
    <n v="99187.953480101874"/>
    <n v="27.552"/>
  </r>
  <r>
    <x v="0"/>
    <x v="2"/>
    <x v="208"/>
    <x v="0"/>
    <n v="1.6305482842578999E-2"/>
    <n v="16.305482842579"/>
    <m/>
    <n v="1.7103481292724609"/>
    <n v="99028.906262540258"/>
    <n v="27.507999999999999"/>
  </r>
  <r>
    <x v="0"/>
    <x v="2"/>
    <x v="216"/>
    <x v="0"/>
    <n v="1.6283474851208998E-2"/>
    <n v="16.283474851208997"/>
    <m/>
    <n v="1.5812156200408936"/>
    <n v="98904.552625694443"/>
    <n v="27.472999999999999"/>
  </r>
  <r>
    <x v="0"/>
    <x v="2"/>
    <x v="224"/>
    <x v="0"/>
    <n v="1.6249356678176001E-2"/>
    <n v="16.249356678175999"/>
    <m/>
    <n v="1.7112256288528442"/>
    <n v="98636.670648433399"/>
    <n v="27.399000000000001"/>
  </r>
  <r>
    <x v="0"/>
    <x v="2"/>
    <x v="232"/>
    <x v="0"/>
    <n v="1.6227185041664E-2"/>
    <n v="16.227185041664001"/>
    <m/>
    <n v="1.6251382827758789"/>
    <n v="98605.474279579124"/>
    <n v="27.39"/>
  </r>
  <r>
    <x v="0"/>
    <x v="2"/>
    <x v="240"/>
    <x v="0"/>
    <n v="1.6203653537112998E-2"/>
    <n v="16.203653537112999"/>
    <m/>
    <n v="1.754203200340271"/>
    <n v="98496.729585405483"/>
    <n v="27.36"/>
  </r>
  <r>
    <x v="0"/>
    <x v="2"/>
    <x v="248"/>
    <x v="0"/>
    <n v="1.6159812804523999E-2"/>
    <n v="16.159812804523998"/>
    <m/>
    <n v="1.7560043334960938"/>
    <n v="98235.008726304062"/>
    <n v="27.288"/>
  </r>
  <r>
    <x v="0"/>
    <x v="2"/>
    <x v="256"/>
    <x v="0"/>
    <n v="1.6138674468244001E-2"/>
    <n v="16.138674468244002"/>
    <m/>
    <n v="1.7112256288528442"/>
    <n v="98150.024241700899"/>
    <n v="27.263999999999999"/>
  </r>
  <r>
    <x v="0"/>
    <x v="2"/>
    <x v="264"/>
    <x v="0"/>
    <n v="1.6110050519200999E-2"/>
    <n v="16.110050519201"/>
    <m/>
    <n v="1.7551032304763794"/>
    <n v="97893.69195393112"/>
    <n v="27.193000000000001"/>
  </r>
  <r>
    <x v="0"/>
    <x v="2"/>
    <x v="272"/>
    <x v="0"/>
    <n v="1.6062093939325998E-2"/>
    <n v="16.062093939325997"/>
    <m/>
    <n v="1.7551032304763794"/>
    <n v="97687.617971483967"/>
    <n v="27.135000000000002"/>
  </r>
  <r>
    <x v="0"/>
    <x v="2"/>
    <x v="280"/>
    <x v="0"/>
    <n v="1.6033389126355001E-2"/>
    <n v="16.033389126355001"/>
    <m/>
    <n v="1.7560043334960938"/>
    <n v="97426.228021595773"/>
    <n v="27.062999999999999"/>
  </r>
  <r>
    <x v="0"/>
    <x v="2"/>
    <x v="288"/>
    <x v="0"/>
    <n v="1.6012431873138E-2"/>
    <n v="16.012431873137999"/>
    <m/>
    <n v="1.8419134616851807"/>
    <n v="97297.532674892966"/>
    <n v="27.027000000000001"/>
  </r>
  <r>
    <x v="0"/>
    <x v="2"/>
    <x v="296"/>
    <x v="0"/>
    <n v="1.5969333627155E-2"/>
    <n v="15.969333627155001"/>
    <m/>
    <n v="1.713863730430603"/>
    <n v="96997.715431761724"/>
    <n v="26.943999999999999"/>
  </r>
  <r>
    <x v="0"/>
    <x v="2"/>
    <x v="304"/>
    <x v="0"/>
    <n v="1.5949653204709001E-2"/>
    <n v="15.949653204709001"/>
    <m/>
    <n v="1.8857685327529907"/>
    <n v="97113.321290959269"/>
    <n v="26.975999999999999"/>
  </r>
  <r>
    <x v="0"/>
    <x v="2"/>
    <x v="312"/>
    <x v="0"/>
    <n v="1.5920620286062E-2"/>
    <n v="15.920620286062"/>
    <m/>
    <n v="1.8438045978546143"/>
    <n v="96844.201017627638"/>
    <n v="26.901"/>
  </r>
  <r>
    <x v="0"/>
    <x v="2"/>
    <x v="320"/>
    <x v="0"/>
    <n v="1.5889783849126E-2"/>
    <n v="15.889783849125999"/>
    <m/>
    <n v="1.799904465675354"/>
    <n v="96611.245757658515"/>
    <n v="26.835999999999999"/>
  </r>
  <r>
    <x v="0"/>
    <x v="2"/>
    <x v="328"/>
    <x v="0"/>
    <n v="1.5856667707536999E-2"/>
    <n v="15.856667707537"/>
    <m/>
    <n v="1.7560043334960938"/>
    <n v="96521.326377252262"/>
    <n v="26.811"/>
  </r>
  <r>
    <x v="0"/>
    <x v="2"/>
    <x v="336"/>
    <x v="0"/>
    <n v="1.5828382930680999E-2"/>
    <n v="15.828382930681"/>
    <m/>
    <n v="1.8867360353469849"/>
    <n v="96385.179936677567"/>
    <n v="26.774000000000001"/>
  </r>
  <r>
    <x v="0"/>
    <x v="2"/>
    <x v="344"/>
    <x v="0"/>
    <n v="1.5799444531682E-2"/>
    <n v="15.799444531681999"/>
    <m/>
    <n v="1.8008288145065308"/>
    <n v="96028.56567941478"/>
    <n v="26.675000000000001"/>
  </r>
  <r>
    <x v="0"/>
    <x v="2"/>
    <x v="352"/>
    <x v="0"/>
    <n v="1.5754324567705001E-2"/>
    <n v="15.754324567705002"/>
    <m/>
    <n v="1.8867360353469849"/>
    <n v="95691.867945034784"/>
    <n v="26.581"/>
  </r>
  <r>
    <x v="0"/>
    <x v="2"/>
    <x v="360"/>
    <x v="0"/>
    <n v="1.5751268006605E-2"/>
    <n v="15.751268006605001"/>
    <m/>
    <n v="1.8867360353469849"/>
    <n v="95728.742679134142"/>
    <n v="26.591000000000001"/>
  </r>
  <r>
    <x v="0"/>
    <x v="2"/>
    <x v="368"/>
    <x v="0"/>
    <n v="1.5821091267899001E-2"/>
    <n v="15.821091267899"/>
    <m/>
    <n v="2.0207562446594238"/>
    <n v="95606.199481925534"/>
    <n v="26.556999999999999"/>
  </r>
  <r>
    <x v="0"/>
    <x v="2"/>
    <x v="376"/>
    <x v="0"/>
    <n v="1.5737604873199001E-2"/>
    <n v="15.737604873199002"/>
    <m/>
    <n v="1.8020337820053101"/>
    <n v="94945.506852624429"/>
    <n v="26.373999999999999"/>
  </r>
  <r>
    <x v="0"/>
    <x v="2"/>
    <x v="384"/>
    <x v="0"/>
    <n v="1.6683585302632999E-2"/>
    <m/>
    <m/>
    <n v="0"/>
    <m/>
    <m/>
  </r>
  <r>
    <x v="0"/>
    <x v="2"/>
    <x v="392"/>
    <x v="0"/>
    <n v="1.5554487206485E-2"/>
    <n v="15.554487206485"/>
    <m/>
    <n v="1.9768266677856445"/>
    <n v="93223.371241656176"/>
    <n v="25.895"/>
  </r>
  <r>
    <x v="0"/>
    <x v="2"/>
    <x v="400"/>
    <x v="0"/>
    <n v="1.5538764631671999E-2"/>
    <n v="15.538764631671999"/>
    <m/>
    <n v="2.064685583114624"/>
    <n v="93736.805267269476"/>
    <n v="26.038"/>
  </r>
  <r>
    <x v="0"/>
    <x v="2"/>
    <x v="408"/>
    <x v="0"/>
    <n v="1.5506581228051E-2"/>
    <n v="15.506581228051001"/>
    <m/>
    <n v="2.0186836719512939"/>
    <n v="93242.402503642457"/>
    <n v="25.901"/>
  </r>
  <r>
    <x v="0"/>
    <x v="2"/>
    <x v="203"/>
    <x v="1"/>
    <n v="1.0075835172946E-2"/>
    <n v="10.075835172946"/>
    <m/>
    <n v="1.6673481464385986"/>
    <n v="57602.005499778097"/>
    <n v="16.001000000000001"/>
  </r>
  <r>
    <x v="0"/>
    <x v="2"/>
    <x v="204"/>
    <x v="1"/>
    <n v="1.0070998390278999E-2"/>
    <n v="10.070998390279"/>
    <m/>
    <n v="1.6234705448150635"/>
    <n v="57600.037884481178"/>
    <n v="16"/>
  </r>
  <r>
    <x v="0"/>
    <x v="2"/>
    <x v="205"/>
    <x v="1"/>
    <n v="1.0082463860186E-2"/>
    <n v="10.082463860186001"/>
    <m/>
    <n v="1.6234705448150635"/>
    <n v="57600.038476667753"/>
    <n v="16"/>
  </r>
  <r>
    <x v="0"/>
    <x v="2"/>
    <x v="206"/>
    <x v="1"/>
    <n v="1.0079729186364E-2"/>
    <n v="10.079729186364"/>
    <m/>
    <n v="1.6234705448150635"/>
    <n v="57600.037846713225"/>
    <n v="16"/>
  </r>
  <r>
    <x v="0"/>
    <x v="2"/>
    <x v="207"/>
    <x v="1"/>
    <n v="0"/>
    <n v="0"/>
    <m/>
    <n v="1.6234705448150635"/>
    <n v="0"/>
    <n v="0"/>
  </r>
  <r>
    <x v="0"/>
    <x v="2"/>
    <x v="209"/>
    <x v="1"/>
    <n v="1.0076123697562001E-2"/>
    <n v="10.076123697562"/>
    <m/>
    <n v="1.8447514772415161"/>
    <n v="57600.037661161085"/>
    <n v="16"/>
  </r>
  <r>
    <x v="0"/>
    <x v="2"/>
    <x v="210"/>
    <x v="1"/>
    <n v="1.0076542930477E-2"/>
    <n v="10.076542930477"/>
    <m/>
    <n v="1.6673481464385986"/>
    <n v="57600.036364925982"/>
    <n v="16"/>
  </r>
  <r>
    <x v="0"/>
    <x v="2"/>
    <x v="211"/>
    <x v="1"/>
    <n v="1.0074516999195E-2"/>
    <n v="10.074516999195"/>
    <m/>
    <n v="1.6673481464385986"/>
    <n v="57600.037736098209"/>
    <n v="16"/>
  </r>
  <r>
    <x v="0"/>
    <x v="2"/>
    <x v="212"/>
    <x v="1"/>
    <n v="1.0075511554064999E-2"/>
    <n v="10.075511554064999"/>
    <m/>
    <n v="1.6664930582046509"/>
    <n v="57600.038409838613"/>
    <n v="16"/>
  </r>
  <r>
    <x v="0"/>
    <x v="2"/>
    <x v="213"/>
    <x v="1"/>
    <n v="1.0075780555608999E-2"/>
    <n v="10.075780555608999"/>
    <m/>
    <n v="1.6673481464385986"/>
    <n v="57600.02410435224"/>
    <n v="16"/>
  </r>
  <r>
    <x v="0"/>
    <x v="2"/>
    <x v="214"/>
    <x v="1"/>
    <n v="1.0073113428332999E-2"/>
    <n v="10.073113428332999"/>
    <m/>
    <n v="1.5812156200408936"/>
    <n v="57600.041787103561"/>
    <n v="16"/>
  </r>
  <r>
    <x v="0"/>
    <x v="2"/>
    <x v="215"/>
    <x v="1"/>
    <n v="0"/>
    <n v="0"/>
    <m/>
    <n v="1.5812156200408936"/>
    <n v="0"/>
    <n v="0"/>
  </r>
  <r>
    <x v="0"/>
    <x v="2"/>
    <x v="217"/>
    <x v="1"/>
    <n v="1.0072550529846999E-2"/>
    <n v="10.072550529847"/>
    <m/>
    <n v="1.9734786748886108"/>
    <n v="57600.02068278486"/>
    <n v="16"/>
  </r>
  <r>
    <x v="0"/>
    <x v="2"/>
    <x v="218"/>
    <x v="1"/>
    <n v="1.0077377805058E-2"/>
    <n v="10.077377805057999"/>
    <m/>
    <n v="1.6251382827758789"/>
    <n v="57601.993873806125"/>
    <n v="16.001000000000001"/>
  </r>
  <r>
    <x v="0"/>
    <x v="2"/>
    <x v="219"/>
    <x v="1"/>
    <n v="1.0078109256806E-2"/>
    <n v="10.078109256806"/>
    <m/>
    <n v="1.6673481464385986"/>
    <n v="57600.034387949985"/>
    <n v="16"/>
  </r>
  <r>
    <x v="0"/>
    <x v="2"/>
    <x v="220"/>
    <x v="1"/>
    <n v="1.0083283958617E-2"/>
    <n v="10.083283958617001"/>
    <m/>
    <n v="1.6690609455108643"/>
    <n v="57602.008166628206"/>
    <n v="16.001000000000001"/>
  </r>
  <r>
    <x v="0"/>
    <x v="2"/>
    <x v="221"/>
    <x v="1"/>
    <n v="1.0081198086332999E-2"/>
    <n v="10.081198086333"/>
    <m/>
    <n v="1.6673481464385986"/>
    <n v="57600.04269803538"/>
    <n v="16"/>
  </r>
  <r>
    <x v="0"/>
    <x v="2"/>
    <x v="222"/>
    <x v="1"/>
    <n v="1.0080587642575E-2"/>
    <n v="10.080587642575001"/>
    <m/>
    <n v="1.7112256288528442"/>
    <n v="57600.03163639483"/>
    <n v="16"/>
  </r>
  <r>
    <x v="0"/>
    <x v="2"/>
    <x v="223"/>
    <x v="1"/>
    <n v="0"/>
    <n v="0"/>
    <m/>
    <n v="1.7112256288528442"/>
    <n v="0"/>
    <n v="0"/>
  </r>
  <r>
    <x v="0"/>
    <x v="2"/>
    <x v="225"/>
    <x v="1"/>
    <n v="1.0056736924290001E-2"/>
    <n v="10.05673692429"/>
    <m/>
    <n v="1.93061363697052"/>
    <n v="57602.005034784037"/>
    <n v="16.001000000000001"/>
  </r>
  <r>
    <x v="0"/>
    <x v="2"/>
    <x v="226"/>
    <x v="1"/>
    <n v="1.0078301713248999E-2"/>
    <n v="10.078301713248999"/>
    <m/>
    <n v="1.6699185371398926"/>
    <n v="57600.037837874064"/>
    <n v="16"/>
  </r>
  <r>
    <x v="0"/>
    <x v="2"/>
    <x v="227"/>
    <x v="1"/>
    <n v="1.0082920133252999E-2"/>
    <n v="10.082920133252999"/>
    <m/>
    <n v="1.5820281505584717"/>
    <n v="57602.003813780277"/>
    <n v="16.001000000000001"/>
  </r>
  <r>
    <x v="0"/>
    <x v="2"/>
    <x v="228"/>
    <x v="1"/>
    <n v="1.0082095570615001E-2"/>
    <n v="10.082095570615001"/>
    <m/>
    <n v="1.5380828380584717"/>
    <n v="57600.037871785855"/>
    <n v="16"/>
  </r>
  <r>
    <x v="0"/>
    <x v="2"/>
    <x v="229"/>
    <x v="1"/>
    <n v="1.0078695337557E-2"/>
    <n v="10.078695337557001"/>
    <m/>
    <n v="1.754203200340271"/>
    <n v="57600.037747801201"/>
    <n v="16"/>
  </r>
  <r>
    <x v="0"/>
    <x v="2"/>
    <x v="230"/>
    <x v="1"/>
    <n v="1.0076530226256E-2"/>
    <n v="10.076530226256001"/>
    <m/>
    <n v="1.7112256288528442"/>
    <n v="57600.037917402049"/>
    <n v="16"/>
  </r>
  <r>
    <x v="0"/>
    <x v="2"/>
    <x v="231"/>
    <x v="1"/>
    <n v="0"/>
    <n v="0"/>
    <m/>
    <n v="1.7112256288528442"/>
    <n v="0"/>
    <n v="0"/>
  </r>
  <r>
    <x v="0"/>
    <x v="2"/>
    <x v="233"/>
    <x v="1"/>
    <n v="1.0062692207174999E-2"/>
    <n v="10.062692207174999"/>
    <m/>
    <n v="1.93061363697052"/>
    <n v="57600.037622263597"/>
    <n v="16"/>
  </r>
  <r>
    <x v="0"/>
    <x v="2"/>
    <x v="234"/>
    <x v="1"/>
    <n v="1.0077903343365001E-2"/>
    <n v="10.077903343365001"/>
    <m/>
    <n v="1.7112256288528442"/>
    <n v="57600.037889206455"/>
    <n v="16"/>
  </r>
  <r>
    <x v="0"/>
    <x v="2"/>
    <x v="235"/>
    <x v="1"/>
    <n v="1.0082174202883E-2"/>
    <n v="10.082174202882999"/>
    <m/>
    <n v="1.6673481464385986"/>
    <n v="57602.004238158843"/>
    <n v="16.001000000000001"/>
  </r>
  <r>
    <x v="0"/>
    <x v="2"/>
    <x v="236"/>
    <x v="1"/>
    <n v="1.0076957918318001E-2"/>
    <n v="10.076957918318001"/>
    <m/>
    <n v="1.754203200340271"/>
    <n v="57600.03778091578"/>
    <n v="16"/>
  </r>
  <r>
    <x v="0"/>
    <x v="2"/>
    <x v="237"/>
    <x v="1"/>
    <n v="1.0062052479546999E-2"/>
    <n v="10.062052479546999"/>
    <m/>
    <n v="1.7103481292724609"/>
    <n v="57600.037682411421"/>
    <n v="16"/>
  </r>
  <r>
    <x v="0"/>
    <x v="2"/>
    <x v="238"/>
    <x v="1"/>
    <n v="1.0063665853623E-2"/>
    <n v="10.063665853623"/>
    <m/>
    <n v="1.7112256288528442"/>
    <n v="57600.037855518443"/>
    <n v="16"/>
  </r>
  <r>
    <x v="0"/>
    <x v="2"/>
    <x v="239"/>
    <x v="1"/>
    <n v="0"/>
    <n v="0"/>
    <m/>
    <n v="1.7112256288528442"/>
    <n v="0"/>
    <n v="0"/>
  </r>
  <r>
    <x v="0"/>
    <x v="2"/>
    <x v="241"/>
    <x v="1"/>
    <n v="1.0060182360008E-2"/>
    <n v="10.060182360008"/>
    <m/>
    <n v="1.887704610824585"/>
    <n v="57600.049737874346"/>
    <n v="16"/>
  </r>
  <r>
    <x v="0"/>
    <x v="2"/>
    <x v="242"/>
    <x v="1"/>
    <n v="1.007708779745E-2"/>
    <n v="10.07708779745"/>
    <m/>
    <n v="1.7121042013168335"/>
    <n v="57600.037606743557"/>
    <n v="16"/>
  </r>
  <r>
    <x v="0"/>
    <x v="2"/>
    <x v="243"/>
    <x v="1"/>
    <n v="1.0073302817429E-2"/>
    <n v="10.073302817429001"/>
    <m/>
    <n v="1.6690609455108643"/>
    <n v="57600.032725543293"/>
    <n v="16"/>
  </r>
  <r>
    <x v="0"/>
    <x v="2"/>
    <x v="244"/>
    <x v="1"/>
    <n v="1.0051454563886999E-2"/>
    <n v="10.051454563886999"/>
    <m/>
    <n v="1.6690609455108643"/>
    <n v="57600.037362257986"/>
    <n v="16"/>
  </r>
  <r>
    <x v="0"/>
    <x v="2"/>
    <x v="245"/>
    <x v="1"/>
    <n v="1.0052460942229001E-2"/>
    <n v="10.052460942229001"/>
    <m/>
    <n v="1.6682040691375732"/>
    <n v="57600.030146919598"/>
    <n v="16"/>
  </r>
  <r>
    <x v="0"/>
    <x v="2"/>
    <x v="246"/>
    <x v="1"/>
    <n v="1.0055994219741999E-2"/>
    <n v="10.055994219741999"/>
    <m/>
    <n v="1.7112256288528442"/>
    <n v="57600.031420641855"/>
    <n v="16"/>
  </r>
  <r>
    <x v="0"/>
    <x v="2"/>
    <x v="247"/>
    <x v="1"/>
    <n v="0"/>
    <n v="0"/>
    <m/>
    <n v="1.7112256288528442"/>
    <n v="0"/>
    <n v="0"/>
  </r>
  <r>
    <x v="0"/>
    <x v="2"/>
    <x v="249"/>
    <x v="1"/>
    <n v="1.0065733332507E-2"/>
    <n v="10.065733332507"/>
    <m/>
    <n v="1.9325968027114868"/>
    <n v="57600.037668511912"/>
    <n v="16"/>
  </r>
  <r>
    <x v="0"/>
    <x v="2"/>
    <x v="250"/>
    <x v="1"/>
    <n v="1.0060200047681E-2"/>
    <n v="10.060200047681001"/>
    <m/>
    <n v="1.7121042013168335"/>
    <n v="57600.041353491295"/>
    <n v="16"/>
  </r>
  <r>
    <x v="0"/>
    <x v="2"/>
    <x v="251"/>
    <x v="1"/>
    <n v="1.0055696619314001E-2"/>
    <n v="10.055696619314"/>
    <m/>
    <n v="1.7103481292724609"/>
    <n v="57600.038725556733"/>
    <n v="16"/>
  </r>
  <r>
    <x v="0"/>
    <x v="2"/>
    <x v="252"/>
    <x v="1"/>
    <n v="1.0059582621387999E-2"/>
    <n v="10.059582621388"/>
    <m/>
    <n v="1.6690609455108643"/>
    <n v="57600.024953762018"/>
    <n v="16"/>
  </r>
  <r>
    <x v="0"/>
    <x v="2"/>
    <x v="253"/>
    <x v="1"/>
    <n v="1.0052390090546001E-2"/>
    <n v="10.052390090546"/>
    <m/>
    <n v="1.7121042013168335"/>
    <n v="57600.03929486002"/>
    <n v="16"/>
  </r>
  <r>
    <x v="0"/>
    <x v="2"/>
    <x v="254"/>
    <x v="1"/>
    <n v="1.0051362830209E-2"/>
    <n v="10.051362830208999"/>
    <m/>
    <n v="1.7112256288528442"/>
    <n v="57600.037851964647"/>
    <n v="16"/>
  </r>
  <r>
    <x v="0"/>
    <x v="2"/>
    <x v="255"/>
    <x v="1"/>
    <n v="0"/>
    <n v="0"/>
    <m/>
    <n v="1.7112256288528442"/>
    <n v="0"/>
    <n v="0"/>
  </r>
  <r>
    <x v="0"/>
    <x v="2"/>
    <x v="257"/>
    <x v="1"/>
    <n v="1.0054262123168E-2"/>
    <n v="10.054262123168"/>
    <m/>
    <n v="1.93061363697052"/>
    <n v="57600.037751124866"/>
    <n v="16"/>
  </r>
  <r>
    <x v="0"/>
    <x v="2"/>
    <x v="258"/>
    <x v="1"/>
    <n v="1.0052535249923E-2"/>
    <n v="10.052535249923"/>
    <m/>
    <n v="1.7103481292724609"/>
    <n v="57600.037800852158"/>
    <n v="16"/>
  </r>
  <r>
    <x v="0"/>
    <x v="2"/>
    <x v="259"/>
    <x v="1"/>
    <n v="1.0050849199186E-2"/>
    <n v="10.050849199186001"/>
    <m/>
    <n v="1.7551032304763794"/>
    <n v="57602.003578017131"/>
    <n v="16.001000000000001"/>
  </r>
  <r>
    <x v="0"/>
    <x v="2"/>
    <x v="260"/>
    <x v="1"/>
    <n v="1.0054558766843E-2"/>
    <n v="10.054558766843"/>
    <m/>
    <n v="1.7121042013168335"/>
    <n v="57600.038153411966"/>
    <n v="16"/>
  </r>
  <r>
    <x v="0"/>
    <x v="2"/>
    <x v="261"/>
    <x v="1"/>
    <n v="1.0073952465783E-2"/>
    <n v="10.073952465783"/>
    <m/>
    <n v="1.6699185371398926"/>
    <n v="57600.033582102667"/>
    <n v="16"/>
  </r>
  <r>
    <x v="0"/>
    <x v="2"/>
    <x v="262"/>
    <x v="1"/>
    <n v="1.0065097461072E-2"/>
    <n v="10.065097461072"/>
    <m/>
    <n v="1.7112256288528442"/>
    <n v="57602.001712931931"/>
    <n v="16.001000000000001"/>
  </r>
  <r>
    <x v="0"/>
    <x v="2"/>
    <x v="263"/>
    <x v="1"/>
    <n v="0"/>
    <n v="0"/>
    <m/>
    <n v="1.7112256288528442"/>
    <n v="0"/>
    <n v="0"/>
  </r>
  <r>
    <x v="0"/>
    <x v="2"/>
    <x v="265"/>
    <x v="1"/>
    <n v="1.0054454613652E-2"/>
    <n v="10.054454613652"/>
    <m/>
    <n v="1.93061363697052"/>
    <n v="57600.037740050255"/>
    <n v="16"/>
  </r>
  <r>
    <x v="0"/>
    <x v="2"/>
    <x v="266"/>
    <x v="1"/>
    <n v="1.0052509508789E-2"/>
    <n v="10.052509508788999"/>
    <m/>
    <n v="1.7112256288528442"/>
    <n v="57600.03760510232"/>
    <n v="16"/>
  </r>
  <r>
    <x v="0"/>
    <x v="2"/>
    <x v="267"/>
    <x v="1"/>
    <n v="1.006104861549E-2"/>
    <n v="10.06104861549"/>
    <m/>
    <n v="1.7989808320999146"/>
    <n v="57600.039158888321"/>
    <n v="16"/>
  </r>
  <r>
    <x v="0"/>
    <x v="2"/>
    <x v="268"/>
    <x v="1"/>
    <n v="1.0043019243908999E-2"/>
    <n v="10.043019243908999"/>
    <m/>
    <n v="1.7551032304763794"/>
    <n v="57600.035616956346"/>
    <n v="16"/>
  </r>
  <r>
    <x v="0"/>
    <x v="2"/>
    <x v="269"/>
    <x v="1"/>
    <n v="1.0043989126451E-2"/>
    <n v="10.043989126451001"/>
    <m/>
    <n v="1.7121042013168335"/>
    <n v="57600.037687513672"/>
    <n v="16"/>
  </r>
  <r>
    <x v="0"/>
    <x v="2"/>
    <x v="270"/>
    <x v="1"/>
    <n v="1.0047904830496E-2"/>
    <n v="10.047904830496"/>
    <m/>
    <n v="1.7560043334960938"/>
    <n v="57600.037664101619"/>
    <n v="16"/>
  </r>
  <r>
    <x v="0"/>
    <x v="2"/>
    <x v="271"/>
    <x v="1"/>
    <n v="0"/>
    <n v="0"/>
    <m/>
    <n v="1.7560043334960938"/>
    <n v="0"/>
    <n v="0"/>
  </r>
  <r>
    <x v="0"/>
    <x v="2"/>
    <x v="273"/>
    <x v="1"/>
    <n v="1.0046379923886999E-2"/>
    <n v="10.046379923886999"/>
    <m/>
    <n v="1.9755048751831055"/>
    <n v="57600.027204977523"/>
    <n v="16"/>
  </r>
  <r>
    <x v="0"/>
    <x v="2"/>
    <x v="274"/>
    <x v="1"/>
    <n v="1.0045330538586E-2"/>
    <n v="10.045330538586001"/>
    <m/>
    <n v="1.7560043334960938"/>
    <n v="57600.02891246503"/>
    <n v="16"/>
  </r>
  <r>
    <x v="0"/>
    <x v="2"/>
    <x v="275"/>
    <x v="1"/>
    <n v="1.0045334712456999E-2"/>
    <n v="10.045334712456999"/>
    <m/>
    <n v="1.7989808320999146"/>
    <n v="57600.037639449874"/>
    <n v="16"/>
  </r>
  <r>
    <x v="0"/>
    <x v="2"/>
    <x v="276"/>
    <x v="1"/>
    <n v="1.0052112602679001E-2"/>
    <n v="10.052112602679001"/>
    <m/>
    <n v="1.7551032304763794"/>
    <n v="57600.018051956577"/>
    <n v="16"/>
  </r>
  <r>
    <x v="0"/>
    <x v="2"/>
    <x v="277"/>
    <x v="1"/>
    <n v="1.0049482099140999E-2"/>
    <n v="10.049482099140999"/>
    <m/>
    <n v="1.7121042013168335"/>
    <n v="57600.02904513228"/>
    <n v="16"/>
  </r>
  <r>
    <x v="0"/>
    <x v="2"/>
    <x v="278"/>
    <x v="1"/>
    <n v="1.0048258129979001E-2"/>
    <n v="10.048258129979001"/>
    <m/>
    <n v="1.7121042013168335"/>
    <n v="57600.037592579771"/>
    <n v="16"/>
  </r>
  <r>
    <x v="0"/>
    <x v="2"/>
    <x v="279"/>
    <x v="1"/>
    <n v="0"/>
    <n v="0"/>
    <m/>
    <n v="1.7121042013168335"/>
    <n v="0"/>
    <n v="0"/>
  </r>
  <r>
    <x v="0"/>
    <x v="2"/>
    <x v="281"/>
    <x v="1"/>
    <n v="1.0057218950156E-2"/>
    <n v="10.057218950156001"/>
    <m/>
    <n v="1.9755048751831055"/>
    <n v="57600.0286874796"/>
    <n v="16"/>
  </r>
  <r>
    <x v="0"/>
    <x v="2"/>
    <x v="282"/>
    <x v="1"/>
    <n v="1.0050202459339E-2"/>
    <n v="10.050202459339001"/>
    <m/>
    <n v="1.8428584337234497"/>
    <n v="57600.029662295659"/>
    <n v="16"/>
  </r>
  <r>
    <x v="0"/>
    <x v="2"/>
    <x v="283"/>
    <x v="1"/>
    <n v="1.0060987710215999E-2"/>
    <n v="10.060987710215999"/>
    <m/>
    <n v="1.7121042013168335"/>
    <n v="57600.058315769929"/>
    <n v="16"/>
  </r>
  <r>
    <x v="0"/>
    <x v="2"/>
    <x v="284"/>
    <x v="1"/>
    <n v="1.0060569620760001E-2"/>
    <n v="10.060569620760001"/>
    <m/>
    <n v="1.7989808320999146"/>
    <n v="57600.033317759677"/>
    <n v="16"/>
  </r>
  <r>
    <x v="0"/>
    <x v="2"/>
    <x v="285"/>
    <x v="1"/>
    <n v="1.0055334114203E-2"/>
    <n v="10.055334114203001"/>
    <m/>
    <n v="1.8409693241119385"/>
    <n v="57602.001178770231"/>
    <n v="16.001000000000001"/>
  </r>
  <r>
    <x v="0"/>
    <x v="2"/>
    <x v="286"/>
    <x v="1"/>
    <n v="1.0054199559793E-2"/>
    <n v="10.054199559793"/>
    <m/>
    <n v="1.7560043334960938"/>
    <n v="57600.037822582919"/>
    <n v="16"/>
  </r>
  <r>
    <x v="0"/>
    <x v="2"/>
    <x v="287"/>
    <x v="1"/>
    <n v="0"/>
    <n v="0"/>
    <m/>
    <n v="1.7560043334960938"/>
    <n v="0"/>
    <n v="0"/>
  </r>
  <r>
    <x v="0"/>
    <x v="2"/>
    <x v="289"/>
    <x v="1"/>
    <n v="1.0048477996831E-2"/>
    <n v="10.048477996831"/>
    <m/>
    <n v="1.93061363697052"/>
    <n v="57600.0336410257"/>
    <n v="16"/>
  </r>
  <r>
    <x v="0"/>
    <x v="2"/>
    <x v="290"/>
    <x v="1"/>
    <n v="1.0045264462211E-2"/>
    <n v="10.045264462211"/>
    <m/>
    <n v="1.7989808320999146"/>
    <n v="57600.057922451888"/>
    <n v="16"/>
  </r>
  <r>
    <x v="0"/>
    <x v="2"/>
    <x v="291"/>
    <x v="1"/>
    <n v="1.0044588271759001E-2"/>
    <n v="10.044588271759"/>
    <m/>
    <n v="1.7129834890365601"/>
    <n v="57600.066427115278"/>
    <n v="16"/>
  </r>
  <r>
    <x v="0"/>
    <x v="2"/>
    <x v="292"/>
    <x v="1"/>
    <n v="1.0037652372221E-2"/>
    <n v="10.037652372221"/>
    <m/>
    <n v="1.799904465675354"/>
    <n v="57602.003422458336"/>
    <n v="16.001000000000001"/>
  </r>
  <r>
    <x v="0"/>
    <x v="2"/>
    <x v="293"/>
    <x v="1"/>
    <n v="1.0038366446968001E-2"/>
    <n v="10.038366446968"/>
    <m/>
    <n v="1.7560043334960938"/>
    <n v="57600.037743454151"/>
    <n v="16"/>
  </r>
  <r>
    <x v="0"/>
    <x v="2"/>
    <x v="294"/>
    <x v="1"/>
    <n v="1.0061709387010001E-2"/>
    <n v="10.061709387010001"/>
    <m/>
    <n v="1.7121042013168335"/>
    <n v="57600.037737684863"/>
    <n v="16"/>
  </r>
  <r>
    <x v="0"/>
    <x v="2"/>
    <x v="295"/>
    <x v="1"/>
    <n v="0"/>
    <n v="0"/>
    <m/>
    <n v="1.7121042013168335"/>
    <n v="0"/>
    <n v="0"/>
  </r>
  <r>
    <x v="0"/>
    <x v="2"/>
    <x v="297"/>
    <x v="1"/>
    <n v="1.003605925334E-2"/>
    <n v="10.036059253339999"/>
    <m/>
    <n v="1.9744911193847656"/>
    <n v="57600.03739592262"/>
    <n v="16"/>
  </r>
  <r>
    <x v="0"/>
    <x v="2"/>
    <x v="298"/>
    <x v="1"/>
    <n v="1.003465927309E-2"/>
    <n v="10.03465927309"/>
    <m/>
    <n v="1.7989808320999146"/>
    <n v="57600.02700931688"/>
    <n v="16"/>
  </r>
  <r>
    <x v="0"/>
    <x v="2"/>
    <x v="299"/>
    <x v="1"/>
    <n v="1.0033049486357999E-2"/>
    <n v="10.033049486357999"/>
    <m/>
    <n v="1.8428584337234497"/>
    <n v="57600.03296378399"/>
    <n v="16"/>
  </r>
  <r>
    <x v="0"/>
    <x v="2"/>
    <x v="300"/>
    <x v="1"/>
    <n v="1.0029230513137E-2"/>
    <n v="10.029230513137"/>
    <m/>
    <n v="1.7560043334960938"/>
    <n v="57599.413831302809"/>
    <n v="16"/>
  </r>
  <r>
    <x v="0"/>
    <x v="2"/>
    <x v="301"/>
    <x v="1"/>
    <n v="1.0036660435489E-2"/>
    <n v="10.036660435489001"/>
    <m/>
    <n v="1.799904465675354"/>
    <n v="57601.987195930342"/>
    <n v="16.001000000000001"/>
  </r>
  <r>
    <x v="0"/>
    <x v="2"/>
    <x v="302"/>
    <x v="1"/>
    <n v="1.0036107643073999E-2"/>
    <n v="10.036107643073999"/>
    <m/>
    <n v="1.713863730430603"/>
    <n v="57600.037940099501"/>
    <n v="16"/>
  </r>
  <r>
    <x v="0"/>
    <x v="2"/>
    <x v="303"/>
    <x v="1"/>
    <n v="0"/>
    <n v="0"/>
    <m/>
    <n v="1.713863730430603"/>
    <n v="0"/>
    <n v="0"/>
  </r>
  <r>
    <x v="0"/>
    <x v="2"/>
    <x v="305"/>
    <x v="1"/>
    <n v="1.0047147214284E-2"/>
    <n v="10.047147214283999"/>
    <m/>
    <n v="2.0611886978149414"/>
    <n v="57600.036545677023"/>
    <n v="16"/>
  </r>
  <r>
    <x v="0"/>
    <x v="2"/>
    <x v="306"/>
    <x v="1"/>
    <n v="1.0043669983311999E-2"/>
    <n v="10.043669983312"/>
    <m/>
    <n v="1.799904465675354"/>
    <n v="57600.037697225263"/>
    <n v="16"/>
  </r>
  <r>
    <x v="0"/>
    <x v="2"/>
    <x v="307"/>
    <x v="1"/>
    <n v="1.0046314171368E-2"/>
    <n v="10.046314171368"/>
    <m/>
    <n v="1.8428584337234497"/>
    <n v="57600.041145983545"/>
    <n v="16"/>
  </r>
  <r>
    <x v="0"/>
    <x v="2"/>
    <x v="308"/>
    <x v="1"/>
    <n v="1.0048570142456E-2"/>
    <n v="10.048570142456001"/>
    <m/>
    <n v="1.7560043334960938"/>
    <n v="57600.037566765022"/>
    <n v="16"/>
  </r>
  <r>
    <x v="0"/>
    <x v="2"/>
    <x v="309"/>
    <x v="1"/>
    <n v="1.0051059458076E-2"/>
    <n v="10.051059458076001"/>
    <m/>
    <n v="1.7560043334960938"/>
    <n v="57600.039854130519"/>
    <n v="16"/>
  </r>
  <r>
    <x v="0"/>
    <x v="2"/>
    <x v="310"/>
    <x v="1"/>
    <n v="1.0042784297317E-2"/>
    <n v="10.042784297317001"/>
    <m/>
    <n v="1.7560043334960938"/>
    <n v="57600.033942647322"/>
    <n v="16"/>
  </r>
  <r>
    <x v="0"/>
    <x v="2"/>
    <x v="311"/>
    <x v="1"/>
    <n v="0"/>
    <n v="0"/>
    <m/>
    <n v="1.7560043334960938"/>
    <n v="0"/>
    <n v="0"/>
  </r>
  <r>
    <x v="0"/>
    <x v="2"/>
    <x v="313"/>
    <x v="1"/>
    <n v="1.0044091725765E-2"/>
    <n v="10.044091725765"/>
    <m/>
    <n v="1.9755048751831055"/>
    <n v="57600.028755605614"/>
    <n v="16"/>
  </r>
  <r>
    <x v="0"/>
    <x v="2"/>
    <x v="314"/>
    <x v="1"/>
    <n v="1.0036253314210999E-2"/>
    <n v="10.036253314210999"/>
    <m/>
    <n v="1.8428584337234497"/>
    <n v="57600.035341836934"/>
    <n v="16"/>
  </r>
  <r>
    <x v="0"/>
    <x v="2"/>
    <x v="315"/>
    <x v="1"/>
    <n v="1.0037002173388E-2"/>
    <n v="10.037002173388"/>
    <m/>
    <n v="1.7121042013168335"/>
    <n v="57600.040637866499"/>
    <n v="16"/>
  </r>
  <r>
    <x v="0"/>
    <x v="2"/>
    <x v="316"/>
    <x v="1"/>
    <n v="1.0045515688844001E-2"/>
    <n v="10.045515688844"/>
    <m/>
    <n v="1.8008288145065308"/>
    <n v="57600.03608095301"/>
    <n v="16"/>
  </r>
  <r>
    <x v="0"/>
    <x v="2"/>
    <x v="317"/>
    <x v="1"/>
    <n v="1.0046548613593E-2"/>
    <n v="10.046548613593"/>
    <m/>
    <n v="1.8428584337234497"/>
    <n v="57602.003896808616"/>
    <n v="16.001000000000001"/>
  </r>
  <r>
    <x v="0"/>
    <x v="2"/>
    <x v="318"/>
    <x v="1"/>
    <n v="1.0047983191825999E-2"/>
    <n v="10.047983191825999"/>
    <m/>
    <n v="1.7551032304763794"/>
    <n v="57600.035434730758"/>
    <n v="16"/>
  </r>
  <r>
    <x v="0"/>
    <x v="2"/>
    <x v="319"/>
    <x v="1"/>
    <n v="0"/>
    <n v="0"/>
    <m/>
    <n v="1.7551032304763794"/>
    <n v="0"/>
    <n v="0"/>
  </r>
  <r>
    <x v="0"/>
    <x v="2"/>
    <x v="321"/>
    <x v="1"/>
    <n v="1.0052312176447999E-2"/>
    <n v="10.052312176448"/>
    <m/>
    <n v="2.020442008972168"/>
    <n v="57600.033688998701"/>
    <n v="16"/>
  </r>
  <r>
    <x v="0"/>
    <x v="2"/>
    <x v="322"/>
    <x v="1"/>
    <n v="1.0042530753924001E-2"/>
    <n v="10.042530753924"/>
    <m/>
    <n v="1.8428584337234497"/>
    <n v="57600.019551735299"/>
    <n v="16"/>
  </r>
  <r>
    <x v="0"/>
    <x v="2"/>
    <x v="323"/>
    <x v="1"/>
    <n v="1.0042717815910001E-2"/>
    <n v="10.042717815910001"/>
    <m/>
    <n v="1.7569061517715454"/>
    <n v="57600.01868267759"/>
    <n v="16"/>
  </r>
  <r>
    <x v="0"/>
    <x v="2"/>
    <x v="324"/>
    <x v="1"/>
    <n v="1.0045206783089001E-2"/>
    <n v="10.045206783089"/>
    <m/>
    <n v="1.799904465675354"/>
    <n v="57601.968086094275"/>
    <n v="16.001000000000001"/>
  </r>
  <r>
    <x v="0"/>
    <x v="2"/>
    <x v="325"/>
    <x v="1"/>
    <n v="1.003860811367E-2"/>
    <n v="10.03860811367"/>
    <m/>
    <n v="1.757809042930603"/>
    <n v="57600.024064166297"/>
    <n v="16"/>
  </r>
  <r>
    <x v="0"/>
    <x v="2"/>
    <x v="326"/>
    <x v="1"/>
    <n v="1.0036213960922E-2"/>
    <n v="10.036213960922"/>
    <m/>
    <n v="1.8428584337234497"/>
    <n v="57600.016365378106"/>
    <n v="16"/>
  </r>
  <r>
    <x v="0"/>
    <x v="2"/>
    <x v="327"/>
    <x v="1"/>
    <n v="0"/>
    <n v="0"/>
    <m/>
    <n v="1.8428584337234497"/>
    <n v="0"/>
    <n v="0"/>
  </r>
  <r>
    <x v="0"/>
    <x v="2"/>
    <x v="329"/>
    <x v="1"/>
    <n v="1.0023426389919999E-2"/>
    <n v="10.023426389919999"/>
    <m/>
    <n v="2.0183687210083008"/>
    <n v="57600.012245594015"/>
    <n v="16"/>
  </r>
  <r>
    <x v="0"/>
    <x v="2"/>
    <x v="330"/>
    <x v="1"/>
    <n v="1.0027504834831001E-2"/>
    <n v="10.027504834831001"/>
    <m/>
    <n v="1.8017542362213135"/>
    <n v="57600.025652194803"/>
    <n v="16"/>
  </r>
  <r>
    <x v="0"/>
    <x v="2"/>
    <x v="331"/>
    <x v="1"/>
    <n v="1.0038353919571001E-2"/>
    <n v="10.038353919571001"/>
    <m/>
    <n v="1.8419134616851807"/>
    <n v="57601.983406216503"/>
    <n v="16.001000000000001"/>
  </r>
  <r>
    <x v="0"/>
    <x v="2"/>
    <x v="332"/>
    <x v="1"/>
    <n v="1.0041785218032E-2"/>
    <n v="10.041785218032"/>
    <m/>
    <n v="1.8428584337234497"/>
    <n v="57600.015627837529"/>
    <n v="16"/>
  </r>
  <r>
    <x v="0"/>
    <x v="2"/>
    <x v="333"/>
    <x v="1"/>
    <n v="1.0033961365373E-2"/>
    <n v="10.033961365373001"/>
    <m/>
    <n v="1.8428584337234497"/>
    <n v="57600.036903253349"/>
    <n v="16"/>
  </r>
  <r>
    <x v="0"/>
    <x v="2"/>
    <x v="334"/>
    <x v="1"/>
    <n v="1.0031657780475E-2"/>
    <n v="10.031657780474999"/>
    <m/>
    <n v="1.8438045978546143"/>
    <n v="57600.032473101717"/>
    <n v="16"/>
  </r>
  <r>
    <x v="0"/>
    <x v="2"/>
    <x v="335"/>
    <x v="1"/>
    <n v="0"/>
    <n v="0"/>
    <m/>
    <n v="1.8438045978546143"/>
    <n v="0"/>
    <n v="0"/>
  </r>
  <r>
    <x v="0"/>
    <x v="2"/>
    <x v="337"/>
    <x v="1"/>
    <n v="1.0028680526855E-2"/>
    <n v="10.028680526855"/>
    <m/>
    <n v="2.0622463226318359"/>
    <n v="57600.051305049958"/>
    <n v="16"/>
  </r>
  <r>
    <x v="0"/>
    <x v="2"/>
    <x v="338"/>
    <x v="1"/>
    <n v="1.003112206673E-2"/>
    <n v="10.031122066729999"/>
    <m/>
    <n v="1.8428584337234497"/>
    <n v="57600.069646535354"/>
    <n v="16"/>
  </r>
  <r>
    <x v="0"/>
    <x v="2"/>
    <x v="339"/>
    <x v="1"/>
    <n v="1.0036448838624999E-2"/>
    <n v="10.036448838624999"/>
    <m/>
    <n v="1.7569061517715454"/>
    <n v="57600.068801194371"/>
    <n v="16"/>
  </r>
  <r>
    <x v="0"/>
    <x v="2"/>
    <x v="340"/>
    <x v="1"/>
    <n v="1.0042860692772E-2"/>
    <n v="10.042860692772001"/>
    <m/>
    <n v="1.8008288145065308"/>
    <n v="57600.05680730418"/>
    <n v="16"/>
  </r>
  <r>
    <x v="0"/>
    <x v="2"/>
    <x v="341"/>
    <x v="1"/>
    <n v="1.0050265161064E-2"/>
    <n v="10.050265161063999"/>
    <m/>
    <n v="1.8438045978546143"/>
    <n v="57602.03586568906"/>
    <n v="16.001000000000001"/>
  </r>
  <r>
    <x v="0"/>
    <x v="2"/>
    <x v="342"/>
    <x v="1"/>
    <n v="1.0046521515416001E-2"/>
    <n v="10.046521515416"/>
    <m/>
    <n v="1.8438045978546143"/>
    <n v="57600.039772897886"/>
    <n v="16"/>
  </r>
  <r>
    <x v="0"/>
    <x v="2"/>
    <x v="343"/>
    <x v="1"/>
    <n v="0"/>
    <n v="0"/>
    <m/>
    <n v="1.8438045978546143"/>
    <n v="0"/>
    <n v="0"/>
  </r>
  <r>
    <x v="0"/>
    <x v="2"/>
    <x v="345"/>
    <x v="1"/>
    <n v="1.0043845806321E-2"/>
    <n v="10.043845806321"/>
    <m/>
    <n v="2.0194048881530762"/>
    <n v="57602.004851808801"/>
    <n v="16.001000000000001"/>
  </r>
  <r>
    <x v="0"/>
    <x v="2"/>
    <x v="346"/>
    <x v="1"/>
    <n v="1.0043271458267999E-2"/>
    <n v="10.043271458267998"/>
    <m/>
    <n v="1.8419134616851807"/>
    <n v="57600.035687621043"/>
    <n v="16"/>
  </r>
  <r>
    <x v="0"/>
    <x v="2"/>
    <x v="347"/>
    <x v="1"/>
    <n v="1.0049221869687E-2"/>
    <n v="10.049221869687001"/>
    <m/>
    <n v="1.8857685327529907"/>
    <n v="57600.037942904703"/>
    <n v="16"/>
  </r>
  <r>
    <x v="0"/>
    <x v="2"/>
    <x v="348"/>
    <x v="1"/>
    <n v="1.0059277454561E-2"/>
    <n v="10.059277454561"/>
    <m/>
    <n v="1.8857685327529907"/>
    <n v="57600.037680713154"/>
    <n v="16"/>
  </r>
  <r>
    <x v="0"/>
    <x v="2"/>
    <x v="349"/>
    <x v="1"/>
    <n v="1.0047493028513E-2"/>
    <n v="10.047493028513001"/>
    <m/>
    <n v="1.8438045978546143"/>
    <n v="57600.039565124949"/>
    <n v="16"/>
  </r>
  <r>
    <x v="0"/>
    <x v="2"/>
    <x v="350"/>
    <x v="1"/>
    <n v="1.0039664578738E-2"/>
    <n v="10.039664578738"/>
    <m/>
    <n v="1.8008288145065308"/>
    <n v="57600.035710528995"/>
    <n v="16"/>
  </r>
  <r>
    <x v="0"/>
    <x v="2"/>
    <x v="351"/>
    <x v="1"/>
    <n v="0"/>
    <n v="0"/>
    <m/>
    <n v="1.8008288145065308"/>
    <n v="0"/>
    <n v="0"/>
  </r>
  <r>
    <x v="0"/>
    <x v="2"/>
    <x v="353"/>
    <x v="1"/>
    <n v="1.0046129392899001E-2"/>
    <n v="10.046129392899001"/>
    <m/>
    <n v="2.0183687210083008"/>
    <n v="57600.035322195545"/>
    <n v="16"/>
  </r>
  <r>
    <x v="0"/>
    <x v="2"/>
    <x v="354"/>
    <x v="1"/>
    <n v="1.0041574065822E-2"/>
    <n v="10.041574065821999"/>
    <m/>
    <n v="1.8447514772415161"/>
    <n v="57600.038016971943"/>
    <n v="16"/>
  </r>
  <r>
    <x v="0"/>
    <x v="2"/>
    <x v="355"/>
    <x v="1"/>
    <n v="1.0083182489653999E-2"/>
    <n v="10.083182489654"/>
    <m/>
    <n v="1.8857685327529907"/>
    <n v="64253.329173546183"/>
    <n v="17.847999999999999"/>
  </r>
  <r>
    <x v="0"/>
    <x v="2"/>
    <x v="356"/>
    <x v="1"/>
    <n v="1.0042348922477001E-2"/>
    <n v="10.042348922477"/>
    <m/>
    <n v="1.887704610824585"/>
    <n v="57600.051516154701"/>
    <n v="16"/>
  </r>
  <r>
    <x v="0"/>
    <x v="2"/>
    <x v="357"/>
    <x v="1"/>
    <m/>
    <n v="0"/>
    <m/>
    <m/>
    <m/>
    <n v="0"/>
  </r>
  <r>
    <x v="0"/>
    <x v="2"/>
    <x v="358"/>
    <x v="1"/>
    <m/>
    <n v="0"/>
    <m/>
    <m/>
    <m/>
    <n v="0"/>
  </r>
  <r>
    <x v="0"/>
    <x v="2"/>
    <x v="359"/>
    <x v="1"/>
    <m/>
    <n v="0"/>
    <m/>
    <m/>
    <m/>
    <n v="0"/>
  </r>
  <r>
    <x v="0"/>
    <x v="2"/>
    <x v="361"/>
    <x v="1"/>
    <n v="1.0042699115160999E-2"/>
    <n v="10.042699115161"/>
    <m/>
    <n v="2.105043888092041"/>
    <n v="57600.042725495157"/>
    <n v="16"/>
  </r>
  <r>
    <x v="0"/>
    <x v="2"/>
    <x v="362"/>
    <x v="1"/>
    <n v="1.0058489109233E-2"/>
    <n v="10.058489109232999"/>
    <m/>
    <n v="1.8867360353469849"/>
    <n v="57600.021563833921"/>
    <n v="16"/>
  </r>
  <r>
    <x v="0"/>
    <x v="2"/>
    <x v="363"/>
    <x v="1"/>
    <n v="1.0043155359442999E-2"/>
    <n v="10.043155359443"/>
    <m/>
    <n v="1.8428584337234497"/>
    <n v="57600.034566407885"/>
    <n v="16"/>
  </r>
  <r>
    <x v="0"/>
    <x v="2"/>
    <x v="364"/>
    <x v="1"/>
    <n v="1.0058621007088001E-2"/>
    <n v="10.058621007088"/>
    <m/>
    <n v="1.8438045978546143"/>
    <n v="57601.970565469644"/>
    <n v="16.001000000000001"/>
  </r>
  <r>
    <x v="0"/>
    <x v="2"/>
    <x v="365"/>
    <x v="1"/>
    <n v="1.0046962048535E-2"/>
    <n v="10.046962048535001"/>
    <m/>
    <n v="1.8008288145065308"/>
    <n v="57600.013259388157"/>
    <n v="16"/>
  </r>
  <r>
    <x v="0"/>
    <x v="2"/>
    <x v="366"/>
    <x v="1"/>
    <n v="1.0048955257453E-2"/>
    <n v="10.048955257453001"/>
    <m/>
    <n v="1.9724671840667725"/>
    <n v="57600.021785843863"/>
    <n v="16"/>
  </r>
  <r>
    <x v="0"/>
    <x v="2"/>
    <x v="367"/>
    <x v="1"/>
    <n v="0"/>
    <n v="0"/>
    <m/>
    <n v="1.9724671840667725"/>
    <n v="0"/>
    <n v="0"/>
  </r>
  <r>
    <x v="0"/>
    <x v="2"/>
    <x v="369"/>
    <x v="1"/>
    <n v="1.0078998614115001E-2"/>
    <n v="10.078998614115001"/>
    <m/>
    <n v="2.0207562446594238"/>
    <n v="57600.039923279168"/>
    <n v="16"/>
  </r>
  <r>
    <x v="0"/>
    <x v="2"/>
    <x v="370"/>
    <x v="1"/>
    <n v="1.0081801396442E-2"/>
    <n v="10.081801396442"/>
    <m/>
    <n v="1.8879985809326172"/>
    <n v="57602.003592953042"/>
    <n v="16.001000000000001"/>
  </r>
  <r>
    <x v="0"/>
    <x v="2"/>
    <x v="371"/>
    <x v="1"/>
    <n v="1.0095631058824E-2"/>
    <n v="10.095631058824001"/>
    <m/>
    <n v="1.9328972101211548"/>
    <n v="57600.03967221683"/>
    <n v="16"/>
  </r>
  <r>
    <x v="0"/>
    <x v="2"/>
    <x v="372"/>
    <x v="1"/>
    <n v="1.0102796048808E-2"/>
    <n v="10.102796048808001"/>
    <m/>
    <n v="1.8879985809326172"/>
    <n v="57600.039238023528"/>
    <n v="16"/>
  </r>
  <r>
    <x v="0"/>
    <x v="2"/>
    <x v="373"/>
    <x v="1"/>
    <n v="1.0099563887354E-2"/>
    <n v="10.099563887354"/>
    <m/>
    <n v="1.9319055080413818"/>
    <n v="57602.005729828445"/>
    <n v="16.001000000000001"/>
  </r>
  <r>
    <x v="0"/>
    <x v="2"/>
    <x v="374"/>
    <x v="1"/>
    <n v="1.0099761182952E-2"/>
    <n v="10.099761182951999"/>
    <m/>
    <n v="1.8879985809326172"/>
    <n v="57600.03968938296"/>
    <n v="16"/>
  </r>
  <r>
    <x v="0"/>
    <x v="2"/>
    <x v="375"/>
    <x v="1"/>
    <n v="0"/>
    <n v="0"/>
    <m/>
    <n v="1.8879985809326172"/>
    <n v="0"/>
    <n v="0"/>
  </r>
  <r>
    <x v="0"/>
    <x v="2"/>
    <x v="377"/>
    <x v="1"/>
    <n v="1.0113126741489E-2"/>
    <n v="10.113126741489001"/>
    <m/>
    <n v="2.0636262893676758"/>
    <n v="57600.039505164561"/>
    <n v="16"/>
  </r>
  <r>
    <x v="0"/>
    <x v="2"/>
    <x v="378"/>
    <x v="1"/>
    <n v="2.6955674026699999E-4"/>
    <n v="0.26955674026699999"/>
    <m/>
    <n v="1.888967752456665"/>
    <n v="57594.309493471395"/>
    <n v="15.997999999999999"/>
  </r>
  <r>
    <x v="0"/>
    <x v="2"/>
    <x v="379"/>
    <x v="1"/>
    <n v="2.7608570228499998E-4"/>
    <n v="0.27608570228499996"/>
    <m/>
    <n v="0.98361647129058838"/>
    <n v="57597.441717855152"/>
    <n v="15.999000000000001"/>
  </r>
  <r>
    <x v="0"/>
    <x v="2"/>
    <x v="380"/>
    <x v="1"/>
    <n v="2.8692302023200001E-4"/>
    <n v="0.286923020232"/>
    <m/>
    <n v="171.14926147460938"/>
    <n v="59897.858061210471"/>
    <n v="16.638000000000002"/>
  </r>
  <r>
    <x v="0"/>
    <x v="2"/>
    <x v="381"/>
    <x v="1"/>
    <n v="2.8566622899600002E-4"/>
    <n v="0.28566622899600003"/>
    <m/>
    <n v="28.524879455566406"/>
    <n v="57639.972170028937"/>
    <n v="16.010999999999999"/>
  </r>
  <r>
    <x v="0"/>
    <x v="2"/>
    <x v="382"/>
    <x v="1"/>
    <n v="2.7109997957100001E-4"/>
    <n v="0.27109997957100002"/>
    <m/>
    <n v="0.90715157985687256"/>
    <n v="57591.988955862224"/>
    <n v="15.997999999999999"/>
  </r>
  <r>
    <x v="0"/>
    <x v="2"/>
    <x v="383"/>
    <x v="1"/>
    <n v="0"/>
    <n v="0"/>
    <m/>
    <n v="0.90715157985687256"/>
    <n v="0"/>
    <n v="0"/>
  </r>
  <r>
    <x v="0"/>
    <x v="2"/>
    <x v="385"/>
    <x v="1"/>
    <n v="1.0136391770891E-2"/>
    <n v="10.136391770891001"/>
    <m/>
    <n v="2.1525447368621826"/>
    <n v="57601.99245194094"/>
    <n v="16.001000000000001"/>
  </r>
  <r>
    <x v="0"/>
    <x v="2"/>
    <x v="386"/>
    <x v="1"/>
    <n v="1.0137907340557001E-2"/>
    <n v="10.137907340557001"/>
    <m/>
    <n v="1.9768266677856445"/>
    <n v="57602.007894541181"/>
    <n v="16.001000000000001"/>
  </r>
  <r>
    <x v="0"/>
    <x v="2"/>
    <x v="387"/>
    <x v="1"/>
    <n v="1.0144196039534E-2"/>
    <n v="10.144196039534"/>
    <m/>
    <n v="2.0197193622589111"/>
    <n v="57601.992085909165"/>
    <n v="16.001000000000001"/>
  </r>
  <r>
    <x v="0"/>
    <x v="2"/>
    <x v="388"/>
    <x v="1"/>
    <n v="1.0141813586822999E-2"/>
    <n v="10.141813586823"/>
    <m/>
    <n v="1.8899378776550293"/>
    <n v="57602.00573427364"/>
    <n v="16.001000000000001"/>
  </r>
  <r>
    <x v="0"/>
    <x v="2"/>
    <x v="389"/>
    <x v="1"/>
    <n v="1.0143441329548E-2"/>
    <n v="10.143441329547999"/>
    <m/>
    <n v="1.9328972101211548"/>
    <n v="57602.003049350838"/>
    <n v="16.001000000000001"/>
  </r>
  <r>
    <x v="0"/>
    <x v="2"/>
    <x v="390"/>
    <x v="1"/>
    <n v="1.0146600977239999E-2"/>
    <n v="10.146600977239999"/>
    <m/>
    <n v="1.9768266677856445"/>
    <n v="57601.991925705312"/>
    <n v="16.001000000000001"/>
  </r>
  <r>
    <x v="0"/>
    <x v="2"/>
    <x v="391"/>
    <x v="1"/>
    <n v="0"/>
    <n v="0"/>
    <m/>
    <n v="1.9768266677856445"/>
    <n v="0"/>
    <n v="0"/>
  </r>
  <r>
    <x v="0"/>
    <x v="2"/>
    <x v="393"/>
    <x v="1"/>
    <n v="1.0140574410337E-2"/>
    <n v="10.140574410336999"/>
    <m/>
    <n v="2.1525447368621826"/>
    <n v="57602.005586034662"/>
    <n v="16.001000000000001"/>
  </r>
  <r>
    <x v="0"/>
    <x v="2"/>
    <x v="394"/>
    <x v="1"/>
    <n v="1.0125501733719001E-2"/>
    <n v="10.125501733719"/>
    <m/>
    <n v="2.0197193622589111"/>
    <n v="57600.0260535005"/>
    <n v="16"/>
  </r>
  <r>
    <x v="0"/>
    <x v="2"/>
    <x v="395"/>
    <x v="1"/>
    <n v="1.0099627196027999E-2"/>
    <n v="10.099627196027999"/>
    <m/>
    <n v="1.9758124351501465"/>
    <n v="57600.039543828723"/>
    <n v="16"/>
  </r>
  <r>
    <x v="0"/>
    <x v="2"/>
    <x v="396"/>
    <x v="1"/>
    <n v="1.0092736914030001E-2"/>
    <n v="10.092736914030001"/>
    <m/>
    <n v="1.8909090757369995"/>
    <n v="57600.026005484353"/>
    <n v="16"/>
  </r>
  <r>
    <x v="0"/>
    <x v="2"/>
    <x v="397"/>
    <x v="1"/>
    <n v="1.0086273907207999E-2"/>
    <n v="10.086273907208"/>
    <m/>
    <n v="2.0197193622589111"/>
    <n v="57600.039196860758"/>
    <n v="16"/>
  </r>
  <r>
    <x v="0"/>
    <x v="2"/>
    <x v="398"/>
    <x v="1"/>
    <n v="1.0084504351214E-2"/>
    <n v="10.084504351213999"/>
    <m/>
    <n v="1.9338899850845337"/>
    <n v="57600.039664172939"/>
    <n v="16"/>
  </r>
  <r>
    <x v="0"/>
    <x v="2"/>
    <x v="399"/>
    <x v="1"/>
    <n v="0"/>
    <n v="0"/>
    <m/>
    <n v="1.9338899850845337"/>
    <n v="0"/>
    <n v="0"/>
  </r>
  <r>
    <x v="0"/>
    <x v="2"/>
    <x v="401"/>
    <x v="1"/>
    <n v="1.0092672167633999E-2"/>
    <n v="10.092672167633999"/>
    <m/>
    <n v="2.1525447368621826"/>
    <n v="57600.039755946811"/>
    <n v="16"/>
  </r>
  <r>
    <x v="0"/>
    <x v="2"/>
    <x v="402"/>
    <x v="1"/>
    <n v="1.008428017916E-2"/>
    <n v="10.08428017916"/>
    <m/>
    <n v="2.0207562446594238"/>
    <n v="57600.022685949829"/>
    <n v="16"/>
  </r>
  <r>
    <x v="0"/>
    <x v="2"/>
    <x v="403"/>
    <x v="1"/>
    <n v="1.0081791509733E-2"/>
    <n v="10.081791509733"/>
    <m/>
    <n v="1.9768266677856445"/>
    <n v="57600.039643440963"/>
    <n v="16"/>
  </r>
  <r>
    <x v="0"/>
    <x v="2"/>
    <x v="404"/>
    <x v="1"/>
    <n v="1.008428870771E-2"/>
    <n v="10.08428870771"/>
    <m/>
    <n v="2.0636262893676758"/>
    <n v="57600.039609829779"/>
    <n v="16"/>
  </r>
  <r>
    <x v="0"/>
    <x v="2"/>
    <x v="405"/>
    <x v="1"/>
    <n v="1.0116505315282E-2"/>
    <n v="10.116505315282"/>
    <m/>
    <n v="1.934883713722229"/>
    <n v="57602.005660537208"/>
    <n v="16.001000000000001"/>
  </r>
  <r>
    <x v="0"/>
    <x v="2"/>
    <x v="406"/>
    <x v="1"/>
    <n v="1.0119404329789999E-2"/>
    <n v="10.119404329789999"/>
    <m/>
    <n v="2.0217940807342529"/>
    <n v="57602.005579269811"/>
    <n v="16.001000000000001"/>
  </r>
  <r>
    <x v="0"/>
    <x v="2"/>
    <x v="407"/>
    <x v="1"/>
    <n v="0"/>
    <n v="0"/>
    <m/>
    <n v="2.0217940807342529"/>
    <n v="0"/>
    <n v="0"/>
  </r>
  <r>
    <x v="0"/>
    <x v="2"/>
    <x v="409"/>
    <x v="1"/>
    <n v="1.011972888648E-2"/>
    <n v="10.119728886480001"/>
    <m/>
    <n v="2.1964740753173828"/>
    <n v="57602.005482843902"/>
    <n v="16.001000000000001"/>
  </r>
  <r>
    <x v="0"/>
    <x v="2"/>
    <x v="410"/>
    <x v="1"/>
    <n v="1.0113907755117999E-2"/>
    <n v="10.113907755117999"/>
    <m/>
    <n v="2.0207562446594238"/>
    <n v="57600.039543498599"/>
    <n v="16"/>
  </r>
  <r>
    <x v="0"/>
    <x v="2"/>
    <x v="411"/>
    <x v="1"/>
    <n v="1.0112718355527E-2"/>
    <n v="10.112718355526999"/>
    <m/>
    <n v="2.0197193622589111"/>
    <n v="57600.039637316819"/>
    <n v="16"/>
  </r>
  <r>
    <x v="0"/>
    <x v="2"/>
    <x v="412"/>
    <x v="1"/>
    <n v="1.0112617463894E-2"/>
    <n v="10.112617463894001"/>
    <m/>
    <n v="1.9768266677856445"/>
    <n v="57602.00544118094"/>
    <n v="16.001000000000001"/>
  </r>
  <r>
    <x v="0"/>
    <x v="2"/>
    <x v="413"/>
    <x v="1"/>
    <n v="9.9325066188499997E-3"/>
    <n v="9.9325066188499989"/>
    <m/>
    <n v="1.9778419733047485"/>
    <n v="56663.441286478017"/>
    <n v="15.74"/>
  </r>
  <r>
    <x v="1"/>
    <x v="2"/>
    <x v="194"/>
    <x v="1"/>
    <n v="1.0088346369421001E-2"/>
    <n v="10.088346369421"/>
    <m/>
    <n v="3.7774147987365723"/>
    <n v="57602.00537829454"/>
    <n v="16.001000000000001"/>
  </r>
  <r>
    <x v="1"/>
    <x v="2"/>
    <x v="195"/>
    <x v="1"/>
    <n v="1.0080065565088E-2"/>
    <n v="10.080065565088001"/>
    <m/>
    <n v="3.7793314456939697"/>
    <n v="57602.003752406585"/>
    <n v="16.001000000000001"/>
  </r>
  <r>
    <x v="1"/>
    <x v="2"/>
    <x v="196"/>
    <x v="1"/>
    <n v="1.0071234583016E-2"/>
    <n v="10.071234583016"/>
    <m/>
    <n v="3.7353856563568115"/>
    <n v="57602.003975938438"/>
    <n v="16.001000000000001"/>
  </r>
  <r>
    <x v="1"/>
    <x v="2"/>
    <x v="197"/>
    <x v="1"/>
    <n v="1.0076870060228E-2"/>
    <n v="10.076870060228"/>
    <m/>
    <n v="3.7353856563568115"/>
    <n v="57600.03795719651"/>
    <n v="16"/>
  </r>
  <r>
    <x v="1"/>
    <x v="2"/>
    <x v="198"/>
    <x v="1"/>
    <n v="1.0079046797811001E-2"/>
    <n v="10.079046797811001"/>
    <m/>
    <n v="3.8213381767272949"/>
    <n v="57601.996328256573"/>
    <n v="16.001000000000001"/>
  </r>
  <r>
    <x v="1"/>
    <x v="2"/>
    <x v="199"/>
    <x v="1"/>
    <n v="0"/>
    <n v="0"/>
    <m/>
    <n v="3.8213381767272949"/>
    <n v="0"/>
    <n v="0"/>
  </r>
  <r>
    <x v="1"/>
    <x v="2"/>
    <x v="200"/>
    <x v="0"/>
    <n v="2.0719223681975998E-2"/>
    <n v="20.719223681975997"/>
    <m/>
    <n v="3.7372817993164063"/>
    <n v="128728.91988304011"/>
    <n v="35.758000000000003"/>
  </r>
  <r>
    <x v="1"/>
    <x v="2"/>
    <x v="201"/>
    <x v="1"/>
    <n v="1.0076225870135E-2"/>
    <n v="10.076225870135"/>
    <m/>
    <n v="4.0869512557983398"/>
    <n v="57601.989625673901"/>
    <n v="16.001000000000001"/>
  </r>
  <r>
    <x v="1"/>
    <x v="2"/>
    <x v="202"/>
    <x v="1"/>
    <n v="1.0080557000917E-2"/>
    <n v="10.080557000916999"/>
    <m/>
    <n v="3.7774147987365723"/>
    <n v="57602.003006412328"/>
    <n v="16.001000000000001"/>
  </r>
  <r>
    <x v="1"/>
    <x v="2"/>
    <x v="203"/>
    <x v="1"/>
    <n v="1.0081120828717E-2"/>
    <n v="10.081120828717001"/>
    <m/>
    <n v="3.7793314456939697"/>
    <n v="57601.994405456389"/>
    <n v="16.001000000000001"/>
  </r>
  <r>
    <x v="1"/>
    <x v="2"/>
    <x v="204"/>
    <x v="1"/>
    <n v="1.0073974935803E-2"/>
    <n v="10.073974935803001"/>
    <m/>
    <n v="3.6951894760131836"/>
    <n v="57602.003987292439"/>
    <n v="16.001000000000001"/>
  </r>
  <r>
    <x v="1"/>
    <x v="2"/>
    <x v="205"/>
    <x v="1"/>
    <n v="1.008387062929E-2"/>
    <n v="10.083870629290001"/>
    <m/>
    <n v="3.78125"/>
    <n v="57602.002122329694"/>
    <n v="16.001000000000001"/>
  </r>
  <r>
    <x v="1"/>
    <x v="2"/>
    <x v="206"/>
    <x v="1"/>
    <n v="1.008431953705E-2"/>
    <n v="10.08431953705"/>
    <m/>
    <n v="3.7793314456939697"/>
    <n v="57600.02889016032"/>
    <n v="16"/>
  </r>
  <r>
    <x v="1"/>
    <x v="2"/>
    <x v="207"/>
    <x v="1"/>
    <n v="0"/>
    <n v="0"/>
    <m/>
    <n v="3.7793314456939697"/>
    <n v="0"/>
    <n v="0"/>
  </r>
  <r>
    <x v="1"/>
    <x v="2"/>
    <x v="208"/>
    <x v="0"/>
    <n v="2.0699307150934002E-2"/>
    <n v="20.699307150934001"/>
    <m/>
    <n v="3.867222785949707"/>
    <n v="128612.2195297561"/>
    <n v="35.725999999999999"/>
  </r>
  <r>
    <x v="1"/>
    <x v="2"/>
    <x v="209"/>
    <x v="1"/>
    <n v="1.0071976437701E-2"/>
    <n v="10.071976437701"/>
    <m/>
    <n v="4.1748428344726563"/>
    <n v="57600.037976620151"/>
    <n v="16"/>
  </r>
  <r>
    <x v="1"/>
    <x v="2"/>
    <x v="210"/>
    <x v="1"/>
    <n v="1.0064124122594E-2"/>
    <n v="10.064124122594"/>
    <m/>
    <n v="3.78125"/>
    <n v="57602.008555972061"/>
    <n v="16.001000000000001"/>
  </r>
  <r>
    <x v="1"/>
    <x v="2"/>
    <x v="211"/>
    <x v="1"/>
    <n v="1.0067357121537999E-2"/>
    <n v="10.067357121537999"/>
    <m/>
    <n v="3.867222785949707"/>
    <n v="57602.002752759625"/>
    <n v="16.001000000000001"/>
  </r>
  <r>
    <x v="1"/>
    <x v="2"/>
    <x v="212"/>
    <x v="1"/>
    <n v="1.0068801137526E-2"/>
    <n v="10.068801137526"/>
    <m/>
    <n v="3.8652615547180176"/>
    <n v="57601.997754103169"/>
    <n v="16.001000000000001"/>
  </r>
  <r>
    <x v="1"/>
    <x v="2"/>
    <x v="213"/>
    <x v="1"/>
    <n v="1.0072406822169E-2"/>
    <n v="10.072406822169"/>
    <m/>
    <n v="3.8252179622650146"/>
    <n v="57600.035970548786"/>
    <n v="16"/>
  </r>
  <r>
    <x v="1"/>
    <x v="2"/>
    <x v="214"/>
    <x v="1"/>
    <n v="1.0087695131470001E-2"/>
    <n v="10.087695131470001"/>
    <m/>
    <n v="3.8252179622650146"/>
    <n v="57600.03727532331"/>
    <n v="16"/>
  </r>
  <r>
    <x v="1"/>
    <x v="2"/>
    <x v="215"/>
    <x v="1"/>
    <n v="0"/>
    <n v="0"/>
    <m/>
    <n v="3.8252179622650146"/>
    <n v="0"/>
    <n v="0"/>
  </r>
  <r>
    <x v="1"/>
    <x v="2"/>
    <x v="216"/>
    <x v="0"/>
    <n v="2.0695172186117002E-2"/>
    <n v="20.695172186117002"/>
    <m/>
    <n v="3.7391798496246338"/>
    <n v="128413.60981144512"/>
    <n v="35.67"/>
  </r>
  <r>
    <x v="1"/>
    <x v="2"/>
    <x v="217"/>
    <x v="1"/>
    <n v="1.0064144114629E-2"/>
    <n v="10.064144114629"/>
    <m/>
    <n v="4.1748428344726563"/>
    <n v="57602.003753695572"/>
    <n v="16.001000000000001"/>
  </r>
  <r>
    <x v="1"/>
    <x v="2"/>
    <x v="218"/>
    <x v="1"/>
    <n v="1.0068476912737E-2"/>
    <n v="10.068476912737001"/>
    <m/>
    <n v="3.867222785949707"/>
    <n v="57600.037735489619"/>
    <n v="16"/>
  </r>
  <r>
    <x v="1"/>
    <x v="2"/>
    <x v="219"/>
    <x v="1"/>
    <n v="1.0071754485602999E-2"/>
    <n v="10.071754485603"/>
    <m/>
    <n v="3.78125"/>
    <n v="57602.003765770125"/>
    <n v="16.001000000000001"/>
  </r>
  <r>
    <x v="1"/>
    <x v="2"/>
    <x v="220"/>
    <x v="1"/>
    <n v="1.0080866551899E-2"/>
    <n v="10.080866551899"/>
    <m/>
    <n v="3.8711509704589844"/>
    <n v="57602.003423205475"/>
    <n v="16.001000000000001"/>
  </r>
  <r>
    <x v="1"/>
    <x v="2"/>
    <x v="221"/>
    <x v="1"/>
    <n v="1.0088270789814001E-2"/>
    <n v="10.088270789814"/>
    <m/>
    <n v="3.8232772350311279"/>
    <n v="57600.037700983637"/>
    <n v="16"/>
  </r>
  <r>
    <x v="1"/>
    <x v="2"/>
    <x v="222"/>
    <x v="1"/>
    <n v="1.0081634261816999E-2"/>
    <n v="10.081634261816999"/>
    <m/>
    <n v="3.8691859245300293"/>
    <n v="57602.004275627798"/>
    <n v="16.001000000000001"/>
  </r>
  <r>
    <x v="1"/>
    <x v="2"/>
    <x v="223"/>
    <x v="1"/>
    <n v="0"/>
    <n v="0"/>
    <m/>
    <n v="3.8691859245300293"/>
    <n v="0"/>
    <n v="0"/>
  </r>
  <r>
    <x v="1"/>
    <x v="2"/>
    <x v="224"/>
    <x v="0"/>
    <n v="2.0660309504994E-2"/>
    <n v="20.660309504994"/>
    <m/>
    <n v="3.9111685752868652"/>
    <n v="128416.25618277364"/>
    <n v="35.670999999999999"/>
  </r>
  <r>
    <x v="1"/>
    <x v="2"/>
    <x v="225"/>
    <x v="1"/>
    <n v="1.0070219358101E-2"/>
    <n v="10.070219358101001"/>
    <m/>
    <n v="4.1748428344726563"/>
    <n v="57601.999965540519"/>
    <n v="16.001000000000001"/>
  </r>
  <r>
    <x v="1"/>
    <x v="2"/>
    <x v="226"/>
    <x v="1"/>
    <n v="1.0101132910606001E-2"/>
    <n v="10.101132910606001"/>
    <m/>
    <n v="3.8652615547180176"/>
    <n v="57602.003756355654"/>
    <n v="16.001000000000001"/>
  </r>
  <r>
    <x v="1"/>
    <x v="2"/>
    <x v="227"/>
    <x v="1"/>
    <n v="1.0109904948068E-2"/>
    <n v="10.109904948067999"/>
    <m/>
    <n v="3.8232772350311279"/>
    <n v="57600.037602632925"/>
    <n v="16"/>
  </r>
  <r>
    <x v="1"/>
    <x v="2"/>
    <x v="228"/>
    <x v="1"/>
    <n v="1.0108073783202999E-2"/>
    <n v="10.108073783202999"/>
    <m/>
    <n v="3.8271605968475342"/>
    <n v="57602.016408647309"/>
    <n v="16.001000000000001"/>
  </r>
  <r>
    <x v="1"/>
    <x v="2"/>
    <x v="229"/>
    <x v="1"/>
    <n v="1.0099688396216999E-2"/>
    <n v="10.099688396216999"/>
    <m/>
    <n v="3.9091849327087402"/>
    <n v="57601.98802091986"/>
    <n v="16.001000000000001"/>
  </r>
  <r>
    <x v="1"/>
    <x v="2"/>
    <x v="230"/>
    <x v="1"/>
    <n v="1.0103969404451E-2"/>
    <n v="10.103969404451"/>
    <m/>
    <n v="3.78125"/>
    <n v="57602.003764339403"/>
    <n v="16.001000000000001"/>
  </r>
  <r>
    <x v="1"/>
    <x v="2"/>
    <x v="231"/>
    <x v="1"/>
    <n v="0"/>
    <n v="0"/>
    <m/>
    <n v="3.78125"/>
    <n v="0"/>
    <n v="0"/>
  </r>
  <r>
    <x v="1"/>
    <x v="2"/>
    <x v="232"/>
    <x v="0"/>
    <n v="2.065307429109E-2"/>
    <n v="20.65307429109"/>
    <m/>
    <n v="3.783170223236084"/>
    <n v="128328.16132935983"/>
    <n v="35.646999999999998"/>
  </r>
  <r>
    <x v="1"/>
    <x v="2"/>
    <x v="233"/>
    <x v="1"/>
    <n v="1.0113232203563E-2"/>
    <n v="10.113232203562999"/>
    <m/>
    <n v="4.1748428344726563"/>
    <n v="57602.004025280381"/>
    <n v="16.001000000000001"/>
  </r>
  <r>
    <x v="1"/>
    <x v="2"/>
    <x v="234"/>
    <x v="1"/>
    <n v="1.011038890103E-2"/>
    <n v="10.110388901029999"/>
    <m/>
    <n v="3.953108549118042"/>
    <n v="57601.994197501939"/>
    <n v="16.001000000000001"/>
  </r>
  <r>
    <x v="1"/>
    <x v="2"/>
    <x v="235"/>
    <x v="1"/>
    <n v="1.0104978163796E-2"/>
    <n v="10.104978163796"/>
    <m/>
    <n v="3.867222785949707"/>
    <n v="57602.001406303389"/>
    <n v="16.001000000000001"/>
  </r>
  <r>
    <x v="1"/>
    <x v="2"/>
    <x v="236"/>
    <x v="1"/>
    <n v="1.0094729762464999E-2"/>
    <n v="10.094729762464999"/>
    <m/>
    <n v="3.783170223236084"/>
    <n v="57602.008407916219"/>
    <n v="16.001000000000001"/>
  </r>
  <r>
    <x v="1"/>
    <x v="2"/>
    <x v="237"/>
    <x v="1"/>
    <n v="1.0113222554486E-2"/>
    <n v="10.113222554486001"/>
    <m/>
    <n v="3.8271605968475342"/>
    <n v="57600.037700386056"/>
    <n v="16"/>
  </r>
  <r>
    <x v="1"/>
    <x v="2"/>
    <x v="238"/>
    <x v="1"/>
    <n v="1.0113579640547E-2"/>
    <n v="10.113579640547"/>
    <m/>
    <n v="3.9111685752868652"/>
    <n v="57600.037984058421"/>
    <n v="16"/>
  </r>
  <r>
    <x v="1"/>
    <x v="2"/>
    <x v="239"/>
    <x v="1"/>
    <n v="0"/>
    <n v="0"/>
    <m/>
    <n v="3.9111685752868652"/>
    <n v="0"/>
    <n v="0"/>
  </r>
  <r>
    <x v="1"/>
    <x v="2"/>
    <x v="240"/>
    <x v="0"/>
    <n v="2.0666923600807002E-2"/>
    <n v="20.666923600807003"/>
    <m/>
    <n v="3.9111685752868652"/>
    <n v="128041.21030141565"/>
    <n v="35.567"/>
  </r>
  <r>
    <x v="1"/>
    <x v="2"/>
    <x v="241"/>
    <x v="1"/>
    <n v="1.0110772178780999E-2"/>
    <n v="10.110772178781"/>
    <m/>
    <n v="4.1769618988037109"/>
    <n v="57601.993703622735"/>
    <n v="16.001000000000001"/>
  </r>
  <r>
    <x v="1"/>
    <x v="2"/>
    <x v="242"/>
    <x v="1"/>
    <n v="1.0118581647729E-2"/>
    <n v="10.118581647729"/>
    <m/>
    <n v="3.9091849327087402"/>
    <n v="57600.037463907567"/>
    <n v="16"/>
  </r>
  <r>
    <x v="1"/>
    <x v="2"/>
    <x v="243"/>
    <x v="1"/>
    <n v="1.0120871911501E-2"/>
    <n v="10.120871911501"/>
    <m/>
    <n v="3.9131538867950439"/>
    <n v="57602.003788440736"/>
    <n v="16.001000000000001"/>
  </r>
  <r>
    <x v="1"/>
    <x v="2"/>
    <x v="244"/>
    <x v="1"/>
    <n v="1.0114157216941999E-2"/>
    <n v="10.114157216941999"/>
    <m/>
    <n v="3.8711509704589844"/>
    <n v="57601.989390366609"/>
    <n v="16.001000000000001"/>
  </r>
  <r>
    <x v="1"/>
    <x v="2"/>
    <x v="245"/>
    <x v="1"/>
    <n v="1.0111350599528E-2"/>
    <n v="10.111350599528"/>
    <m/>
    <n v="3.9111685752868652"/>
    <n v="57602.003801311032"/>
    <n v="16.001000000000001"/>
  </r>
  <r>
    <x v="1"/>
    <x v="2"/>
    <x v="246"/>
    <x v="1"/>
    <n v="1.0110420180911E-2"/>
    <n v="10.110420180910999"/>
    <m/>
    <n v="3.9131538867950439"/>
    <n v="57602.003763939159"/>
    <n v="16.001000000000001"/>
  </r>
  <r>
    <x v="1"/>
    <x v="2"/>
    <x v="247"/>
    <x v="1"/>
    <n v="0"/>
    <n v="0"/>
    <m/>
    <n v="3.9131538867950439"/>
    <n v="0"/>
    <n v="0"/>
  </r>
  <r>
    <x v="1"/>
    <x v="2"/>
    <x v="248"/>
    <x v="0"/>
    <n v="2.0671552268277001E-2"/>
    <n v="20.671552268277001"/>
    <m/>
    <n v="4.0409550666809082"/>
    <n v="127874.97597806912"/>
    <n v="35.521000000000001"/>
  </r>
  <r>
    <x v="1"/>
    <x v="2"/>
    <x v="249"/>
    <x v="1"/>
    <n v="1.0086846494497001E-2"/>
    <n v="10.086846494497001"/>
    <m/>
    <n v="4.2209300994873047"/>
    <n v="57600.037600264841"/>
    <n v="16"/>
  </r>
  <r>
    <x v="1"/>
    <x v="2"/>
    <x v="250"/>
    <x v="1"/>
    <n v="1.0100353504769E-2"/>
    <n v="10.100353504769"/>
    <m/>
    <n v="3.8271605968475342"/>
    <n v="57600.033610295672"/>
    <n v="16"/>
  </r>
  <r>
    <x v="1"/>
    <x v="2"/>
    <x v="251"/>
    <x v="1"/>
    <n v="1.0095275469375E-2"/>
    <n v="10.095275469375"/>
    <m/>
    <n v="3.9950060844421387"/>
    <n v="57600.031155273027"/>
    <n v="16"/>
  </r>
  <r>
    <x v="1"/>
    <x v="2"/>
    <x v="252"/>
    <x v="1"/>
    <n v="1.0104818972099E-2"/>
    <n v="10.104818972099"/>
    <m/>
    <n v="3.867222785949707"/>
    <n v="57602.00381309622"/>
    <n v="16.001000000000001"/>
  </r>
  <r>
    <x v="1"/>
    <x v="2"/>
    <x v="253"/>
    <x v="1"/>
    <n v="1.0107490892301001E-2"/>
    <n v="10.107490892301001"/>
    <m/>
    <n v="3.9551143646240234"/>
    <n v="57600.024238454571"/>
    <n v="16"/>
  </r>
  <r>
    <x v="1"/>
    <x v="2"/>
    <x v="254"/>
    <x v="1"/>
    <n v="1.0109885096858E-2"/>
    <n v="10.109885096857999"/>
    <m/>
    <n v="3.953108549118042"/>
    <n v="57602.003728334341"/>
    <n v="16.001000000000001"/>
  </r>
  <r>
    <x v="1"/>
    <x v="2"/>
    <x v="255"/>
    <x v="1"/>
    <n v="0"/>
    <n v="0"/>
    <m/>
    <n v="3.953108549118042"/>
    <n v="0"/>
    <n v="0"/>
  </r>
  <r>
    <x v="1"/>
    <x v="2"/>
    <x v="256"/>
    <x v="0"/>
    <n v="2.0655972246213999E-2"/>
    <n v="20.655972246213999"/>
    <m/>
    <n v="3.9131538867950439"/>
    <n v="127826.60952306948"/>
    <n v="35.506999999999998"/>
  </r>
  <r>
    <x v="1"/>
    <x v="2"/>
    <x v="257"/>
    <x v="1"/>
    <n v="1.0118364782728999E-2"/>
    <n v="10.118364782729"/>
    <m/>
    <n v="4.2209300994873047"/>
    <n v="57600.037775365119"/>
    <n v="16"/>
  </r>
  <r>
    <x v="1"/>
    <x v="2"/>
    <x v="258"/>
    <x v="1"/>
    <n v="1.0114271002747E-2"/>
    <n v="10.114271002747"/>
    <m/>
    <n v="3.8691859245300293"/>
    <n v="57602.005963317039"/>
    <n v="16.001000000000001"/>
  </r>
  <r>
    <x v="1"/>
    <x v="2"/>
    <x v="259"/>
    <x v="1"/>
    <n v="1.0110286202045999E-2"/>
    <n v="10.110286202046"/>
    <m/>
    <n v="3.9131538867950439"/>
    <n v="57602.003685010059"/>
    <n v="16.001000000000001"/>
  </r>
  <r>
    <x v="1"/>
    <x v="2"/>
    <x v="260"/>
    <x v="1"/>
    <n v="1.011439517775E-2"/>
    <n v="10.11439517775"/>
    <m/>
    <n v="3.9571220874786377"/>
    <n v="57602.003422435504"/>
    <n v="16.001000000000001"/>
  </r>
  <r>
    <x v="1"/>
    <x v="2"/>
    <x v="261"/>
    <x v="1"/>
    <n v="1.0120497195149999E-2"/>
    <n v="10.12049719515"/>
    <m/>
    <n v="3.9111685752868652"/>
    <n v="57601.991978270948"/>
    <n v="16.001000000000001"/>
  </r>
  <r>
    <x v="1"/>
    <x v="2"/>
    <x v="262"/>
    <x v="1"/>
    <n v="1.0125050841059999E-2"/>
    <n v="10.12505084106"/>
    <m/>
    <n v="3.9551143646240234"/>
    <n v="57601.994824993795"/>
    <n v="16.001000000000001"/>
  </r>
  <r>
    <x v="1"/>
    <x v="2"/>
    <x v="263"/>
    <x v="1"/>
    <n v="0"/>
    <n v="0"/>
    <m/>
    <n v="3.9551143646240234"/>
    <n v="0"/>
    <n v="0"/>
  </r>
  <r>
    <x v="1"/>
    <x v="2"/>
    <x v="264"/>
    <x v="0"/>
    <n v="2.0656274428085E-2"/>
    <n v="20.656274428085002"/>
    <m/>
    <n v="3.8731179237365723"/>
    <n v="127671.14147301568"/>
    <n v="35.463999999999999"/>
  </r>
  <r>
    <x v="1"/>
    <x v="2"/>
    <x v="265"/>
    <x v="1"/>
    <n v="1.011796784443E-2"/>
    <n v="10.11796784443"/>
    <m/>
    <n v="4.2209300994873047"/>
    <n v="57600.044644375259"/>
    <n v="16"/>
  </r>
  <r>
    <x v="1"/>
    <x v="2"/>
    <x v="266"/>
    <x v="1"/>
    <n v="1.0118543964770001E-2"/>
    <n v="10.118543964770002"/>
    <m/>
    <n v="3.9551143646240234"/>
    <n v="57602.006056675149"/>
    <n v="16.001000000000001"/>
  </r>
  <r>
    <x v="1"/>
    <x v="2"/>
    <x v="267"/>
    <x v="1"/>
    <n v="1.0108474053452001E-2"/>
    <n v="10.108474053452001"/>
    <m/>
    <n v="3.8271605968475342"/>
    <n v="57602.004028022195"/>
    <n v="16.001000000000001"/>
  </r>
  <r>
    <x v="1"/>
    <x v="2"/>
    <x v="268"/>
    <x v="1"/>
    <n v="1.0106467126693001E-2"/>
    <n v="10.106467126693001"/>
    <m/>
    <n v="3.9571220874786377"/>
    <n v="57601.998196526096"/>
    <n v="16.001000000000001"/>
  </r>
  <r>
    <x v="1"/>
    <x v="2"/>
    <x v="269"/>
    <x v="1"/>
    <n v="1.0114617716206E-2"/>
    <n v="10.114617716206"/>
    <m/>
    <n v="3.9551143646240234"/>
    <n v="57600.029810669497"/>
    <n v="16"/>
  </r>
  <r>
    <x v="1"/>
    <x v="2"/>
    <x v="270"/>
    <x v="1"/>
    <n v="1.0100336255275E-2"/>
    <n v="10.100336255275"/>
    <m/>
    <n v="3.9131538867950439"/>
    <n v="57601.991263808814"/>
    <n v="16.001000000000001"/>
  </r>
  <r>
    <x v="1"/>
    <x v="2"/>
    <x v="271"/>
    <x v="1"/>
    <n v="0"/>
    <n v="0"/>
    <m/>
    <n v="3.9131538867950439"/>
    <n v="0"/>
    <n v="0"/>
  </r>
  <r>
    <x v="1"/>
    <x v="2"/>
    <x v="272"/>
    <x v="0"/>
    <n v="2.0629459614254001E-2"/>
    <n v="20.629459614253999"/>
    <m/>
    <n v="3.9551143646240234"/>
    <n v="127689.8012826531"/>
    <n v="35.469000000000001"/>
  </r>
  <r>
    <x v="1"/>
    <x v="2"/>
    <x v="273"/>
    <x v="1"/>
    <n v="1.0107496650454999E-2"/>
    <n v="10.107496650454999"/>
    <m/>
    <n v="4.1769618988037109"/>
    <n v="57602.001437166138"/>
    <n v="16.001000000000001"/>
  </r>
  <r>
    <x v="1"/>
    <x v="2"/>
    <x v="274"/>
    <x v="1"/>
    <n v="1.0110591072803999E-2"/>
    <n v="10.110591072803999"/>
    <m/>
    <n v="3.9131538867950439"/>
    <n v="57602.003695401261"/>
    <n v="16.001000000000001"/>
  </r>
  <r>
    <x v="1"/>
    <x v="2"/>
    <x v="275"/>
    <x v="1"/>
    <n v="1.0110447932559E-2"/>
    <n v="10.110447932559"/>
    <m/>
    <n v="3.9131538867950439"/>
    <n v="57602.003805835891"/>
    <n v="16.001000000000001"/>
  </r>
  <r>
    <x v="1"/>
    <x v="2"/>
    <x v="276"/>
    <x v="1"/>
    <n v="1.0115099480799999E-2"/>
    <n v="10.1150994808"/>
    <m/>
    <n v="3.9990599155426025"/>
    <n v="57602.003706650998"/>
    <n v="16.001000000000001"/>
  </r>
  <r>
    <x v="1"/>
    <x v="2"/>
    <x v="277"/>
    <x v="1"/>
    <n v="1.012083613344E-2"/>
    <n v="10.120836133439999"/>
    <m/>
    <n v="3.9990599155426025"/>
    <n v="57600.027745755287"/>
    <n v="16"/>
  </r>
  <r>
    <x v="1"/>
    <x v="2"/>
    <x v="278"/>
    <x v="1"/>
    <n v="1.0122035836786E-2"/>
    <n v="10.122035836785999"/>
    <m/>
    <n v="3.953108549118042"/>
    <n v="57602.048168430963"/>
    <n v="16.001000000000001"/>
  </r>
  <r>
    <x v="1"/>
    <x v="2"/>
    <x v="279"/>
    <x v="1"/>
    <n v="0"/>
    <n v="0"/>
    <m/>
    <n v="3.953108549118042"/>
    <n v="0"/>
    <n v="0"/>
  </r>
  <r>
    <x v="1"/>
    <x v="2"/>
    <x v="280"/>
    <x v="0"/>
    <n v="2.0647468869653001E-2"/>
    <n v="20.647468869653"/>
    <m/>
    <n v="3.9571220874786377"/>
    <n v="127361.77251213088"/>
    <n v="35.378"/>
  </r>
  <r>
    <x v="1"/>
    <x v="2"/>
    <x v="281"/>
    <x v="1"/>
    <n v="1.0110742609493E-2"/>
    <n v="10.110742609493"/>
    <m/>
    <n v="4.0931816101074219"/>
    <n v="57602.003729736694"/>
    <n v="16.001000000000001"/>
  </r>
  <r>
    <x v="1"/>
    <x v="2"/>
    <x v="282"/>
    <x v="1"/>
    <n v="1.0099532698542E-2"/>
    <n v="10.099532698541999"/>
    <m/>
    <n v="3.9551143646240234"/>
    <n v="57600.036020790758"/>
    <n v="16"/>
  </r>
  <r>
    <x v="1"/>
    <x v="2"/>
    <x v="283"/>
    <x v="1"/>
    <n v="1.0127950404241999E-2"/>
    <n v="10.127950404242"/>
    <m/>
    <n v="4.0389070510864258"/>
    <n v="57602.003884691912"/>
    <n v="16.001000000000001"/>
  </r>
  <r>
    <x v="1"/>
    <x v="2"/>
    <x v="284"/>
    <x v="1"/>
    <n v="1.0135553787623E-2"/>
    <n v="10.135553787623"/>
    <m/>
    <n v="3.9571220874786377"/>
    <n v="57600.037265861567"/>
    <n v="16"/>
  </r>
  <r>
    <x v="1"/>
    <x v="2"/>
    <x v="285"/>
    <x v="1"/>
    <n v="1.0134367481139E-2"/>
    <n v="10.134367481139"/>
    <m/>
    <n v="4.0010900497436523"/>
    <n v="57602.000289483709"/>
    <n v="16.001000000000001"/>
  </r>
  <r>
    <x v="1"/>
    <x v="2"/>
    <x v="286"/>
    <x v="1"/>
    <n v="1.0141726778358E-2"/>
    <n v="10.141726778358001"/>
    <m/>
    <n v="3.9551143646240234"/>
    <n v="57602.005969101825"/>
    <n v="16.001000000000001"/>
  </r>
  <r>
    <x v="1"/>
    <x v="2"/>
    <x v="287"/>
    <x v="1"/>
    <n v="0"/>
    <n v="0"/>
    <m/>
    <n v="3.9551143646240234"/>
    <n v="0"/>
    <n v="0"/>
  </r>
  <r>
    <x v="1"/>
    <x v="2"/>
    <x v="288"/>
    <x v="0"/>
    <n v="2.0638084841703E-2"/>
    <n v="20.638084841703002"/>
    <m/>
    <n v="3.9131538867950439"/>
    <n v="127246.58533609974"/>
    <n v="35.345999999999997"/>
  </r>
  <r>
    <x v="1"/>
    <x v="2"/>
    <x v="289"/>
    <x v="1"/>
    <n v="1.0141373086092E-2"/>
    <n v="10.141373086092001"/>
    <m/>
    <n v="4.3044958114624023"/>
    <n v="57600.041649168976"/>
    <n v="16"/>
  </r>
  <r>
    <x v="1"/>
    <x v="2"/>
    <x v="290"/>
    <x v="1"/>
    <n v="1.0147124865383999E-2"/>
    <n v="10.147124865383999"/>
    <m/>
    <n v="3.8711509704589844"/>
    <n v="57602.003698359375"/>
    <n v="16.001000000000001"/>
  </r>
  <r>
    <x v="1"/>
    <x v="2"/>
    <x v="291"/>
    <x v="1"/>
    <n v="1.0130067484116E-2"/>
    <n v="10.130067484116001"/>
    <m/>
    <n v="4.0409550666809082"/>
    <n v="57601.995176748045"/>
    <n v="16.001000000000001"/>
  </r>
  <r>
    <x v="1"/>
    <x v="2"/>
    <x v="292"/>
    <x v="1"/>
    <n v="1.0135250295469E-2"/>
    <n v="10.135250295469"/>
    <m/>
    <n v="4.0409550666809082"/>
    <n v="57602.018547318323"/>
    <n v="16.001000000000001"/>
  </r>
  <r>
    <x v="1"/>
    <x v="2"/>
    <x v="293"/>
    <x v="1"/>
    <n v="1.0132971749805E-2"/>
    <n v="10.132971749805"/>
    <m/>
    <n v="3.9990599155426025"/>
    <n v="57602.005116440021"/>
    <n v="16.001000000000001"/>
  </r>
  <r>
    <x v="1"/>
    <x v="2"/>
    <x v="294"/>
    <x v="1"/>
    <n v="1.0130664255631999E-2"/>
    <n v="10.130664255631999"/>
    <m/>
    <n v="4.0409550666809082"/>
    <n v="57602.003544505962"/>
    <n v="16.001000000000001"/>
  </r>
  <r>
    <x v="1"/>
    <x v="2"/>
    <x v="295"/>
    <x v="1"/>
    <n v="0"/>
    <n v="0"/>
    <m/>
    <n v="4.0409550666809082"/>
    <n v="0"/>
    <n v="0"/>
  </r>
  <r>
    <x v="1"/>
    <x v="2"/>
    <x v="296"/>
    <x v="0"/>
    <n v="2.0606126912568998E-2"/>
    <n v="20.606126912569"/>
    <m/>
    <n v="3.9551143646240234"/>
    <n v="127211.62172279634"/>
    <n v="35.337000000000003"/>
  </r>
  <r>
    <x v="1"/>
    <x v="2"/>
    <x v="297"/>
    <x v="1"/>
    <n v="1.0143788571275E-2"/>
    <n v="10.143788571275"/>
    <m/>
    <n v="4.1769618988037109"/>
    <n v="57600.037584957849"/>
    <n v="16"/>
  </r>
  <r>
    <x v="1"/>
    <x v="2"/>
    <x v="298"/>
    <x v="1"/>
    <n v="1.0140415004575999E-2"/>
    <n v="10.140415004575999"/>
    <m/>
    <n v="3.9990599155426025"/>
    <n v="57602.0036911973"/>
    <n v="16.001000000000001"/>
  </r>
  <r>
    <x v="1"/>
    <x v="2"/>
    <x v="299"/>
    <x v="1"/>
    <n v="1.0134701820345E-2"/>
    <n v="10.134701820345001"/>
    <m/>
    <n v="3.9571220874786377"/>
    <n v="57602.003834340416"/>
    <n v="16.001000000000001"/>
  </r>
  <r>
    <x v="1"/>
    <x v="2"/>
    <x v="300"/>
    <x v="1"/>
    <n v="1.0140842791478E-2"/>
    <n v="10.140842791478001"/>
    <m/>
    <n v="3.9571220874786377"/>
    <n v="57602.003679730595"/>
    <n v="16.001000000000001"/>
  </r>
  <r>
    <x v="1"/>
    <x v="2"/>
    <x v="301"/>
    <x v="1"/>
    <n v="1.0139075566841E-2"/>
    <n v="10.139075566841001"/>
    <m/>
    <n v="3.9571220874786377"/>
    <n v="57600.037612392378"/>
    <n v="16"/>
  </r>
  <r>
    <x v="1"/>
    <x v="2"/>
    <x v="302"/>
    <x v="1"/>
    <n v="1.0133172654366999E-2"/>
    <n v="10.133172654367"/>
    <m/>
    <n v="3.9551143646240234"/>
    <n v="57602.001455074074"/>
    <n v="16.001000000000001"/>
  </r>
  <r>
    <x v="1"/>
    <x v="2"/>
    <x v="303"/>
    <x v="1"/>
    <n v="0"/>
    <n v="0"/>
    <m/>
    <n v="3.9551143646240234"/>
    <n v="0"/>
    <n v="0"/>
  </r>
  <r>
    <x v="1"/>
    <x v="2"/>
    <x v="304"/>
    <x v="0"/>
    <n v="2.0597760348846E-2"/>
    <n v="20.597760348846002"/>
    <m/>
    <n v="3.9990599155426025"/>
    <n v="127102.49170729185"/>
    <n v="35.305999999999997"/>
  </r>
  <r>
    <x v="1"/>
    <x v="2"/>
    <x v="305"/>
    <x v="1"/>
    <n v="1.0129608053775999E-2"/>
    <n v="10.129608053776"/>
    <m/>
    <n v="4.308866024017334"/>
    <n v="57600.037996860403"/>
    <n v="16"/>
  </r>
  <r>
    <x v="1"/>
    <x v="2"/>
    <x v="306"/>
    <x v="1"/>
    <n v="1.0139627626647E-2"/>
    <n v="10.139627626647"/>
    <m/>
    <n v="3.9990599155426025"/>
    <n v="57602.00312469936"/>
    <n v="16.001000000000001"/>
  </r>
  <r>
    <x v="1"/>
    <x v="2"/>
    <x v="307"/>
    <x v="1"/>
    <n v="1.0124018072705E-2"/>
    <n v="10.124018072705001"/>
    <m/>
    <n v="3.9571220874786377"/>
    <n v="57600.01557838211"/>
    <n v="16"/>
  </r>
  <r>
    <x v="1"/>
    <x v="2"/>
    <x v="308"/>
    <x v="1"/>
    <n v="1.0141885025295E-2"/>
    <n v="10.141885025295"/>
    <m/>
    <n v="3.9551143646240234"/>
    <n v="57601.93553346362"/>
    <n v="16.001000000000001"/>
  </r>
  <r>
    <x v="1"/>
    <x v="2"/>
    <x v="309"/>
    <x v="1"/>
    <n v="1.0138017131138001E-2"/>
    <n v="10.138017131138001"/>
    <m/>
    <n v="4.0450582504272461"/>
    <n v="57601.97640409616"/>
    <n v="16.001000000000001"/>
  </r>
  <r>
    <x v="1"/>
    <x v="2"/>
    <x v="310"/>
    <x v="1"/>
    <n v="1.0138826068987E-2"/>
    <n v="10.138826068987001"/>
    <m/>
    <n v="3.9571220874786377"/>
    <n v="57602.001010863365"/>
    <n v="16.001000000000001"/>
  </r>
  <r>
    <x v="1"/>
    <x v="2"/>
    <x v="311"/>
    <x v="1"/>
    <n v="0"/>
    <n v="0"/>
    <m/>
    <n v="3.9571220874786377"/>
    <n v="0"/>
    <n v="0"/>
  </r>
  <r>
    <x v="1"/>
    <x v="2"/>
    <x v="312"/>
    <x v="0"/>
    <n v="2.0586766768204999E-2"/>
    <n v="20.586766768204999"/>
    <m/>
    <n v="4.0010900497436523"/>
    <n v="126836.92705879244"/>
    <n v="35.231999999999999"/>
  </r>
  <r>
    <x v="1"/>
    <x v="2"/>
    <x v="313"/>
    <x v="1"/>
    <n v="1.0147900613936001E-2"/>
    <n v="10.147900613936001"/>
    <m/>
    <n v="4.2230739593505859"/>
    <n v="57601.980216235315"/>
    <n v="16.001000000000001"/>
  </r>
  <r>
    <x v="1"/>
    <x v="2"/>
    <x v="314"/>
    <x v="1"/>
    <n v="1.0152225741172E-2"/>
    <n v="10.152225741172"/>
    <m/>
    <n v="3.9151413440704346"/>
    <n v="57601.989500828371"/>
    <n v="16.001000000000001"/>
  </r>
  <r>
    <x v="1"/>
    <x v="2"/>
    <x v="315"/>
    <x v="1"/>
    <n v="1.0152883788718E-2"/>
    <n v="10.152883788718"/>
    <m/>
    <n v="4.0409550666809082"/>
    <n v="57601.984494920762"/>
    <n v="16.001000000000001"/>
  </r>
  <r>
    <x v="1"/>
    <x v="2"/>
    <x v="316"/>
    <x v="1"/>
    <n v="1.0140712118141999E-2"/>
    <n v="10.140712118142"/>
    <m/>
    <n v="4.1684980392456055"/>
    <n v="57601.984352326777"/>
    <n v="16.001000000000001"/>
  </r>
  <r>
    <x v="1"/>
    <x v="2"/>
    <x v="317"/>
    <x v="1"/>
    <n v="1.0138120364148E-2"/>
    <n v="10.138120364148"/>
    <m/>
    <n v="3.9990599155426025"/>
    <n v="57601.972003846102"/>
    <n v="16.001000000000001"/>
  </r>
  <r>
    <x v="1"/>
    <x v="2"/>
    <x v="318"/>
    <x v="1"/>
    <n v="1.0142231165698999E-2"/>
    <n v="10.142231165699"/>
    <m/>
    <n v="3.9131538867950439"/>
    <n v="57601.977734949454"/>
    <n v="16.001000000000001"/>
  </r>
  <r>
    <x v="1"/>
    <x v="2"/>
    <x v="319"/>
    <x v="1"/>
    <n v="0"/>
    <n v="0"/>
    <m/>
    <n v="3.9131538867950439"/>
    <n v="0"/>
    <n v="0"/>
  </r>
  <r>
    <x v="1"/>
    <x v="2"/>
    <x v="320"/>
    <x v="0"/>
    <n v="2.0582761607897002E-2"/>
    <n v="20.582761607897002"/>
    <m/>
    <n v="4.0848789215087891"/>
    <n v="126778.31343573055"/>
    <n v="35.216000000000001"/>
  </r>
  <r>
    <x v="1"/>
    <x v="2"/>
    <x v="321"/>
    <x v="1"/>
    <n v="1.0149947639039999E-2"/>
    <n v="10.149947639039999"/>
    <m/>
    <n v="4.2648983001708984"/>
    <n v="57600.09564347093"/>
    <n v="16"/>
  </r>
  <r>
    <x v="1"/>
    <x v="2"/>
    <x v="322"/>
    <x v="1"/>
    <n v="1.0149503882985999E-2"/>
    <n v="10.149503882986"/>
    <m/>
    <n v="3.9151413440704346"/>
    <n v="57602.036464412624"/>
    <n v="16.001000000000001"/>
  </r>
  <r>
    <x v="1"/>
    <x v="2"/>
    <x v="323"/>
    <x v="1"/>
    <n v="1.0144679676137001E-2"/>
    <n v="10.144679676137001"/>
    <m/>
    <n v="4.0010900497436523"/>
    <n v="57600.068686079154"/>
    <n v="16"/>
  </r>
  <r>
    <x v="1"/>
    <x v="2"/>
    <x v="324"/>
    <x v="1"/>
    <n v="1.0136842178757001E-2"/>
    <n v="10.136842178757"/>
    <m/>
    <n v="4.0010900497436523"/>
    <n v="57602.002847128679"/>
    <n v="16.001000000000001"/>
  </r>
  <r>
    <x v="1"/>
    <x v="2"/>
    <x v="325"/>
    <x v="1"/>
    <n v="1.0132511993557001E-2"/>
    <n v="10.132511993557001"/>
    <m/>
    <n v="4.0450582504272461"/>
    <n v="57602.002379646918"/>
    <n v="16.001000000000001"/>
  </r>
  <r>
    <x v="1"/>
    <x v="2"/>
    <x v="326"/>
    <x v="1"/>
    <n v="1.0111484039705E-2"/>
    <n v="10.111484039705001"/>
    <m/>
    <n v="3.9571220874786377"/>
    <n v="57602.035689044875"/>
    <n v="16.001000000000001"/>
  </r>
  <r>
    <x v="1"/>
    <x v="2"/>
    <x v="327"/>
    <x v="1"/>
    <n v="0"/>
    <n v="0"/>
    <m/>
    <n v="3.9571220874786377"/>
    <n v="0"/>
    <n v="0"/>
  </r>
  <r>
    <x v="1"/>
    <x v="2"/>
    <x v="328"/>
    <x v="0"/>
    <n v="2.0523913297758E-2"/>
    <n v="20.523913297758"/>
    <m/>
    <n v="4.0828084945678711"/>
    <n v="126544.51785766208"/>
    <n v="35.151000000000003"/>
  </r>
  <r>
    <x v="1"/>
    <x v="2"/>
    <x v="329"/>
    <x v="1"/>
    <n v="1.0136588864922001E-2"/>
    <n v="10.136588864922"/>
    <m/>
    <n v="4.3506255149841309"/>
    <n v="57600.037840208199"/>
    <n v="16"/>
  </r>
  <r>
    <x v="1"/>
    <x v="2"/>
    <x v="330"/>
    <x v="1"/>
    <n v="1.0137766590709E-2"/>
    <n v="10.137766590709001"/>
    <m/>
    <n v="4.0409550666809082"/>
    <n v="57600.042605309653"/>
    <n v="16"/>
  </r>
  <r>
    <x v="1"/>
    <x v="2"/>
    <x v="331"/>
    <x v="1"/>
    <n v="1.0136809113790999E-2"/>
    <n v="10.136809113790999"/>
    <m/>
    <n v="4.0010900497436523"/>
    <n v="57600.037828225773"/>
    <n v="16"/>
  </r>
  <r>
    <x v="1"/>
    <x v="2"/>
    <x v="332"/>
    <x v="1"/>
    <n v="1.0123159764579E-2"/>
    <n v="10.123159764579"/>
    <m/>
    <n v="3.9571220874786377"/>
    <n v="57602.003349561841"/>
    <n v="16.001000000000001"/>
  </r>
  <r>
    <x v="1"/>
    <x v="2"/>
    <x v="333"/>
    <x v="1"/>
    <n v="1.0125125559400001E-2"/>
    <n v="10.125125559400001"/>
    <m/>
    <n v="3.9131538867950439"/>
    <n v="57601.994129771963"/>
    <n v="16.001000000000001"/>
  </r>
  <r>
    <x v="1"/>
    <x v="2"/>
    <x v="334"/>
    <x v="1"/>
    <n v="1.0136046867209E-2"/>
    <n v="10.136046867209"/>
    <m/>
    <n v="4.0828084945678711"/>
    <n v="57601.999289651416"/>
    <n v="16.001000000000001"/>
  </r>
  <r>
    <x v="1"/>
    <x v="2"/>
    <x v="335"/>
    <x v="1"/>
    <n v="0"/>
    <n v="0"/>
    <m/>
    <n v="4.0828084945678711"/>
    <n v="0"/>
    <n v="0"/>
  </r>
  <r>
    <x v="1"/>
    <x v="2"/>
    <x v="336"/>
    <x v="0"/>
    <n v="2.0499428849201001E-2"/>
    <n v="20.499428849201003"/>
    <m/>
    <n v="4.0430059432983398"/>
    <n v="126322.57322884326"/>
    <n v="35.090000000000003"/>
  </r>
  <r>
    <x v="1"/>
    <x v="2"/>
    <x v="337"/>
    <x v="1"/>
    <n v="1.013722091011E-2"/>
    <n v="10.137220910110001"/>
    <m/>
    <n v="4.2209300994873047"/>
    <n v="57602.004079264952"/>
    <n v="16.001000000000001"/>
  </r>
  <r>
    <x v="1"/>
    <x v="2"/>
    <x v="338"/>
    <x v="1"/>
    <n v="1.0144334828863E-2"/>
    <n v="10.144334828863"/>
    <m/>
    <n v="3.9591317176818848"/>
    <n v="57602.00399734838"/>
    <n v="16.001000000000001"/>
  </r>
  <r>
    <x v="1"/>
    <x v="2"/>
    <x v="339"/>
    <x v="1"/>
    <n v="1.0138558547179001E-2"/>
    <n v="10.138558547179001"/>
    <m/>
    <n v="4.0430059432983398"/>
    <n v="57602.019352398245"/>
    <n v="16.001000000000001"/>
  </r>
  <r>
    <x v="1"/>
    <x v="2"/>
    <x v="340"/>
    <x v="1"/>
    <n v="1.0136389276448001E-2"/>
    <n v="10.136389276448"/>
    <m/>
    <n v="3.9990599155426025"/>
    <n v="57602.03241155752"/>
    <n v="16.001000000000001"/>
  </r>
  <r>
    <x v="1"/>
    <x v="2"/>
    <x v="341"/>
    <x v="1"/>
    <m/>
    <n v="0"/>
    <m/>
    <m/>
    <m/>
    <n v="0"/>
  </r>
  <r>
    <x v="1"/>
    <x v="2"/>
    <x v="342"/>
    <x v="1"/>
    <m/>
    <n v="0"/>
    <m/>
    <m/>
    <m/>
    <n v="0"/>
  </r>
  <r>
    <x v="1"/>
    <x v="2"/>
    <x v="343"/>
    <x v="1"/>
    <m/>
    <n v="0"/>
    <m/>
    <m/>
    <m/>
    <n v="0"/>
  </r>
  <r>
    <x v="1"/>
    <x v="2"/>
    <x v="344"/>
    <x v="0"/>
    <n v="2.0499081532675999E-2"/>
    <n v="20.499081532675998"/>
    <m/>
    <n v="4.1267094612121582"/>
    <n v="126260.02722413972"/>
    <n v="35.072000000000003"/>
  </r>
  <r>
    <x v="1"/>
    <x v="2"/>
    <x v="345"/>
    <x v="1"/>
    <n v="1.0148328309903001E-2"/>
    <n v="10.148328309903"/>
    <m/>
    <n v="4.2648983001708984"/>
    <n v="57601.996398984775"/>
    <n v="16.001000000000001"/>
  </r>
  <r>
    <x v="1"/>
    <x v="2"/>
    <x v="346"/>
    <x v="1"/>
    <n v="1.0141414342741999E-2"/>
    <n v="10.141414342741999"/>
    <m/>
    <n v="4.0010900497436523"/>
    <n v="57601.997570555031"/>
    <n v="16.001000000000001"/>
  </r>
  <r>
    <x v="1"/>
    <x v="2"/>
    <x v="347"/>
    <x v="1"/>
    <n v="1.0141290004864001E-2"/>
    <n v="10.141290004864"/>
    <m/>
    <n v="4.0430059432983398"/>
    <n v="57600.023087147143"/>
    <n v="16"/>
  </r>
  <r>
    <x v="1"/>
    <x v="2"/>
    <x v="348"/>
    <x v="1"/>
    <n v="1.0134755628371E-2"/>
    <n v="10.134755628371"/>
    <m/>
    <n v="4.0430059432983398"/>
    <n v="57601.986467360533"/>
    <n v="16.001000000000001"/>
  </r>
  <r>
    <x v="1"/>
    <x v="2"/>
    <x v="349"/>
    <x v="1"/>
    <n v="1.0136691420647E-2"/>
    <n v="10.136691420646999"/>
    <m/>
    <n v="4.0031218528747559"/>
    <n v="57601.978717026737"/>
    <n v="16.001000000000001"/>
  </r>
  <r>
    <x v="1"/>
    <x v="2"/>
    <x v="350"/>
    <x v="1"/>
    <n v="1.0141175147963999E-2"/>
    <n v="10.141175147963999"/>
    <m/>
    <n v="3.9591317176818848"/>
    <n v="57600.004134971736"/>
    <n v="16"/>
  </r>
  <r>
    <x v="1"/>
    <x v="2"/>
    <x v="351"/>
    <x v="1"/>
    <n v="0"/>
    <n v="0"/>
    <m/>
    <n v="3.9591317176818848"/>
    <n v="0"/>
    <n v="0"/>
  </r>
  <r>
    <x v="1"/>
    <x v="2"/>
    <x v="352"/>
    <x v="0"/>
    <n v="2.0432881343430999E-2"/>
    <n v="20.432881343430999"/>
    <m/>
    <n v="4.4326319694519043"/>
    <n v="129548.22638442142"/>
    <n v="35.985999999999997"/>
  </r>
  <r>
    <x v="1"/>
    <x v="2"/>
    <x v="353"/>
    <x v="1"/>
    <n v="9.8956926646330007E-3"/>
    <n v="9.8956926646330015"/>
    <m/>
    <n v="4.3053297996520996"/>
    <n v="57602.005502524851"/>
    <n v="16.001000000000001"/>
  </r>
  <r>
    <x v="1"/>
    <x v="2"/>
    <x v="354"/>
    <x v="1"/>
    <n v="9.8837160088710001E-3"/>
    <n v="9.8837160088709997"/>
    <m/>
    <n v="4.0815324783325195"/>
    <n v="57602.005877516654"/>
    <n v="16.001000000000001"/>
  </r>
  <r>
    <x v="1"/>
    <x v="2"/>
    <x v="355"/>
    <x v="1"/>
    <n v="9.8814229593999995E-3"/>
    <n v="9.8814229594"/>
    <m/>
    <n v="4.0794668197631836"/>
    <n v="57602.005896676739"/>
    <n v="16.001000000000001"/>
  </r>
  <r>
    <x v="1"/>
    <x v="2"/>
    <x v="356"/>
    <x v="1"/>
    <n v="9.8676105722069994E-3"/>
    <n v="9.8676105722069991"/>
    <m/>
    <n v="4.0396904945373535"/>
    <n v="57602.005942439151"/>
    <n v="16.001000000000001"/>
  </r>
  <r>
    <x v="1"/>
    <x v="2"/>
    <x v="357"/>
    <x v="1"/>
    <n v="9.8746301418779995E-3"/>
    <n v="9.8746301418779989"/>
    <m/>
    <n v="4.0417380332946777"/>
    <n v="57602.005762877816"/>
    <n v="16.001000000000001"/>
  </r>
  <r>
    <x v="1"/>
    <x v="2"/>
    <x v="358"/>
    <x v="1"/>
    <n v="9.8740040355420004E-3"/>
    <n v="9.8740040355420007"/>
    <m/>
    <n v="4.0815324783325195"/>
    <n v="57602.0059329215"/>
    <n v="16.001000000000001"/>
  </r>
  <r>
    <x v="1"/>
    <x v="2"/>
    <x v="359"/>
    <x v="1"/>
    <n v="0"/>
    <n v="0"/>
    <m/>
    <n v="4.0815324783325195"/>
    <n v="0"/>
    <n v="0"/>
  </r>
  <r>
    <x v="1"/>
    <x v="2"/>
    <x v="360"/>
    <x v="0"/>
    <n v="2.0373601157024999E-2"/>
    <n v="20.373601157025"/>
    <m/>
    <n v="4.1254196166992188"/>
    <n v="129525.54912616794"/>
    <n v="35.978999999999999"/>
  </r>
  <r>
    <x v="1"/>
    <x v="2"/>
    <x v="361"/>
    <x v="1"/>
    <n v="3.3566357272029998E-3"/>
    <n v="3.3566357272029999"/>
    <m/>
    <n v="4.390967845916748"/>
    <n v="20940.989955202869"/>
    <n v="5.8170000000000002"/>
  </r>
  <r>
    <x v="1"/>
    <x v="2"/>
    <x v="362"/>
    <x v="1"/>
    <n v="4.29222070595E-4"/>
    <n v="0.429222070595"/>
    <m/>
    <n v="115.57027435302734"/>
    <n v="14642.054545744761"/>
    <n v="4.0670000000000002"/>
  </r>
  <r>
    <x v="1"/>
    <x v="2"/>
    <x v="363"/>
    <x v="1"/>
    <n v="4.06256323928E-4"/>
    <n v="0.40625632392799998"/>
    <m/>
    <n v="130.01655578613281"/>
    <n v="14544.529343153539"/>
    <n v="4.04"/>
  </r>
  <r>
    <x v="1"/>
    <x v="2"/>
    <x v="364"/>
    <x v="1"/>
    <n v="4.1076152035999998E-4"/>
    <n v="0.41076152035999997"/>
    <m/>
    <n v="173.35540771484375"/>
    <n v="14614.251472425853"/>
    <n v="4.0599999999999996"/>
  </r>
  <r>
    <x v="1"/>
    <x v="2"/>
    <x v="365"/>
    <x v="1"/>
    <n v="5.0493360232999995E-4"/>
    <n v="0.50493360232999995"/>
    <m/>
    <n v="86.677703857421875"/>
    <n v="14532.458857097634"/>
    <n v="4.0369999999999999"/>
  </r>
  <r>
    <x v="1"/>
    <x v="2"/>
    <x v="366"/>
    <x v="1"/>
    <n v="3.8773123616000002E-4"/>
    <n v="0.38773123616000005"/>
    <m/>
    <n v="43.338851928710938"/>
    <n v="14534.299566284477"/>
    <n v="4.0369999999999999"/>
  </r>
  <r>
    <x v="1"/>
    <x v="2"/>
    <x v="367"/>
    <x v="1"/>
    <n v="0"/>
    <n v="0"/>
    <m/>
    <n v="43.338851928710938"/>
    <n v="0"/>
    <n v="0"/>
  </r>
  <r>
    <x v="1"/>
    <x v="2"/>
    <x v="368"/>
    <x v="0"/>
    <m/>
    <m/>
    <m/>
    <n v="0"/>
    <m/>
    <m/>
  </r>
  <r>
    <x v="1"/>
    <x v="2"/>
    <x v="369"/>
    <x v="1"/>
    <n v="9.8237335012339999E-3"/>
    <n v="9.823733501233999"/>
    <m/>
    <n v="4.3887443542480469"/>
    <n v="57602.00511236889"/>
    <n v="16.001000000000001"/>
  </r>
  <r>
    <x v="1"/>
    <x v="2"/>
    <x v="370"/>
    <x v="1"/>
    <n v="9.8144179051619998E-3"/>
    <n v="9.8144179051619993"/>
    <m/>
    <n v="3.9978060722351074"/>
    <n v="57602.005608027357"/>
    <n v="16.001000000000001"/>
  </r>
  <r>
    <x v="1"/>
    <x v="2"/>
    <x v="371"/>
    <x v="1"/>
    <n v="9.8148348289579992E-3"/>
    <n v="9.8148348289579985"/>
    <m/>
    <n v="4.0836000442504883"/>
    <n v="57602.00552569166"/>
    <n v="16.001000000000001"/>
  </r>
  <r>
    <x v="1"/>
    <x v="2"/>
    <x v="372"/>
    <x v="1"/>
    <n v="9.8120704684690006E-3"/>
    <n v="9.8120704684690008"/>
    <m/>
    <n v="4.0836000442504883"/>
    <n v="57602.00552933666"/>
    <n v="16.001000000000001"/>
  </r>
  <r>
    <x v="1"/>
    <x v="2"/>
    <x v="373"/>
    <x v="1"/>
    <n v="9.8083910714899993E-3"/>
    <n v="9.80839107149"/>
    <m/>
    <n v="4.085669994354248"/>
    <n v="57602.005730605757"/>
    <n v="16.001000000000001"/>
  </r>
  <r>
    <x v="1"/>
    <x v="2"/>
    <x v="374"/>
    <x v="1"/>
    <n v="9.8047291713309996E-3"/>
    <n v="9.8047291713309992"/>
    <m/>
    <n v="4.1671977043151855"/>
    <n v="57600.039696927037"/>
    <n v="16"/>
  </r>
  <r>
    <x v="1"/>
    <x v="2"/>
    <x v="375"/>
    <x v="1"/>
    <n v="0"/>
    <n v="0"/>
    <m/>
    <n v="4.1671977043151855"/>
    <n v="0"/>
    <n v="0"/>
  </r>
  <r>
    <x v="1"/>
    <x v="2"/>
    <x v="376"/>
    <x v="0"/>
    <n v="2.0191977546876998E-2"/>
    <n v="20.191977546876998"/>
    <m/>
    <n v="3.9978060722351074"/>
    <n v="129264.03936029364"/>
    <n v="35.906999999999996"/>
  </r>
  <r>
    <x v="1"/>
    <x v="2"/>
    <x v="377"/>
    <x v="1"/>
    <n v="9.8328675172130002E-3"/>
    <n v="9.8328675172129998"/>
    <m/>
    <n v="4.3075127601623535"/>
    <n v="57602.007798787992"/>
    <n v="16.001000000000001"/>
  </r>
  <r>
    <x v="1"/>
    <x v="2"/>
    <x v="378"/>
    <x v="1"/>
    <n v="9.8738866065669999E-3"/>
    <n v="9.8738866065669999"/>
    <m/>
    <n v="3.999833345413208"/>
    <n v="57602.005565061059"/>
    <n v="16.001000000000001"/>
  </r>
  <r>
    <x v="1"/>
    <x v="2"/>
    <x v="379"/>
    <x v="1"/>
    <n v="9.8933005846960007E-3"/>
    <n v="9.893300584696"/>
    <m/>
    <n v="4.0396904945373535"/>
    <n v="57602.005678082205"/>
    <n v="16.001000000000001"/>
  </r>
  <r>
    <x v="1"/>
    <x v="2"/>
    <x v="380"/>
    <x v="1"/>
    <n v="9.9069280404939994E-3"/>
    <n v="9.9069280404939999"/>
    <m/>
    <n v="4.1671977043151855"/>
    <n v="57602.00019312989"/>
    <n v="16.001000000000001"/>
  </r>
  <r>
    <x v="1"/>
    <x v="2"/>
    <x v="381"/>
    <x v="1"/>
    <n v="9.9101874944599998E-3"/>
    <n v="9.9101874944600006"/>
    <m/>
    <n v="4.1254196166992188"/>
    <n v="57600.03318133796"/>
    <n v="16"/>
  </r>
  <r>
    <x v="1"/>
    <x v="2"/>
    <x v="382"/>
    <x v="1"/>
    <n v="9.8990908073309999E-3"/>
    <n v="9.8990908073309996"/>
    <m/>
    <n v="4.0836000442504883"/>
    <n v="57600.031379243213"/>
    <n v="16"/>
  </r>
  <r>
    <x v="1"/>
    <x v="2"/>
    <x v="383"/>
    <x v="1"/>
    <n v="0"/>
    <n v="0"/>
    <m/>
    <n v="4.0836000442504883"/>
    <n v="0"/>
    <n v="0"/>
  </r>
  <r>
    <x v="1"/>
    <x v="2"/>
    <x v="384"/>
    <x v="0"/>
    <n v="2.0255516751972999E-2"/>
    <n v="20.255516751972998"/>
    <m/>
    <n v="4.085669994354248"/>
    <n v="128283.39533711143"/>
    <n v="35.634"/>
  </r>
  <r>
    <x v="1"/>
    <x v="2"/>
    <x v="385"/>
    <x v="1"/>
    <n v="9.9091722702760003E-3"/>
    <n v="9.9091722702760006"/>
    <m/>
    <n v="4.3470582962036133"/>
    <n v="57601.991048852593"/>
    <n v="16.001000000000001"/>
  </r>
  <r>
    <x v="1"/>
    <x v="2"/>
    <x v="386"/>
    <x v="1"/>
    <n v="9.9123984535350006E-3"/>
    <n v="9.9123984535350012"/>
    <m/>
    <n v="4.0836000442504883"/>
    <n v="57602.005028885695"/>
    <n v="16.001000000000001"/>
  </r>
  <r>
    <x v="1"/>
    <x v="2"/>
    <x v="387"/>
    <x v="1"/>
    <n v="9.8982940420449996E-3"/>
    <n v="9.8982940420450003"/>
    <m/>
    <n v="4.1693072319030762"/>
    <n v="57602.005685778175"/>
    <n v="16.001000000000001"/>
  </r>
  <r>
    <x v="1"/>
    <x v="2"/>
    <x v="388"/>
    <x v="1"/>
    <n v="9.8549372267580006E-3"/>
    <n v="9.8549372267580004"/>
    <m/>
    <n v="4.2089328765869141"/>
    <n v="57602.005666292534"/>
    <n v="16.001000000000001"/>
  </r>
  <r>
    <x v="1"/>
    <x v="2"/>
    <x v="389"/>
    <x v="1"/>
    <n v="9.8488592679930008E-3"/>
    <n v="9.8488592679930012"/>
    <m/>
    <n v="4.1254196166992188"/>
    <n v="57602.005615259375"/>
    <n v="16.001000000000001"/>
  </r>
  <r>
    <x v="1"/>
    <x v="2"/>
    <x v="390"/>
    <x v="1"/>
    <n v="9.8479841470550007E-3"/>
    <n v="9.8479841470550014"/>
    <m/>
    <n v="4.0836000442504883"/>
    <n v="57602.005773375553"/>
    <n v="16.001000000000001"/>
  </r>
  <r>
    <x v="1"/>
    <x v="2"/>
    <x v="391"/>
    <x v="1"/>
    <n v="0"/>
    <n v="0"/>
    <m/>
    <n v="4.0836000442504883"/>
    <n v="0"/>
    <n v="0"/>
  </r>
  <r>
    <x v="1"/>
    <x v="2"/>
    <x v="392"/>
    <x v="0"/>
    <n v="2.0195227951440999E-2"/>
    <n v="20.195227951440998"/>
    <m/>
    <n v="4.085669994354248"/>
    <n v="128544.27533977231"/>
    <n v="35.707000000000001"/>
  </r>
  <r>
    <x v="1"/>
    <x v="2"/>
    <x v="393"/>
    <x v="1"/>
    <n v="9.8566952704479995E-3"/>
    <n v="9.8566952704480002"/>
    <m/>
    <n v="4.3470582962036133"/>
    <n v="57602.005621286415"/>
    <n v="16.001000000000001"/>
  </r>
  <r>
    <x v="1"/>
    <x v="2"/>
    <x v="394"/>
    <x v="1"/>
    <n v="9.8542964748759999E-3"/>
    <n v="9.8542964748759996"/>
    <m/>
    <n v="4.1296019554138184"/>
    <n v="57602.0056888564"/>
    <n v="16.001000000000001"/>
  </r>
  <r>
    <x v="1"/>
    <x v="2"/>
    <x v="395"/>
    <x v="1"/>
    <n v="9.8451371058709998E-3"/>
    <n v="9.8451371058710002"/>
    <m/>
    <n v="4.0417380332946777"/>
    <n v="57602.005996202381"/>
    <n v="16.001000000000001"/>
  </r>
  <r>
    <x v="1"/>
    <x v="2"/>
    <x v="396"/>
    <x v="1"/>
    <n v="3.0548614117819999E-3"/>
    <n v="3.0548614117819999"/>
    <m/>
    <n v="4.127509593963623"/>
    <n v="18515.18228399834"/>
    <n v="5.1429999999999998"/>
  </r>
  <r>
    <x v="0"/>
    <x v="3"/>
    <x v="0"/>
    <x v="0"/>
    <n v="1.7489904282126E-2"/>
    <n v="17.489904282126002"/>
    <m/>
    <n v="1.2724839448928833"/>
    <n v="107115.36467178103"/>
    <n v="29.754000000000001"/>
  </r>
  <r>
    <x v="0"/>
    <x v="3"/>
    <x v="1"/>
    <x v="1"/>
    <n v="9.9959857464049992E-3"/>
    <n v="9.9959857464049993"/>
    <m/>
    <n v="1.7999385595321655"/>
    <n v="107115.36467178103"/>
    <n v="29.754000000000001"/>
  </r>
  <r>
    <x v="0"/>
    <x v="3"/>
    <x v="2"/>
    <x v="1"/>
    <n v="9.9975524030700008E-3"/>
    <n v="9.9975524030700011"/>
    <m/>
    <n v="1.3150336742401123"/>
    <n v="57600.022373480169"/>
    <n v="16"/>
  </r>
  <r>
    <x v="0"/>
    <x v="3"/>
    <x v="3"/>
    <x v="1"/>
    <n v="9.9968464139389996E-3"/>
    <n v="9.9968464139390001"/>
    <m/>
    <n v="1.3156979084014893"/>
    <n v="57600.010788767977"/>
    <n v="16"/>
  </r>
  <r>
    <x v="0"/>
    <x v="3"/>
    <x v="4"/>
    <x v="1"/>
    <n v="9.9928476584060007E-3"/>
    <n v="9.9928476584060011"/>
    <m/>
    <n v="1.2731273174285889"/>
    <n v="57600.010159547943"/>
    <n v="16"/>
  </r>
  <r>
    <x v="0"/>
    <x v="3"/>
    <x v="5"/>
    <x v="1"/>
    <n v="9.9923739611029998E-3"/>
    <n v="9.9923739611030005"/>
    <m/>
    <n v="1.3156979084014893"/>
    <n v="57600.013884095184"/>
    <n v="16"/>
  </r>
  <r>
    <x v="0"/>
    <x v="3"/>
    <x v="6"/>
    <x v="1"/>
    <n v="9.992397594684E-3"/>
    <n v="9.9923975946840002"/>
    <m/>
    <n v="1.2724839448928833"/>
    <n v="57601.973322213526"/>
    <n v="16.001000000000001"/>
  </r>
  <r>
    <x v="0"/>
    <x v="3"/>
    <x v="7"/>
    <x v="1"/>
    <n v="0"/>
    <n v="0"/>
    <m/>
    <n v="1.2724839448928833"/>
    <n v="57600.009633103327"/>
    <n v="16"/>
  </r>
  <r>
    <x v="0"/>
    <x v="3"/>
    <x v="8"/>
    <x v="0"/>
    <n v="1.7066206192463001E-2"/>
    <n v="17.066206192463"/>
    <m/>
    <n v="1.3170281648635864"/>
    <n v="105379.42101842948"/>
    <n v="29.271999999999998"/>
  </r>
  <r>
    <x v="0"/>
    <x v="3"/>
    <x v="9"/>
    <x v="1"/>
    <n v="9.9926063586860004E-3"/>
    <n v="9.9926063586860003"/>
    <m/>
    <n v="1.7112715244293213"/>
    <n v="105379.42101842948"/>
    <n v="29.271999999999998"/>
  </r>
  <r>
    <x v="0"/>
    <x v="3"/>
    <x v="10"/>
    <x v="1"/>
    <n v="9.9936643307210003E-3"/>
    <n v="9.9936643307209998"/>
    <m/>
    <n v="1.2731273174285889"/>
    <n v="57600.010745170192"/>
    <n v="16"/>
  </r>
  <r>
    <x v="0"/>
    <x v="3"/>
    <x v="11"/>
    <x v="1"/>
    <n v="9.9912231093710006E-3"/>
    <n v="9.9912231093710009"/>
    <m/>
    <n v="1.3156979084014893"/>
    <n v="57601.97572219382"/>
    <n v="16.001000000000001"/>
  </r>
  <r>
    <x v="0"/>
    <x v="3"/>
    <x v="12"/>
    <x v="1"/>
    <n v="9.9868317271999997E-3"/>
    <n v="9.9868317272000002"/>
    <m/>
    <n v="1.3595545291900635"/>
    <n v="57600.010625843795"/>
    <n v="16"/>
  </r>
  <r>
    <x v="0"/>
    <x v="3"/>
    <x v="13"/>
    <x v="1"/>
    <n v="9.9923087139970005E-3"/>
    <n v="9.9923087139969997"/>
    <m/>
    <n v="1.316362738609314"/>
    <n v="57600.010570421837"/>
    <n v="16"/>
  </r>
  <r>
    <x v="0"/>
    <x v="3"/>
    <x v="14"/>
    <x v="1"/>
    <n v="9.988154384316E-3"/>
    <n v="9.9881543843159992"/>
    <m/>
    <n v="1.271841287612915"/>
    <n v="57600.010780648379"/>
    <n v="16"/>
  </r>
  <r>
    <x v="0"/>
    <x v="3"/>
    <x v="15"/>
    <x v="1"/>
    <n v="0"/>
    <n v="0"/>
    <m/>
    <n v="1.271841287612915"/>
    <n v="57600.01880840784"/>
    <n v="16"/>
  </r>
  <r>
    <x v="0"/>
    <x v="3"/>
    <x v="16"/>
    <x v="0"/>
    <n v="1.6973342003597999E-2"/>
    <n v="16.973342003597999"/>
    <m/>
    <n v="1.3156979084014893"/>
    <n v="104801.78023047488"/>
    <n v="29.111999999999998"/>
  </r>
  <r>
    <x v="0"/>
    <x v="3"/>
    <x v="17"/>
    <x v="1"/>
    <n v="9.9843124771260006E-3"/>
    <n v="9.9843124771260001"/>
    <m/>
    <n v="1.7542638778686523"/>
    <n v="104801.78023047488"/>
    <n v="29.111999999999998"/>
  </r>
  <r>
    <x v="0"/>
    <x v="3"/>
    <x v="18"/>
    <x v="1"/>
    <n v="9.9841195616610003E-3"/>
    <n v="9.9841195616610001"/>
    <m/>
    <n v="1.316362738609314"/>
    <n v="57600.010583315641"/>
    <n v="16"/>
  </r>
  <r>
    <x v="0"/>
    <x v="3"/>
    <x v="19"/>
    <x v="1"/>
    <n v="9.9866587870700001E-3"/>
    <n v="9.9866587870700005"/>
    <m/>
    <n v="1.3156979084014893"/>
    <n v="57600.005453055157"/>
    <n v="16"/>
  </r>
  <r>
    <x v="0"/>
    <x v="3"/>
    <x v="20"/>
    <x v="1"/>
    <n v="9.9860719590939995E-3"/>
    <n v="9.9860719590939997"/>
    <m/>
    <n v="1.316362738609314"/>
    <n v="57600.009868118344"/>
    <n v="16"/>
  </r>
  <r>
    <x v="0"/>
    <x v="3"/>
    <x v="21"/>
    <x v="1"/>
    <n v="9.9876326182730003E-3"/>
    <n v="9.9876326182730004"/>
    <m/>
    <n v="1.3595545291900635"/>
    <n v="57600.010589309437"/>
    <n v="16"/>
  </r>
  <r>
    <x v="0"/>
    <x v="3"/>
    <x v="22"/>
    <x v="1"/>
    <n v="9.9855750358360008E-3"/>
    <n v="9.9855750358360016"/>
    <m/>
    <n v="1.3588682413101196"/>
    <n v="57600.010960199783"/>
    <n v="16"/>
  </r>
  <r>
    <x v="0"/>
    <x v="3"/>
    <x v="23"/>
    <x v="1"/>
    <n v="0"/>
    <n v="0"/>
    <m/>
    <n v="1.3588682413101196"/>
    <n v="57602.006868738565"/>
    <n v="16.001000000000001"/>
  </r>
  <r>
    <x v="0"/>
    <x v="3"/>
    <x v="24"/>
    <x v="0"/>
    <n v="1.6889995641796999E-2"/>
    <n v="16.889995641797"/>
    <m/>
    <n v="1.316362738609314"/>
    <n v="104205.52904698846"/>
    <n v="28.946000000000002"/>
  </r>
  <r>
    <x v="0"/>
    <x v="3"/>
    <x v="25"/>
    <x v="1"/>
    <n v="9.9877712120260004E-3"/>
    <n v="9.9877712120260007"/>
    <m/>
    <n v="1.6665506362915039"/>
    <n v="104205.52904698846"/>
    <n v="28.946000000000002"/>
  </r>
  <r>
    <x v="0"/>
    <x v="3"/>
    <x v="26"/>
    <x v="1"/>
    <n v="9.9886221574979998E-3"/>
    <n v="9.9886221574979999"/>
    <m/>
    <n v="1.4034110307693481"/>
    <n v="57600.01069822759"/>
    <n v="16"/>
  </r>
  <r>
    <x v="0"/>
    <x v="3"/>
    <x v="27"/>
    <x v="1"/>
    <n v="9.9893136086040002E-3"/>
    <n v="9.9893136086040002"/>
    <m/>
    <n v="1.3602414131164551"/>
    <n v="57600.010668252093"/>
    <n v="16"/>
  </r>
  <r>
    <x v="0"/>
    <x v="3"/>
    <x v="28"/>
    <x v="1"/>
    <n v="9.9894849398049993E-3"/>
    <n v="9.9894849398049992"/>
    <m/>
    <n v="1.4034110307693481"/>
    <n v="57600.010486910025"/>
    <n v="16"/>
  </r>
  <r>
    <x v="0"/>
    <x v="3"/>
    <x v="29"/>
    <x v="1"/>
    <n v="9.9921059291360002E-3"/>
    <n v="9.9921059291360006"/>
    <m/>
    <n v="1.4465371370315552"/>
    <n v="57600.01072167269"/>
    <n v="16"/>
  </r>
  <r>
    <x v="0"/>
    <x v="3"/>
    <x v="30"/>
    <x v="1"/>
    <n v="9.9907915646429996E-3"/>
    <n v="9.9907915646429988"/>
    <m/>
    <n v="1.3602414131164551"/>
    <n v="57600.010950733122"/>
    <n v="16"/>
  </r>
  <r>
    <x v="0"/>
    <x v="3"/>
    <x v="31"/>
    <x v="1"/>
    <n v="0"/>
    <n v="0"/>
    <m/>
    <n v="1.3602414131164551"/>
    <n v="57600.007020033605"/>
    <n v="16"/>
  </r>
  <r>
    <x v="0"/>
    <x v="3"/>
    <x v="32"/>
    <x v="0"/>
    <n v="1.6826580730800001E-2"/>
    <n v="16.8265807308"/>
    <m/>
    <n v="1.3602414131164551"/>
    <n v="103722.40630077256"/>
    <n v="28.812000000000001"/>
  </r>
  <r>
    <x v="0"/>
    <x v="3"/>
    <x v="33"/>
    <x v="1"/>
    <n v="9.9897498490400007E-3"/>
    <n v="9.9897498490400007"/>
    <m/>
    <n v="0"/>
    <n v="103722.40630077256"/>
    <n v="28.812000000000001"/>
  </r>
  <r>
    <x v="0"/>
    <x v="3"/>
    <x v="34"/>
    <x v="1"/>
    <n v="9.9956848978489995E-3"/>
    <n v="9.9956848978489994"/>
    <m/>
    <n v="1.4472676515579224"/>
    <n v="57600.031307991885"/>
    <n v="16"/>
  </r>
  <r>
    <x v="0"/>
    <x v="3"/>
    <x v="35"/>
    <x v="1"/>
    <n v="9.9980522785460008E-3"/>
    <n v="9.998052278546"/>
    <m/>
    <n v="1.2744158506393433"/>
    <n v="57600.037403318769"/>
    <n v="16"/>
  </r>
  <r>
    <x v="0"/>
    <x v="3"/>
    <x v="36"/>
    <x v="1"/>
    <n v="9.9962501804540006E-3"/>
    <n v="9.996250180454"/>
    <m/>
    <n v="1.4458073377609253"/>
    <n v="57600.039786867419"/>
    <n v="16"/>
  </r>
  <r>
    <x v="0"/>
    <x v="3"/>
    <x v="37"/>
    <x v="1"/>
    <n v="9.9975710243210003E-3"/>
    <n v="9.997571024321001"/>
    <m/>
    <n v="1.4034110307693481"/>
    <n v="57600.039233687698"/>
    <n v="16"/>
  </r>
  <r>
    <x v="0"/>
    <x v="3"/>
    <x v="38"/>
    <x v="1"/>
    <n v="1.0001126612401001E-2"/>
    <n v="10.001126612401"/>
    <m/>
    <n v="1.3616175651550293"/>
    <n v="57600.041905220918"/>
    <n v="16"/>
  </r>
  <r>
    <x v="0"/>
    <x v="3"/>
    <x v="39"/>
    <x v="1"/>
    <n v="0"/>
    <n v="0"/>
    <m/>
    <n v="1.3616175651550293"/>
    <n v="57600.026220670872"/>
    <n v="16"/>
  </r>
  <r>
    <x v="0"/>
    <x v="3"/>
    <x v="40"/>
    <x v="0"/>
    <n v="1.6766263489428002E-2"/>
    <n v="16.766263489428002"/>
    <m/>
    <n v="1.4903715848922729"/>
    <n v="103195.21763441247"/>
    <n v="28.664999999999999"/>
  </r>
  <r>
    <x v="0"/>
    <x v="3"/>
    <x v="41"/>
    <x v="1"/>
    <n v="9.9982312087999996E-3"/>
    <n v="9.9982312088"/>
    <m/>
    <n v="1.6690795421600342"/>
    <n v="103195.21763441247"/>
    <n v="28.664999999999999"/>
  </r>
  <r>
    <x v="0"/>
    <x v="3"/>
    <x v="42"/>
    <x v="1"/>
    <n v="1.0001231022445E-2"/>
    <n v="10.001231022444999"/>
    <m/>
    <n v="1.4479990005493164"/>
    <n v="57600.035742133354"/>
    <n v="16"/>
  </r>
  <r>
    <x v="0"/>
    <x v="3"/>
    <x v="43"/>
    <x v="1"/>
    <n v="9.997841038609E-3"/>
    <n v="9.9978410386089998"/>
    <m/>
    <n v="1.4465371370315552"/>
    <n v="57600.008442469654"/>
    <n v="16"/>
  </r>
  <r>
    <x v="0"/>
    <x v="3"/>
    <x v="44"/>
    <x v="1"/>
    <n v="9.9972184397379999E-3"/>
    <n v="9.9972184397379991"/>
    <m/>
    <n v="1.4479990005493164"/>
    <n v="57600.02774630869"/>
    <n v="16"/>
  </r>
  <r>
    <x v="0"/>
    <x v="3"/>
    <x v="45"/>
    <x v="1"/>
    <n v="9.9983718502149998E-3"/>
    <n v="9.9983718502149994"/>
    <m/>
    <n v="1.3602414131164551"/>
    <n v="57600.037955625776"/>
    <n v="16"/>
  </r>
  <r>
    <x v="0"/>
    <x v="3"/>
    <x v="46"/>
    <x v="1"/>
    <n v="9.9956160443049995E-3"/>
    <n v="9.9956160443049988"/>
    <m/>
    <n v="1.3176944255828857"/>
    <n v="57600.039991050813"/>
    <n v="16"/>
  </r>
  <r>
    <x v="0"/>
    <x v="3"/>
    <x v="47"/>
    <x v="1"/>
    <n v="0"/>
    <n v="0"/>
    <m/>
    <n v="1.3176944255828857"/>
    <n v="57600.039941787101"/>
    <n v="16"/>
  </r>
  <r>
    <x v="0"/>
    <x v="3"/>
    <x v="48"/>
    <x v="0"/>
    <n v="1.6726249224916001E-2"/>
    <n v="16.726249224916"/>
    <m/>
    <n v="1.4041202068328857"/>
    <n v="102989.32742752512"/>
    <n v="28.608000000000001"/>
  </r>
  <r>
    <x v="0"/>
    <x v="3"/>
    <x v="49"/>
    <x v="1"/>
    <n v="9.9989579145039996E-3"/>
    <n v="9.9989579145040004"/>
    <m/>
    <n v="1.755150318145752"/>
    <n v="102989.32742752512"/>
    <n v="28.608000000000001"/>
  </r>
  <r>
    <x v="0"/>
    <x v="3"/>
    <x v="50"/>
    <x v="1"/>
    <n v="9.9995274456290001E-3"/>
    <n v="9.9995274456290009"/>
    <m/>
    <n v="1.4034110307693481"/>
    <n v="57600.049574525663"/>
    <n v="16"/>
  </r>
  <r>
    <x v="0"/>
    <x v="3"/>
    <x v="51"/>
    <x v="1"/>
    <n v="9.9950213630450001E-3"/>
    <n v="9.9950213630449998"/>
    <m/>
    <n v="1.4911242723464966"/>
    <n v="57600.049306824294"/>
    <n v="16"/>
  </r>
  <r>
    <x v="0"/>
    <x v="3"/>
    <x v="52"/>
    <x v="1"/>
    <n v="9.9954744803939996E-3"/>
    <n v="9.9954744803939999"/>
    <m/>
    <n v="1.4472676515579224"/>
    <n v="57600.03769295763"/>
    <n v="16"/>
  </r>
  <r>
    <x v="0"/>
    <x v="3"/>
    <x v="53"/>
    <x v="1"/>
    <n v="9.994759445392E-3"/>
    <n v="9.9947594453920008"/>
    <m/>
    <n v="1.4487310647964478"/>
    <n v="57600.04112334302"/>
    <n v="16"/>
  </r>
  <r>
    <x v="0"/>
    <x v="3"/>
    <x v="54"/>
    <x v="1"/>
    <n v="9.9975508417709993E-3"/>
    <n v="9.997550841771"/>
    <m/>
    <n v="1.4041202068328857"/>
    <n v="57600.039108729776"/>
    <n v="16"/>
  </r>
  <r>
    <x v="0"/>
    <x v="3"/>
    <x v="55"/>
    <x v="1"/>
    <n v="0"/>
    <n v="0"/>
    <m/>
    <n v="1.4041202068328857"/>
    <n v="57600.039303101723"/>
    <n v="16"/>
  </r>
  <r>
    <x v="1"/>
    <x v="3"/>
    <x v="0"/>
    <x v="0"/>
    <n v="2.1034077803783999E-2"/>
    <n v="21.034077803784001"/>
    <m/>
    <n v="3.1156821250915527"/>
    <n v="131324.38446830784"/>
    <n v="36.478999999999999"/>
  </r>
  <r>
    <x v="1"/>
    <x v="3"/>
    <x v="1"/>
    <x v="1"/>
    <n v="9.9950382848929993E-3"/>
    <n v="9.9950382848929991"/>
    <m/>
    <n v="3.7281479835510254"/>
    <n v="57601.976489936344"/>
    <n v="16.001000000000001"/>
  </r>
  <r>
    <x v="1"/>
    <x v="3"/>
    <x v="2"/>
    <x v="1"/>
    <n v="9.9900218583809999E-3"/>
    <n v="9.9900218583810005"/>
    <m/>
    <n v="3.0733611583709717"/>
    <n v="57601.976856108886"/>
    <n v="16.001000000000001"/>
  </r>
  <r>
    <x v="1"/>
    <x v="3"/>
    <x v="3"/>
    <x v="1"/>
    <n v="9.9944619564159998E-3"/>
    <n v="9.994461956416"/>
    <m/>
    <n v="3.1140999794006348"/>
    <n v="57601.977046279688"/>
    <n v="16.001000000000001"/>
  </r>
  <r>
    <x v="1"/>
    <x v="3"/>
    <x v="4"/>
    <x v="1"/>
    <n v="9.9969753729799993E-3"/>
    <n v="9.9969753729799997"/>
    <m/>
    <n v="3.1140999794006348"/>
    <n v="57601.982539097422"/>
    <n v="16.001000000000001"/>
  </r>
  <r>
    <x v="1"/>
    <x v="3"/>
    <x v="5"/>
    <x v="1"/>
    <n v="9.9955219470120003E-3"/>
    <n v="9.9955219470119996"/>
    <m/>
    <n v="3.0717992782592773"/>
    <n v="57601.97688607579"/>
    <n v="16.001000000000001"/>
  </r>
  <r>
    <x v="1"/>
    <x v="3"/>
    <x v="6"/>
    <x v="1"/>
    <n v="9.9963567907159993E-3"/>
    <n v="9.9963567907159998"/>
    <m/>
    <n v="3.1156821250915527"/>
    <n v="57601.979805936906"/>
    <n v="16.001000000000001"/>
  </r>
  <r>
    <x v="1"/>
    <x v="3"/>
    <x v="7"/>
    <x v="1"/>
    <n v="0"/>
    <n v="0"/>
    <m/>
    <n v="3.1156821250915527"/>
    <n v="0"/>
    <n v="0"/>
  </r>
  <r>
    <x v="1"/>
    <x v="3"/>
    <x v="8"/>
    <x v="0"/>
    <n v="2.0882306431874002E-2"/>
    <n v="20.882306431874003"/>
    <m/>
    <n v="3.0309967994689941"/>
    <n v="131146.91647924751"/>
    <n v="36.43"/>
  </r>
  <r>
    <x v="1"/>
    <x v="3"/>
    <x v="9"/>
    <x v="1"/>
    <n v="9.9970804221160003E-3"/>
    <n v="9.9970804221159995"/>
    <m/>
    <n v="3.6020541191101074"/>
    <n v="57600.010614277257"/>
    <n v="16"/>
  </r>
  <r>
    <x v="1"/>
    <x v="3"/>
    <x v="10"/>
    <x v="1"/>
    <n v="9.9952075969540009E-3"/>
    <n v="9.9952075969540015"/>
    <m/>
    <n v="3.0733611583709717"/>
    <n v="57600.027219560638"/>
    <n v="16"/>
  </r>
  <r>
    <x v="1"/>
    <x v="3"/>
    <x v="11"/>
    <x v="1"/>
    <n v="9.9975663320100005E-3"/>
    <n v="9.9975663320100008"/>
    <m/>
    <n v="3.1156821250915527"/>
    <n v="57600.010424485954"/>
    <n v="16"/>
  </r>
  <r>
    <x v="1"/>
    <x v="3"/>
    <x v="12"/>
    <x v="1"/>
    <n v="1.000402578713E-2"/>
    <n v="10.004025787130001"/>
    <m/>
    <n v="3.1579606533050537"/>
    <n v="57600.010619520152"/>
    <n v="16"/>
  </r>
  <r>
    <x v="1"/>
    <x v="3"/>
    <x v="13"/>
    <x v="1"/>
    <n v="1.000611152911E-2"/>
    <n v="10.006111529110001"/>
    <m/>
    <n v="3.1156821250915527"/>
    <n v="57601.97646076735"/>
    <n v="16.001000000000001"/>
  </r>
  <r>
    <x v="1"/>
    <x v="3"/>
    <x v="14"/>
    <x v="1"/>
    <n v="1.0024774972069E-2"/>
    <n v="10.024774972069"/>
    <m/>
    <n v="3.1156821250915527"/>
    <n v="57601.976968956806"/>
    <n v="16.001000000000001"/>
  </r>
  <r>
    <x v="1"/>
    <x v="3"/>
    <x v="15"/>
    <x v="1"/>
    <n v="0"/>
    <n v="0"/>
    <m/>
    <n v="3.1156821250915527"/>
    <n v="0"/>
    <n v="0"/>
  </r>
  <r>
    <x v="1"/>
    <x v="3"/>
    <x v="16"/>
    <x v="0"/>
    <n v="2.0864181224384999E-2"/>
    <n v="20.864181224385"/>
    <m/>
    <n v="3.2018210887908936"/>
    <n v="130627.01030820073"/>
    <n v="36.284999999999997"/>
  </r>
  <r>
    <x v="1"/>
    <x v="3"/>
    <x v="17"/>
    <x v="1"/>
    <n v="1.0025074735094E-2"/>
    <n v="10.025074735094"/>
    <m/>
    <n v="3.6020541191101074"/>
    <n v="57601.97664557831"/>
    <n v="16.001000000000001"/>
  </r>
  <r>
    <x v="1"/>
    <x v="3"/>
    <x v="18"/>
    <x v="1"/>
    <n v="1.0018405973263001E-2"/>
    <n v="10.018405973263"/>
    <m/>
    <n v="3.1579606533050537"/>
    <n v="57601.981643595602"/>
    <n v="16.001000000000001"/>
  </r>
  <r>
    <x v="1"/>
    <x v="3"/>
    <x v="19"/>
    <x v="1"/>
    <n v="1.0016268095202001E-2"/>
    <n v="10.016268095202001"/>
    <m/>
    <n v="3.0749242305755615"/>
    <n v="57602.002998118624"/>
    <n v="16.001000000000001"/>
  </r>
  <r>
    <x v="1"/>
    <x v="3"/>
    <x v="20"/>
    <x v="1"/>
    <n v="1.0023406331597E-2"/>
    <n v="10.023406331597"/>
    <m/>
    <n v="3.1595649719238281"/>
    <n v="57601.992244585053"/>
    <n v="16.001000000000001"/>
  </r>
  <r>
    <x v="1"/>
    <x v="3"/>
    <x v="21"/>
    <x v="1"/>
    <n v="1.0015989886252999E-2"/>
    <n v="10.015989886252999"/>
    <m/>
    <n v="3.0749242305755615"/>
    <n v="57601.976765676969"/>
    <n v="16.001000000000001"/>
  </r>
  <r>
    <x v="1"/>
    <x v="3"/>
    <x v="22"/>
    <x v="1"/>
    <n v="1.001504343007E-2"/>
    <n v="10.01504343007"/>
    <m/>
    <n v="3.1595649719238281"/>
    <n v="57600.010587590616"/>
    <n v="16"/>
  </r>
  <r>
    <x v="1"/>
    <x v="3"/>
    <x v="23"/>
    <x v="1"/>
    <n v="0"/>
    <n v="0"/>
    <m/>
    <n v="3.1595649719238281"/>
    <n v="0"/>
    <n v="0"/>
  </r>
  <r>
    <x v="1"/>
    <x v="3"/>
    <x v="24"/>
    <x v="0"/>
    <n v="2.0770970557831E-2"/>
    <n v="20.770970557830999"/>
    <m/>
    <n v="3.1595649719238281"/>
    <n v="130268.57675682388"/>
    <n v="36.186"/>
  </r>
  <r>
    <x v="1"/>
    <x v="3"/>
    <x v="25"/>
    <x v="1"/>
    <n v="1.0003155413217999E-2"/>
    <n v="10.003155413218"/>
    <m/>
    <n v="3.6422765254974365"/>
    <n v="57601.976693014993"/>
    <n v="16.001000000000001"/>
  </r>
  <r>
    <x v="1"/>
    <x v="3"/>
    <x v="26"/>
    <x v="1"/>
    <n v="1.0004185681072E-2"/>
    <n v="10.004185681072"/>
    <m/>
    <n v="3.1172661781311035"/>
    <n v="57601.976462299353"/>
    <n v="16.001000000000001"/>
  </r>
  <r>
    <x v="1"/>
    <x v="3"/>
    <x v="27"/>
    <x v="1"/>
    <n v="1.0003524379040001E-2"/>
    <n v="10.00352437904"/>
    <m/>
    <n v="3.1627793312072754"/>
    <n v="57601.976613267427"/>
    <n v="16.001000000000001"/>
  </r>
  <r>
    <x v="1"/>
    <x v="3"/>
    <x v="28"/>
    <x v="1"/>
    <n v="9.9997950525809991E-3"/>
    <n v="9.9997950525809998"/>
    <m/>
    <n v="3.2018210887908936"/>
    <n v="57601.982265579165"/>
    <n v="16.001000000000001"/>
  </r>
  <r>
    <x v="1"/>
    <x v="3"/>
    <x v="29"/>
    <x v="1"/>
    <n v="1.0015332839516E-2"/>
    <n v="10.015332839516001"/>
    <m/>
    <n v="3.1611714363098145"/>
    <n v="57600.022629131694"/>
    <n v="16"/>
  </r>
  <r>
    <x v="1"/>
    <x v="3"/>
    <x v="30"/>
    <x v="1"/>
    <n v="1.0009065689235E-2"/>
    <n v="10.009065689234999"/>
    <m/>
    <n v="3.2440340518951416"/>
    <n v="57601.976649635617"/>
    <n v="16.001000000000001"/>
  </r>
  <r>
    <x v="1"/>
    <x v="3"/>
    <x v="31"/>
    <x v="1"/>
    <n v="0"/>
    <n v="0"/>
    <m/>
    <n v="3.2440340518951416"/>
    <n v="0"/>
    <n v="0"/>
  </r>
  <r>
    <x v="1"/>
    <x v="3"/>
    <x v="32"/>
    <x v="0"/>
    <n v="2.0722639701720998E-2"/>
    <n v="20.722639701720997"/>
    <m/>
    <n v="0"/>
    <n v="129986.71152160985"/>
    <n v="36.106999999999999"/>
  </r>
  <r>
    <x v="1"/>
    <x v="3"/>
    <x v="33"/>
    <x v="1"/>
    <n v="1.0002067361448E-2"/>
    <n v="10.002067361448001"/>
    <m/>
    <n v="3.6861593723297119"/>
    <n v="57600.024435242027"/>
    <n v="16"/>
  </r>
  <r>
    <x v="1"/>
    <x v="3"/>
    <x v="34"/>
    <x v="1"/>
    <n v="1.0004401545641001E-2"/>
    <n v="10.004401545641"/>
    <m/>
    <n v="3.1595649719238281"/>
    <n v="57602.00579116345"/>
    <n v="16.001000000000001"/>
  </r>
  <r>
    <x v="1"/>
    <x v="3"/>
    <x v="35"/>
    <x v="1"/>
    <n v="1.0001241690468E-2"/>
    <n v="10.001241690467999"/>
    <m/>
    <n v="3.1595649719238281"/>
    <n v="57602.003423377784"/>
    <n v="16.001000000000001"/>
  </r>
  <r>
    <x v="1"/>
    <x v="3"/>
    <x v="36"/>
    <x v="1"/>
    <n v="9.9975289426589998E-3"/>
    <n v="9.9975289426590006"/>
    <m/>
    <n v="3.2050766944885254"/>
    <n v="57602.020925990852"/>
    <n v="16.001000000000001"/>
  </r>
  <r>
    <x v="1"/>
    <x v="3"/>
    <x v="37"/>
    <x v="1"/>
    <n v="9.9926201031770006E-3"/>
    <n v="9.9926201031769999"/>
    <m/>
    <n v="3.2050766944885254"/>
    <n v="57602.005876114214"/>
    <n v="16.001000000000001"/>
  </r>
  <r>
    <x v="1"/>
    <x v="3"/>
    <x v="38"/>
    <x v="1"/>
    <n v="9.9878466466359998E-3"/>
    <n v="9.9878466466359992"/>
    <m/>
    <n v="3.2895421981811523"/>
    <n v="57600.039670091312"/>
    <n v="16"/>
  </r>
  <r>
    <x v="1"/>
    <x v="3"/>
    <x v="39"/>
    <x v="1"/>
    <n v="0"/>
    <n v="0"/>
    <m/>
    <n v="3.2895421981811523"/>
    <n v="0"/>
    <n v="0"/>
  </r>
  <r>
    <x v="1"/>
    <x v="3"/>
    <x v="40"/>
    <x v="0"/>
    <n v="2.0649758663437E-2"/>
    <n v="20.649758663437002"/>
    <m/>
    <n v="3.287872314453125"/>
    <n v="129696.30053180036"/>
    <n v="36.027000000000001"/>
  </r>
  <r>
    <x v="1"/>
    <x v="3"/>
    <x v="41"/>
    <x v="1"/>
    <n v="9.9953118082400007E-3"/>
    <n v="9.9953118082400003"/>
    <m/>
    <n v="3.7700936794281006"/>
    <n v="57602.017307538321"/>
    <n v="16.001000000000001"/>
  </r>
  <r>
    <x v="1"/>
    <x v="3"/>
    <x v="42"/>
    <x v="1"/>
    <n v="9.9931772326070003E-3"/>
    <n v="9.9931772326069996"/>
    <m/>
    <n v="3.2050766944885254"/>
    <n v="57602.00745237575"/>
    <n v="16.001000000000001"/>
  </r>
  <r>
    <x v="1"/>
    <x v="3"/>
    <x v="43"/>
    <x v="1"/>
    <n v="9.9932553205480008E-3"/>
    <n v="9.9932553205480001"/>
    <m/>
    <n v="3.2050766944885254"/>
    <n v="57602.00796802275"/>
    <n v="16.001000000000001"/>
  </r>
  <r>
    <x v="1"/>
    <x v="3"/>
    <x v="44"/>
    <x v="1"/>
    <n v="9.9962697576020006E-3"/>
    <n v="9.9962697576020005"/>
    <m/>
    <n v="3.2456817626953125"/>
    <n v="57601.992618377582"/>
    <n v="16.001000000000001"/>
  </r>
  <r>
    <x v="1"/>
    <x v="3"/>
    <x v="45"/>
    <x v="1"/>
    <n v="9.9951353503510004E-3"/>
    <n v="9.995135350351001"/>
    <m/>
    <n v="3.1611714363098145"/>
    <n v="57601.975891465117"/>
    <n v="16.001000000000001"/>
  </r>
  <r>
    <x v="1"/>
    <x v="3"/>
    <x v="46"/>
    <x v="1"/>
    <n v="9.9878153608869997E-3"/>
    <n v="9.9878153608869997"/>
    <m/>
    <n v="3.3317105770111084"/>
    <n v="57602.005343792058"/>
    <n v="16.001000000000001"/>
  </r>
  <r>
    <x v="1"/>
    <x v="3"/>
    <x v="47"/>
    <x v="1"/>
    <n v="0"/>
    <n v="0"/>
    <m/>
    <n v="3.3317105770111084"/>
    <n v="0"/>
    <n v="0"/>
  </r>
  <r>
    <x v="1"/>
    <x v="3"/>
    <x v="48"/>
    <x v="0"/>
    <n v="2.0622646021680999E-2"/>
    <n v="20.622646021681"/>
    <m/>
    <n v="3.2456817626953125"/>
    <n v="129493.001478779"/>
    <n v="35.97"/>
  </r>
  <r>
    <x v="1"/>
    <x v="3"/>
    <x v="49"/>
    <x v="1"/>
    <n v="9.9992482764209994E-3"/>
    <n v="9.9992482764209996"/>
    <m/>
    <n v="3.6861593723297119"/>
    <n v="57602.005831476359"/>
    <n v="16.001000000000001"/>
  </r>
  <r>
    <x v="1"/>
    <x v="3"/>
    <x v="50"/>
    <x v="1"/>
    <n v="9.9949869910670001E-3"/>
    <n v="9.9949869910669999"/>
    <m/>
    <n v="3.2473306655883789"/>
    <n v="57601.992338527969"/>
    <n v="16.001000000000001"/>
  </r>
  <r>
    <x v="1"/>
    <x v="3"/>
    <x v="51"/>
    <x v="1"/>
    <n v="9.9946101561549996E-3"/>
    <n v="9.9946101561549998"/>
    <m/>
    <n v="3.2928869724273682"/>
    <n v="57600.041937313166"/>
    <n v="16"/>
  </r>
  <r>
    <x v="1"/>
    <x v="3"/>
    <x v="52"/>
    <x v="1"/>
    <n v="9.9933396918120004E-3"/>
    <n v="9.9933396918120003"/>
    <m/>
    <n v="3.2489817142486572"/>
    <n v="57602.007203704503"/>
    <n v="16.001000000000001"/>
  </r>
  <r>
    <x v="1"/>
    <x v="3"/>
    <x v="53"/>
    <x v="1"/>
    <n v="1.0000365595524001E-2"/>
    <n v="10.000365595524"/>
    <m/>
    <n v="3.2456817626953125"/>
    <n v="57600.039618465686"/>
    <n v="16"/>
  </r>
  <r>
    <x v="1"/>
    <x v="3"/>
    <x v="54"/>
    <x v="1"/>
    <n v="1.0001777531518E-2"/>
    <n v="10.001777531518"/>
    <m/>
    <n v="3.2067067623138428"/>
    <n v="57602.005649106984"/>
    <n v="16.001000000000001"/>
  </r>
  <r>
    <x v="1"/>
    <x v="3"/>
    <x v="55"/>
    <x v="1"/>
    <n v="0"/>
    <n v="0"/>
    <m/>
    <n v="3.2067067623138428"/>
    <n v="0"/>
    <n v="0"/>
  </r>
  <r>
    <x v="1"/>
    <x v="3"/>
    <x v="56"/>
    <x v="0"/>
    <n v="2.0609043637124999E-2"/>
    <n v="20.609043637124998"/>
    <m/>
    <n v="3.2473306655883789"/>
    <n v="129259.39076618024"/>
    <n v="35.905000000000001"/>
  </r>
  <r>
    <x v="1"/>
    <x v="3"/>
    <x v="57"/>
    <x v="1"/>
    <n v="1.0004539106701999E-2"/>
    <n v="10.004539106702"/>
    <m/>
    <n v="3.6441280841827393"/>
    <n v="57602.005877253629"/>
    <n v="16.001000000000001"/>
  </r>
  <r>
    <x v="1"/>
    <x v="3"/>
    <x v="58"/>
    <x v="1"/>
    <n v="9.988259852353E-3"/>
    <n v="9.988259852353"/>
    <m/>
    <n v="3.2067067623138428"/>
    <n v="57602.005709150602"/>
    <n v="16.001000000000001"/>
  </r>
  <r>
    <x v="1"/>
    <x v="3"/>
    <x v="59"/>
    <x v="1"/>
    <n v="9.9806278345350007E-3"/>
    <n v="9.9806278345350012"/>
    <m/>
    <n v="3.3772633075714111"/>
    <n v="57600.039731394107"/>
    <n v="16"/>
  </r>
  <r>
    <x v="1"/>
    <x v="3"/>
    <x v="60"/>
    <x v="1"/>
    <n v="9.989358680813E-3"/>
    <n v="9.9893586808129999"/>
    <m/>
    <n v="3.2912135124206543"/>
    <n v="57602.005757037579"/>
    <n v="16.001000000000001"/>
  </r>
  <r>
    <x v="1"/>
    <x v="3"/>
    <x v="61"/>
    <x v="1"/>
    <n v="9.9969049262799998E-3"/>
    <n v="9.9969049262799992"/>
    <m/>
    <n v="3.2473306655883789"/>
    <n v="57602.007760838867"/>
    <n v="16.001000000000001"/>
  </r>
  <r>
    <x v="1"/>
    <x v="3"/>
    <x v="62"/>
    <x v="1"/>
    <n v="1.0001507050577001E-2"/>
    <n v="10.001507050577001"/>
    <m/>
    <n v="0"/>
    <n v="57601.993423680571"/>
    <n v="16.001000000000001"/>
  </r>
  <r>
    <x v="1"/>
    <x v="3"/>
    <x v="63"/>
    <x v="1"/>
    <n v="0"/>
    <n v="0"/>
    <m/>
    <n v="0"/>
    <n v="0"/>
    <n v="0"/>
  </r>
  <r>
    <x v="1"/>
    <x v="3"/>
    <x v="64"/>
    <x v="0"/>
    <n v="2.0553818022036E-2"/>
    <n v="20.553818022036001"/>
    <m/>
    <n v="3.3789792060852051"/>
    <n v="128748.58625075304"/>
    <n v="35.762999999999998"/>
  </r>
  <r>
    <x v="1"/>
    <x v="3"/>
    <x v="65"/>
    <x v="1"/>
    <n v="1.0003792809455E-2"/>
    <n v="10.003792809455"/>
    <m/>
    <n v="3.6899092197418213"/>
    <n v="57600.009733759944"/>
    <n v="16"/>
  </r>
  <r>
    <x v="1"/>
    <x v="3"/>
    <x v="66"/>
    <x v="1"/>
    <n v="1.0001810560646E-2"/>
    <n v="10.001810560646"/>
    <m/>
    <n v="3.2928869724273682"/>
    <n v="57602.002729490472"/>
    <n v="16.001000000000001"/>
  </r>
  <r>
    <x v="1"/>
    <x v="3"/>
    <x v="67"/>
    <x v="1"/>
    <n v="9.9927379858789998E-3"/>
    <n v="9.9927379858789998"/>
    <m/>
    <n v="3.3334028720855713"/>
    <n v="57601.97580748293"/>
    <n v="16.001000000000001"/>
  </r>
  <r>
    <x v="1"/>
    <x v="3"/>
    <x v="68"/>
    <x v="1"/>
    <n v="9.9870841937039993E-3"/>
    <n v="9.9870841937039998"/>
    <m/>
    <n v="3.3772633075714111"/>
    <n v="57600.009831043077"/>
    <n v="16"/>
  </r>
  <r>
    <x v="1"/>
    <x v="3"/>
    <x v="69"/>
    <x v="1"/>
    <n v="9.9852824198939996E-3"/>
    <n v="9.9852824198940002"/>
    <m/>
    <n v="3.3350963592529297"/>
    <n v="57601.975676011592"/>
    <n v="16.001000000000001"/>
  </r>
  <r>
    <x v="1"/>
    <x v="3"/>
    <x v="70"/>
    <x v="1"/>
    <n v="9.9946167245160006E-3"/>
    <n v="9.9946167245159998"/>
    <m/>
    <n v="3.3350963592529297"/>
    <n v="57600.011755180232"/>
    <n v="16"/>
  </r>
  <r>
    <x v="1"/>
    <x v="3"/>
    <x v="71"/>
    <x v="1"/>
    <n v="0"/>
    <n v="0"/>
    <m/>
    <n v="3.3350963592529297"/>
    <n v="0"/>
    <n v="0"/>
  </r>
  <r>
    <x v="1"/>
    <x v="3"/>
    <x v="72"/>
    <x v="0"/>
    <n v="2.0520443164981E-2"/>
    <n v="20.520443164981"/>
    <m/>
    <n v="3.3772633075714111"/>
    <n v="128642.29569183388"/>
    <n v="35.734000000000002"/>
  </r>
  <r>
    <x v="1"/>
    <x v="3"/>
    <x v="73"/>
    <x v="1"/>
    <n v="1.0000258341998001E-2"/>
    <n v="10.000258341998"/>
    <m/>
    <n v="3.7300422191619873"/>
    <n v="57601.995954710364"/>
    <n v="16.001000000000001"/>
  </r>
  <r>
    <x v="1"/>
    <x v="3"/>
    <x v="74"/>
    <x v="1"/>
    <n v="9.9991081084000004E-3"/>
    <n v="9.9991081083999998"/>
    <m/>
    <n v="3.2895421981811523"/>
    <n v="57601.972720968035"/>
    <n v="16.001000000000001"/>
  </r>
  <r>
    <x v="1"/>
    <x v="3"/>
    <x v="75"/>
    <x v="1"/>
    <n v="9.9954670946599995E-3"/>
    <n v="9.9954670946600004"/>
    <m/>
    <n v="3.3350963592529297"/>
    <n v="57601.97543994146"/>
    <n v="16.001000000000001"/>
  </r>
  <r>
    <x v="1"/>
    <x v="3"/>
    <x v="76"/>
    <x v="1"/>
    <n v="1.0018864597273001E-2"/>
    <n v="10.018864597273001"/>
    <m/>
    <n v="3.3350963592529297"/>
    <n v="57601.975268910479"/>
    <n v="16.001000000000001"/>
  </r>
  <r>
    <x v="1"/>
    <x v="3"/>
    <x v="77"/>
    <x v="1"/>
    <n v="1.0012909325552001E-2"/>
    <n v="10.012909325552"/>
    <m/>
    <n v="3.3789792060852051"/>
    <n v="57600.022183451612"/>
    <n v="16"/>
  </r>
  <r>
    <x v="1"/>
    <x v="3"/>
    <x v="78"/>
    <x v="1"/>
    <n v="1.0011997530187E-2"/>
    <n v="10.011997530186999"/>
    <m/>
    <n v="3.3772633075714111"/>
    <n v="57601.973001923747"/>
    <n v="16.001000000000001"/>
  </r>
  <r>
    <x v="1"/>
    <x v="3"/>
    <x v="79"/>
    <x v="1"/>
    <n v="0"/>
    <n v="0"/>
    <m/>
    <n v="3.3772633075714111"/>
    <n v="0"/>
    <n v="0"/>
  </r>
  <r>
    <x v="1"/>
    <x v="3"/>
    <x v="80"/>
    <x v="0"/>
    <n v="2.0495383884188E-2"/>
    <n v="20.495383884187998"/>
    <m/>
    <n v="3.2928869724273682"/>
    <n v="128271.21906761102"/>
    <n v="35.631"/>
  </r>
  <r>
    <x v="1"/>
    <x v="3"/>
    <x v="81"/>
    <x v="1"/>
    <n v="9.9994869835829999E-3"/>
    <n v="9.9994869835829991"/>
    <m/>
    <n v="3.7700936794281006"/>
    <n v="57601.975623930637"/>
    <n v="16.001000000000001"/>
  </r>
  <r>
    <x v="1"/>
    <x v="3"/>
    <x v="82"/>
    <x v="1"/>
    <n v="1.0020566583112E-2"/>
    <n v="10.020566583112"/>
    <m/>
    <n v="3.2928869724273682"/>
    <n v="57600.009584290747"/>
    <n v="16"/>
  </r>
  <r>
    <x v="1"/>
    <x v="3"/>
    <x v="83"/>
    <x v="1"/>
    <n v="1.0005753930385001E-2"/>
    <n v="10.005753930385001"/>
    <m/>
    <n v="3.3350963592529297"/>
    <n v="57601.975266806869"/>
    <n v="16.001000000000001"/>
  </r>
  <r>
    <x v="1"/>
    <x v="3"/>
    <x v="84"/>
    <x v="1"/>
    <n v="9.9895713808419995E-3"/>
    <n v="9.9895713808419995"/>
    <m/>
    <n v="3.3755488395690918"/>
    <n v="57601.975489488439"/>
    <n v="16.001000000000001"/>
  </r>
  <r>
    <x v="1"/>
    <x v="3"/>
    <x v="85"/>
    <x v="1"/>
    <n v="9.9778113376829992E-3"/>
    <n v="9.9778113376829989"/>
    <m/>
    <n v="3.338489294052124"/>
    <n v="57601.975703386546"/>
    <n v="16.001000000000001"/>
  </r>
  <r>
    <x v="1"/>
    <x v="3"/>
    <x v="86"/>
    <x v="1"/>
    <n v="9.9707816995689997E-3"/>
    <n v="9.9707816995689988"/>
    <m/>
    <n v="3.2928869724273682"/>
    <n v="57601.975952472421"/>
    <n v="16.001000000000001"/>
  </r>
  <r>
    <x v="1"/>
    <x v="3"/>
    <x v="87"/>
    <x v="1"/>
    <n v="0"/>
    <n v="0"/>
    <m/>
    <n v="3.2928869724273682"/>
    <n v="0"/>
    <n v="0"/>
  </r>
  <r>
    <x v="1"/>
    <x v="3"/>
    <x v="88"/>
    <x v="0"/>
    <n v="2.0437753167040999E-2"/>
    <n v="20.437753167040999"/>
    <m/>
    <n v="3.2945616245269775"/>
    <n v="128455.62674952722"/>
    <n v="35.682000000000002"/>
  </r>
  <r>
    <x v="1"/>
    <x v="3"/>
    <x v="89"/>
    <x v="1"/>
    <n v="9.9790886026139992E-3"/>
    <n v="9.9790886026139987"/>
    <m/>
    <n v="3.6038873195648193"/>
    <n v="57600.011514404163"/>
    <n v="16"/>
  </r>
  <r>
    <x v="1"/>
    <x v="3"/>
    <x v="90"/>
    <x v="1"/>
    <n v="9.9795567893729998E-3"/>
    <n v="9.9795567893729995"/>
    <m/>
    <n v="3.3367919921875"/>
    <n v="57600.009752615195"/>
    <n v="16"/>
  </r>
  <r>
    <x v="1"/>
    <x v="3"/>
    <x v="91"/>
    <x v="1"/>
    <n v="9.9779337105229994E-3"/>
    <n v="9.9779337105229988"/>
    <m/>
    <n v="3.3350963592529297"/>
    <n v="57601.973058118565"/>
    <n v="16.001000000000001"/>
  </r>
  <r>
    <x v="1"/>
    <x v="3"/>
    <x v="92"/>
    <x v="1"/>
    <n v="9.9792166640269991E-3"/>
    <n v="9.9792166640269997"/>
    <m/>
    <n v="3.4649844169616699"/>
    <n v="57600.020112347673"/>
    <n v="16"/>
  </r>
  <r>
    <x v="1"/>
    <x v="3"/>
    <x v="93"/>
    <x v="1"/>
    <n v="9.9731989627930007E-3"/>
    <n v="9.9731989627930009"/>
    <m/>
    <n v="3.2945616245269775"/>
    <n v="57600.01130231416"/>
    <n v="16"/>
  </r>
  <r>
    <x v="1"/>
    <x v="3"/>
    <x v="94"/>
    <x v="1"/>
    <n v="9.9692900188130002E-3"/>
    <n v="9.969290018813"/>
    <m/>
    <n v="3.3367919921875"/>
    <n v="57600.034938237091"/>
    <n v="16"/>
  </r>
  <r>
    <x v="1"/>
    <x v="3"/>
    <x v="95"/>
    <x v="1"/>
    <n v="0"/>
    <n v="0"/>
    <m/>
    <n v="3.3367919921875"/>
    <n v="0"/>
    <n v="0"/>
  </r>
  <r>
    <x v="1"/>
    <x v="3"/>
    <x v="96"/>
    <x v="0"/>
    <n v="2.0424852456393E-2"/>
    <n v="20.424852456393001"/>
    <m/>
    <n v="3.4211239814758301"/>
    <n v="128307.9369864294"/>
    <n v="35.640999999999998"/>
  </r>
  <r>
    <x v="1"/>
    <x v="3"/>
    <x v="97"/>
    <x v="1"/>
    <n v="9.980891650504E-3"/>
    <n v="9.9808916505040006"/>
    <m/>
    <n v="3.7720084190368652"/>
    <n v="57601.986399180911"/>
    <n v="16.001000000000001"/>
  </r>
  <r>
    <x v="1"/>
    <x v="3"/>
    <x v="98"/>
    <x v="1"/>
    <n v="9.9837252541090001E-3"/>
    <n v="9.9837252541090002"/>
    <m/>
    <n v="3.3772633075714111"/>
    <n v="57601.978280057272"/>
    <n v="16.001000000000001"/>
  </r>
  <r>
    <x v="1"/>
    <x v="3"/>
    <x v="99"/>
    <x v="1"/>
    <n v="9.9834798827699994E-3"/>
    <n v="9.9834798827700002"/>
    <m/>
    <n v="3.3789792060852051"/>
    <n v="57601.968629918723"/>
    <n v="16.001000000000001"/>
  </r>
  <r>
    <x v="1"/>
    <x v="3"/>
    <x v="100"/>
    <x v="1"/>
    <n v="9.9763281439440004E-3"/>
    <n v="9.9763281439440004"/>
    <m/>
    <n v="3.3789792060852051"/>
    <n v="57601.981801269649"/>
    <n v="16.001000000000001"/>
  </r>
  <r>
    <x v="1"/>
    <x v="3"/>
    <x v="101"/>
    <x v="1"/>
    <n v="9.9687789208259998E-3"/>
    <n v="9.9687789208260007"/>
    <m/>
    <n v="3.3350963592529297"/>
    <n v="57601.978471029448"/>
    <n v="16.001000000000001"/>
  </r>
  <r>
    <x v="1"/>
    <x v="3"/>
    <x v="102"/>
    <x v="1"/>
    <n v="9.9784167563379995E-3"/>
    <n v="9.9784167563379995"/>
    <m/>
    <n v="3.4632256031036377"/>
    <n v="57601.975161384224"/>
    <n v="16.001000000000001"/>
  </r>
  <r>
    <x v="1"/>
    <x v="3"/>
    <x v="103"/>
    <x v="1"/>
    <n v="0"/>
    <n v="0"/>
    <m/>
    <n v="3.4632256031036377"/>
    <n v="0"/>
    <n v="0"/>
  </r>
  <r>
    <x v="1"/>
    <x v="3"/>
    <x v="104"/>
    <x v="0"/>
    <n v="2.0385423385508999E-2"/>
    <n v="20.385423385509"/>
    <m/>
    <n v="3.3824167251586914"/>
    <n v="128017.0247807382"/>
    <n v="35.56"/>
  </r>
  <r>
    <x v="1"/>
    <x v="3"/>
    <x v="105"/>
    <x v="1"/>
    <n v="9.9793022072160002E-3"/>
    <n v="9.9793022072159996"/>
    <m/>
    <n v="3.7319386005401611"/>
    <n v="57601.979989754815"/>
    <n v="16.001000000000001"/>
  </r>
  <r>
    <x v="1"/>
    <x v="3"/>
    <x v="106"/>
    <x v="1"/>
    <n v="9.9787962552389999E-3"/>
    <n v="9.9787962552390006"/>
    <m/>
    <n v="3.3789792060852051"/>
    <n v="57601.986108405385"/>
    <n v="16.001000000000001"/>
  </r>
  <r>
    <x v="1"/>
    <x v="3"/>
    <x v="107"/>
    <x v="1"/>
    <n v="9.9735733588869994E-3"/>
    <n v="9.9735733588870001"/>
    <m/>
    <n v="3.2928869724273682"/>
    <n v="57600.004970313632"/>
    <n v="16"/>
  </r>
  <r>
    <x v="1"/>
    <x v="3"/>
    <x v="108"/>
    <x v="1"/>
    <n v="9.9717135329430006E-3"/>
    <n v="9.9717135329430011"/>
    <m/>
    <n v="3.3789792060852051"/>
    <n v="57600.015898495447"/>
    <n v="16"/>
  </r>
  <r>
    <x v="1"/>
    <x v="3"/>
    <x v="109"/>
    <x v="1"/>
    <n v="9.9663187576340007E-3"/>
    <n v="9.9663187576340011"/>
    <m/>
    <n v="3.4211239814758301"/>
    <n v="57600.022660418741"/>
    <n v="16"/>
  </r>
  <r>
    <x v="1"/>
    <x v="3"/>
    <x v="110"/>
    <x v="1"/>
    <n v="9.9783220751870003E-3"/>
    <n v="9.9783220751870001"/>
    <m/>
    <n v="3.4211239814758301"/>
    <n v="57601.010072708901"/>
    <n v="16"/>
  </r>
  <r>
    <x v="1"/>
    <x v="3"/>
    <x v="111"/>
    <x v="1"/>
    <n v="0"/>
    <n v="0"/>
    <m/>
    <n v="3.4211239814758301"/>
    <n v="0"/>
    <n v="0"/>
  </r>
  <r>
    <x v="1"/>
    <x v="3"/>
    <x v="112"/>
    <x v="0"/>
    <n v="2.0333786698746002E-2"/>
    <n v="20.333786698746003"/>
    <m/>
    <n v="3.3367919921875"/>
    <n v="127707.46945208324"/>
    <n v="35.473999999999997"/>
  </r>
  <r>
    <x v="1"/>
    <x v="3"/>
    <x v="113"/>
    <x v="1"/>
    <n v="7.381204989489E-3"/>
    <n v="7.3812049894890004"/>
    <m/>
    <n v="0"/>
    <n v="40013.167881313246"/>
    <n v="11.115"/>
  </r>
  <r>
    <x v="1"/>
    <x v="3"/>
    <x v="114"/>
    <x v="1"/>
    <n v="9.9737873294889999E-3"/>
    <n v="9.9737873294889994"/>
    <m/>
    <n v="3.5509021282196045"/>
    <n v="57602.003638350128"/>
    <n v="16.001000000000001"/>
  </r>
  <r>
    <x v="1"/>
    <x v="3"/>
    <x v="115"/>
    <x v="1"/>
    <n v="9.9710522165369995E-3"/>
    <n v="9.9710522165370001"/>
    <m/>
    <n v="3.4246025085449219"/>
    <n v="57602.008236892929"/>
    <n v="16.001000000000001"/>
  </r>
  <r>
    <x v="1"/>
    <x v="3"/>
    <x v="116"/>
    <x v="1"/>
    <n v="1.0011960510678999E-2"/>
    <n v="10.011960510679"/>
    <m/>
    <n v="3.4211239814758301"/>
    <n v="57602.003956906439"/>
    <n v="16.001000000000001"/>
  </r>
  <r>
    <x v="1"/>
    <x v="3"/>
    <x v="117"/>
    <x v="1"/>
    <n v="9.9809523085499993E-3"/>
    <n v="9.98095230855"/>
    <m/>
    <n v="3.4228620529174805"/>
    <n v="57600.037564295315"/>
    <n v="16"/>
  </r>
  <r>
    <x v="1"/>
    <x v="3"/>
    <x v="118"/>
    <x v="1"/>
    <n v="9.9800311634390005E-3"/>
    <n v="9.9800311634390013"/>
    <m/>
    <n v="3.4246025085449219"/>
    <n v="57602.003756899794"/>
    <n v="16.001000000000001"/>
  </r>
  <r>
    <x v="1"/>
    <x v="3"/>
    <x v="119"/>
    <x v="1"/>
    <n v="0"/>
    <n v="0"/>
    <m/>
    <n v="3.4246025085449219"/>
    <n v="0"/>
    <n v="0"/>
  </r>
  <r>
    <x v="1"/>
    <x v="3"/>
    <x v="120"/>
    <x v="0"/>
    <n v="2.0301628887812E-2"/>
    <n v="20.301628887812001"/>
    <m/>
    <n v="3.3806972503662109"/>
    <n v="127517.16452867018"/>
    <n v="35.420999999999999"/>
  </r>
  <r>
    <x v="1"/>
    <x v="3"/>
    <x v="121"/>
    <x v="1"/>
    <n v="9.9781295433189997E-3"/>
    <n v="9.9781295433189996"/>
    <m/>
    <n v="3.7319386005401611"/>
    <n v="57602.003567691485"/>
    <n v="16.001000000000001"/>
  </r>
  <r>
    <x v="1"/>
    <x v="3"/>
    <x v="122"/>
    <x v="1"/>
    <n v="9.9707504185059994E-3"/>
    <n v="9.9707504185059985"/>
    <m/>
    <n v="3.4228620529174805"/>
    <n v="57602.003276917785"/>
    <n v="16.001000000000001"/>
  </r>
  <r>
    <x v="1"/>
    <x v="3"/>
    <x v="123"/>
    <x v="1"/>
    <n v="9.9695368008379994E-3"/>
    <n v="9.9695368008380001"/>
    <m/>
    <n v="3.5070638656616211"/>
    <n v="57600.03781508511"/>
    <n v="16"/>
  </r>
  <r>
    <x v="1"/>
    <x v="3"/>
    <x v="124"/>
    <x v="1"/>
    <n v="9.9797082230630007E-3"/>
    <n v="9.9797082230630014"/>
    <m/>
    <n v="3.3789792060852051"/>
    <n v="57602.003761015774"/>
    <n v="16.001000000000001"/>
  </r>
  <r>
    <x v="1"/>
    <x v="3"/>
    <x v="125"/>
    <x v="1"/>
    <n v="9.9787358493980006E-3"/>
    <n v="9.9787358493980012"/>
    <m/>
    <n v="3.4649844169616699"/>
    <n v="57602.003396415792"/>
    <n v="16.001000000000001"/>
  </r>
  <r>
    <x v="1"/>
    <x v="3"/>
    <x v="126"/>
    <x v="1"/>
    <n v="1.0012719048987E-2"/>
    <n v="10.012719048987"/>
    <m/>
    <n v="3.3806972503662109"/>
    <n v="57602.00435593928"/>
    <n v="16.001000000000001"/>
  </r>
  <r>
    <x v="1"/>
    <x v="3"/>
    <x v="127"/>
    <x v="1"/>
    <n v="0"/>
    <n v="0"/>
    <m/>
    <n v="3.3806972503662109"/>
    <n v="0"/>
    <n v="0"/>
  </r>
  <r>
    <x v="1"/>
    <x v="3"/>
    <x v="128"/>
    <x v="0"/>
    <n v="2.0301282943717001E-2"/>
    <n v="20.301282943717002"/>
    <m/>
    <n v="3.4685075283050537"/>
    <n v="127497.93099094708"/>
    <n v="35.415999999999997"/>
  </r>
  <r>
    <x v="1"/>
    <x v="3"/>
    <x v="129"/>
    <x v="1"/>
    <n v="9.9719424565370002E-3"/>
    <n v="9.9719424565370005"/>
    <m/>
    <n v="3.859729528427124"/>
    <n v="57602.003819365447"/>
    <n v="16.001000000000001"/>
  </r>
  <r>
    <x v="1"/>
    <x v="3"/>
    <x v="130"/>
    <x v="1"/>
    <n v="9.9717524639549998E-3"/>
    <n v="9.9717524639549993"/>
    <m/>
    <n v="3.3789792060852051"/>
    <n v="57602.003570587069"/>
    <n v="16.001000000000001"/>
  </r>
  <r>
    <x v="1"/>
    <x v="3"/>
    <x v="131"/>
    <x v="1"/>
    <n v="9.9808580956339994E-3"/>
    <n v="9.9808580956339998"/>
    <m/>
    <n v="3.4667448997497559"/>
    <n v="57602.001506499611"/>
    <n v="16.001000000000001"/>
  </r>
  <r>
    <x v="1"/>
    <x v="3"/>
    <x v="132"/>
    <x v="1"/>
    <n v="9.9738050447660005E-3"/>
    <n v="9.9738050447660012"/>
    <m/>
    <n v="3.4649844169616699"/>
    <n v="57601.998985479979"/>
    <n v="16.001000000000001"/>
  </r>
  <r>
    <x v="1"/>
    <x v="3"/>
    <x v="133"/>
    <x v="1"/>
    <n v="1.0003915976375E-2"/>
    <n v="10.003915976375"/>
    <m/>
    <n v="3.3789792060852051"/>
    <n v="57602.003812489027"/>
    <n v="16.001000000000001"/>
  </r>
  <r>
    <x v="1"/>
    <x v="3"/>
    <x v="134"/>
    <x v="1"/>
    <n v="9.9758247888289998E-3"/>
    <n v="9.9758247888289997"/>
    <m/>
    <n v="3.338489294052124"/>
    <n v="57600.037296380979"/>
    <n v="16"/>
  </r>
  <r>
    <x v="1"/>
    <x v="3"/>
    <x v="135"/>
    <x v="1"/>
    <n v="0"/>
    <n v="0"/>
    <m/>
    <n v="3.338489294052124"/>
    <n v="0"/>
    <n v="0"/>
  </r>
  <r>
    <x v="1"/>
    <x v="3"/>
    <x v="136"/>
    <x v="0"/>
    <n v="2.0245389243478001E-2"/>
    <n v="20.245389243478002"/>
    <m/>
    <n v="0"/>
    <n v="127156.04757753423"/>
    <n v="35.320999999999998"/>
  </r>
  <r>
    <x v="1"/>
    <x v="3"/>
    <x v="137"/>
    <x v="1"/>
    <n v="9.9701925894099992E-3"/>
    <n v="9.970192589409999"/>
    <m/>
    <n v="3.8178079128265381"/>
    <n v="57602.002395076343"/>
    <n v="16.001000000000001"/>
  </r>
  <r>
    <x v="1"/>
    <x v="3"/>
    <x v="138"/>
    <x v="1"/>
    <n v="9.9728590029650004E-3"/>
    <n v="9.9728590029650004"/>
    <m/>
    <n v="3.3806972503662109"/>
    <n v="57602.001769849026"/>
    <n v="16.001000000000001"/>
  </r>
  <r>
    <x v="1"/>
    <x v="3"/>
    <x v="139"/>
    <x v="1"/>
    <n v="1.0003563627788E-2"/>
    <n v="10.003563627788001"/>
    <m/>
    <n v="3.4667448997497559"/>
    <n v="57600.035826326959"/>
    <n v="16"/>
  </r>
  <r>
    <x v="1"/>
    <x v="3"/>
    <x v="140"/>
    <x v="1"/>
    <n v="9.9958648775430002E-3"/>
    <n v="9.995864877543001"/>
    <m/>
    <n v="3.4649844169616699"/>
    <n v="57602.005871886882"/>
    <n v="16.001000000000001"/>
  </r>
  <r>
    <x v="1"/>
    <x v="3"/>
    <x v="141"/>
    <x v="1"/>
    <n v="9.9795466598730006E-3"/>
    <n v="9.9795466598729998"/>
    <m/>
    <n v="3.4649844169616699"/>
    <n v="57602.003626082951"/>
    <n v="16.001000000000001"/>
  </r>
  <r>
    <x v="1"/>
    <x v="3"/>
    <x v="142"/>
    <x v="1"/>
    <n v="9.9734517887339995E-3"/>
    <n v="9.9734517887339997"/>
    <m/>
    <n v="3.5088450908660889"/>
    <n v="57602.003685551594"/>
    <n v="16.001000000000001"/>
  </r>
  <r>
    <x v="1"/>
    <x v="3"/>
    <x v="143"/>
    <x v="1"/>
    <n v="0"/>
    <n v="0"/>
    <m/>
    <n v="3.5088450908660889"/>
    <n v="0"/>
    <n v="0"/>
  </r>
  <r>
    <x v="1"/>
    <x v="3"/>
    <x v="144"/>
    <x v="0"/>
    <n v="2.0225887666449002E-2"/>
    <n v="20.225887666449001"/>
    <m/>
    <n v="3.5106277465820313"/>
    <n v="127032.34010974564"/>
    <n v="35.286999999999999"/>
  </r>
  <r>
    <x v="1"/>
    <x v="3"/>
    <x v="145"/>
    <x v="1"/>
    <n v="9.9732209062930004E-3"/>
    <n v="9.9732209062930011"/>
    <m/>
    <n v="3.8178079128265381"/>
    <n v="57600.037691933729"/>
    <n v="16"/>
  </r>
  <r>
    <x v="1"/>
    <x v="3"/>
    <x v="146"/>
    <x v="1"/>
    <n v="9.9744708232469993E-3"/>
    <n v="9.9744708232469996"/>
    <m/>
    <n v="3.3806972503662109"/>
    <n v="57601.990132073799"/>
    <n v="16.001000000000001"/>
  </r>
  <r>
    <x v="1"/>
    <x v="3"/>
    <x v="147"/>
    <x v="1"/>
    <n v="9.9733667497140001E-3"/>
    <n v="9.9733667497139997"/>
    <m/>
    <n v="3.4649844169616699"/>
    <n v="57602.003487300499"/>
    <n v="16.001000000000001"/>
  </r>
  <r>
    <x v="1"/>
    <x v="3"/>
    <x v="148"/>
    <x v="1"/>
    <n v="9.9732214616150006E-3"/>
    <n v="9.973221461615001"/>
    <m/>
    <n v="3.5106277465820313"/>
    <n v="57601.993424453707"/>
    <n v="16.001000000000001"/>
  </r>
  <r>
    <x v="1"/>
    <x v="3"/>
    <x v="149"/>
    <x v="1"/>
    <n v="9.9745457696120005E-3"/>
    <n v="9.9745457696119999"/>
    <m/>
    <n v="3.5509021282196045"/>
    <n v="57602.001358660775"/>
    <n v="16.001000000000001"/>
  </r>
  <r>
    <x v="1"/>
    <x v="3"/>
    <x v="150"/>
    <x v="1"/>
    <n v="9.9698013357310006E-3"/>
    <n v="9.9698013357310007"/>
    <m/>
    <n v="3.4667448997497559"/>
    <n v="57602.003764222274"/>
    <n v="16.001000000000001"/>
  </r>
  <r>
    <x v="1"/>
    <x v="3"/>
    <x v="151"/>
    <x v="1"/>
    <n v="0"/>
    <n v="0"/>
    <m/>
    <n v="3.4667448997497559"/>
    <n v="0"/>
    <n v="0"/>
  </r>
  <r>
    <x v="1"/>
    <x v="3"/>
    <x v="152"/>
    <x v="0"/>
    <n v="2.0213546554723998E-2"/>
    <n v="20.213546554723997"/>
    <m/>
    <n v="3.4667448997497559"/>
    <n v="127009.09620001438"/>
    <n v="35.28"/>
  </r>
  <r>
    <x v="1"/>
    <x v="3"/>
    <x v="153"/>
    <x v="1"/>
    <n v="9.9739033760389995E-3"/>
    <n v="9.973903376038999"/>
    <m/>
    <n v="3.8158690929412842"/>
    <n v="57600.037453848563"/>
    <n v="16"/>
  </r>
  <r>
    <x v="1"/>
    <x v="3"/>
    <x v="154"/>
    <x v="1"/>
    <n v="9.9675990308699999E-3"/>
    <n v="9.9675990308699998"/>
    <m/>
    <n v="3.4667448997497559"/>
    <n v="57600.037632386593"/>
    <n v="16"/>
  </r>
  <r>
    <x v="1"/>
    <x v="3"/>
    <x v="155"/>
    <x v="1"/>
    <n v="9.9722490014139999E-3"/>
    <n v="9.9722490014139993"/>
    <m/>
    <n v="3.4649844169616699"/>
    <n v="57602.005923793578"/>
    <n v="16.001000000000001"/>
  </r>
  <r>
    <x v="1"/>
    <x v="3"/>
    <x v="156"/>
    <x v="1"/>
    <n v="9.9688150972000004E-3"/>
    <n v="9.9688150972000003"/>
    <m/>
    <n v="3.5106277465820313"/>
    <n v="57602.003728672062"/>
    <n v="16.001000000000001"/>
  </r>
  <r>
    <x v="1"/>
    <x v="3"/>
    <x v="157"/>
    <x v="1"/>
    <n v="9.9961653801069993E-3"/>
    <n v="9.9961653801069996"/>
    <m/>
    <n v="3.4667448997497559"/>
    <n v="57602.003422283145"/>
    <n v="16.001000000000001"/>
  </r>
  <r>
    <x v="1"/>
    <x v="3"/>
    <x v="158"/>
    <x v="1"/>
    <n v="1.00090532237E-2"/>
    <n v="10.009053223700001"/>
    <m/>
    <n v="3.5545108318328857"/>
    <n v="57602.00344576002"/>
    <n v="16.001000000000001"/>
  </r>
  <r>
    <x v="1"/>
    <x v="3"/>
    <x v="159"/>
    <x v="1"/>
    <n v="0"/>
    <n v="0"/>
    <m/>
    <n v="3.5545108318328857"/>
    <n v="0"/>
    <n v="0"/>
  </r>
  <r>
    <x v="1"/>
    <x v="3"/>
    <x v="160"/>
    <x v="0"/>
    <n v="2.0175047603096002E-2"/>
    <n v="20.175047603096001"/>
    <m/>
    <n v="3.4685075283050537"/>
    <n v="126669.36268308559"/>
    <n v="35.186"/>
  </r>
  <r>
    <x v="1"/>
    <x v="3"/>
    <x v="161"/>
    <x v="1"/>
    <n v="1.0000016167418E-2"/>
    <n v="10.000016167418"/>
    <m/>
    <n v="3.859729528427124"/>
    <n v="57602.003796272118"/>
    <n v="16.001000000000001"/>
  </r>
  <r>
    <x v="1"/>
    <x v="3"/>
    <x v="162"/>
    <x v="1"/>
    <n v="1.0009013121534001E-2"/>
    <n v="10.009013121534"/>
    <m/>
    <n v="3.4667448997497559"/>
    <n v="57601.998688258725"/>
    <n v="16.001000000000001"/>
  </r>
  <r>
    <x v="1"/>
    <x v="3"/>
    <x v="163"/>
    <x v="1"/>
    <n v="9.9845124770129995E-3"/>
    <n v="9.9845124770130003"/>
    <m/>
    <n v="3.5563178062438965"/>
    <n v="57602.003601870165"/>
    <n v="16.001000000000001"/>
  </r>
  <r>
    <x v="1"/>
    <x v="3"/>
    <x v="164"/>
    <x v="1"/>
    <n v="9.9706958765019994E-3"/>
    <n v="9.9706958765019991"/>
    <m/>
    <n v="3.4685075283050537"/>
    <n v="57602.006078521634"/>
    <n v="16.001000000000001"/>
  </r>
  <r>
    <x v="1"/>
    <x v="3"/>
    <x v="165"/>
    <x v="1"/>
    <n v="9.9845519051149998E-3"/>
    <n v="9.9845519051149996"/>
    <m/>
    <n v="3.5106277465820313"/>
    <n v="57601.980991683915"/>
    <n v="16.001000000000001"/>
  </r>
  <r>
    <x v="1"/>
    <x v="3"/>
    <x v="166"/>
    <x v="1"/>
    <n v="9.9815699494029998E-3"/>
    <n v="9.9815699494029992"/>
    <m/>
    <n v="3.5106277465820313"/>
    <n v="57601.989099936938"/>
    <n v="16.001000000000001"/>
  </r>
  <r>
    <x v="1"/>
    <x v="3"/>
    <x v="167"/>
    <x v="1"/>
    <n v="0"/>
    <n v="0"/>
    <m/>
    <n v="3.5106277465820313"/>
    <n v="0"/>
    <n v="0"/>
  </r>
  <r>
    <x v="1"/>
    <x v="3"/>
    <x v="168"/>
    <x v="0"/>
    <n v="2.0169104378542999E-2"/>
    <n v="20.169104378543"/>
    <m/>
    <n v="3.4246025085449219"/>
    <n v="126752.51736741552"/>
    <n v="35.209000000000003"/>
  </r>
  <r>
    <x v="1"/>
    <x v="3"/>
    <x v="169"/>
    <x v="1"/>
    <n v="9.9656017550740009E-3"/>
    <n v="9.965601755074001"/>
    <m/>
    <n v="3.775843620300293"/>
    <n v="57600.034761496514"/>
    <n v="16"/>
  </r>
  <r>
    <x v="1"/>
    <x v="3"/>
    <x v="170"/>
    <x v="1"/>
    <n v="9.9921422119380009E-3"/>
    <n v="9.9921422119380008"/>
    <m/>
    <n v="3.5545108318328857"/>
    <n v="57602.002872971047"/>
    <n v="16.001000000000001"/>
  </r>
  <r>
    <x v="1"/>
    <x v="3"/>
    <x v="171"/>
    <x v="1"/>
    <n v="9.9971954604730004E-3"/>
    <n v="9.9971954604729998"/>
    <m/>
    <n v="3.5947403907775879"/>
    <n v="57602.007257033736"/>
    <n v="16.001000000000001"/>
  </r>
  <r>
    <x v="1"/>
    <x v="3"/>
    <x v="172"/>
    <x v="1"/>
    <n v="9.9730585056640002E-3"/>
    <n v="9.9730585056639995"/>
    <m/>
    <n v="3.5124127864837646"/>
    <n v="57602.004234256601"/>
    <n v="16.001000000000001"/>
  </r>
  <r>
    <x v="1"/>
    <x v="3"/>
    <x v="173"/>
    <x v="1"/>
    <n v="9.9843171581129996E-3"/>
    <n v="9.984317158112999"/>
    <m/>
    <n v="3.5947403907775879"/>
    <n v="57602.008499441479"/>
    <n v="16.001000000000001"/>
  </r>
  <r>
    <x v="1"/>
    <x v="3"/>
    <x v="174"/>
    <x v="1"/>
    <n v="1.0011489860265E-2"/>
    <n v="10.011489860265"/>
    <m/>
    <n v="3.5141992568969727"/>
    <n v="57602.003819580583"/>
    <n v="16.001000000000001"/>
  </r>
  <r>
    <x v="1"/>
    <x v="3"/>
    <x v="175"/>
    <x v="1"/>
    <n v="0"/>
    <n v="0"/>
    <m/>
    <n v="3.5141992568969727"/>
    <n v="0"/>
    <n v="0"/>
  </r>
  <r>
    <x v="1"/>
    <x v="3"/>
    <x v="176"/>
    <x v="0"/>
    <n v="2.0240619329836999E-2"/>
    <n v="20.240619329836999"/>
    <m/>
    <n v="3.5527055263519287"/>
    <n v="125851.15905747571"/>
    <n v="34.959000000000003"/>
  </r>
  <r>
    <x v="1"/>
    <x v="3"/>
    <x v="177"/>
    <x v="1"/>
    <n v="1.0005571466391E-2"/>
    <n v="10.005571466391"/>
    <m/>
    <n v="3.8178079128265381"/>
    <n v="57602.003824685613"/>
    <n v="16.001000000000001"/>
  </r>
  <r>
    <x v="1"/>
    <x v="3"/>
    <x v="178"/>
    <x v="1"/>
    <n v="1.0011139379225001E-2"/>
    <n v="10.011139379225002"/>
    <m/>
    <n v="3.5124127864837646"/>
    <n v="57600.037788323054"/>
    <n v="16"/>
  </r>
  <r>
    <x v="1"/>
    <x v="3"/>
    <x v="179"/>
    <x v="1"/>
    <n v="1.0000704291357999E-2"/>
    <n v="10.000704291358"/>
    <m/>
    <n v="3.5983936786651611"/>
    <n v="57602.003901969336"/>
    <n v="16.001000000000001"/>
  </r>
  <r>
    <x v="1"/>
    <x v="3"/>
    <x v="180"/>
    <x v="1"/>
    <n v="9.9974356833509997E-3"/>
    <n v="9.9974356833510001"/>
    <m/>
    <n v="3.6404266357421875"/>
    <n v="57602.006445498599"/>
    <n v="16.001000000000001"/>
  </r>
  <r>
    <x v="1"/>
    <x v="3"/>
    <x v="181"/>
    <x v="1"/>
    <n v="1.0032524929726E-2"/>
    <n v="10.032524929726"/>
    <m/>
    <n v="3.5124127864837646"/>
    <n v="57602.003433587073"/>
    <n v="16.001000000000001"/>
  </r>
  <r>
    <x v="1"/>
    <x v="3"/>
    <x v="182"/>
    <x v="1"/>
    <n v="1.0011493659768E-2"/>
    <n v="10.011493659768"/>
    <m/>
    <n v="3.4702715873718262"/>
    <n v="57602.006642867986"/>
    <n v="16.001000000000001"/>
  </r>
  <r>
    <x v="1"/>
    <x v="3"/>
    <x v="183"/>
    <x v="1"/>
    <n v="0"/>
    <n v="0"/>
    <m/>
    <n v="3.4702715873718262"/>
    <n v="0"/>
    <n v="0"/>
  </r>
  <r>
    <x v="1"/>
    <x v="3"/>
    <x v="184"/>
    <x v="0"/>
    <n v="2.0135842520386998E-2"/>
    <n v="20.135842520386998"/>
    <m/>
    <n v="3.5141992568969727"/>
    <n v="126130.7260056073"/>
    <n v="35.036000000000001"/>
  </r>
  <r>
    <x v="1"/>
    <x v="3"/>
    <x v="185"/>
    <x v="1"/>
    <n v="1.0011311891438E-2"/>
    <n v="10.011311891438"/>
    <m/>
    <n v="3.903590202331543"/>
    <n v="57602.003591983477"/>
    <n v="16.001000000000001"/>
  </r>
  <r>
    <x v="1"/>
    <x v="3"/>
    <x v="186"/>
    <x v="1"/>
    <n v="1.0013226044051001E-2"/>
    <n v="10.013226044051001"/>
    <m/>
    <n v="3.5124127864837646"/>
    <n v="57602.001483681634"/>
    <n v="16.001000000000001"/>
  </r>
  <r>
    <x v="1"/>
    <x v="3"/>
    <x v="187"/>
    <x v="1"/>
    <n v="1.0011569185144001E-2"/>
    <n v="10.011569185144001"/>
    <m/>
    <n v="3.5545108318328857"/>
    <n v="57601.990440473339"/>
    <n v="16.001000000000001"/>
  </r>
  <r>
    <x v="1"/>
    <x v="3"/>
    <x v="188"/>
    <x v="1"/>
    <n v="1.0002154201445001E-2"/>
    <n v="10.002154201445"/>
    <m/>
    <n v="3.5563178062438965"/>
    <n v="57602.003862553887"/>
    <n v="16.001000000000001"/>
  </r>
  <r>
    <x v="1"/>
    <x v="3"/>
    <x v="189"/>
    <x v="1"/>
    <n v="9.9752954321130002E-3"/>
    <n v="9.9752954321130005"/>
    <m/>
    <n v="3.5141992568969727"/>
    <n v="57602.006557867309"/>
    <n v="16.001000000000001"/>
  </r>
  <r>
    <x v="1"/>
    <x v="3"/>
    <x v="190"/>
    <x v="1"/>
    <n v="9.9701918230050007E-3"/>
    <n v="9.9701918230050008"/>
    <m/>
    <n v="3.5545108318328857"/>
    <n v="57602.0099956544"/>
    <n v="16.001000000000001"/>
  </r>
  <r>
    <x v="1"/>
    <x v="3"/>
    <x v="191"/>
    <x v="1"/>
    <n v="0"/>
    <n v="0"/>
    <m/>
    <n v="3.5545108318328857"/>
    <n v="0"/>
    <n v="0"/>
  </r>
  <r>
    <x v="1"/>
    <x v="3"/>
    <x v="192"/>
    <x v="0"/>
    <n v="2.0106917436762999E-2"/>
    <n v="20.106917436762998"/>
    <m/>
    <n v="3.6404266357421875"/>
    <n v="126101.30070713127"/>
    <n v="35.027999999999999"/>
  </r>
  <r>
    <x v="1"/>
    <x v="3"/>
    <x v="193"/>
    <x v="1"/>
    <n v="9.9757958198519996E-3"/>
    <n v="9.9757958198519994"/>
    <m/>
    <n v="3.903590202331543"/>
    <n v="57602.003751385892"/>
    <n v="16.001000000000001"/>
  </r>
  <r>
    <x v="1"/>
    <x v="3"/>
    <x v="194"/>
    <x v="1"/>
    <n v="9.9794866190219995E-3"/>
    <n v="9.9794866190219995"/>
    <m/>
    <n v="3.5965662002563477"/>
    <n v="57602.004316226026"/>
    <n v="16.001000000000001"/>
  </r>
  <r>
    <x v="0"/>
    <x v="3"/>
    <x v="56"/>
    <x v="0"/>
    <n v="1.6693812974305E-2"/>
    <n v="16.693812974305001"/>
    <m/>
    <n v="1.4048300981521606"/>
    <n v="102803.6368393072"/>
    <n v="28.556999999999999"/>
  </r>
  <r>
    <x v="0"/>
    <x v="3"/>
    <x v="57"/>
    <x v="1"/>
    <n v="9.9908035261089996E-3"/>
    <n v="9.9908035261089996"/>
    <m/>
    <n v="1.755150318145752"/>
    <n v="57600.039517365032"/>
    <n v="16"/>
  </r>
  <r>
    <x v="0"/>
    <x v="3"/>
    <x v="58"/>
    <x v="1"/>
    <n v="9.9926204061600004E-3"/>
    <n v="9.9926204061600004"/>
    <m/>
    <n v="1.4048300981521606"/>
    <n v="57600.039559674136"/>
    <n v="16"/>
  </r>
  <r>
    <x v="0"/>
    <x v="3"/>
    <x v="59"/>
    <x v="1"/>
    <n v="9.9931631724699994E-3"/>
    <n v="9.9931631724700001"/>
    <m/>
    <n v="1.4918776750564575"/>
    <n v="57600.039657458816"/>
    <n v="16"/>
  </r>
  <r>
    <x v="0"/>
    <x v="3"/>
    <x v="60"/>
    <x v="1"/>
    <n v="1.0001254826721999E-2"/>
    <n v="10.001254826721999"/>
    <m/>
    <n v="1.4479990005493164"/>
    <n v="57600.039519437043"/>
    <n v="16"/>
  </r>
  <r>
    <x v="0"/>
    <x v="3"/>
    <x v="61"/>
    <x v="1"/>
    <n v="1.0005313254205001E-2"/>
    <n v="10.005313254205001"/>
    <m/>
    <n v="1.4911242723464966"/>
    <n v="57600.039866230902"/>
    <n v="16"/>
  </r>
  <r>
    <x v="0"/>
    <x v="3"/>
    <x v="62"/>
    <x v="1"/>
    <n v="1.0004956372432001E-2"/>
    <n v="10.004956372432002"/>
    <m/>
    <n v="1.4918776750564575"/>
    <n v="57600.03956963784"/>
    <n v="16"/>
  </r>
  <r>
    <x v="0"/>
    <x v="3"/>
    <x v="63"/>
    <x v="1"/>
    <n v="0"/>
    <n v="0"/>
    <m/>
    <n v="1.4918776750564575"/>
    <n v="0"/>
    <n v="0"/>
  </r>
  <r>
    <x v="0"/>
    <x v="3"/>
    <x v="64"/>
    <x v="0"/>
    <n v="1.6643166994006E-2"/>
    <n v="16.643166994005998"/>
    <m/>
    <n v="1.4479990005493164"/>
    <n v="102398.12019218624"/>
    <n v="28.443999999999999"/>
  </r>
  <r>
    <x v="0"/>
    <x v="3"/>
    <x v="65"/>
    <x v="1"/>
    <n v="9.9854292866420006E-3"/>
    <n v="9.9854292866420007"/>
    <m/>
    <n v="1.4479990005493164"/>
    <n v="57600.014124230111"/>
    <n v="16"/>
  </r>
  <r>
    <x v="0"/>
    <x v="3"/>
    <x v="66"/>
    <x v="1"/>
    <n v="9.9933139643669996E-3"/>
    <n v="9.9933139643669993"/>
    <m/>
    <n v="0"/>
    <n v="57600.009654813781"/>
    <n v="16"/>
  </r>
  <r>
    <x v="0"/>
    <x v="3"/>
    <x v="67"/>
    <x v="1"/>
    <n v="9.9983707121899992E-3"/>
    <n v="9.998370712189999"/>
    <m/>
    <n v="1.4048300981521606"/>
    <n v="57600.008115069344"/>
    <n v="16"/>
  </r>
  <r>
    <x v="0"/>
    <x v="3"/>
    <x v="68"/>
    <x v="1"/>
    <n v="9.9965129740600001E-3"/>
    <n v="9.9965129740599998"/>
    <m/>
    <n v="1.4048300981521606"/>
    <n v="57600.009533698787"/>
    <n v="16"/>
  </r>
  <r>
    <x v="0"/>
    <x v="3"/>
    <x v="69"/>
    <x v="1"/>
    <n v="9.9949096045860008E-3"/>
    <n v="9.9949096045860006"/>
    <m/>
    <n v="1.5342060327529907"/>
    <n v="57600.009696779191"/>
    <n v="16"/>
  </r>
  <r>
    <x v="0"/>
    <x v="3"/>
    <x v="70"/>
    <x v="1"/>
    <n v="9.9963290353260008E-3"/>
    <n v="9.996329035326001"/>
    <m/>
    <n v="1.4911242723464966"/>
    <n v="57600.009347355342"/>
    <n v="16"/>
  </r>
  <r>
    <x v="0"/>
    <x v="3"/>
    <x v="71"/>
    <x v="1"/>
    <n v="0"/>
    <n v="0"/>
    <m/>
    <n v="1.4918776750564575"/>
    <n v="0"/>
    <n v="0"/>
  </r>
  <r>
    <x v="0"/>
    <x v="3"/>
    <x v="72"/>
    <x v="0"/>
    <n v="1.6607526725653E-2"/>
    <n v="16.607526725652999"/>
    <m/>
    <n v="1.4918776750564575"/>
    <n v="102143.3879233122"/>
    <n v="28.373000000000001"/>
  </r>
  <r>
    <x v="0"/>
    <x v="3"/>
    <x v="73"/>
    <x v="1"/>
    <n v="1.0001414853779001E-2"/>
    <n v="10.001414853779"/>
    <m/>
    <n v="1.4472676515579224"/>
    <n v="57600.023203948149"/>
    <n v="16"/>
  </r>
  <r>
    <x v="0"/>
    <x v="3"/>
    <x v="74"/>
    <x v="1"/>
    <n v="9.9951841558749994E-3"/>
    <n v="9.9951841558750001"/>
    <m/>
    <n v="1.8419770002365112"/>
    <n v="57600.009843189153"/>
    <n v="16"/>
  </r>
  <r>
    <x v="0"/>
    <x v="3"/>
    <x v="75"/>
    <x v="1"/>
    <n v="9.9992233808830003E-3"/>
    <n v="9.9992233808830004"/>
    <m/>
    <n v="1.4926319122314453"/>
    <n v="57600.037383499381"/>
    <n v="16"/>
  </r>
  <r>
    <x v="0"/>
    <x v="3"/>
    <x v="76"/>
    <x v="1"/>
    <n v="9.9956942352649996E-3"/>
    <n v="9.9956942352649989"/>
    <m/>
    <n v="1.5357564687728882"/>
    <n v="57600.015500713838"/>
    <n v="16"/>
  </r>
  <r>
    <x v="0"/>
    <x v="3"/>
    <x v="77"/>
    <x v="1"/>
    <n v="9.9966298368090005E-3"/>
    <n v="9.9966298368090012"/>
    <m/>
    <n v="1.4911242723464966"/>
    <n v="57600.022938220631"/>
    <n v="16"/>
  </r>
  <r>
    <x v="0"/>
    <x v="3"/>
    <x v="78"/>
    <x v="1"/>
    <n v="9.9982360576040003E-3"/>
    <n v="9.9982360576040001"/>
    <m/>
    <n v="1.5357564687728882"/>
    <n v="57600.008543283686"/>
    <n v="16"/>
  </r>
  <r>
    <x v="0"/>
    <x v="3"/>
    <x v="79"/>
    <x v="1"/>
    <n v="0"/>
    <n v="0"/>
    <m/>
    <n v="1.578837513923645"/>
    <n v="0"/>
    <n v="0"/>
  </r>
  <r>
    <x v="0"/>
    <x v="3"/>
    <x v="80"/>
    <x v="0"/>
    <n v="1.6594020017077001E-2"/>
    <n v="16.594020017077"/>
    <m/>
    <n v="1.578837513923645"/>
    <n v="102226.49223299668"/>
    <n v="28.396000000000001"/>
  </r>
  <r>
    <x v="0"/>
    <x v="3"/>
    <x v="81"/>
    <x v="1"/>
    <n v="9.9904843072599996E-3"/>
    <n v="9.9904843072599991"/>
    <m/>
    <n v="1.5349808931350708"/>
    <n v="57600.017817008411"/>
    <n v="16"/>
  </r>
  <r>
    <x v="0"/>
    <x v="3"/>
    <x v="82"/>
    <x v="1"/>
    <n v="9.9902224759179994E-3"/>
    <n v="9.9902224759179994"/>
    <m/>
    <n v="1.8429077863693237"/>
    <n v="57600.008467055515"/>
    <n v="16"/>
  </r>
  <r>
    <x v="0"/>
    <x v="3"/>
    <x v="83"/>
    <x v="1"/>
    <n v="9.990485385457E-3"/>
    <n v="9.9904853854569993"/>
    <m/>
    <n v="1.4048300981521606"/>
    <n v="57601.975678809074"/>
    <n v="16.001000000000001"/>
  </r>
  <r>
    <x v="0"/>
    <x v="3"/>
    <x v="84"/>
    <x v="1"/>
    <n v="9.9971616111970002E-3"/>
    <n v="9.9971616111970008"/>
    <m/>
    <n v="1.5780404806137085"/>
    <n v="57600.009765086383"/>
    <n v="16"/>
  </r>
  <r>
    <x v="0"/>
    <x v="3"/>
    <x v="85"/>
    <x v="1"/>
    <n v="9.9873519038029997E-3"/>
    <n v="9.987351903802999"/>
    <m/>
    <n v="1.4918776750564575"/>
    <n v="57600.012580881594"/>
    <n v="16"/>
  </r>
  <r>
    <x v="0"/>
    <x v="3"/>
    <x v="86"/>
    <x v="1"/>
    <n v="9.9931912664169998E-3"/>
    <n v="9.993191266417"/>
    <m/>
    <n v="1.5349808931350708"/>
    <n v="57600.006756467868"/>
    <n v="16"/>
  </r>
  <r>
    <x v="0"/>
    <x v="3"/>
    <x v="87"/>
    <x v="1"/>
    <n v="0"/>
    <n v="0"/>
    <m/>
    <n v="1.6218749284744263"/>
    <n v="0"/>
    <n v="0"/>
  </r>
  <r>
    <x v="0"/>
    <x v="3"/>
    <x v="88"/>
    <x v="0"/>
    <n v="1.6542921088745E-2"/>
    <n v="16.542921088745"/>
    <m/>
    <n v="1.6218749284744263"/>
    <n v="101680.36914373768"/>
    <n v="28.245000000000001"/>
  </r>
  <r>
    <x v="0"/>
    <x v="3"/>
    <x v="89"/>
    <x v="1"/>
    <n v="1.0008576645729E-2"/>
    <n v="10.008576645728999"/>
    <m/>
    <n v="1.5349808931350708"/>
    <n v="57600.009734336643"/>
    <n v="16"/>
  </r>
  <r>
    <x v="0"/>
    <x v="3"/>
    <x v="90"/>
    <x v="1"/>
    <n v="1.0012546631512E-2"/>
    <n v="10.012546631512"/>
    <m/>
    <n v="1.9296902418136597"/>
    <n v="57601.975662058059"/>
    <n v="16.001000000000001"/>
  </r>
  <r>
    <x v="0"/>
    <x v="3"/>
    <x v="91"/>
    <x v="1"/>
    <n v="1.0008137972245999E-2"/>
    <n v="10.008137972245999"/>
    <m/>
    <n v="1.4487310647964478"/>
    <n v="57600.024636608665"/>
    <n v="16"/>
  </r>
  <r>
    <x v="0"/>
    <x v="3"/>
    <x v="92"/>
    <x v="1"/>
    <n v="1.0008464727202E-2"/>
    <n v="10.008464727202"/>
    <m/>
    <n v="1.578837513923645"/>
    <n v="57600.009639970507"/>
    <n v="16"/>
  </r>
  <r>
    <x v="0"/>
    <x v="3"/>
    <x v="93"/>
    <x v="1"/>
    <n v="1.000719073417E-2"/>
    <n v="10.007190734170001"/>
    <m/>
    <n v="1.578837513923645"/>
    <n v="57601.979595812125"/>
    <n v="16.001000000000001"/>
  </r>
  <r>
    <x v="0"/>
    <x v="3"/>
    <x v="94"/>
    <x v="1"/>
    <n v="1.0007435465131999E-2"/>
    <n v="10.007435465132"/>
    <m/>
    <n v="1.5780404806137085"/>
    <n v="57600.021085730448"/>
    <n v="16"/>
  </r>
  <r>
    <x v="0"/>
    <x v="3"/>
    <x v="95"/>
    <x v="1"/>
    <n v="0"/>
    <n v="0"/>
    <m/>
    <n v="1.578837513923645"/>
    <n v="0"/>
    <n v="0"/>
  </r>
  <r>
    <x v="0"/>
    <x v="3"/>
    <x v="96"/>
    <x v="0"/>
    <n v="1.6505704436419001E-2"/>
    <n v="16.505704436419002"/>
    <m/>
    <n v="1.578837513923645"/>
    <n v="101389.85150871948"/>
    <n v="28.164000000000001"/>
  </r>
  <r>
    <x v="0"/>
    <x v="3"/>
    <x v="97"/>
    <x v="1"/>
    <n v="1.0009327096946999E-2"/>
    <n v="10.009327096946999"/>
    <m/>
    <n v="1.5796352624893188"/>
    <n v="57600.02245129575"/>
    <n v="16"/>
  </r>
  <r>
    <x v="0"/>
    <x v="3"/>
    <x v="98"/>
    <x v="1"/>
    <n v="1.0011515248713999E-2"/>
    <n v="10.011515248714"/>
    <m/>
    <n v="1.7560375928878784"/>
    <n v="57600.009936214818"/>
    <n v="16"/>
  </r>
  <r>
    <x v="0"/>
    <x v="3"/>
    <x v="99"/>
    <x v="1"/>
    <n v="1.0007555533720999E-2"/>
    <n v="10.007555533721"/>
    <m/>
    <n v="1.6210566759109497"/>
    <n v="57602.075021800789"/>
    <n v="16.001000000000001"/>
  </r>
  <r>
    <x v="0"/>
    <x v="3"/>
    <x v="100"/>
    <x v="1"/>
    <n v="1.0006043871378E-2"/>
    <n v="10.006043871378001"/>
    <m/>
    <n v="1.4926319122314453"/>
    <n v="57600.022299711258"/>
    <n v="16"/>
  </r>
  <r>
    <x v="0"/>
    <x v="3"/>
    <x v="101"/>
    <x v="1"/>
    <n v="1.0004849247302E-2"/>
    <n v="10.004849247301999"/>
    <m/>
    <n v="1.578837513923645"/>
    <n v="57600.02069595694"/>
    <n v="16"/>
  </r>
  <r>
    <x v="0"/>
    <x v="3"/>
    <x v="102"/>
    <x v="1"/>
    <n v="1.0004089028856E-2"/>
    <n v="10.004089028856001"/>
    <m/>
    <n v="1.5357564687728882"/>
    <n v="57600.015161772491"/>
    <n v="16"/>
  </r>
  <r>
    <x v="0"/>
    <x v="3"/>
    <x v="103"/>
    <x v="1"/>
    <n v="0"/>
    <n v="0"/>
    <m/>
    <n v="1.578837513923645"/>
    <n v="0"/>
    <n v="0"/>
  </r>
  <r>
    <x v="0"/>
    <x v="3"/>
    <x v="104"/>
    <x v="0"/>
    <n v="1.6469787073054E-2"/>
    <n v="16.469787073054"/>
    <m/>
    <n v="1.578837513923645"/>
    <n v="101184.53751933276"/>
    <n v="28.106999999999999"/>
  </r>
  <r>
    <x v="0"/>
    <x v="3"/>
    <x v="105"/>
    <x v="1"/>
    <n v="1.0010906246639001E-2"/>
    <n v="10.010906246639001"/>
    <m/>
    <n v="1.5796352624893188"/>
    <n v="57600.01928979205"/>
    <n v="16"/>
  </r>
  <r>
    <x v="0"/>
    <x v="3"/>
    <x v="106"/>
    <x v="1"/>
    <n v="1.000660444056E-2"/>
    <n v="10.00660444056"/>
    <m/>
    <n v="1.8429077863693237"/>
    <n v="57600.01381992839"/>
    <n v="16"/>
  </r>
  <r>
    <x v="0"/>
    <x v="3"/>
    <x v="107"/>
    <x v="1"/>
    <n v="1.0005364880483E-2"/>
    <n v="10.005364880483"/>
    <m/>
    <n v="1.5804338455200195"/>
    <n v="57600.01300322327"/>
    <n v="16"/>
  </r>
  <r>
    <x v="0"/>
    <x v="3"/>
    <x v="108"/>
    <x v="1"/>
    <n v="1.0003125159778E-2"/>
    <n v="10.003125159778"/>
    <m/>
    <n v="1.5365328788757324"/>
    <n v="57600.020943116157"/>
    <n v="16"/>
  </r>
  <r>
    <x v="0"/>
    <x v="3"/>
    <x v="109"/>
    <x v="1"/>
    <n v="1.0003787057471999E-2"/>
    <n v="10.003787057472"/>
    <m/>
    <n v="1.665709376335144"/>
    <n v="57600.02756995755"/>
    <n v="16"/>
  </r>
  <r>
    <x v="0"/>
    <x v="3"/>
    <x v="110"/>
    <x v="1"/>
    <n v="1.0005138892918999E-2"/>
    <n v="10.005138892919"/>
    <m/>
    <n v="1.6226940155029297"/>
    <n v="57600.025664958179"/>
    <n v="16"/>
  </r>
  <r>
    <x v="0"/>
    <x v="3"/>
    <x v="111"/>
    <x v="1"/>
    <n v="0"/>
    <n v="0"/>
    <m/>
    <n v="1.5804338455200195"/>
    <n v="0"/>
    <n v="0"/>
  </r>
  <r>
    <x v="0"/>
    <x v="3"/>
    <x v="112"/>
    <x v="0"/>
    <n v="1.6450769440759998E-2"/>
    <n v="16.450769440759998"/>
    <m/>
    <n v="1.5804338455200195"/>
    <n v="101010.27427520962"/>
    <n v="28.058"/>
  </r>
  <r>
    <x v="0"/>
    <x v="3"/>
    <x v="113"/>
    <x v="1"/>
    <n v="1.0008826439966E-2"/>
    <n v="10.008826439965999"/>
    <m/>
    <n v="1.6226940155029297"/>
    <n v="57600.005476700149"/>
    <n v="16"/>
  </r>
  <r>
    <x v="0"/>
    <x v="3"/>
    <x v="114"/>
    <x v="1"/>
    <n v="1.0009788484957999E-2"/>
    <n v="10.009788484957999"/>
    <m/>
    <n v="1.9296902418136597"/>
    <n v="57600.029840272"/>
    <n v="16"/>
  </r>
  <r>
    <x v="0"/>
    <x v="3"/>
    <x v="115"/>
    <x v="1"/>
    <n v="1.000349546534E-2"/>
    <n v="10.00349546534"/>
    <m/>
    <n v="1.5365328788757324"/>
    <n v="57600.90392269889"/>
    <n v="16"/>
  </r>
  <r>
    <x v="0"/>
    <x v="3"/>
    <x v="116"/>
    <x v="1"/>
    <n v="1.0005552830835001E-2"/>
    <n v="10.005552830835001"/>
    <m/>
    <n v="1.6665506362915039"/>
    <n v="57605.293679716182"/>
    <n v="16.001000000000001"/>
  </r>
  <r>
    <x v="0"/>
    <x v="3"/>
    <x v="117"/>
    <x v="1"/>
    <n v="1.0003428479593001E-2"/>
    <n v="10.003428479593001"/>
    <m/>
    <n v="1.6235140562057495"/>
    <n v="57604.702527096088"/>
    <n v="16.001000000000001"/>
  </r>
  <r>
    <x v="0"/>
    <x v="3"/>
    <x v="118"/>
    <x v="1"/>
    <n v="1.0005527075301999E-2"/>
    <n v="10.005527075302"/>
    <m/>
    <n v="1.5804338455200195"/>
    <n v="57600.025447183005"/>
    <n v="16"/>
  </r>
  <r>
    <x v="0"/>
    <x v="3"/>
    <x v="119"/>
    <x v="1"/>
    <n v="0"/>
    <n v="0"/>
    <m/>
    <n v="0"/>
    <n v="0"/>
    <n v="0"/>
  </r>
  <r>
    <x v="0"/>
    <x v="3"/>
    <x v="120"/>
    <x v="0"/>
    <n v="1.6410443114002998E-2"/>
    <n v="16.410443114002998"/>
    <m/>
    <n v="0"/>
    <n v="100766.0128348632"/>
    <n v="27.991"/>
  </r>
  <r>
    <x v="0"/>
    <x v="3"/>
    <x v="121"/>
    <x v="1"/>
    <n v="9.9922477431720006E-3"/>
    <n v="9.9922477431720012"/>
    <m/>
    <n v="1.6673927307128906"/>
    <n v="57600.037195859637"/>
    <n v="16"/>
  </r>
  <r>
    <x v="0"/>
    <x v="3"/>
    <x v="122"/>
    <x v="1"/>
    <n v="1.0001921451744E-2"/>
    <n v="10.001921451744"/>
    <m/>
    <n v="1.8867865800857544"/>
    <n v="57600.037927069163"/>
    <n v="16"/>
  </r>
  <r>
    <x v="0"/>
    <x v="3"/>
    <x v="123"/>
    <x v="1"/>
    <n v="1.0002283668686E-2"/>
    <n v="10.002283668685999"/>
    <m/>
    <n v="1.5812332630157471"/>
    <n v="57600.03767737648"/>
    <n v="16"/>
  </r>
  <r>
    <x v="0"/>
    <x v="3"/>
    <x v="124"/>
    <x v="1"/>
    <n v="1.0001287282194999E-2"/>
    <n v="10.001287282194999"/>
    <m/>
    <n v="1.6673927307128906"/>
    <n v="57600.038567482901"/>
    <n v="16"/>
  </r>
  <r>
    <x v="0"/>
    <x v="3"/>
    <x v="125"/>
    <x v="1"/>
    <n v="1.0000738440897E-2"/>
    <n v="10.000738440896999"/>
    <m/>
    <n v="1.6682357788085938"/>
    <n v="57600.037395300737"/>
    <n v="16"/>
  </r>
  <r>
    <x v="0"/>
    <x v="3"/>
    <x v="126"/>
    <x v="1"/>
    <n v="1.0004936092045001E-2"/>
    <n v="10.004936092045002"/>
    <m/>
    <n v="1.6665506362915039"/>
    <n v="57600.037980327776"/>
    <n v="16"/>
  </r>
  <r>
    <x v="0"/>
    <x v="3"/>
    <x v="127"/>
    <x v="1"/>
    <n v="0"/>
    <n v="0"/>
    <m/>
    <n v="1.6235140562057495"/>
    <n v="0"/>
    <n v="0"/>
  </r>
  <r>
    <x v="0"/>
    <x v="3"/>
    <x v="128"/>
    <x v="0"/>
    <n v="1.6369935901528E-2"/>
    <n v="16.369935901527999"/>
    <m/>
    <n v="1.6235140562057495"/>
    <n v="100466.61793683784"/>
    <n v="27.907"/>
  </r>
  <r>
    <x v="0"/>
    <x v="3"/>
    <x v="129"/>
    <x v="1"/>
    <n v="1.0002164847975E-2"/>
    <n v="10.002164847975001"/>
    <m/>
    <n v="1.6682357788085938"/>
    <n v="57600.037906956568"/>
    <n v="16"/>
  </r>
  <r>
    <x v="0"/>
    <x v="3"/>
    <x v="130"/>
    <x v="1"/>
    <n v="1.0005030822969999E-2"/>
    <n v="10.005030822969999"/>
    <m/>
    <n v="1.9306652545928955"/>
    <n v="57600.037673524996"/>
    <n v="16"/>
  </r>
  <r>
    <x v="0"/>
    <x v="3"/>
    <x v="131"/>
    <x v="1"/>
    <n v="9.9865566021749997E-3"/>
    <n v="9.9865566021749999"/>
    <m/>
    <n v="1.6673927307128906"/>
    <n v="57600.037752789613"/>
    <n v="16"/>
  </r>
  <r>
    <x v="0"/>
    <x v="3"/>
    <x v="132"/>
    <x v="1"/>
    <n v="1.0003176597617E-2"/>
    <n v="10.003176597616999"/>
    <m/>
    <n v="1.7533782720565796"/>
    <n v="57602.003645010904"/>
    <n v="16.001000000000001"/>
  </r>
  <r>
    <x v="0"/>
    <x v="3"/>
    <x v="133"/>
    <x v="1"/>
    <n v="1.0004977152595001E-2"/>
    <n v="10.004977152595"/>
    <m/>
    <n v="1.7104072570800781"/>
    <n v="57600.037713890248"/>
    <n v="16"/>
  </r>
  <r>
    <x v="0"/>
    <x v="3"/>
    <x v="134"/>
    <x v="1"/>
    <n v="1.0005738381231999E-2"/>
    <n v="10.005738381232"/>
    <m/>
    <n v="1.6251564025878906"/>
    <n v="57602.003577392461"/>
    <n v="16.001000000000001"/>
  </r>
  <r>
    <x v="0"/>
    <x v="3"/>
    <x v="135"/>
    <x v="1"/>
    <n v="0"/>
    <n v="0"/>
    <m/>
    <n v="1.7112715244293213"/>
    <n v="0"/>
    <n v="0"/>
  </r>
  <r>
    <x v="0"/>
    <x v="3"/>
    <x v="136"/>
    <x v="0"/>
    <n v="1.6349577251655999E-2"/>
    <n v="16.349577251655997"/>
    <m/>
    <n v="1.7112715244293213"/>
    <n v="100391.03673448403"/>
    <n v="27.885999999999999"/>
  </r>
  <r>
    <x v="0"/>
    <x v="3"/>
    <x v="137"/>
    <x v="1"/>
    <n v="1.0004661271060001E-2"/>
    <n v="10.00466127106"/>
    <m/>
    <n v="1.7104072570800781"/>
    <n v="57600.030838886429"/>
    <n v="16"/>
  </r>
  <r>
    <x v="0"/>
    <x v="3"/>
    <x v="138"/>
    <x v="1"/>
    <n v="9.9949075441150004E-3"/>
    <n v="9.9949075441149997"/>
    <m/>
    <n v="1.8438395261764526"/>
    <n v="57600.041531850977"/>
    <n v="16"/>
  </r>
  <r>
    <x v="0"/>
    <x v="3"/>
    <x v="139"/>
    <x v="1"/>
    <n v="1.0001682871863E-2"/>
    <n v="10.001682871863"/>
    <m/>
    <n v="1.6673927307128906"/>
    <n v="57600.039706706237"/>
    <n v="16"/>
  </r>
  <r>
    <x v="0"/>
    <x v="3"/>
    <x v="140"/>
    <x v="1"/>
    <n v="1.0001846165410999E-2"/>
    <n v="10.001846165410999"/>
    <m/>
    <n v="1.7112715244293213"/>
    <n v="57600.039536734053"/>
    <n v="16"/>
  </r>
  <r>
    <x v="0"/>
    <x v="3"/>
    <x v="141"/>
    <x v="1"/>
    <n v="1.0005285988493999E-2"/>
    <n v="10.005285988494"/>
    <m/>
    <n v="0"/>
    <n v="57600.038342067317"/>
    <n v="16"/>
  </r>
  <r>
    <x v="0"/>
    <x v="3"/>
    <x v="142"/>
    <x v="1"/>
    <n v="1.0008309854482001E-2"/>
    <n v="10.008309854482"/>
    <m/>
    <n v="1.755150318145752"/>
    <n v="57600.040781388467"/>
    <n v="16"/>
  </r>
  <r>
    <x v="0"/>
    <x v="3"/>
    <x v="143"/>
    <x v="1"/>
    <n v="0"/>
    <n v="0"/>
    <m/>
    <n v="1.6682357788085938"/>
    <n v="0"/>
    <n v="0"/>
  </r>
  <r>
    <x v="0"/>
    <x v="3"/>
    <x v="144"/>
    <x v="0"/>
    <n v="1.6309564708338001E-2"/>
    <n v="16.309564708338002"/>
    <m/>
    <n v="1.6682357788085938"/>
    <n v="100089.85501284237"/>
    <n v="27.803000000000001"/>
  </r>
  <r>
    <x v="0"/>
    <x v="3"/>
    <x v="145"/>
    <x v="1"/>
    <n v="9.9881412132730007E-3"/>
    <n v="9.9881412132729999"/>
    <m/>
    <n v="1.7972127199172974"/>
    <n v="57600.038040329397"/>
    <n v="16"/>
  </r>
  <r>
    <x v="0"/>
    <x v="3"/>
    <x v="146"/>
    <x v="1"/>
    <n v="9.9925790401330008E-3"/>
    <n v="9.9925790401330001"/>
    <m/>
    <n v="1.9745440483093262"/>
    <n v="57600.035442460503"/>
    <n v="16"/>
  </r>
  <r>
    <x v="0"/>
    <x v="3"/>
    <x v="147"/>
    <x v="1"/>
    <n v="1.0006027266910999E-2"/>
    <n v="10.006027266911"/>
    <m/>
    <n v="1.7121366262435913"/>
    <n v="57600.033846097009"/>
    <n v="16"/>
  </r>
  <r>
    <x v="0"/>
    <x v="3"/>
    <x v="148"/>
    <x v="1"/>
    <n v="1.0003756281604E-2"/>
    <n v="10.003756281604"/>
    <m/>
    <n v="1.7112715244293213"/>
    <n v="57600.037593919711"/>
    <n v="16"/>
  </r>
  <r>
    <x v="0"/>
    <x v="3"/>
    <x v="149"/>
    <x v="1"/>
    <n v="1.000289513393E-2"/>
    <n v="10.00289513393"/>
    <m/>
    <n v="1.6690795421600342"/>
    <n v="57600.037686100623"/>
    <n v="16"/>
  </r>
  <r>
    <x v="0"/>
    <x v="3"/>
    <x v="150"/>
    <x v="1"/>
    <n v="1.0003795151766E-2"/>
    <n v="10.003795151766001"/>
    <m/>
    <n v="1.6673927307128906"/>
    <n v="57600.037836417978"/>
    <n v="16"/>
  </r>
  <r>
    <x v="0"/>
    <x v="3"/>
    <x v="151"/>
    <x v="1"/>
    <n v="0"/>
    <n v="0"/>
    <m/>
    <n v="1.7972127199172974"/>
    <n v="0"/>
    <n v="0"/>
  </r>
  <r>
    <x v="0"/>
    <x v="3"/>
    <x v="152"/>
    <x v="0"/>
    <n v="1.6274373398234999E-2"/>
    <n v="16.274373398234999"/>
    <m/>
    <n v="1.7972127199172974"/>
    <n v="99865.029376627543"/>
    <n v="27.74"/>
  </r>
  <r>
    <x v="0"/>
    <x v="3"/>
    <x v="153"/>
    <x v="1"/>
    <n v="1.0003296898591999E-2"/>
    <n v="10.003296898592"/>
    <m/>
    <n v="1.8410471677780151"/>
    <n v="57600.037767738031"/>
    <n v="16"/>
  </r>
  <r>
    <x v="0"/>
    <x v="3"/>
    <x v="154"/>
    <x v="1"/>
    <n v="1.0004302931344E-2"/>
    <n v="10.004302931344"/>
    <m/>
    <n v="2.0174033641815186"/>
    <n v="57600.034652878923"/>
    <n v="16"/>
  </r>
  <r>
    <x v="0"/>
    <x v="3"/>
    <x v="155"/>
    <x v="1"/>
    <n v="1.0003084528338001E-2"/>
    <n v="10.003084528338"/>
    <m/>
    <n v="1.755150318145752"/>
    <n v="57600.037926081277"/>
    <n v="16"/>
  </r>
  <r>
    <x v="0"/>
    <x v="3"/>
    <x v="156"/>
    <x v="1"/>
    <n v="1.0005956726173999E-2"/>
    <n v="10.005956726173999"/>
    <m/>
    <n v="1.7542638778686523"/>
    <n v="57600.037674156883"/>
    <n v="16"/>
  </r>
  <r>
    <x v="0"/>
    <x v="3"/>
    <x v="157"/>
    <x v="1"/>
    <n v="1.0005875571941001E-2"/>
    <n v="10.005875571941001"/>
    <m/>
    <n v="1.7981204986572266"/>
    <n v="57600.037506617533"/>
    <n v="16"/>
  </r>
  <r>
    <x v="0"/>
    <x v="3"/>
    <x v="158"/>
    <x v="1"/>
    <n v="1.0004665828783E-2"/>
    <n v="10.004665828783001"/>
    <m/>
    <n v="1.8410471677780151"/>
    <n v="57602.028005875574"/>
    <n v="16.001000000000001"/>
  </r>
  <r>
    <x v="0"/>
    <x v="3"/>
    <x v="159"/>
    <x v="1"/>
    <n v="0"/>
    <n v="0"/>
    <m/>
    <n v="1.755150318145752"/>
    <n v="0"/>
    <n v="0"/>
  </r>
  <r>
    <x v="0"/>
    <x v="3"/>
    <x v="160"/>
    <x v="0"/>
    <n v="1.6262481118384998E-2"/>
    <n v="16.262481118384997"/>
    <m/>
    <n v="1.755150318145752"/>
    <n v="99755.334736078876"/>
    <n v="27.71"/>
  </r>
  <r>
    <x v="0"/>
    <x v="3"/>
    <x v="161"/>
    <x v="1"/>
    <n v="1.0007825494832E-2"/>
    <n v="10.007825494832"/>
    <m/>
    <n v="1.755150318145752"/>
    <n v="57600.077865422187"/>
    <n v="16"/>
  </r>
  <r>
    <x v="0"/>
    <x v="3"/>
    <x v="162"/>
    <x v="1"/>
    <n v="1.0006167373741E-2"/>
    <n v="10.006167373741"/>
    <m/>
    <n v="2.0163850784301758"/>
    <n v="57600.039694653402"/>
    <n v="16"/>
  </r>
  <r>
    <x v="0"/>
    <x v="3"/>
    <x v="163"/>
    <x v="1"/>
    <n v="1.0004563211388E-2"/>
    <n v="10.004563211388"/>
    <m/>
    <n v="1.755150318145752"/>
    <n v="57600.034765994358"/>
    <n v="16"/>
  </r>
  <r>
    <x v="0"/>
    <x v="3"/>
    <x v="164"/>
    <x v="1"/>
    <n v="9.9863228913810009E-3"/>
    <n v="9.9863228913810005"/>
    <m/>
    <n v="1.8429077863693237"/>
    <n v="57600.037771976735"/>
    <n v="16"/>
  </r>
  <r>
    <x v="0"/>
    <x v="3"/>
    <x v="165"/>
    <x v="1"/>
    <n v="9.9884775707910003E-3"/>
    <n v="9.9884775707909998"/>
    <m/>
    <n v="1.7104072570800781"/>
    <n v="57600.035555405142"/>
    <n v="16"/>
  </r>
  <r>
    <x v="0"/>
    <x v="3"/>
    <x v="166"/>
    <x v="1"/>
    <n v="1.0007189890209999E-2"/>
    <n v="10.007189890209998"/>
    <m/>
    <n v="1.755150318145752"/>
    <n v="57602.043643426077"/>
    <n v="16.001000000000001"/>
  </r>
  <r>
    <x v="0"/>
    <x v="3"/>
    <x v="167"/>
    <x v="1"/>
    <n v="0"/>
    <n v="0"/>
    <m/>
    <n v="1.8410471677780151"/>
    <n v="0"/>
    <n v="0"/>
  </r>
  <r>
    <x v="0"/>
    <x v="3"/>
    <x v="168"/>
    <x v="0"/>
    <n v="1.6252945089699999E-2"/>
    <n v="16.252945089699999"/>
    <m/>
    <n v="1.8410471677780151"/>
    <n v="99847.448545343141"/>
    <n v="27.734999999999999"/>
  </r>
  <r>
    <x v="0"/>
    <x v="3"/>
    <x v="169"/>
    <x v="1"/>
    <n v="9.9855171012119999E-3"/>
    <n v="9.9855171012120003"/>
    <m/>
    <n v="1.7112715244293213"/>
    <n v="57600.030923510247"/>
    <n v="16"/>
  </r>
  <r>
    <x v="0"/>
    <x v="3"/>
    <x v="170"/>
    <x v="1"/>
    <n v="1.000753466129E-2"/>
    <n v="10.00753466129"/>
    <m/>
    <n v="1.9316413402557373"/>
    <n v="57600.037560762066"/>
    <n v="16"/>
  </r>
  <r>
    <x v="0"/>
    <x v="3"/>
    <x v="171"/>
    <x v="1"/>
    <n v="1.0005449305213E-2"/>
    <n v="10.005449305213"/>
    <m/>
    <n v="1.7981204986572266"/>
    <n v="57600.037580259537"/>
    <n v="16"/>
  </r>
  <r>
    <x v="0"/>
    <x v="3"/>
    <x v="172"/>
    <x v="1"/>
    <n v="9.9911554579039993E-3"/>
    <n v="9.9911554579040001"/>
    <m/>
    <n v="1.8419770002365112"/>
    <n v="57600.038011311481"/>
    <n v="16"/>
  </r>
  <r>
    <x v="0"/>
    <x v="3"/>
    <x v="173"/>
    <x v="1"/>
    <n v="1.0005822216636E-2"/>
    <n v="10.005822216636"/>
    <m/>
    <n v="1.8419770002365112"/>
    <n v="57600.044937665967"/>
    <n v="16"/>
  </r>
  <r>
    <x v="0"/>
    <x v="3"/>
    <x v="174"/>
    <x v="1"/>
    <n v="1.0005569963707999E-2"/>
    <n v="10.005569963708"/>
    <m/>
    <n v="1.7990289926528931"/>
    <n v="57600.042687568624"/>
    <n v="16"/>
  </r>
  <r>
    <x v="0"/>
    <x v="3"/>
    <x v="175"/>
    <x v="1"/>
    <n v="0"/>
    <n v="0"/>
    <m/>
    <n v="1.7999385595321655"/>
    <n v="0"/>
    <n v="0"/>
  </r>
  <r>
    <x v="0"/>
    <x v="3"/>
    <x v="176"/>
    <x v="0"/>
    <n v="1.6202948127082999E-2"/>
    <n v="16.202948127082998"/>
    <m/>
    <n v="1.7999385595321655"/>
    <n v="99339.205792579945"/>
    <n v="27.594000000000001"/>
  </r>
  <r>
    <x v="0"/>
    <x v="3"/>
    <x v="177"/>
    <x v="1"/>
    <n v="9.9944602057520007E-3"/>
    <n v="9.9944602057520004"/>
    <m/>
    <n v="1.8848817348480225"/>
    <n v="57600.036084984815"/>
    <n v="16"/>
  </r>
  <r>
    <x v="0"/>
    <x v="3"/>
    <x v="178"/>
    <x v="1"/>
    <n v="9.9921780069159999E-3"/>
    <n v="9.9921780069159993"/>
    <m/>
    <n v="2.0174033641815186"/>
    <n v="57600.041369232757"/>
    <n v="16"/>
  </r>
  <r>
    <x v="0"/>
    <x v="3"/>
    <x v="179"/>
    <x v="1"/>
    <n v="1.0004804800836001E-2"/>
    <n v="10.004804800836"/>
    <m/>
    <n v="1.8419770002365112"/>
    <n v="57602.006344447305"/>
    <n v="16.001000000000001"/>
  </r>
  <r>
    <x v="0"/>
    <x v="3"/>
    <x v="180"/>
    <x v="1"/>
    <n v="9.9986008087949996E-3"/>
    <n v="9.9986008087950005"/>
    <m/>
    <n v="1.7560375928878784"/>
    <n v="57600.04268274612"/>
    <n v="16"/>
  </r>
  <r>
    <x v="0"/>
    <x v="3"/>
    <x v="181"/>
    <x v="1"/>
    <n v="9.9858632917009995E-3"/>
    <n v="9.9858632917009995"/>
    <m/>
    <n v="1.7542638778686523"/>
    <n v="57600.037601012198"/>
    <n v="16"/>
  </r>
  <r>
    <x v="0"/>
    <x v="3"/>
    <x v="182"/>
    <x v="1"/>
    <n v="9.9607793130220001E-3"/>
    <n v="9.9607793130219999"/>
    <m/>
    <n v="1.755150318145752"/>
    <n v="57600.037623482691"/>
    <n v="16"/>
  </r>
  <r>
    <x v="0"/>
    <x v="3"/>
    <x v="183"/>
    <x v="1"/>
    <n v="0"/>
    <n v="0"/>
    <m/>
    <n v="1.8429077863693237"/>
    <n v="0"/>
    <n v="0"/>
  </r>
  <r>
    <x v="0"/>
    <x v="3"/>
    <x v="184"/>
    <x v="0"/>
    <n v="1.6229546823750999E-2"/>
    <n v="16.229546823750997"/>
    <m/>
    <n v="1.8429077863693237"/>
    <n v="99884.669386030073"/>
    <n v="27.745999999999999"/>
  </r>
  <r>
    <x v="0"/>
    <x v="3"/>
    <x v="185"/>
    <x v="1"/>
    <n v="9.9925423184500008E-3"/>
    <n v="9.9925423184500008"/>
    <m/>
    <n v="1.9277430772781372"/>
    <n v="57600.037677547123"/>
    <n v="16"/>
  </r>
  <r>
    <x v="0"/>
    <x v="3"/>
    <x v="186"/>
    <x v="1"/>
    <n v="9.9911240185299992E-3"/>
    <n v="9.9911240185299999"/>
    <m/>
    <n v="2.0633442401885986"/>
    <n v="57600.03784923366"/>
    <n v="16"/>
  </r>
  <r>
    <x v="0"/>
    <x v="3"/>
    <x v="187"/>
    <x v="1"/>
    <n v="1.0001046564797E-2"/>
    <n v="10.001046564797001"/>
    <m/>
    <n v="1.8419770002365112"/>
    <n v="57600.037772251686"/>
    <n v="16"/>
  </r>
  <r>
    <x v="0"/>
    <x v="3"/>
    <x v="188"/>
    <x v="1"/>
    <n v="9.9821544216609995E-3"/>
    <n v="9.982154421660999"/>
    <m/>
    <n v="1.8429077863693237"/>
    <n v="57600.037820794205"/>
    <n v="16"/>
  </r>
  <r>
    <x v="0"/>
    <x v="3"/>
    <x v="189"/>
    <x v="1"/>
    <n v="9.9902288436940004E-3"/>
    <n v="9.9902288436940001"/>
    <m/>
    <n v="1.7981204986572266"/>
    <n v="57600.031441601735"/>
    <n v="16"/>
  </r>
  <r>
    <x v="0"/>
    <x v="3"/>
    <x v="190"/>
    <x v="1"/>
    <n v="9.99252221308E-3"/>
    <n v="9.9925222130800009"/>
    <m/>
    <n v="1.755150318145752"/>
    <n v="57600.038133016365"/>
    <n v="16"/>
  </r>
  <r>
    <x v="0"/>
    <x v="3"/>
    <x v="191"/>
    <x v="1"/>
    <n v="0"/>
    <n v="0"/>
    <m/>
    <n v="1.8858336210250854"/>
    <n v="0"/>
    <n v="0"/>
  </r>
  <r>
    <x v="0"/>
    <x v="3"/>
    <x v="192"/>
    <x v="0"/>
    <n v="1.6174273700388E-2"/>
    <n v="16.174273700387999"/>
    <m/>
    <n v="1.8858336210250854"/>
    <n v="99302.112397313482"/>
    <n v="27.584"/>
  </r>
  <r>
    <x v="0"/>
    <x v="3"/>
    <x v="193"/>
    <x v="1"/>
    <n v="9.9816992404060008E-3"/>
    <n v="9.9816992404060016"/>
    <m/>
    <n v="1.8419770002365112"/>
    <n v="57600.033302016505"/>
    <n v="16"/>
  </r>
  <r>
    <x v="0"/>
    <x v="3"/>
    <x v="194"/>
    <x v="1"/>
    <n v="9.9814397930599996E-3"/>
    <n v="9.9814397930599998"/>
    <m/>
    <n v="2.0194432735443115"/>
    <n v="57600.028518237566"/>
    <n v="16"/>
  </r>
  <r>
    <x v="0"/>
    <x v="3"/>
    <x v="195"/>
    <x v="1"/>
    <n v="9.9838935381090007E-3"/>
    <n v="9.983893538109001"/>
    <m/>
    <n v="1.7990289926528931"/>
    <n v="57600.040441021949"/>
    <n v="16"/>
  </r>
  <r>
    <x v="0"/>
    <x v="3"/>
    <x v="196"/>
    <x v="1"/>
    <n v="9.9987293538700006E-3"/>
    <n v="9.9987293538700008"/>
    <m/>
    <n v="1.7999385595321655"/>
    <n v="57600.037794821146"/>
    <n v="16"/>
  </r>
  <r>
    <x v="0"/>
    <x v="3"/>
    <x v="197"/>
    <x v="1"/>
    <n v="1.0002878911659E-2"/>
    <n v="10.002878911659"/>
    <m/>
    <n v="1.8429077863693237"/>
    <n v="57600.038211290179"/>
    <n v="16"/>
  </r>
  <r>
    <x v="0"/>
    <x v="3"/>
    <x v="198"/>
    <x v="1"/>
    <n v="9.99451370027E-3"/>
    <n v="9.9945137002699997"/>
    <m/>
    <n v="1.8419770002365112"/>
    <n v="57602.017816453023"/>
    <n v="16.001000000000001"/>
  </r>
  <r>
    <x v="0"/>
    <x v="3"/>
    <x v="199"/>
    <x v="1"/>
    <n v="0"/>
    <n v="0"/>
    <m/>
    <n v="1.8848817348480225"/>
    <n v="0"/>
    <n v="0"/>
  </r>
  <r>
    <x v="0"/>
    <x v="3"/>
    <x v="200"/>
    <x v="0"/>
    <n v="1.6115961656297001E-2"/>
    <n v="16.115961656296999"/>
    <m/>
    <n v="1.8848817348480225"/>
    <n v="98901.011736220578"/>
    <n v="27.472999999999999"/>
  </r>
  <r>
    <x v="0"/>
    <x v="3"/>
    <x v="201"/>
    <x v="1"/>
    <n v="1.0001051283394E-2"/>
    <n v="10.001051283394"/>
    <m/>
    <n v="1.8848817348480225"/>
    <n v="57600.037810326976"/>
    <n v="16"/>
  </r>
  <r>
    <x v="0"/>
    <x v="3"/>
    <x v="202"/>
    <x v="1"/>
    <n v="9.9982161323629998E-3"/>
    <n v="9.9982161323629999"/>
    <m/>
    <n v="2.105116605758667"/>
    <n v="57600.038006600851"/>
    <n v="16"/>
  </r>
  <r>
    <x v="0"/>
    <x v="3"/>
    <x v="203"/>
    <x v="1"/>
    <n v="9.9896828640030008E-3"/>
    <n v="9.9896828640030009"/>
    <m/>
    <n v="1.9287161827087402"/>
    <n v="57600.03752806798"/>
    <n v="16"/>
  </r>
  <r>
    <x v="0"/>
    <x v="3"/>
    <x v="204"/>
    <x v="1"/>
    <n v="9.9995846780789998E-3"/>
    <n v="9.9995846780789996"/>
    <m/>
    <n v="1.7560375928878784"/>
    <n v="57600.037956759021"/>
    <n v="16"/>
  </r>
  <r>
    <x v="0"/>
    <x v="3"/>
    <x v="205"/>
    <x v="1"/>
    <n v="1.0002567513826E-2"/>
    <n v="10.002567513826"/>
    <m/>
    <n v="1.7990289926528931"/>
    <n v="57600.038049322007"/>
    <n v="16"/>
  </r>
  <r>
    <x v="0"/>
    <x v="3"/>
    <x v="206"/>
    <x v="1"/>
    <n v="9.9978604790829997E-3"/>
    <n v="9.9978604790830001"/>
    <m/>
    <n v="1.8438395261764526"/>
    <n v="57600.03808860499"/>
    <n v="16"/>
  </r>
  <r>
    <x v="0"/>
    <x v="3"/>
    <x v="207"/>
    <x v="1"/>
    <n v="0"/>
    <n v="0"/>
    <m/>
    <n v="1.8438395261764526"/>
    <n v="0"/>
    <n v="0"/>
  </r>
  <r>
    <x v="0"/>
    <x v="3"/>
    <x v="208"/>
    <x v="0"/>
    <n v="1.6102427195371999E-2"/>
    <n v="16.102427195371998"/>
    <m/>
    <n v="1.8419770002365112"/>
    <n v="98785.167576804903"/>
    <n v="27.44"/>
  </r>
  <r>
    <x v="0"/>
    <x v="3"/>
    <x v="209"/>
    <x v="1"/>
    <n v="9.9986843818879994E-3"/>
    <n v="9.9986843818879994"/>
    <m/>
    <n v="2.105116605758667"/>
    <n v="57600.039159078893"/>
    <n v="16"/>
  </r>
  <r>
    <x v="0"/>
    <x v="3"/>
    <x v="210"/>
    <x v="1"/>
    <n v="9.9972120006590007E-3"/>
    <n v="9.9972120006590011"/>
    <m/>
    <n v="1.8858336210250854"/>
    <n v="57600.037357509296"/>
    <n v="16"/>
  </r>
  <r>
    <x v="0"/>
    <x v="3"/>
    <x v="211"/>
    <x v="1"/>
    <n v="9.9962602035019998E-3"/>
    <n v="9.9962602035020005"/>
    <m/>
    <n v="1.972550630569458"/>
    <n v="57600.039171887263"/>
    <n v="16"/>
  </r>
  <r>
    <x v="0"/>
    <x v="3"/>
    <x v="212"/>
    <x v="1"/>
    <n v="9.9972355202030006E-3"/>
    <n v="9.9972355202030005"/>
    <m/>
    <n v="1.8858336210250854"/>
    <n v="57600.035593867127"/>
    <n v="16"/>
  </r>
  <r>
    <x v="0"/>
    <x v="3"/>
    <x v="213"/>
    <x v="1"/>
    <n v="9.9965350694740003E-3"/>
    <n v="9.9965350694739996"/>
    <m/>
    <n v="1.8429077863693237"/>
    <n v="57600.039185514841"/>
    <n v="16"/>
  </r>
  <r>
    <x v="0"/>
    <x v="3"/>
    <x v="214"/>
    <x v="1"/>
    <n v="9.9910345168799999E-3"/>
    <n v="9.9910345168799992"/>
    <m/>
    <n v="1.8858336210250854"/>
    <n v="57600.02519468432"/>
    <n v="16"/>
  </r>
  <r>
    <x v="0"/>
    <x v="3"/>
    <x v="215"/>
    <x v="1"/>
    <n v="0"/>
    <n v="0"/>
    <m/>
    <n v="1.8858336210250854"/>
    <n v="0"/>
    <n v="0"/>
  </r>
  <r>
    <x v="0"/>
    <x v="3"/>
    <x v="216"/>
    <x v="0"/>
    <n v="1.6078707949097999E-2"/>
    <n v="16.078707949098"/>
    <m/>
    <n v="1.8419770002365112"/>
    <n v="98661.001070238199"/>
    <n v="27.405999999999999"/>
  </r>
  <r>
    <x v="0"/>
    <x v="3"/>
    <x v="217"/>
    <x v="1"/>
    <n v="9.9939468211599995E-3"/>
    <n v="9.9939468211599998"/>
    <m/>
    <n v="2.1489732265472412"/>
    <n v="57600.037735980179"/>
    <n v="16"/>
  </r>
  <r>
    <x v="0"/>
    <x v="3"/>
    <x v="218"/>
    <x v="1"/>
    <n v="9.9983328668099992E-3"/>
    <n v="9.9983328668099993"/>
    <m/>
    <n v="1.9306652545928955"/>
    <n v="57600.03991202607"/>
    <n v="16"/>
  </r>
  <r>
    <x v="0"/>
    <x v="3"/>
    <x v="219"/>
    <x v="1"/>
    <n v="1.0000307900744999E-2"/>
    <n v="10.000307900745"/>
    <m/>
    <n v="1.8867865800857544"/>
    <n v="57600.037575498034"/>
    <n v="16"/>
  </r>
  <r>
    <x v="0"/>
    <x v="3"/>
    <x v="220"/>
    <x v="1"/>
    <n v="1.0004623687557E-2"/>
    <n v="10.004623687557"/>
    <m/>
    <n v="1.8429077863693237"/>
    <n v="57600.037680275549"/>
    <n v="16"/>
  </r>
  <r>
    <x v="0"/>
    <x v="3"/>
    <x v="221"/>
    <x v="1"/>
    <n v="9.9998180806620002E-3"/>
    <n v="9.999818080662001"/>
    <m/>
    <n v="1.9296902418136597"/>
    <n v="57600.040050013151"/>
    <n v="16"/>
  </r>
  <r>
    <x v="0"/>
    <x v="3"/>
    <x v="222"/>
    <x v="1"/>
    <n v="1.0001632601186E-2"/>
    <n v="10.001632601186"/>
    <m/>
    <n v="1.8867865800857544"/>
    <n v="57600.037919399256"/>
    <n v="16"/>
  </r>
  <r>
    <x v="0"/>
    <x v="3"/>
    <x v="223"/>
    <x v="1"/>
    <n v="0"/>
    <n v="0"/>
    <m/>
    <n v="1.8867865800857544"/>
    <n v="0"/>
    <n v="0"/>
  </r>
  <r>
    <x v="0"/>
    <x v="3"/>
    <x v="224"/>
    <x v="0"/>
    <n v="1.6049830809937E-2"/>
    <n v="16.049830809936999"/>
    <m/>
    <n v="1.8867865800857544"/>
    <n v="98450.772033087109"/>
    <n v="27.347000000000001"/>
  </r>
  <r>
    <x v="0"/>
    <x v="3"/>
    <x v="225"/>
    <x v="1"/>
    <n v="9.9797836480900008E-3"/>
    <n v="9.9797836480900006"/>
    <m/>
    <n v="2.0612599849700928"/>
    <n v="57600.039181888496"/>
    <n v="16"/>
  </r>
  <r>
    <x v="0"/>
    <x v="3"/>
    <x v="226"/>
    <x v="1"/>
    <n v="9.9998320648169992E-3"/>
    <n v="9.9998320648169994"/>
    <m/>
    <n v="1.9306652545928955"/>
    <n v="57600.037757321646"/>
    <n v="16"/>
  </r>
  <r>
    <x v="0"/>
    <x v="3"/>
    <x v="227"/>
    <x v="1"/>
    <n v="1.0003084880941E-2"/>
    <n v="10.003084880941"/>
    <m/>
    <n v="1.8438395261764526"/>
    <n v="57600.037848651824"/>
    <n v="16"/>
  </r>
  <r>
    <x v="0"/>
    <x v="3"/>
    <x v="228"/>
    <x v="1"/>
    <n v="1.0000376219881001E-2"/>
    <n v="10.000376219881"/>
    <m/>
    <n v="1.8008489608764648"/>
    <n v="57600.037717790263"/>
    <n v="16"/>
  </r>
  <r>
    <x v="0"/>
    <x v="3"/>
    <x v="229"/>
    <x v="1"/>
    <n v="9.9987998968759997E-3"/>
    <n v="9.9987998968759992"/>
    <m/>
    <n v="2.0174033641815186"/>
    <n v="57600.037740109881"/>
    <n v="16"/>
  </r>
  <r>
    <x v="0"/>
    <x v="3"/>
    <x v="230"/>
    <x v="1"/>
    <n v="9.9931563700050002E-3"/>
    <n v="9.9931563700049999"/>
    <m/>
    <n v="1.8867865800857544"/>
    <n v="57602.003627265702"/>
    <n v="16.001000000000001"/>
  </r>
  <r>
    <x v="0"/>
    <x v="3"/>
    <x v="231"/>
    <x v="1"/>
    <n v="0"/>
    <n v="0"/>
    <m/>
    <n v="1.8867865800857544"/>
    <n v="0"/>
    <n v="0"/>
  </r>
  <r>
    <x v="0"/>
    <x v="3"/>
    <x v="232"/>
    <x v="0"/>
    <n v="1.6035028405332E-2"/>
    <n v="16.035028405332"/>
    <m/>
    <n v="1.8877403736114502"/>
    <n v="98415.516820764766"/>
    <n v="27.338000000000001"/>
  </r>
  <r>
    <x v="0"/>
    <x v="3"/>
    <x v="233"/>
    <x v="1"/>
    <n v="9.9863902685869994E-3"/>
    <n v="9.9863902685869999"/>
    <m/>
    <n v="2.1478884220123291"/>
    <n v="57600.037987077536"/>
    <n v="16"/>
  </r>
  <r>
    <x v="0"/>
    <x v="3"/>
    <x v="234"/>
    <x v="1"/>
    <n v="9.998978074674E-3"/>
    <n v="9.9989780746739996"/>
    <m/>
    <n v="1.8867865800857544"/>
    <n v="57600.037841797486"/>
    <n v="16"/>
  </r>
  <r>
    <x v="0"/>
    <x v="3"/>
    <x v="235"/>
    <x v="1"/>
    <n v="1.0000571707328E-2"/>
    <n v="10.000571707328"/>
    <m/>
    <n v="1.8429077863693237"/>
    <n v="57600.037785274835"/>
    <n v="16"/>
  </r>
  <r>
    <x v="0"/>
    <x v="3"/>
    <x v="236"/>
    <x v="1"/>
    <n v="9.9902679221980008E-3"/>
    <n v="9.9902679221980009"/>
    <m/>
    <n v="1.9296902418136597"/>
    <n v="57600.037903130455"/>
    <n v="16"/>
  </r>
  <r>
    <x v="0"/>
    <x v="3"/>
    <x v="237"/>
    <x v="1"/>
    <n v="9.9803227232909998E-3"/>
    <n v="9.9803227232909997"/>
    <m/>
    <n v="1.9745440483093262"/>
    <n v="57600.037799030739"/>
    <n v="16"/>
  </r>
  <r>
    <x v="0"/>
    <x v="3"/>
    <x v="238"/>
    <x v="1"/>
    <n v="9.9811634730450002E-3"/>
    <n v="9.981163473045001"/>
    <m/>
    <n v="2.0163850784301758"/>
    <n v="57600.037599398223"/>
    <n v="16"/>
  </r>
  <r>
    <x v="0"/>
    <x v="3"/>
    <x v="239"/>
    <x v="1"/>
    <n v="0"/>
    <n v="0"/>
    <m/>
    <n v="2.0163850784301758"/>
    <n v="0"/>
    <n v="0"/>
  </r>
  <r>
    <x v="0"/>
    <x v="3"/>
    <x v="240"/>
    <x v="0"/>
    <n v="1.601834780318E-2"/>
    <n v="16.018347803179999"/>
    <m/>
    <n v="1.9296902418136597"/>
    <n v="98356.066355729854"/>
    <n v="27.321000000000002"/>
  </r>
  <r>
    <x v="0"/>
    <x v="3"/>
    <x v="241"/>
    <x v="1"/>
    <n v="9.9829088336419996E-3"/>
    <n v="9.982908833642"/>
    <m/>
    <n v="2.1478884220123291"/>
    <n v="57600.037716534374"/>
    <n v="16"/>
  </r>
  <r>
    <x v="0"/>
    <x v="3"/>
    <x v="242"/>
    <x v="1"/>
    <n v="9.9949877891590006E-3"/>
    <n v="9.9949877891590013"/>
    <m/>
    <n v="1.9735468626022339"/>
    <n v="57600.065433637174"/>
    <n v="16"/>
  </r>
  <r>
    <x v="0"/>
    <x v="3"/>
    <x v="243"/>
    <x v="1"/>
    <n v="9.9850068801330006E-3"/>
    <n v="9.9850068801330014"/>
    <m/>
    <n v="1.9745440483093262"/>
    <n v="57600.03229350019"/>
    <n v="16"/>
  </r>
  <r>
    <x v="0"/>
    <x v="3"/>
    <x v="244"/>
    <x v="1"/>
    <n v="9.9744725804949991E-3"/>
    <n v="9.9744725804949983"/>
    <m/>
    <n v="1.8877403736114502"/>
    <n v="57600.018189474169"/>
    <n v="16"/>
  </r>
  <r>
    <x v="0"/>
    <x v="3"/>
    <x v="245"/>
    <x v="1"/>
    <n v="9.9746757890429999E-3"/>
    <n v="9.9746757890429993"/>
    <m/>
    <n v="2.0174033641815186"/>
    <n v="57600.042467732725"/>
    <n v="16"/>
  </r>
  <r>
    <x v="0"/>
    <x v="3"/>
    <x v="246"/>
    <x v="1"/>
    <n v="9.9820539044040008E-3"/>
    <n v="9.9820539044040011"/>
    <m/>
    <n v="1.972550630569458"/>
    <n v="57600.02107224035"/>
    <n v="16"/>
  </r>
  <r>
    <x v="0"/>
    <x v="3"/>
    <x v="247"/>
    <x v="1"/>
    <n v="0"/>
    <n v="0"/>
    <m/>
    <n v="1.972550630569458"/>
    <n v="0"/>
    <n v="0"/>
  </r>
  <r>
    <x v="0"/>
    <x v="3"/>
    <x v="248"/>
    <x v="0"/>
    <n v="1.5995318850659E-2"/>
    <n v="15.995318850659"/>
    <m/>
    <n v="1.9306652545928955"/>
    <n v="98266.120226488682"/>
    <n v="27.295999999999999"/>
  </r>
  <r>
    <x v="0"/>
    <x v="3"/>
    <x v="249"/>
    <x v="1"/>
    <n v="9.9791742745510004E-3"/>
    <n v="9.979174274551001"/>
    <m/>
    <n v="2.1489732265472412"/>
    <n v="57600.03788586978"/>
    <n v="16"/>
  </r>
  <r>
    <x v="0"/>
    <x v="3"/>
    <x v="250"/>
    <x v="1"/>
    <n v="9.9887865680509998E-3"/>
    <n v="9.9887865680509993"/>
    <m/>
    <n v="1.9316413402557373"/>
    <n v="57600.024295018469"/>
    <n v="16"/>
  </r>
  <r>
    <x v="0"/>
    <x v="3"/>
    <x v="251"/>
    <x v="1"/>
    <n v="9.9758693119630006E-3"/>
    <n v="9.9758693119630006"/>
    <m/>
    <n v="2.0163850784301758"/>
    <n v="57600.037633653206"/>
    <n v="16"/>
  </r>
  <r>
    <x v="0"/>
    <x v="3"/>
    <x v="252"/>
    <x v="1"/>
    <n v="9.9760307154329996E-3"/>
    <n v="9.9760307154329997"/>
    <m/>
    <n v="1.9745440483093262"/>
    <n v="57600.039383824842"/>
    <n v="16"/>
  </r>
  <r>
    <x v="0"/>
    <x v="3"/>
    <x v="253"/>
    <x v="1"/>
    <n v="9.9709585806630006E-3"/>
    <n v="9.9709585806629999"/>
    <m/>
    <n v="1.9306652545928955"/>
    <n v="57600.037722968889"/>
    <n v="16"/>
  </r>
  <r>
    <x v="0"/>
    <x v="3"/>
    <x v="254"/>
    <x v="1"/>
    <n v="9.9710613515489998E-3"/>
    <n v="9.9710613515490003"/>
    <m/>
    <n v="1.9745440483093262"/>
    <n v="57600.053912328709"/>
    <n v="16"/>
  </r>
  <r>
    <x v="0"/>
    <x v="3"/>
    <x v="255"/>
    <x v="1"/>
    <n v="0"/>
    <n v="0"/>
    <m/>
    <n v="1.9745440483093262"/>
    <n v="0"/>
    <n v="0"/>
  </r>
  <r>
    <x v="0"/>
    <x v="3"/>
    <x v="256"/>
    <x v="0"/>
    <n v="1.5972239546525002E-2"/>
    <n v="15.972239546525001"/>
    <m/>
    <n v="2.0163850784301758"/>
    <n v="98120.435749038938"/>
    <n v="27.256"/>
  </r>
  <r>
    <x v="0"/>
    <x v="3"/>
    <x v="257"/>
    <x v="1"/>
    <n v="9.9774873949369999E-3"/>
    <n v="9.9774873949370004"/>
    <m/>
    <n v="2.1928298473358154"/>
    <n v="57600.038186118865"/>
    <n v="16"/>
  </r>
  <r>
    <x v="0"/>
    <x v="3"/>
    <x v="258"/>
    <x v="1"/>
    <n v="9.9754735349730003E-3"/>
    <n v="9.9754735349730002"/>
    <m/>
    <n v="2.0591800212860107"/>
    <n v="57600.037811350936"/>
    <n v="16"/>
  </r>
  <r>
    <x v="0"/>
    <x v="3"/>
    <x v="259"/>
    <x v="1"/>
    <n v="9.9738005113379994E-3"/>
    <n v="9.9738005113380002"/>
    <m/>
    <n v="2.0174033641815186"/>
    <n v="57600.037824302381"/>
    <n v="16"/>
  </r>
  <r>
    <x v="0"/>
    <x v="3"/>
    <x v="260"/>
    <x v="1"/>
    <n v="9.9769708712850007E-3"/>
    <n v="9.9769708712850012"/>
    <m/>
    <n v="1.9316413402557373"/>
    <n v="57600.037749592608"/>
    <n v="16"/>
  </r>
  <r>
    <x v="0"/>
    <x v="3"/>
    <x v="261"/>
    <x v="1"/>
    <n v="9.9832078861129998E-3"/>
    <n v="9.983207886113"/>
    <m/>
    <n v="1.9735468626022339"/>
    <n v="57600.033008707149"/>
    <n v="16"/>
  </r>
  <r>
    <x v="0"/>
    <x v="3"/>
    <x v="262"/>
    <x v="1"/>
    <n v="9.9841790853059994E-3"/>
    <n v="9.9841790853059997"/>
    <m/>
    <n v="2.0174033641815186"/>
    <n v="57600.038169181622"/>
    <n v="16"/>
  </r>
  <r>
    <x v="0"/>
    <x v="3"/>
    <x v="263"/>
    <x v="1"/>
    <n v="0"/>
    <n v="0"/>
    <m/>
    <n v="2.0174033641815186"/>
    <n v="0"/>
    <n v="0"/>
  </r>
  <r>
    <x v="0"/>
    <x v="3"/>
    <x v="264"/>
    <x v="0"/>
    <n v="1.5942120057493001E-2"/>
    <n v="15.942120057493"/>
    <m/>
    <n v="2.0174033641815186"/>
    <n v="97897.028194387531"/>
    <n v="27.193999999999999"/>
  </r>
  <r>
    <x v="0"/>
    <x v="3"/>
    <x v="265"/>
    <x v="1"/>
    <n v="9.9767998302220003E-3"/>
    <n v="9.9767998302220011"/>
    <m/>
    <n v="2.2793917655944824"/>
    <n v="57600.039808234826"/>
    <n v="16"/>
  </r>
  <r>
    <x v="0"/>
    <x v="3"/>
    <x v="266"/>
    <x v="1"/>
    <n v="9.9752803305249993E-3"/>
    <n v="9.9752803305249991"/>
    <m/>
    <n v="1.9316413402557373"/>
    <n v="57600.035485825429"/>
    <n v="16"/>
  </r>
  <r>
    <x v="0"/>
    <x v="3"/>
    <x v="267"/>
    <x v="1"/>
    <n v="9.9836509807509997E-3"/>
    <n v="9.9836509807509994"/>
    <m/>
    <n v="2.0184228420257568"/>
    <n v="57600.037811990522"/>
    <n v="16"/>
  </r>
  <r>
    <x v="0"/>
    <x v="3"/>
    <x v="268"/>
    <x v="1"/>
    <n v="9.9699043185410008E-3"/>
    <n v="9.9699043185410012"/>
    <m/>
    <n v="1.9735468626022339"/>
    <n v="57600.037808995614"/>
    <n v="16"/>
  </r>
  <r>
    <x v="0"/>
    <x v="3"/>
    <x v="269"/>
    <x v="1"/>
    <n v="9.9716377306050003E-3"/>
    <n v="9.9716377306049999"/>
    <m/>
    <n v="1.9316413402557373"/>
    <n v="57600.037734974569"/>
    <n v="16"/>
  </r>
  <r>
    <x v="0"/>
    <x v="3"/>
    <x v="270"/>
    <x v="1"/>
    <n v="9.9722225515070009E-3"/>
    <n v="9.9722225515070004"/>
    <m/>
    <n v="2.0184228420257568"/>
    <n v="57600.037812392417"/>
    <n v="16"/>
  </r>
  <r>
    <x v="0"/>
    <x v="3"/>
    <x v="271"/>
    <x v="1"/>
    <n v="0"/>
    <n v="0"/>
    <m/>
    <n v="2.0184228420257568"/>
    <n v="0"/>
    <n v="0"/>
  </r>
  <r>
    <x v="0"/>
    <x v="3"/>
    <x v="272"/>
    <x v="0"/>
    <n v="1.5923656998456E-2"/>
    <n v="15.923656998456"/>
    <m/>
    <n v="2.0602195262908936"/>
    <n v="97863.675569905114"/>
    <n v="27.184000000000001"/>
  </r>
  <r>
    <x v="0"/>
    <x v="3"/>
    <x v="273"/>
    <x v="1"/>
    <n v="9.9659820992249997E-3"/>
    <n v="9.9659820992250001"/>
    <m/>
    <n v="2.1500589847564697"/>
    <n v="57600.041510732211"/>
    <n v="16"/>
  </r>
  <r>
    <x v="0"/>
    <x v="3"/>
    <x v="274"/>
    <x v="1"/>
    <n v="9.9640253647500007E-3"/>
    <n v="9.9640253647500003"/>
    <m/>
    <n v="2.0612599849700928"/>
    <n v="57600.028882212515"/>
    <n v="16"/>
  </r>
  <r>
    <x v="0"/>
    <x v="3"/>
    <x v="275"/>
    <x v="1"/>
    <n v="9.9644730087040008E-3"/>
    <n v="9.964473008704001"/>
    <m/>
    <n v="1.9745440483093262"/>
    <n v="57600.037613097389"/>
    <n v="16"/>
  </r>
  <r>
    <x v="0"/>
    <x v="3"/>
    <x v="276"/>
    <x v="1"/>
    <n v="9.9687938988820002E-3"/>
    <n v="9.9687938988819997"/>
    <m/>
    <n v="2.0612599849700928"/>
    <n v="57600.030479810586"/>
    <n v="16"/>
  </r>
  <r>
    <x v="0"/>
    <x v="3"/>
    <x v="277"/>
    <x v="1"/>
    <n v="9.9675355408029992E-3"/>
    <n v="9.9675355408029986"/>
    <m/>
    <n v="1.9316413402557373"/>
    <n v="57600.055166526523"/>
    <n v="16"/>
  </r>
  <r>
    <x v="0"/>
    <x v="3"/>
    <x v="278"/>
    <x v="1"/>
    <n v="9.9675258090840008E-3"/>
    <n v="9.967525809084"/>
    <m/>
    <n v="2.0163850784301758"/>
    <n v="57600.037836650081"/>
    <n v="16"/>
  </r>
  <r>
    <x v="0"/>
    <x v="3"/>
    <x v="279"/>
    <x v="1"/>
    <n v="0"/>
    <n v="0"/>
    <m/>
    <n v="2.0163850784301758"/>
    <n v="0"/>
    <n v="0"/>
  </r>
  <r>
    <x v="0"/>
    <x v="3"/>
    <x v="280"/>
    <x v="0"/>
    <n v="1.5889514268132999E-2"/>
    <n v="15.889514268132999"/>
    <m/>
    <n v="2.0612599849700928"/>
    <n v="97596.685055327485"/>
    <n v="27.11"/>
  </r>
  <r>
    <x v="0"/>
    <x v="3"/>
    <x v="281"/>
    <x v="1"/>
    <n v="9.9740455428650003E-3"/>
    <n v="9.9740455428649994"/>
    <m/>
    <n v="2.1500589847564697"/>
    <n v="57600.037966387979"/>
    <n v="16"/>
  </r>
  <r>
    <x v="0"/>
    <x v="3"/>
    <x v="282"/>
    <x v="1"/>
    <n v="9.9699542968149993E-3"/>
    <n v="9.9699542968149988"/>
    <m/>
    <n v="2.0194432735443115"/>
    <n v="57600.037377821689"/>
    <n v="16"/>
  </r>
  <r>
    <x v="0"/>
    <x v="3"/>
    <x v="283"/>
    <x v="1"/>
    <n v="9.9707240129749998E-3"/>
    <n v="9.9707240129749994"/>
    <m/>
    <n v="2.0184228420257568"/>
    <n v="57600.037436038438"/>
    <n v="16"/>
  </r>
  <r>
    <x v="0"/>
    <x v="3"/>
    <x v="284"/>
    <x v="1"/>
    <n v="9.9722914143120008E-3"/>
    <n v="9.9722914143120001"/>
    <m/>
    <n v="1.9755423069000244"/>
    <n v="57600.037639891889"/>
    <n v="16"/>
  </r>
  <r>
    <x v="0"/>
    <x v="3"/>
    <x v="285"/>
    <x v="1"/>
    <n v="9.9721814682869996E-3"/>
    <n v="9.9721814682869994"/>
    <m/>
    <n v="2.0194432735443115"/>
    <n v="57600.017841468369"/>
    <n v="16"/>
  </r>
  <r>
    <x v="0"/>
    <x v="3"/>
    <x v="286"/>
    <x v="1"/>
    <n v="9.9705182154400003E-3"/>
    <n v="9.9705182154400003"/>
    <m/>
    <n v="2.0623016357421875"/>
    <n v="57600.035224962558"/>
    <n v="16"/>
  </r>
  <r>
    <x v="0"/>
    <x v="3"/>
    <x v="287"/>
    <x v="1"/>
    <n v="0"/>
    <n v="0"/>
    <m/>
    <n v="2.0623016357421875"/>
    <n v="0"/>
    <n v="0"/>
  </r>
  <r>
    <x v="0"/>
    <x v="3"/>
    <x v="288"/>
    <x v="0"/>
    <n v="1.5866740608845999E-2"/>
    <n v="15.866740608845999"/>
    <m/>
    <n v="2.0184228420257568"/>
    <n v="97521.495448268295"/>
    <n v="27.088999999999999"/>
  </r>
  <r>
    <x v="0"/>
    <x v="3"/>
    <x v="289"/>
    <x v="1"/>
    <n v="9.9634535305179999E-3"/>
    <n v="9.9634535305180005"/>
    <m/>
    <n v="2.2366864681243896"/>
    <n v="57600.037542073478"/>
    <n v="16"/>
  </r>
  <r>
    <x v="0"/>
    <x v="3"/>
    <x v="290"/>
    <x v="1"/>
    <n v="9.9610933278990003E-3"/>
    <n v="9.9610933278990004"/>
    <m/>
    <n v="2.0184228420257568"/>
    <n v="57600.041118844485"/>
    <n v="16"/>
  </r>
  <r>
    <x v="0"/>
    <x v="3"/>
    <x v="291"/>
    <x v="1"/>
    <n v="9.9614229427940001E-3"/>
    <n v="9.961422942794"/>
    <m/>
    <n v="2.1029922962188721"/>
    <n v="57600.050820785516"/>
    <n v="16"/>
  </r>
  <r>
    <x v="0"/>
    <x v="3"/>
    <x v="292"/>
    <x v="1"/>
    <n v="9.9554714662090007E-3"/>
    <n v="9.9554714662090014"/>
    <m/>
    <n v="1.9326183795928955"/>
    <n v="57600.037070609593"/>
    <n v="16"/>
  </r>
  <r>
    <x v="0"/>
    <x v="3"/>
    <x v="293"/>
    <x v="1"/>
    <n v="9.9591267812039995E-3"/>
    <n v="9.9591267812039987"/>
    <m/>
    <n v="2.1478884220123291"/>
    <n v="57600.037941662282"/>
    <n v="16"/>
  </r>
  <r>
    <x v="0"/>
    <x v="3"/>
    <x v="294"/>
    <x v="1"/>
    <n v="9.986653637887E-3"/>
    <n v="9.9866536378870006"/>
    <m/>
    <n v="2.0184228420257568"/>
    <n v="57600.037740049927"/>
    <n v="16"/>
  </r>
  <r>
    <x v="0"/>
    <x v="3"/>
    <x v="295"/>
    <x v="1"/>
    <n v="0"/>
    <n v="0"/>
    <m/>
    <n v="2.0184228420257568"/>
    <n v="0"/>
    <n v="0"/>
  </r>
  <r>
    <x v="0"/>
    <x v="3"/>
    <x v="296"/>
    <x v="0"/>
    <n v="1.5844197125588998E-2"/>
    <n v="15.844197125588998"/>
    <m/>
    <n v="2.0612599849700928"/>
    <n v="97383.498086972788"/>
    <n v="27.050999999999998"/>
  </r>
  <r>
    <x v="0"/>
    <x v="3"/>
    <x v="297"/>
    <x v="1"/>
    <n v="9.9570225829139995E-3"/>
    <n v="9.957022582914"/>
    <m/>
    <n v="2.1939377784729004"/>
    <n v="57600.042819111331"/>
    <n v="16"/>
  </r>
  <r>
    <x v="0"/>
    <x v="3"/>
    <x v="298"/>
    <x v="1"/>
    <n v="9.9574505480460006E-3"/>
    <n v="9.9574505480460012"/>
    <m/>
    <n v="2.105116605758667"/>
    <n v="57600.037604020617"/>
    <n v="16"/>
  </r>
  <r>
    <x v="0"/>
    <x v="3"/>
    <x v="299"/>
    <x v="1"/>
    <n v="9.9532296717769995E-3"/>
    <n v="9.9532296717769988"/>
    <m/>
    <n v="2.1040539741516113"/>
    <n v="57600.04198196152"/>
    <n v="16"/>
  </r>
  <r>
    <x v="0"/>
    <x v="3"/>
    <x v="300"/>
    <x v="1"/>
    <n v="9.9542086762889996E-3"/>
    <n v="9.9542086762889994"/>
    <m/>
    <n v="2.0184228420257568"/>
    <n v="57600.082570731582"/>
    <n v="16"/>
  </r>
  <r>
    <x v="0"/>
    <x v="3"/>
    <x v="301"/>
    <x v="1"/>
    <n v="9.9580658878090002E-3"/>
    <n v="9.9580658878090009"/>
    <m/>
    <n v="2.0623016357421875"/>
    <n v="57600.037239315388"/>
    <n v="16"/>
  </r>
  <r>
    <x v="0"/>
    <x v="3"/>
    <x v="302"/>
    <x v="1"/>
    <n v="9.9559813331510007E-3"/>
    <n v="9.9559813331510014"/>
    <m/>
    <n v="2.0623016357421875"/>
    <n v="57600.041771826291"/>
    <n v="16"/>
  </r>
  <r>
    <x v="0"/>
    <x v="3"/>
    <x v="303"/>
    <x v="1"/>
    <n v="0"/>
    <n v="0"/>
    <m/>
    <n v="2.0623016357421875"/>
    <n v="0"/>
    <n v="0"/>
  </r>
  <r>
    <x v="0"/>
    <x v="3"/>
    <x v="304"/>
    <x v="0"/>
    <n v="1.5835430820489001E-2"/>
    <n v="15.835430820489"/>
    <m/>
    <n v="2.105116605758667"/>
    <n v="97445.680735332804"/>
    <n v="27.068000000000001"/>
  </r>
  <r>
    <x v="0"/>
    <x v="3"/>
    <x v="305"/>
    <x v="1"/>
    <n v="9.9626140962550003E-3"/>
    <n v="9.9626140962550007"/>
    <m/>
    <n v="2.2366864681243896"/>
    <n v="57600.035820079429"/>
    <n v="16"/>
  </r>
  <r>
    <x v="0"/>
    <x v="3"/>
    <x v="306"/>
    <x v="1"/>
    <n v="9.9601133066190006E-3"/>
    <n v="9.9601133066190002"/>
    <m/>
    <n v="2.0194432735443115"/>
    <n v="57600.037604986617"/>
    <n v="16"/>
  </r>
  <r>
    <x v="0"/>
    <x v="3"/>
    <x v="307"/>
    <x v="1"/>
    <n v="9.9654632246830004E-3"/>
    <n v="9.9654632246830008"/>
    <m/>
    <n v="2.0194432735443115"/>
    <n v="57600.039067898571"/>
    <n v="16"/>
  </r>
  <r>
    <x v="0"/>
    <x v="3"/>
    <x v="308"/>
    <x v="1"/>
    <n v="9.9659657352899993E-3"/>
    <n v="9.9659657352899984"/>
    <m/>
    <n v="2.0194432735443115"/>
    <n v="57600.037476204263"/>
    <n v="16"/>
  </r>
  <r>
    <x v="0"/>
    <x v="3"/>
    <x v="309"/>
    <x v="1"/>
    <n v="9.9648015260169996E-3"/>
    <n v="9.9648015260170002"/>
    <m/>
    <n v="2.0612599849700928"/>
    <n v="57600.037932541978"/>
    <n v="16"/>
  </r>
  <r>
    <x v="0"/>
    <x v="3"/>
    <x v="310"/>
    <x v="1"/>
    <n v="9.9545950241900008E-3"/>
    <n v="9.9545950241900005"/>
    <m/>
    <n v="2.0623016357421875"/>
    <n v="57600.033834922317"/>
    <n v="16"/>
  </r>
  <r>
    <x v="0"/>
    <x v="3"/>
    <x v="311"/>
    <x v="1"/>
    <n v="0"/>
    <n v="0"/>
    <m/>
    <n v="2.0623016357421875"/>
    <n v="0"/>
    <n v="0"/>
  </r>
  <r>
    <x v="0"/>
    <x v="3"/>
    <x v="312"/>
    <x v="0"/>
    <n v="1.5804259142086999E-2"/>
    <n v="15.804259142087"/>
    <m/>
    <n v="2.105116605758667"/>
    <n v="97211.076309110169"/>
    <n v="27.003"/>
  </r>
  <r>
    <x v="0"/>
    <x v="3"/>
    <x v="313"/>
    <x v="1"/>
    <n v="9.9585292236099993E-3"/>
    <n v="9.9585292236099985"/>
    <m/>
    <n v="2.2805430889129639"/>
    <n v="57600.036391269357"/>
    <n v="16"/>
  </r>
  <r>
    <x v="0"/>
    <x v="3"/>
    <x v="314"/>
    <x v="1"/>
    <n v="9.9553742685979992E-3"/>
    <n v="9.9553742685979998"/>
    <m/>
    <n v="2.0612599849700928"/>
    <n v="57600.03677198982"/>
    <n v="16"/>
  </r>
  <r>
    <x v="0"/>
    <x v="3"/>
    <x v="315"/>
    <x v="1"/>
    <n v="9.9598992565349993E-3"/>
    <n v="9.9598992565349995"/>
    <m/>
    <n v="2.1478884220123291"/>
    <n v="57600.042710157504"/>
    <n v="16"/>
  </r>
  <r>
    <x v="0"/>
    <x v="3"/>
    <x v="316"/>
    <x v="1"/>
    <n v="9.9641529893360007E-3"/>
    <n v="9.9641529893360001"/>
    <m/>
    <n v="2.0623016357421875"/>
    <n v="57600.035425222057"/>
    <n v="16"/>
  </r>
  <r>
    <x v="0"/>
    <x v="3"/>
    <x v="317"/>
    <x v="1"/>
    <n v="9.9625567381139996E-3"/>
    <n v="9.9625567381139994"/>
    <m/>
    <n v="2.0623016357421875"/>
    <n v="57600.037115729829"/>
    <n v="16"/>
  </r>
  <r>
    <x v="0"/>
    <x v="3"/>
    <x v="318"/>
    <x v="1"/>
    <n v="9.9618710245140008E-3"/>
    <n v="9.9618710245140001"/>
    <m/>
    <n v="2.0623016357421875"/>
    <n v="57600.0354895165"/>
    <n v="16"/>
  </r>
  <r>
    <x v="0"/>
    <x v="3"/>
    <x v="319"/>
    <x v="1"/>
    <n v="0"/>
    <n v="0"/>
    <m/>
    <n v="2.0623016357421875"/>
    <n v="0"/>
    <n v="0"/>
  </r>
  <r>
    <x v="0"/>
    <x v="3"/>
    <x v="320"/>
    <x v="0"/>
    <n v="1.5772033257328E-2"/>
    <n v="15.772033257328001"/>
    <m/>
    <n v="2.1489732265472412"/>
    <n v="96995.299702056829"/>
    <n v="26.943000000000001"/>
  </r>
  <r>
    <x v="0"/>
    <x v="3"/>
    <x v="321"/>
    <x v="1"/>
    <n v="9.9705901498820006E-3"/>
    <n v="9.9705901498819998"/>
    <m/>
    <n v="2.1939377784729004"/>
    <n v="57600.031066342184"/>
    <n v="16"/>
  </r>
  <r>
    <x v="0"/>
    <x v="3"/>
    <x v="322"/>
    <x v="1"/>
    <n v="9.9546379432999994E-3"/>
    <n v="9.9546379432999998"/>
    <m/>
    <n v="2.1468048095703125"/>
    <n v="57600.029797644049"/>
    <n v="16"/>
  </r>
  <r>
    <x v="0"/>
    <x v="3"/>
    <x v="323"/>
    <x v="1"/>
    <n v="9.9598085438560007E-3"/>
    <n v="9.9598085438560009"/>
    <m/>
    <n v="2.1906170845031738"/>
    <n v="57601.987306942712"/>
    <n v="16.001000000000001"/>
  </r>
  <r>
    <x v="0"/>
    <x v="3"/>
    <x v="324"/>
    <x v="1"/>
    <n v="9.9581266866280004E-3"/>
    <n v="9.9581266866280007"/>
    <m/>
    <n v="2.0633442401885986"/>
    <n v="57600.0110234245"/>
    <n v="16"/>
  </r>
  <r>
    <x v="0"/>
    <x v="3"/>
    <x v="325"/>
    <x v="1"/>
    <n v="9.9512791817940004E-3"/>
    <n v="9.9512791817939998"/>
    <m/>
    <n v="2.1489732265472412"/>
    <n v="57600.007031511472"/>
    <n v="16"/>
  </r>
  <r>
    <x v="0"/>
    <x v="3"/>
    <x v="326"/>
    <x v="1"/>
    <n v="9.949902122274E-3"/>
    <n v="9.9499021222740005"/>
    <m/>
    <n v="2.1917228698730469"/>
    <n v="57600.014468169466"/>
    <n v="16"/>
  </r>
  <r>
    <x v="0"/>
    <x v="3"/>
    <x v="327"/>
    <x v="1"/>
    <n v="0"/>
    <n v="0"/>
    <m/>
    <n v="2.1917228698730469"/>
    <n v="0"/>
    <n v="0"/>
  </r>
  <r>
    <x v="0"/>
    <x v="3"/>
    <x v="328"/>
    <x v="0"/>
    <n v="1.5755900556406001E-2"/>
    <n v="15.755900556406001"/>
    <m/>
    <n v="2.105116605758667"/>
    <n v="96994.393937619781"/>
    <n v="26.943000000000001"/>
  </r>
  <r>
    <x v="0"/>
    <x v="3"/>
    <x v="329"/>
    <x v="1"/>
    <n v="9.9475083930030007E-3"/>
    <n v="9.9475083930029999"/>
    <m/>
    <n v="2.2378165721893311"/>
    <n v="57600.017023548105"/>
    <n v="16"/>
  </r>
  <r>
    <x v="0"/>
    <x v="3"/>
    <x v="330"/>
    <x v="1"/>
    <n v="9.9507472423180001E-3"/>
    <n v="9.9507472423180001"/>
    <m/>
    <n v="2.1500589847564697"/>
    <n v="57600.010605021584"/>
    <n v="16"/>
  </r>
  <r>
    <x v="0"/>
    <x v="3"/>
    <x v="331"/>
    <x v="1"/>
    <n v="9.958514420638E-3"/>
    <n v="9.9585144206380001"/>
    <m/>
    <n v="2.1489732265472412"/>
    <n v="57600.016457188351"/>
    <n v="16"/>
  </r>
  <r>
    <x v="0"/>
    <x v="3"/>
    <x v="332"/>
    <x v="1"/>
    <n v="9.9588155997039993E-3"/>
    <n v="9.9588155997039998"/>
    <m/>
    <n v="2.1061804294586182"/>
    <n v="57600.032780985181"/>
    <n v="16"/>
  </r>
  <r>
    <x v="0"/>
    <x v="3"/>
    <x v="333"/>
    <x v="1"/>
    <n v="9.9536352255059999E-3"/>
    <n v="9.9536352255059999"/>
    <m/>
    <n v="2.1928298473358154"/>
    <n v="57600.037923240961"/>
    <n v="16"/>
  </r>
  <r>
    <x v="0"/>
    <x v="3"/>
    <x v="334"/>
    <x v="1"/>
    <n v="9.9506659129920006E-3"/>
    <n v="9.950665912992001"/>
    <m/>
    <n v="2.1928298473358154"/>
    <n v="57600.038474917339"/>
    <n v="16"/>
  </r>
  <r>
    <x v="0"/>
    <x v="3"/>
    <x v="335"/>
    <x v="1"/>
    <n v="0"/>
    <n v="0"/>
    <m/>
    <n v="2.1928298473358154"/>
    <n v="0"/>
    <n v="0"/>
  </r>
  <r>
    <x v="0"/>
    <x v="3"/>
    <x v="336"/>
    <x v="0"/>
    <n v="1.5735349178670002E-2"/>
    <n v="15.735349178670001"/>
    <m/>
    <n v="2.105116605758667"/>
    <n v="96896.918511288139"/>
    <n v="26.916"/>
  </r>
  <r>
    <x v="0"/>
    <x v="3"/>
    <x v="337"/>
    <x v="1"/>
    <n v="9.9454766433349998E-3"/>
    <n v="9.9454766433350006"/>
    <m/>
    <n v="2.2816953659057617"/>
    <n v="57600.060081385935"/>
    <n v="16"/>
  </r>
  <r>
    <x v="0"/>
    <x v="3"/>
    <x v="338"/>
    <x v="1"/>
    <n v="9.9496477946889993E-3"/>
    <n v="9.9496477946889996"/>
    <m/>
    <n v="2.1928298473358154"/>
    <n v="57600.053294340098"/>
    <n v="16"/>
  </r>
  <r>
    <x v="0"/>
    <x v="3"/>
    <x v="339"/>
    <x v="1"/>
    <n v="9.9546673306779992E-3"/>
    <n v="9.9546673306779994"/>
    <m/>
    <n v="2.1917228698730469"/>
    <n v="57600.03688643621"/>
    <n v="16"/>
  </r>
  <r>
    <x v="0"/>
    <x v="3"/>
    <x v="340"/>
    <x v="1"/>
    <n v="9.9533169958089997E-3"/>
    <n v="9.9533169958089989"/>
    <m/>
    <n v="2.1928298473358154"/>
    <n v="57600.049878882397"/>
    <n v="16"/>
  </r>
  <r>
    <x v="0"/>
    <x v="3"/>
    <x v="341"/>
    <x v="1"/>
    <n v="9.9706636148340008E-3"/>
    <n v="9.9706636148340007"/>
    <m/>
    <n v="2.1917228698730469"/>
    <n v="57600.054416081344"/>
    <n v="16"/>
  </r>
  <r>
    <x v="0"/>
    <x v="3"/>
    <x v="342"/>
    <x v="1"/>
    <n v="9.9581410791799996E-3"/>
    <n v="9.9581410791799989"/>
    <m/>
    <n v="2.1928298473358154"/>
    <n v="57600.037573499299"/>
    <n v="16"/>
  </r>
  <r>
    <x v="0"/>
    <x v="3"/>
    <x v="343"/>
    <x v="1"/>
    <n v="0"/>
    <n v="0"/>
    <m/>
    <n v="2.1928298473358154"/>
    <n v="0"/>
    <n v="0"/>
  </r>
  <r>
    <x v="0"/>
    <x v="3"/>
    <x v="344"/>
    <x v="0"/>
    <n v="1.568924787779E-2"/>
    <n v="15.689247877790001"/>
    <m/>
    <n v="2.1928298473358154"/>
    <n v="96466.390698947478"/>
    <n v="26.795999999999999"/>
  </r>
  <r>
    <x v="0"/>
    <x v="3"/>
    <x v="345"/>
    <x v="1"/>
    <n v="9.9564540342240004E-3"/>
    <n v="9.9564540342240004"/>
    <m/>
    <n v="2.2378165721893311"/>
    <n v="57600.038228892299"/>
    <n v="16"/>
  </r>
  <r>
    <x v="0"/>
    <x v="3"/>
    <x v="346"/>
    <x v="1"/>
    <n v="9.9579706920709995E-3"/>
    <n v="9.9579706920709992"/>
    <m/>
    <n v="2.1511461734771729"/>
    <n v="57600.037804250547"/>
    <n v="16"/>
  </r>
  <r>
    <x v="0"/>
    <x v="3"/>
    <x v="347"/>
    <x v="1"/>
    <n v="9.9617699514369992E-3"/>
    <n v="9.9617699514369988"/>
    <m/>
    <n v="2.1522340774536133"/>
    <n v="57600.037770066469"/>
    <n v="16"/>
  </r>
  <r>
    <x v="0"/>
    <x v="3"/>
    <x v="348"/>
    <x v="1"/>
    <n v="9.9667230183689993E-3"/>
    <n v="9.9667230183689988"/>
    <m/>
    <n v="2.1500589847564697"/>
    <n v="57600.038042607877"/>
    <n v="16"/>
  </r>
  <r>
    <x v="0"/>
    <x v="3"/>
    <x v="349"/>
    <x v="1"/>
    <n v="9.9584650787940005E-3"/>
    <n v="9.958465078794001"/>
    <m/>
    <n v="2.1500589847564697"/>
    <n v="57600.060751882331"/>
    <n v="16"/>
  </r>
  <r>
    <x v="0"/>
    <x v="3"/>
    <x v="350"/>
    <x v="1"/>
    <n v="9.9549427214699997E-3"/>
    <n v="9.9549427214699993"/>
    <m/>
    <n v="2.1939377784729004"/>
    <n v="57600.029845037447"/>
    <n v="16"/>
  </r>
  <r>
    <x v="0"/>
    <x v="3"/>
    <x v="351"/>
    <x v="1"/>
    <n v="0"/>
    <n v="0"/>
    <m/>
    <n v="2.1939377784729004"/>
    <n v="0"/>
    <n v="0"/>
  </r>
  <r>
    <x v="0"/>
    <x v="3"/>
    <x v="352"/>
    <x v="0"/>
    <n v="1.5663172501888999E-2"/>
    <n v="15.663172501888999"/>
    <m/>
    <n v="2.1489732265472412"/>
    <n v="96269.092164431597"/>
    <n v="26.741"/>
  </r>
  <r>
    <x v="0"/>
    <x v="3"/>
    <x v="353"/>
    <x v="1"/>
    <n v="9.9531669125359993E-3"/>
    <n v="9.9531669125360001"/>
    <m/>
    <n v="2.3682560920715332"/>
    <n v="57600.035997006984"/>
    <n v="16"/>
  </r>
  <r>
    <x v="0"/>
    <x v="3"/>
    <x v="354"/>
    <x v="1"/>
    <n v="8.0790578952499997E-3"/>
    <n v="8.0790578952499992"/>
    <m/>
    <n v="2.1511461734771729"/>
    <n v="44909.207450914153"/>
    <n v="12.475"/>
  </r>
  <r>
    <x v="0"/>
    <x v="3"/>
    <x v="355"/>
    <x v="1"/>
    <n v="9.9509211819170003E-3"/>
    <n v="9.9509211819169998"/>
    <m/>
    <n v="2.1939377784729004"/>
    <n v="57600.069159552862"/>
    <n v="16"/>
  </r>
  <r>
    <x v="0"/>
    <x v="3"/>
    <x v="356"/>
    <x v="1"/>
    <n v="9.9454864895319999E-3"/>
    <n v="9.9454864895319997"/>
    <m/>
    <n v="2.2366864681243896"/>
    <n v="57600.067168738635"/>
    <n v="16"/>
  </r>
  <r>
    <x v="0"/>
    <x v="3"/>
    <x v="357"/>
    <x v="1"/>
    <m/>
    <n v="0"/>
    <m/>
    <m/>
    <m/>
    <n v="0"/>
  </r>
  <r>
    <x v="0"/>
    <x v="3"/>
    <x v="358"/>
    <x v="1"/>
    <m/>
    <n v="0"/>
    <m/>
    <m/>
    <m/>
    <n v="0"/>
  </r>
  <r>
    <x v="0"/>
    <x v="3"/>
    <x v="359"/>
    <x v="1"/>
    <m/>
    <n v="0"/>
    <m/>
    <m/>
    <m/>
    <n v="0"/>
  </r>
  <r>
    <x v="0"/>
    <x v="3"/>
    <x v="360"/>
    <x v="0"/>
    <n v="1.5664384968566002E-2"/>
    <n v="15.664384968566001"/>
    <m/>
    <n v="2.2355573177337646"/>
    <n v="96394.002294194506"/>
    <n v="26.776"/>
  </r>
  <r>
    <x v="0"/>
    <x v="3"/>
    <x v="361"/>
    <x v="1"/>
    <n v="9.9508715961039995E-3"/>
    <n v="9.9508715961039993"/>
    <m/>
    <n v="2.3243997097015381"/>
    <n v="57600.040576825006"/>
    <n v="16"/>
  </r>
  <r>
    <x v="0"/>
    <x v="3"/>
    <x v="362"/>
    <x v="1"/>
    <n v="9.966731561301E-3"/>
    <n v="9.9667315613009997"/>
    <m/>
    <n v="2.1500589847564697"/>
    <n v="57600.028498966109"/>
    <n v="16"/>
  </r>
  <r>
    <x v="0"/>
    <x v="3"/>
    <x v="363"/>
    <x v="1"/>
    <n v="9.9544409933730003E-3"/>
    <n v="9.9544409933729998"/>
    <m/>
    <n v="2.2355573177337646"/>
    <n v="57600.015693425637"/>
    <n v="16"/>
  </r>
  <r>
    <x v="0"/>
    <x v="3"/>
    <x v="364"/>
    <x v="1"/>
    <n v="9.9657526356940005E-3"/>
    <n v="9.9657526356940007"/>
    <m/>
    <n v="2.2366864681243896"/>
    <n v="57600.019918785649"/>
    <n v="16"/>
  </r>
  <r>
    <x v="0"/>
    <x v="3"/>
    <x v="365"/>
    <x v="1"/>
    <n v="9.9547898419250005E-3"/>
    <n v="9.9547898419250007"/>
    <m/>
    <n v="2.2366864681243896"/>
    <n v="57600.007185589864"/>
    <n v="16"/>
  </r>
  <r>
    <x v="0"/>
    <x v="3"/>
    <x v="366"/>
    <x v="1"/>
    <n v="9.9543486280770001E-3"/>
    <n v="9.9543486280769997"/>
    <m/>
    <n v="2.1928298473358154"/>
    <n v="57600.023287403383"/>
    <n v="16"/>
  </r>
  <r>
    <x v="0"/>
    <x v="3"/>
    <x v="367"/>
    <x v="1"/>
    <n v="0"/>
    <n v="0"/>
    <m/>
    <n v="2.1928298473358154"/>
    <n v="0"/>
    <n v="0"/>
  </r>
  <r>
    <x v="0"/>
    <x v="3"/>
    <x v="368"/>
    <x v="0"/>
    <n v="1.5664114980414E-2"/>
    <n v="15.664114980414"/>
    <m/>
    <n v="2.45762038230896"/>
    <n v="96042.182675795484"/>
    <n v="26.678000000000001"/>
  </r>
  <r>
    <x v="0"/>
    <x v="3"/>
    <x v="369"/>
    <x v="1"/>
    <n v="9.9669882798439999E-3"/>
    <n v="9.9669882798439993"/>
    <m/>
    <n v="2.2832291126251221"/>
    <n v="57600.039388932375"/>
    <n v="16"/>
  </r>
  <r>
    <x v="0"/>
    <x v="3"/>
    <x v="370"/>
    <x v="1"/>
    <n v="9.9699338155050006E-3"/>
    <n v="9.9699338155050015"/>
    <m/>
    <n v="2.1954126358032227"/>
    <n v="57600.035648948469"/>
    <n v="16"/>
  </r>
  <r>
    <x v="0"/>
    <x v="3"/>
    <x v="371"/>
    <x v="1"/>
    <n v="9.9795967620530009E-3"/>
    <n v="9.9795967620530011"/>
    <m/>
    <n v="2.2381899356842041"/>
    <n v="57600.039568096123"/>
    <n v="16"/>
  </r>
  <r>
    <x v="0"/>
    <x v="3"/>
    <x v="372"/>
    <x v="1"/>
    <n v="9.9870355960180006E-3"/>
    <n v="9.9870355960179999"/>
    <m/>
    <n v="2.1943039894104004"/>
    <n v="57600.038226461926"/>
    <n v="16"/>
  </r>
  <r>
    <x v="0"/>
    <x v="3"/>
    <x v="373"/>
    <x v="1"/>
    <n v="9.9820643792119992E-3"/>
    <n v="9.9820643792119998"/>
    <m/>
    <n v="2.2393209934234619"/>
    <n v="57600.039655685861"/>
    <n v="16"/>
  </r>
  <r>
    <x v="0"/>
    <x v="3"/>
    <x v="374"/>
    <x v="1"/>
    <n v="9.9824956202289993E-3"/>
    <n v="9.9824956202289989"/>
    <m/>
    <n v="2.1943039894104004"/>
    <n v="57600.039404412222"/>
    <n v="16"/>
  </r>
  <r>
    <x v="0"/>
    <x v="3"/>
    <x v="375"/>
    <x v="1"/>
    <n v="0"/>
    <n v="0"/>
    <m/>
    <n v="2.1943039894104004"/>
    <n v="0"/>
    <n v="0"/>
  </r>
  <r>
    <x v="0"/>
    <x v="3"/>
    <x v="376"/>
    <x v="0"/>
    <n v="1.5581615134619E-2"/>
    <n v="15.581615134619"/>
    <m/>
    <n v="2.2393209934234619"/>
    <n v="95394.484496385747"/>
    <n v="26.498000000000001"/>
  </r>
  <r>
    <x v="0"/>
    <x v="3"/>
    <x v="377"/>
    <x v="1"/>
    <n v="9.9954015017870001E-3"/>
    <n v="9.9954015017870006"/>
    <m/>
    <n v="2.4125158786773682"/>
    <n v="57600.039573223286"/>
    <n v="16"/>
  </r>
  <r>
    <x v="0"/>
    <x v="3"/>
    <x v="378"/>
    <x v="1"/>
    <n v="3.3250762450199998E-4"/>
    <n v="0.332507624502"/>
    <m/>
    <n v="2.1954126358032227"/>
    <n v="57600.036770616192"/>
    <n v="16"/>
  </r>
  <r>
    <x v="0"/>
    <x v="3"/>
    <x v="379"/>
    <x v="1"/>
    <n v="3.3355916743800002E-4"/>
    <n v="0.33355916743800001"/>
    <m/>
    <n v="1.1212184429168701"/>
    <n v="57600.039484505542"/>
    <n v="16"/>
  </r>
  <r>
    <x v="0"/>
    <x v="3"/>
    <x v="380"/>
    <x v="1"/>
    <n v="3.2773405419499999E-4"/>
    <n v="0.32773405419500001"/>
    <m/>
    <n v="86.894432067871094"/>
    <n v="57600.04197300435"/>
    <n v="16"/>
  </r>
  <r>
    <x v="0"/>
    <x v="3"/>
    <x v="381"/>
    <x v="1"/>
    <n v="3.3882022578200001E-4"/>
    <n v="0.338820225782"/>
    <m/>
    <n v="86.894432067871094"/>
    <n v="57600.039538862184"/>
    <n v="16"/>
  </r>
  <r>
    <x v="0"/>
    <x v="3"/>
    <x v="382"/>
    <x v="1"/>
    <n v="3.2751947218399998E-4"/>
    <n v="0.32751947218399996"/>
    <m/>
    <n v="0.55880659818649292"/>
    <n v="57600.042610117234"/>
    <n v="16"/>
  </r>
  <r>
    <x v="0"/>
    <x v="3"/>
    <x v="383"/>
    <x v="1"/>
    <n v="0"/>
    <n v="0"/>
    <m/>
    <n v="0.55880659818649292"/>
    <n v="0"/>
    <n v="0"/>
  </r>
  <r>
    <x v="0"/>
    <x v="3"/>
    <x v="384"/>
    <x v="0"/>
    <m/>
    <m/>
    <m/>
    <n v="0"/>
    <m/>
    <m/>
  </r>
  <r>
    <x v="0"/>
    <x v="3"/>
    <x v="385"/>
    <x v="1"/>
    <n v="1.0015881776609999E-2"/>
    <n v="10.01588177661"/>
    <m/>
    <n v="2.5428240299224854"/>
    <n v="57600.02423412697"/>
    <n v="16"/>
  </r>
  <r>
    <x v="0"/>
    <x v="3"/>
    <x v="386"/>
    <x v="1"/>
    <n v="1.0019112689099E-2"/>
    <n v="10.019112689099"/>
    <m/>
    <n v="2.4137341976165771"/>
    <n v="57600.039547668661"/>
    <n v="16"/>
  </r>
  <r>
    <x v="0"/>
    <x v="3"/>
    <x v="387"/>
    <x v="1"/>
    <n v="1.0024763056754E-2"/>
    <n v="10.024763056754001"/>
    <m/>
    <n v="2.3710455894470215"/>
    <n v="57600.039402999391"/>
    <n v="16"/>
  </r>
  <r>
    <x v="0"/>
    <x v="3"/>
    <x v="388"/>
    <x v="1"/>
    <n v="1.0024438535806E-2"/>
    <n v="10.024438535806"/>
    <m/>
    <n v="2.4137341976165771"/>
    <n v="57600.039542656101"/>
    <n v="16"/>
  </r>
  <r>
    <x v="0"/>
    <x v="3"/>
    <x v="389"/>
    <x v="1"/>
    <n v="1.0024702472256E-2"/>
    <n v="10.024702472255999"/>
    <m/>
    <n v="2.3698482513427734"/>
    <n v="57600.039353788779"/>
    <n v="16"/>
  </r>
  <r>
    <x v="0"/>
    <x v="3"/>
    <x v="390"/>
    <x v="1"/>
    <n v="1.0028054620059E-2"/>
    <n v="10.028054620059001"/>
    <m/>
    <n v="2.3710455894470215"/>
    <n v="57602.00068998443"/>
    <n v="16.001000000000001"/>
  </r>
  <r>
    <x v="0"/>
    <x v="3"/>
    <x v="391"/>
    <x v="1"/>
    <n v="0"/>
    <n v="0"/>
    <m/>
    <n v="2.3710455894470215"/>
    <n v="0"/>
    <n v="0"/>
  </r>
  <r>
    <x v="0"/>
    <x v="3"/>
    <x v="392"/>
    <x v="0"/>
    <n v="1.5327053789747001E-2"/>
    <n v="15.327053789747001"/>
    <m/>
    <n v="2.4563796520233154"/>
    <n v="93159.584720360654"/>
    <n v="25.878"/>
  </r>
  <r>
    <x v="0"/>
    <x v="3"/>
    <x v="393"/>
    <x v="1"/>
    <n v="1.0021005154992E-2"/>
    <n v="10.021005154992"/>
    <m/>
    <n v="2.4161748886108398"/>
    <n v="57600.039578236945"/>
    <n v="16"/>
  </r>
  <r>
    <x v="0"/>
    <x v="3"/>
    <x v="394"/>
    <x v="1"/>
    <n v="1.0006152518348001E-2"/>
    <n v="10.006152518348001"/>
    <m/>
    <n v="2.4149539470672607"/>
    <n v="57600.039432886027"/>
    <n v="16"/>
  </r>
  <r>
    <x v="0"/>
    <x v="3"/>
    <x v="395"/>
    <x v="1"/>
    <n v="9.9830150648100007E-3"/>
    <n v="9.9830150648100009"/>
    <m/>
    <n v="2.4137341976165771"/>
    <n v="57600.039425814262"/>
    <n v="16"/>
  </r>
  <r>
    <x v="0"/>
    <x v="3"/>
    <x v="396"/>
    <x v="1"/>
    <n v="9.9767973113789998E-3"/>
    <n v="9.9767973113790003"/>
    <m/>
    <n v="2.4149539470672607"/>
    <n v="57600.045836812438"/>
    <n v="16"/>
  </r>
  <r>
    <x v="0"/>
    <x v="3"/>
    <x v="397"/>
    <x v="1"/>
    <n v="9.9724203150579997E-3"/>
    <n v="9.9724203150579989"/>
    <m/>
    <n v="2.4125158786773682"/>
    <n v="57600.040355563018"/>
    <n v="16"/>
  </r>
  <r>
    <x v="0"/>
    <x v="3"/>
    <x v="398"/>
    <x v="1"/>
    <n v="9.9717452667759995E-3"/>
    <n v="9.9717452667759989"/>
    <m/>
    <n v="2.3710455894470215"/>
    <n v="57600.04006273429"/>
    <n v="16"/>
  </r>
  <r>
    <x v="0"/>
    <x v="3"/>
    <x v="399"/>
    <x v="1"/>
    <n v="0"/>
    <n v="0"/>
    <m/>
    <n v="2.3710455894470215"/>
    <n v="0"/>
    <n v="0"/>
  </r>
  <r>
    <x v="0"/>
    <x v="3"/>
    <x v="400"/>
    <x v="0"/>
    <n v="1.5381273392231999E-2"/>
    <n v="15.381273392232"/>
    <m/>
    <n v="2.3271374702453613"/>
    <n v="94127.509088520004"/>
    <n v="26.146999999999998"/>
  </r>
  <r>
    <x v="0"/>
    <x v="3"/>
    <x v="401"/>
    <x v="1"/>
    <n v="9.9763354283110006E-3"/>
    <n v="9.9763354283109997"/>
    <m/>
    <n v="2.5015063285827637"/>
    <n v="57600.039649456878"/>
    <n v="16"/>
  </r>
  <r>
    <x v="0"/>
    <x v="3"/>
    <x v="402"/>
    <x v="1"/>
    <n v="9.9713285513069998E-3"/>
    <n v="9.9713285513069998"/>
    <m/>
    <n v="2.3698482513427734"/>
    <n v="57600.024870385139"/>
    <n v="16"/>
  </r>
  <r>
    <x v="0"/>
    <x v="3"/>
    <x v="403"/>
    <x v="1"/>
    <n v="9.9692187729200007E-3"/>
    <n v="9.9692187729200015"/>
    <m/>
    <n v="2.45762038230896"/>
    <n v="57600.039286149993"/>
    <n v="16"/>
  </r>
  <r>
    <x v="0"/>
    <x v="3"/>
    <x v="404"/>
    <x v="1"/>
    <n v="9.9719485169230005E-3"/>
    <n v="9.9719485169229998"/>
    <m/>
    <n v="2.3698482513427734"/>
    <n v="57600.039960675029"/>
    <n v="16"/>
  </r>
  <r>
    <x v="0"/>
    <x v="3"/>
    <x v="405"/>
    <x v="1"/>
    <n v="9.9963823085140006E-3"/>
    <n v="9.9963823085140007"/>
    <m/>
    <n v="2.3710455894470215"/>
    <n v="57600.039335446985"/>
    <n v="16"/>
  </r>
  <r>
    <x v="0"/>
    <x v="3"/>
    <x v="406"/>
    <x v="1"/>
    <n v="9.9995067309000003E-3"/>
    <n v="9.9995067309000003"/>
    <m/>
    <n v="2.45762038230896"/>
    <n v="57600.039632001761"/>
    <n v="16"/>
  </r>
  <r>
    <x v="0"/>
    <x v="3"/>
    <x v="407"/>
    <x v="1"/>
    <n v="0"/>
    <n v="0"/>
    <m/>
    <n v="2.45762038230896"/>
    <n v="0"/>
    <n v="0"/>
  </r>
  <r>
    <x v="0"/>
    <x v="3"/>
    <x v="408"/>
    <x v="0"/>
    <n v="1.5306193967661001E-2"/>
    <n v="15.306193967661001"/>
    <m/>
    <n v="2.4125158786773682"/>
    <n v="93378.837085709732"/>
    <n v="25.939"/>
  </r>
  <r>
    <x v="0"/>
    <x v="3"/>
    <x v="409"/>
    <x v="1"/>
    <n v="1.0000047208762E-2"/>
    <n v="10.000047208762"/>
    <m/>
    <n v="2.5027704238891602"/>
    <n v="57600.039316656963"/>
    <n v="16"/>
  </r>
  <r>
    <x v="0"/>
    <x v="3"/>
    <x v="410"/>
    <x v="1"/>
    <n v="9.9975256420110001E-3"/>
    <n v="9.9975256420110004"/>
    <m/>
    <n v="2.45762038230896"/>
    <n v="57600.039557530952"/>
    <n v="16"/>
  </r>
  <r>
    <x v="0"/>
    <x v="3"/>
    <x v="411"/>
    <x v="1"/>
    <n v="9.9987395635380005E-3"/>
    <n v="9.9987395635380008"/>
    <m/>
    <n v="2.4588623046875"/>
    <n v="57600.03953901137"/>
    <n v="16"/>
  </r>
  <r>
    <x v="0"/>
    <x v="3"/>
    <x v="412"/>
    <x v="1"/>
    <n v="9.997469946372E-3"/>
    <n v="9.997469946372"/>
    <m/>
    <n v="2.3722443580627441"/>
    <n v="57600.039691455575"/>
    <n v="16"/>
  </r>
  <r>
    <x v="0"/>
    <x v="3"/>
    <x v="413"/>
    <x v="1"/>
    <n v="9.6764504505820002E-3"/>
    <n v="9.676450450582001"/>
    <m/>
    <n v="2.4161748886108398"/>
    <n v="55392.226437814919"/>
    <n v="15.387"/>
  </r>
  <r>
    <x v="1"/>
    <x v="3"/>
    <x v="195"/>
    <x v="1"/>
    <n v="9.9879802596849997E-3"/>
    <n v="9.9879802596849991"/>
    <m/>
    <n v="3.5983936786651611"/>
    <n v="57601.989685204717"/>
    <n v="16.001000000000001"/>
  </r>
  <r>
    <x v="1"/>
    <x v="3"/>
    <x v="196"/>
    <x v="1"/>
    <n v="9.9779705141880004E-3"/>
    <n v="9.9779705141879997"/>
    <m/>
    <n v="3.5983936786651611"/>
    <n v="57602.003860600897"/>
    <n v="16.001000000000001"/>
  </r>
  <r>
    <x v="1"/>
    <x v="3"/>
    <x v="197"/>
    <x v="1"/>
    <n v="9.9705065604030006E-3"/>
    <n v="9.9705065604030008"/>
    <m/>
    <n v="3.5124127864837646"/>
    <n v="57602.003941279763"/>
    <n v="16.001000000000001"/>
  </r>
  <r>
    <x v="1"/>
    <x v="3"/>
    <x v="198"/>
    <x v="1"/>
    <n v="9.9760609649300006E-3"/>
    <n v="9.9760609649300012"/>
    <m/>
    <n v="3.5983936786651611"/>
    <n v="57602.003870619366"/>
    <n v="16.001000000000001"/>
  </r>
  <r>
    <x v="1"/>
    <x v="3"/>
    <x v="199"/>
    <x v="1"/>
    <n v="0"/>
    <n v="0"/>
    <m/>
    <n v="3.5983936786651611"/>
    <n v="0"/>
    <n v="0"/>
  </r>
  <r>
    <x v="1"/>
    <x v="3"/>
    <x v="200"/>
    <x v="0"/>
    <n v="2.0100117168066998E-2"/>
    <n v="20.100117168066998"/>
    <m/>
    <n v="3.5563178062438965"/>
    <n v="126150.99379640448"/>
    <n v="35.042000000000002"/>
  </r>
  <r>
    <x v="1"/>
    <x v="3"/>
    <x v="201"/>
    <x v="1"/>
    <n v="9.9737402873089995E-3"/>
    <n v="9.9737402873089991"/>
    <m/>
    <n v="3.823636531829834"/>
    <n v="57600.026681930685"/>
    <n v="16"/>
  </r>
  <r>
    <x v="1"/>
    <x v="3"/>
    <x v="202"/>
    <x v="1"/>
    <n v="9.9764698589979994E-3"/>
    <n v="9.9764698589979997"/>
    <m/>
    <n v="3.5983936786651611"/>
    <n v="57600.023785923877"/>
    <n v="16"/>
  </r>
  <r>
    <x v="1"/>
    <x v="3"/>
    <x v="203"/>
    <x v="1"/>
    <n v="9.9808219570440004E-3"/>
    <n v="9.9808219570440002"/>
    <m/>
    <n v="3.5124127864837646"/>
    <n v="57602.005151826816"/>
    <n v="16.001000000000001"/>
  </r>
  <r>
    <x v="1"/>
    <x v="3"/>
    <x v="204"/>
    <x v="1"/>
    <n v="9.9802664304990008E-3"/>
    <n v="9.9802664304990003"/>
    <m/>
    <n v="3.5983936786651611"/>
    <n v="57602.005254056901"/>
    <n v="16.001000000000001"/>
  </r>
  <r>
    <x v="1"/>
    <x v="3"/>
    <x v="205"/>
    <x v="1"/>
    <n v="9.9737952530710005E-3"/>
    <n v="9.9737952530709997"/>
    <m/>
    <n v="3.6824169158935547"/>
    <n v="57600.022966093311"/>
    <n v="16"/>
  </r>
  <r>
    <x v="1"/>
    <x v="3"/>
    <x v="206"/>
    <x v="1"/>
    <n v="9.9838025703049994E-3"/>
    <n v="9.9838025703049986"/>
    <m/>
    <n v="3.5983936786651611"/>
    <n v="57600.037579886091"/>
    <n v="16"/>
  </r>
  <r>
    <x v="1"/>
    <x v="3"/>
    <x v="207"/>
    <x v="1"/>
    <n v="0"/>
    <n v="0"/>
    <m/>
    <n v="3.5983936786651611"/>
    <n v="0"/>
    <n v="0"/>
  </r>
  <r>
    <x v="1"/>
    <x v="3"/>
    <x v="208"/>
    <x v="0"/>
    <n v="2.0124239511817001E-2"/>
    <n v="20.124239511817002"/>
    <m/>
    <n v="3.5983936786651611"/>
    <n v="126274.91494416706"/>
    <n v="35.076000000000001"/>
  </r>
  <r>
    <x v="1"/>
    <x v="3"/>
    <x v="209"/>
    <x v="1"/>
    <n v="9.9744592639280007E-3"/>
    <n v="9.9744592639280008"/>
    <m/>
    <n v="3.9494564533233643"/>
    <n v="57601.998382082005"/>
    <n v="16.001000000000001"/>
  </r>
  <r>
    <x v="1"/>
    <x v="3"/>
    <x v="210"/>
    <x v="1"/>
    <n v="9.9728887407579993E-3"/>
    <n v="9.972888740758"/>
    <m/>
    <n v="3.5983936786651611"/>
    <n v="57602.003596454299"/>
    <n v="16.001000000000001"/>
  </r>
  <r>
    <x v="1"/>
    <x v="3"/>
    <x v="211"/>
    <x v="1"/>
    <n v="9.9665709624140002E-3"/>
    <n v="9.966570962414"/>
    <m/>
    <n v="3.6404266357421875"/>
    <n v="57602.003486434391"/>
    <n v="16.001000000000001"/>
  </r>
  <r>
    <x v="1"/>
    <x v="3"/>
    <x v="212"/>
    <x v="1"/>
    <n v="9.9701385998550007E-3"/>
    <n v="9.9701385998549998"/>
    <m/>
    <n v="3.6842873096466064"/>
    <n v="57602.006651441501"/>
    <n v="16.001000000000001"/>
  </r>
  <r>
    <x v="1"/>
    <x v="3"/>
    <x v="213"/>
    <x v="1"/>
    <n v="9.9709602442190001E-3"/>
    <n v="9.9709602442190004"/>
    <m/>
    <n v="3.5965662002563477"/>
    <n v="57601.99560189739"/>
    <n v="16.001000000000001"/>
  </r>
  <r>
    <x v="1"/>
    <x v="3"/>
    <x v="214"/>
    <x v="1"/>
    <n v="9.9729320184110005E-3"/>
    <n v="9.9729320184110009"/>
    <m/>
    <n v="3.6422765254974365"/>
    <n v="57602.005543694526"/>
    <n v="16.001000000000001"/>
  </r>
  <r>
    <x v="1"/>
    <x v="3"/>
    <x v="215"/>
    <x v="1"/>
    <n v="0"/>
    <n v="0"/>
    <m/>
    <n v="3.6422765254974365"/>
    <n v="0"/>
    <n v="0"/>
  </r>
  <r>
    <x v="1"/>
    <x v="3"/>
    <x v="216"/>
    <x v="0"/>
    <n v="2.0102544032165E-2"/>
    <n v="20.102544032165"/>
    <m/>
    <n v="3.6842873096466064"/>
    <n v="125862.25209437196"/>
    <n v="34.962000000000003"/>
  </r>
  <r>
    <x v="1"/>
    <x v="3"/>
    <x v="217"/>
    <x v="1"/>
    <n v="9.973770555118E-3"/>
    <n v="9.9737705551179996"/>
    <m/>
    <n v="3.9055736064910889"/>
    <n v="57602.003316682669"/>
    <n v="16.001000000000001"/>
  </r>
  <r>
    <x v="1"/>
    <x v="3"/>
    <x v="218"/>
    <x v="1"/>
    <n v="9.9660872270509997E-3"/>
    <n v="9.9660872270510001"/>
    <m/>
    <n v="3.5983936786651611"/>
    <n v="57602.003562418642"/>
    <n v="16.001000000000001"/>
  </r>
  <r>
    <x v="1"/>
    <x v="3"/>
    <x v="219"/>
    <x v="1"/>
    <n v="9.968427290397E-3"/>
    <n v="9.9684272903970008"/>
    <m/>
    <n v="3.6842873096466064"/>
    <n v="57602.003736881437"/>
    <n v="16.001000000000001"/>
  </r>
  <r>
    <x v="1"/>
    <x v="3"/>
    <x v="220"/>
    <x v="1"/>
    <n v="9.9730221868350004E-3"/>
    <n v="9.9730221868350011"/>
    <m/>
    <n v="3.5983936786651611"/>
    <n v="57600.035453650584"/>
    <n v="16"/>
  </r>
  <r>
    <x v="1"/>
    <x v="3"/>
    <x v="221"/>
    <x v="1"/>
    <n v="9.9777107536220006E-3"/>
    <n v="9.9777107536220004"/>
    <m/>
    <n v="3.5141992568969727"/>
    <n v="57602.003293252921"/>
    <n v="16.001000000000001"/>
  </r>
  <r>
    <x v="1"/>
    <x v="3"/>
    <x v="222"/>
    <x v="1"/>
    <n v="9.9865811855829999E-3"/>
    <n v="9.9865811855830007"/>
    <m/>
    <n v="3.6422765254974365"/>
    <n v="57600.037706026254"/>
    <n v="16"/>
  </r>
  <r>
    <x v="1"/>
    <x v="3"/>
    <x v="223"/>
    <x v="1"/>
    <n v="0"/>
    <n v="0"/>
    <m/>
    <n v="3.6422765254974365"/>
    <n v="0"/>
    <n v="0"/>
  </r>
  <r>
    <x v="1"/>
    <x v="3"/>
    <x v="224"/>
    <x v="0"/>
    <n v="2.0090488184250001E-2"/>
    <n v="20.090488184250002"/>
    <m/>
    <n v="3.6842873096466064"/>
    <n v="125958.11778929961"/>
    <n v="34.988"/>
  </r>
  <r>
    <x v="1"/>
    <x v="3"/>
    <x v="225"/>
    <x v="1"/>
    <n v="9.9722569527350008E-3"/>
    <n v="9.972256952735"/>
    <m/>
    <n v="3.9913113117218018"/>
    <n v="57600.037670653008"/>
    <n v="16"/>
  </r>
  <r>
    <x v="1"/>
    <x v="3"/>
    <x v="226"/>
    <x v="1"/>
    <n v="9.9719763226440005E-3"/>
    <n v="9.9719763226440001"/>
    <m/>
    <n v="3.6404266357421875"/>
    <n v="57602.003347342768"/>
    <n v="16.001000000000001"/>
  </r>
  <r>
    <x v="1"/>
    <x v="3"/>
    <x v="227"/>
    <x v="1"/>
    <n v="1.0001319472713001E-2"/>
    <n v="10.001319472713"/>
    <m/>
    <n v="3.5983936786651611"/>
    <n v="57602.003773656819"/>
    <n v="16.001000000000001"/>
  </r>
  <r>
    <x v="1"/>
    <x v="3"/>
    <x v="228"/>
    <x v="1"/>
    <n v="1.0012099107016E-2"/>
    <n v="10.012099107016001"/>
    <m/>
    <n v="3.6842873096466064"/>
    <n v="57602.003789061811"/>
    <n v="16.001000000000001"/>
  </r>
  <r>
    <x v="1"/>
    <x v="3"/>
    <x v="229"/>
    <x v="1"/>
    <n v="1.0008226935179E-2"/>
    <n v="10.008226935179"/>
    <m/>
    <n v="3.7281479835510254"/>
    <n v="57600.037535206808"/>
    <n v="16"/>
  </r>
  <r>
    <x v="1"/>
    <x v="3"/>
    <x v="230"/>
    <x v="1"/>
    <n v="1.0002289622492999E-2"/>
    <n v="10.002289622492999"/>
    <m/>
    <n v="3.6842873096466064"/>
    <n v="57602.003757445411"/>
    <n v="16.001000000000001"/>
  </r>
  <r>
    <x v="1"/>
    <x v="3"/>
    <x v="231"/>
    <x v="1"/>
    <n v="0"/>
    <n v="0"/>
    <m/>
    <n v="3.6842873096466064"/>
    <n v="0"/>
    <n v="0"/>
  </r>
  <r>
    <x v="1"/>
    <x v="3"/>
    <x v="232"/>
    <x v="0"/>
    <n v="2.0094516493198999E-2"/>
    <n v="20.094516493198999"/>
    <m/>
    <n v="3.6842873096466064"/>
    <n v="125911.26444607892"/>
    <n v="34.975000000000001"/>
  </r>
  <r>
    <x v="1"/>
    <x v="3"/>
    <x v="233"/>
    <x v="1"/>
    <n v="9.9761718924199997E-3"/>
    <n v="9.97617189242"/>
    <m/>
    <n v="3.9494564533233643"/>
    <n v="57600.037792614588"/>
    <n v="16"/>
  </r>
  <r>
    <x v="1"/>
    <x v="3"/>
    <x v="234"/>
    <x v="1"/>
    <n v="1.0016738877431E-2"/>
    <n v="10.016738877431001"/>
    <m/>
    <n v="3.6404266357421875"/>
    <n v="57601.999863676421"/>
    <n v="16.001000000000001"/>
  </r>
  <r>
    <x v="1"/>
    <x v="3"/>
    <x v="235"/>
    <x v="1"/>
    <n v="1.0014058317413E-2"/>
    <n v="10.014058317412999"/>
    <m/>
    <n v="3.6422765254974365"/>
    <n v="57602.00343242324"/>
    <n v="16.001000000000001"/>
  </r>
  <r>
    <x v="1"/>
    <x v="3"/>
    <x v="236"/>
    <x v="1"/>
    <n v="1.0008828396648E-2"/>
    <n v="10.008828396647999"/>
    <m/>
    <n v="3.7281479835510254"/>
    <n v="57602.006597725573"/>
    <n v="16.001000000000001"/>
  </r>
  <r>
    <x v="1"/>
    <x v="3"/>
    <x v="237"/>
    <x v="1"/>
    <n v="9.9978009695150007E-3"/>
    <n v="9.9978009695150014"/>
    <m/>
    <n v="3.6842873096466064"/>
    <n v="57600.037704635222"/>
    <n v="16"/>
  </r>
  <r>
    <x v="1"/>
    <x v="3"/>
    <x v="238"/>
    <x v="1"/>
    <n v="1.0018250576187E-2"/>
    <n v="10.018250576187"/>
    <m/>
    <n v="3.7319386005401611"/>
    <n v="57600.03937908441"/>
    <n v="16"/>
  </r>
  <r>
    <x v="1"/>
    <x v="3"/>
    <x v="239"/>
    <x v="1"/>
    <n v="0"/>
    <n v="0"/>
    <m/>
    <n v="3.7319386005401611"/>
    <n v="0"/>
    <n v="0"/>
  </r>
  <r>
    <x v="1"/>
    <x v="3"/>
    <x v="240"/>
    <x v="0"/>
    <n v="2.0100884921035001E-2"/>
    <n v="20.100884921035"/>
    <m/>
    <n v="3.7281479835510254"/>
    <n v="125721.13476954112"/>
    <n v="34.923000000000002"/>
  </r>
  <r>
    <x v="1"/>
    <x v="3"/>
    <x v="241"/>
    <x v="1"/>
    <n v="1.0012749038087999E-2"/>
    <n v="10.012749038088"/>
    <m/>
    <n v="3.9913113117218018"/>
    <n v="57602.004246518147"/>
    <n v="16.001000000000001"/>
  </r>
  <r>
    <x v="1"/>
    <x v="3"/>
    <x v="242"/>
    <x v="1"/>
    <n v="1.0006724297276001E-2"/>
    <n v="10.006724297276001"/>
    <m/>
    <n v="3.7262554168701172"/>
    <n v="57602.003818542595"/>
    <n v="16.001000000000001"/>
  </r>
  <r>
    <x v="1"/>
    <x v="3"/>
    <x v="243"/>
    <x v="1"/>
    <n v="1.0020088757997E-2"/>
    <n v="10.020088757997"/>
    <m/>
    <n v="3.6842873096466064"/>
    <n v="57601.992720110735"/>
    <n v="16.001000000000001"/>
  </r>
  <r>
    <x v="1"/>
    <x v="3"/>
    <x v="244"/>
    <x v="1"/>
    <n v="1.0021666700595001E-2"/>
    <n v="10.021666700595"/>
    <m/>
    <n v="3.6441280841827393"/>
    <n v="57602.003882642617"/>
    <n v="16.001000000000001"/>
  </r>
  <r>
    <x v="1"/>
    <x v="3"/>
    <x v="245"/>
    <x v="1"/>
    <n v="1.0018315781436001E-2"/>
    <n v="10.018315781436002"/>
    <m/>
    <n v="3.7700936794281006"/>
    <n v="57602.004127505155"/>
    <n v="16.001000000000001"/>
  </r>
  <r>
    <x v="1"/>
    <x v="3"/>
    <x v="246"/>
    <x v="1"/>
    <n v="1.0010152649993999E-2"/>
    <n v="10.010152649994"/>
    <m/>
    <n v="3.6002230644226074"/>
    <n v="57602.003796836056"/>
    <n v="16.001000000000001"/>
  </r>
  <r>
    <x v="1"/>
    <x v="3"/>
    <x v="247"/>
    <x v="1"/>
    <n v="0"/>
    <n v="0"/>
    <m/>
    <n v="3.6002230644226074"/>
    <n v="0"/>
    <n v="0"/>
  </r>
  <r>
    <x v="1"/>
    <x v="3"/>
    <x v="248"/>
    <x v="0"/>
    <n v="2.0100758496332E-2"/>
    <n v="20.100758496331999"/>
    <m/>
    <n v="3.6861593723297119"/>
    <n v="125648.40858921004"/>
    <n v="34.902000000000001"/>
  </r>
  <r>
    <x v="1"/>
    <x v="3"/>
    <x v="249"/>
    <x v="1"/>
    <n v="1.0013547168597E-2"/>
    <n v="10.013547168597"/>
    <m/>
    <n v="3.9913113117218018"/>
    <n v="57602.0039294296"/>
    <n v="16.001000000000001"/>
  </r>
  <r>
    <x v="1"/>
    <x v="3"/>
    <x v="250"/>
    <x v="1"/>
    <n v="1.0000122611144E-2"/>
    <n v="10.000122611144"/>
    <m/>
    <n v="3.6880333423614502"/>
    <n v="57602.003791640207"/>
    <n v="16.001000000000001"/>
  </r>
  <r>
    <x v="1"/>
    <x v="3"/>
    <x v="251"/>
    <x v="1"/>
    <n v="1.0002088224845E-2"/>
    <n v="10.002088224845"/>
    <m/>
    <n v="3.6422765254974365"/>
    <n v="57600.050689312789"/>
    <n v="16"/>
  </r>
  <r>
    <x v="1"/>
    <x v="3"/>
    <x v="252"/>
    <x v="1"/>
    <n v="9.9957578704810007E-3"/>
    <n v="9.9957578704810004"/>
    <m/>
    <n v="3.7281479835510254"/>
    <n v="57602.004107281238"/>
    <n v="16.001000000000001"/>
  </r>
  <r>
    <x v="1"/>
    <x v="3"/>
    <x v="253"/>
    <x v="1"/>
    <n v="1.0007277669696999E-2"/>
    <n v="10.007277669697"/>
    <m/>
    <n v="3.6422765254974365"/>
    <n v="57601.969960704344"/>
    <n v="16.001000000000001"/>
  </r>
  <r>
    <x v="1"/>
    <x v="3"/>
    <x v="254"/>
    <x v="1"/>
    <n v="1.0010876436098E-2"/>
    <n v="10.010876436098"/>
    <m/>
    <n v="3.7319386005401611"/>
    <n v="57602.004547718359"/>
    <n v="16.001000000000001"/>
  </r>
  <r>
    <x v="1"/>
    <x v="3"/>
    <x v="255"/>
    <x v="1"/>
    <n v="0"/>
    <n v="0"/>
    <m/>
    <n v="3.7319386005401611"/>
    <n v="0"/>
    <n v="0"/>
  </r>
  <r>
    <x v="1"/>
    <x v="3"/>
    <x v="256"/>
    <x v="0"/>
    <n v="2.0080734646859E-2"/>
    <n v="20.080734646859"/>
    <m/>
    <n v="3.6861593723297119"/>
    <n v="125524.26806299482"/>
    <n v="34.868000000000002"/>
  </r>
  <r>
    <x v="1"/>
    <x v="3"/>
    <x v="257"/>
    <x v="1"/>
    <n v="1.0020358125554E-2"/>
    <n v="10.020358125553999"/>
    <m/>
    <n v="3.9933393001556396"/>
    <n v="57602.003449903234"/>
    <n v="16.001000000000001"/>
  </r>
  <r>
    <x v="1"/>
    <x v="3"/>
    <x v="258"/>
    <x v="1"/>
    <n v="1.0022194882487E-2"/>
    <n v="10.022194882487"/>
    <m/>
    <n v="3.6422765254974365"/>
    <n v="57600.037381471746"/>
    <n v="16"/>
  </r>
  <r>
    <x v="1"/>
    <x v="3"/>
    <x v="259"/>
    <x v="1"/>
    <n v="1.0018832033065E-2"/>
    <n v="10.018832033065001"/>
    <m/>
    <n v="3.7739250659942627"/>
    <n v="57600.037653407715"/>
    <n v="16"/>
  </r>
  <r>
    <x v="1"/>
    <x v="3"/>
    <x v="260"/>
    <x v="1"/>
    <n v="1.0015492486882001E-2"/>
    <n v="10.015492486882001"/>
    <m/>
    <n v="3.7300422191619873"/>
    <n v="57602.003845190993"/>
    <n v="16.001000000000001"/>
  </r>
  <r>
    <x v="1"/>
    <x v="3"/>
    <x v="261"/>
    <x v="1"/>
    <n v="1.0019645480352E-2"/>
    <n v="10.019645480352001"/>
    <m/>
    <n v="3.6880333423614502"/>
    <n v="57602.005675715991"/>
    <n v="16.001000000000001"/>
  </r>
  <r>
    <x v="1"/>
    <x v="3"/>
    <x v="262"/>
    <x v="1"/>
    <n v="1.0023451837731E-2"/>
    <n v="10.023451837731001"/>
    <m/>
    <n v="3.6880333423614502"/>
    <n v="57602.007302302416"/>
    <n v="16.001000000000001"/>
  </r>
  <r>
    <x v="1"/>
    <x v="3"/>
    <x v="263"/>
    <x v="1"/>
    <n v="0"/>
    <n v="0"/>
    <m/>
    <n v="3.6880333423614502"/>
    <n v="0"/>
    <n v="0"/>
  </r>
  <r>
    <x v="1"/>
    <x v="3"/>
    <x v="264"/>
    <x v="0"/>
    <n v="2.0107918476407999E-2"/>
    <n v="20.107918476407999"/>
    <m/>
    <n v="3.6880333423614502"/>
    <n v="125499.68790517548"/>
    <n v="34.860999999999997"/>
  </r>
  <r>
    <x v="1"/>
    <x v="3"/>
    <x v="265"/>
    <x v="1"/>
    <n v="1.0018638978731001E-2"/>
    <n v="10.018638978731001"/>
    <m/>
    <n v="3.9974014759063721"/>
    <n v="57600.029801721161"/>
    <n v="16"/>
  </r>
  <r>
    <x v="1"/>
    <x v="3"/>
    <x v="266"/>
    <x v="1"/>
    <n v="1.0020132943721999E-2"/>
    <n v="10.020132943721999"/>
    <m/>
    <n v="3.6861593723297119"/>
    <n v="57601.995157233134"/>
    <n v="16.001000000000001"/>
  </r>
  <r>
    <x v="1"/>
    <x v="3"/>
    <x v="267"/>
    <x v="1"/>
    <n v="1.0023097577208999E-2"/>
    <n v="10.023097577208999"/>
    <m/>
    <n v="3.6842873096466064"/>
    <n v="57602.000564429123"/>
    <n v="16.001000000000001"/>
  </r>
  <r>
    <x v="1"/>
    <x v="3"/>
    <x v="268"/>
    <x v="1"/>
    <n v="1.0013739347085999E-2"/>
    <n v="10.013739347086"/>
    <m/>
    <n v="3.7281479835510254"/>
    <n v="57602.004077946447"/>
    <n v="16.001000000000001"/>
  </r>
  <r>
    <x v="1"/>
    <x v="3"/>
    <x v="269"/>
    <x v="1"/>
    <n v="1.0009366912710999E-2"/>
    <n v="10.009366912711"/>
    <m/>
    <n v="3.7720084190368652"/>
    <n v="57602.031105285881"/>
    <n v="16.001000000000001"/>
  </r>
  <r>
    <x v="1"/>
    <x v="3"/>
    <x v="270"/>
    <x v="1"/>
    <n v="1.0013093112258E-2"/>
    <n v="10.013093112258"/>
    <m/>
    <n v="3.6441280841827393"/>
    <n v="57600.030067973901"/>
    <n v="16"/>
  </r>
  <r>
    <x v="1"/>
    <x v="3"/>
    <x v="271"/>
    <x v="1"/>
    <n v="0"/>
    <n v="0"/>
    <m/>
    <n v="3.6441280841827393"/>
    <n v="0"/>
    <n v="0"/>
  </r>
  <r>
    <x v="1"/>
    <x v="3"/>
    <x v="272"/>
    <x v="0"/>
    <n v="2.0058925110617E-2"/>
    <n v="20.058925110617"/>
    <m/>
    <n v="3.7700936794281006"/>
    <n v="125445.61268824396"/>
    <n v="34.845999999999997"/>
  </r>
  <r>
    <x v="1"/>
    <x v="3"/>
    <x v="273"/>
    <x v="1"/>
    <n v="1.0014242542788E-2"/>
    <n v="10.014242542788001"/>
    <m/>
    <n v="3.9933393001556396"/>
    <n v="57600.037835420502"/>
    <n v="16"/>
  </r>
  <r>
    <x v="1"/>
    <x v="3"/>
    <x v="274"/>
    <x v="1"/>
    <n v="1.0013216588364E-2"/>
    <n v="10.013216588363999"/>
    <m/>
    <n v="3.7720084190368652"/>
    <n v="57602.004008281889"/>
    <n v="16.001000000000001"/>
  </r>
  <r>
    <x v="1"/>
    <x v="3"/>
    <x v="275"/>
    <x v="1"/>
    <n v="1.0019084638136E-2"/>
    <n v="10.019084638136"/>
    <m/>
    <n v="3.7300422191619873"/>
    <n v="57602.005648318343"/>
    <n v="16.001000000000001"/>
  </r>
  <r>
    <x v="1"/>
    <x v="3"/>
    <x v="276"/>
    <x v="1"/>
    <n v="1.0015577708264001E-2"/>
    <n v="10.015577708264001"/>
    <m/>
    <n v="3.7700936794281006"/>
    <n v="57601.997253050693"/>
    <n v="16.001000000000001"/>
  </r>
  <r>
    <x v="1"/>
    <x v="3"/>
    <x v="277"/>
    <x v="1"/>
    <n v="1.0023478672063E-2"/>
    <n v="10.023478672063"/>
    <m/>
    <n v="3.7300422191619873"/>
    <n v="57601.999170760522"/>
    <n v="16.001000000000001"/>
  </r>
  <r>
    <x v="1"/>
    <x v="3"/>
    <x v="278"/>
    <x v="1"/>
    <n v="1.0025909534523E-2"/>
    <n v="10.025909534523"/>
    <m/>
    <n v="3.6478371620178223"/>
    <n v="57602.017289078227"/>
    <n v="16.001000000000001"/>
  </r>
  <r>
    <x v="1"/>
    <x v="3"/>
    <x v="279"/>
    <x v="1"/>
    <n v="0"/>
    <n v="0"/>
    <m/>
    <n v="3.6478371620178223"/>
    <n v="0"/>
    <n v="0"/>
  </r>
  <r>
    <x v="1"/>
    <x v="3"/>
    <x v="280"/>
    <x v="0"/>
    <n v="2.0089575350043E-2"/>
    <n v="20.089575350042999"/>
    <m/>
    <n v="3.7720084190368652"/>
    <n v="125262.34394416424"/>
    <n v="34.795000000000002"/>
  </r>
  <r>
    <x v="1"/>
    <x v="3"/>
    <x v="281"/>
    <x v="1"/>
    <n v="1.0052561538224E-2"/>
    <n v="10.052561538223999"/>
    <m/>
    <n v="3.9953694343566895"/>
    <n v="57600.037567851759"/>
    <n v="16"/>
  </r>
  <r>
    <x v="1"/>
    <x v="3"/>
    <x v="282"/>
    <x v="1"/>
    <n v="1.0034212867871E-2"/>
    <n v="10.034212867871"/>
    <m/>
    <n v="3.7720084190368652"/>
    <n v="57602.003640014373"/>
    <n v="16.001000000000001"/>
  </r>
  <r>
    <x v="1"/>
    <x v="3"/>
    <x v="283"/>
    <x v="1"/>
    <n v="9.9923235227760004E-3"/>
    <n v="9.992323522776001"/>
    <m/>
    <n v="3.6459815502166748"/>
    <n v="57600.037689946883"/>
    <n v="16"/>
  </r>
  <r>
    <x v="1"/>
    <x v="3"/>
    <x v="284"/>
    <x v="1"/>
    <n v="1.0035117120467001E-2"/>
    <n v="10.035117120467001"/>
    <m/>
    <n v="3.7300422191619873"/>
    <n v="57600.037482705491"/>
    <n v="16"/>
  </r>
  <r>
    <x v="1"/>
    <x v="3"/>
    <x v="285"/>
    <x v="1"/>
    <n v="1.0047504061513E-2"/>
    <n v="10.047504061513001"/>
    <m/>
    <n v="3.7739250659942627"/>
    <n v="57601.9875872665"/>
    <n v="16.001000000000001"/>
  </r>
  <r>
    <x v="1"/>
    <x v="3"/>
    <x v="286"/>
    <x v="1"/>
    <n v="1.0047510350378E-2"/>
    <n v="10.047510350377999"/>
    <m/>
    <n v="3.7300422191619873"/>
    <n v="57602.004860734705"/>
    <n v="16.001000000000001"/>
  </r>
  <r>
    <x v="1"/>
    <x v="3"/>
    <x v="287"/>
    <x v="1"/>
    <n v="0"/>
    <n v="0"/>
    <m/>
    <n v="3.7300422191619873"/>
    <n v="0"/>
    <n v="0"/>
  </r>
  <r>
    <x v="1"/>
    <x v="3"/>
    <x v="288"/>
    <x v="0"/>
    <n v="2.0091101425657999E-2"/>
    <n v="20.091101425658"/>
    <m/>
    <n v="3.8119966983795166"/>
    <n v="124962.84708783496"/>
    <n v="34.712000000000003"/>
  </r>
  <r>
    <x v="1"/>
    <x v="3"/>
    <x v="289"/>
    <x v="1"/>
    <n v="1.0048617956954E-2"/>
    <n v="10.048617956953999"/>
    <m/>
    <n v="4.0372219085693359"/>
    <n v="57600.036752656"/>
    <n v="16"/>
  </r>
  <r>
    <x v="1"/>
    <x v="3"/>
    <x v="290"/>
    <x v="1"/>
    <n v="1.0050189878565E-2"/>
    <n v="10.050189878565"/>
    <m/>
    <n v="3.6880333423614502"/>
    <n v="57602.003803157146"/>
    <n v="16.001000000000001"/>
  </r>
  <r>
    <x v="1"/>
    <x v="3"/>
    <x v="291"/>
    <x v="1"/>
    <n v="1.0056637388404E-2"/>
    <n v="10.056637388404001"/>
    <m/>
    <n v="3.775843620300293"/>
    <n v="57601.996956714123"/>
    <n v="16.001000000000001"/>
  </r>
  <r>
    <x v="1"/>
    <x v="3"/>
    <x v="292"/>
    <x v="1"/>
    <n v="1.0044287217352E-2"/>
    <n v="10.044287217352"/>
    <m/>
    <n v="3.6880333423614502"/>
    <n v="57602.003909768915"/>
    <n v="16.001000000000001"/>
  </r>
  <r>
    <x v="1"/>
    <x v="3"/>
    <x v="293"/>
    <x v="1"/>
    <n v="1.0047305319683E-2"/>
    <n v="10.047305319683"/>
    <m/>
    <n v="3.7739250659942627"/>
    <n v="57602.01843855613"/>
    <n v="16.001000000000001"/>
  </r>
  <r>
    <x v="1"/>
    <x v="3"/>
    <x v="294"/>
    <x v="1"/>
    <n v="1.004513090691E-2"/>
    <n v="10.04513090691"/>
    <m/>
    <n v="3.7319386005401611"/>
    <n v="57602.003523544539"/>
    <n v="16.001000000000001"/>
  </r>
  <r>
    <x v="1"/>
    <x v="3"/>
    <x v="295"/>
    <x v="1"/>
    <n v="0"/>
    <n v="0"/>
    <m/>
    <n v="3.7319386005401611"/>
    <n v="0"/>
    <n v="0"/>
  </r>
  <r>
    <x v="1"/>
    <x v="3"/>
    <x v="296"/>
    <x v="0"/>
    <n v="2.0064075972383001E-2"/>
    <n v="20.064075972383002"/>
    <m/>
    <n v="3.7739250659942627"/>
    <n v="125050.34569345204"/>
    <n v="34.735999999999997"/>
  </r>
  <r>
    <x v="1"/>
    <x v="3"/>
    <x v="297"/>
    <x v="1"/>
    <n v="1.0032164024802E-2"/>
    <n v="10.032164024802"/>
    <m/>
    <n v="4.0351719856262207"/>
    <n v="57602.003509488211"/>
    <n v="16.001000000000001"/>
  </r>
  <r>
    <x v="1"/>
    <x v="3"/>
    <x v="298"/>
    <x v="1"/>
    <n v="1.0047073267877999E-2"/>
    <n v="10.047073267878"/>
    <m/>
    <n v="3.7319386005401611"/>
    <n v="57602.003148000353"/>
    <n v="16.001000000000001"/>
  </r>
  <r>
    <x v="1"/>
    <x v="3"/>
    <x v="299"/>
    <x v="1"/>
    <n v="1.004917930582E-2"/>
    <n v="10.049179305819999"/>
    <m/>
    <n v="3.7319386005401611"/>
    <n v="57602.003549141707"/>
    <n v="16.001000000000001"/>
  </r>
  <r>
    <x v="1"/>
    <x v="3"/>
    <x v="300"/>
    <x v="1"/>
    <n v="1.003983788121E-2"/>
    <n v="10.03983788121"/>
    <m/>
    <n v="3.7720084190368652"/>
    <n v="57601.994430524894"/>
    <n v="16.001000000000001"/>
  </r>
  <r>
    <x v="1"/>
    <x v="3"/>
    <x v="301"/>
    <x v="1"/>
    <n v="1.0047119124144001E-2"/>
    <n v="10.047119124144"/>
    <m/>
    <n v="3.8158690929412842"/>
    <n v="57602.002974285904"/>
    <n v="16.001000000000001"/>
  </r>
  <r>
    <x v="1"/>
    <x v="3"/>
    <x v="302"/>
    <x v="1"/>
    <n v="1.0045402617828001E-2"/>
    <n v="10.045402617828001"/>
    <m/>
    <n v="3.775843620300293"/>
    <n v="57602.001705128598"/>
    <n v="16.001000000000001"/>
  </r>
  <r>
    <x v="1"/>
    <x v="3"/>
    <x v="303"/>
    <x v="1"/>
    <n v="0"/>
    <n v="0"/>
    <m/>
    <n v="3.775843620300293"/>
    <n v="0"/>
    <n v="0"/>
  </r>
  <r>
    <x v="1"/>
    <x v="3"/>
    <x v="304"/>
    <x v="0"/>
    <n v="2.0037733292281E-2"/>
    <n v="20.037733292281001"/>
    <m/>
    <n v="3.775843620300293"/>
    <n v="124880.54256237009"/>
    <n v="34.689"/>
  </r>
  <r>
    <x v="1"/>
    <x v="3"/>
    <x v="305"/>
    <x v="1"/>
    <n v="1.0031344507842E-2"/>
    <n v="10.031344507842"/>
    <m/>
    <n v="4.0392746925354004"/>
    <n v="57602.003455581071"/>
    <n v="16.001000000000001"/>
  </r>
  <r>
    <x v="1"/>
    <x v="3"/>
    <x v="306"/>
    <x v="1"/>
    <n v="1.0032973191685E-2"/>
    <n v="10.032973191685"/>
    <m/>
    <n v="3.775843620300293"/>
    <n v="57602.00396077348"/>
    <n v="16.001000000000001"/>
  </r>
  <r>
    <x v="1"/>
    <x v="3"/>
    <x v="307"/>
    <x v="1"/>
    <n v="1.0042056734699999E-2"/>
    <n v="10.042056734699999"/>
    <m/>
    <n v="3.7319386005401611"/>
    <n v="57602.003038198825"/>
    <n v="16.001000000000001"/>
  </r>
  <r>
    <x v="1"/>
    <x v="3"/>
    <x v="308"/>
    <x v="1"/>
    <n v="1.0020265396881001E-2"/>
    <n v="10.020265396881001"/>
    <m/>
    <n v="3.8558127880096436"/>
    <n v="57602.004747395302"/>
    <n v="16.001000000000001"/>
  </r>
  <r>
    <x v="1"/>
    <x v="3"/>
    <x v="309"/>
    <x v="1"/>
    <n v="1.0043822361214001E-2"/>
    <n v="10.043822361214001"/>
    <m/>
    <n v="3.775843620300293"/>
    <n v="57601.992244655405"/>
    <n v="16.001000000000001"/>
  </r>
  <r>
    <x v="1"/>
    <x v="3"/>
    <x v="310"/>
    <x v="1"/>
    <n v="1.0044883111822001E-2"/>
    <n v="10.044883111822001"/>
    <m/>
    <n v="3.8178079128265381"/>
    <n v="57601.991225643105"/>
    <n v="16.001000000000001"/>
  </r>
  <r>
    <x v="1"/>
    <x v="3"/>
    <x v="311"/>
    <x v="1"/>
    <n v="0"/>
    <n v="0"/>
    <m/>
    <n v="3.8178079128265381"/>
    <n v="0"/>
    <n v="0"/>
  </r>
  <r>
    <x v="1"/>
    <x v="3"/>
    <x v="312"/>
    <x v="0"/>
    <n v="2.0032647282999E-2"/>
    <n v="20.032647282999001"/>
    <m/>
    <n v="3.8158690929412842"/>
    <n v="124701.66048517592"/>
    <n v="34.639000000000003"/>
  </r>
  <r>
    <x v="1"/>
    <x v="3"/>
    <x v="313"/>
    <x v="1"/>
    <n v="1.0050001817151001E-2"/>
    <n v="10.050001817151001"/>
    <m/>
    <n v="3.9095466136932373"/>
    <n v="57601.99828042525"/>
    <n v="16.001000000000001"/>
  </r>
  <r>
    <x v="1"/>
    <x v="3"/>
    <x v="314"/>
    <x v="1"/>
    <n v="1.0056700483284E-2"/>
    <n v="10.056700483283999"/>
    <m/>
    <n v="3.775843620300293"/>
    <n v="57601.989501874566"/>
    <n v="16.001000000000001"/>
  </r>
  <r>
    <x v="1"/>
    <x v="3"/>
    <x v="315"/>
    <x v="1"/>
    <n v="1.0058768771450999E-2"/>
    <n v="10.058768771451"/>
    <m/>
    <n v="3.7338366508483887"/>
    <n v="57601.965882374243"/>
    <n v="16.001000000000001"/>
  </r>
  <r>
    <x v="1"/>
    <x v="3"/>
    <x v="316"/>
    <x v="1"/>
    <n v="1.0063626655436E-2"/>
    <n v="10.063626655436"/>
    <m/>
    <n v="3.8178079128265381"/>
    <n v="57601.994961976445"/>
    <n v="16.001000000000001"/>
  </r>
  <r>
    <x v="1"/>
    <x v="3"/>
    <x v="317"/>
    <x v="1"/>
    <n v="1.0054158320897E-2"/>
    <n v="10.054158320897001"/>
    <m/>
    <n v="3.8158690929412842"/>
    <n v="57601.977729970255"/>
    <n v="16.001000000000001"/>
  </r>
  <r>
    <x v="1"/>
    <x v="3"/>
    <x v="318"/>
    <x v="1"/>
    <n v="1.0045081919026999E-2"/>
    <n v="10.045081919027"/>
    <m/>
    <n v="3.7300422191619873"/>
    <n v="57601.976816579365"/>
    <n v="16.001000000000001"/>
  </r>
  <r>
    <x v="1"/>
    <x v="3"/>
    <x v="319"/>
    <x v="1"/>
    <n v="0"/>
    <n v="0"/>
    <m/>
    <n v="3.7300422191619873"/>
    <n v="0"/>
    <n v="0"/>
  </r>
  <r>
    <x v="1"/>
    <x v="3"/>
    <x v="320"/>
    <x v="0"/>
    <n v="2.0027234132714001E-2"/>
    <n v="20.027234132714"/>
    <m/>
    <n v="3.7720084190368652"/>
    <n v="124614.965759913"/>
    <n v="34.615000000000002"/>
  </r>
  <r>
    <x v="1"/>
    <x v="3"/>
    <x v="321"/>
    <x v="1"/>
    <n v="1.0058205842294001E-2"/>
    <n v="10.058205842294001"/>
    <m/>
    <n v="3.9534740447998047"/>
    <n v="57600.038114493429"/>
    <n v="16"/>
  </r>
  <r>
    <x v="1"/>
    <x v="3"/>
    <x v="322"/>
    <x v="1"/>
    <n v="1.0064100031433E-2"/>
    <n v="10.064100031433"/>
    <m/>
    <n v="3.775843620300293"/>
    <n v="57602.025556950721"/>
    <n v="16.001000000000001"/>
  </r>
  <r>
    <x v="1"/>
    <x v="3"/>
    <x v="323"/>
    <x v="1"/>
    <n v="1.0066663658252E-2"/>
    <n v="10.066663658252001"/>
    <m/>
    <n v="3.8178079128265381"/>
    <n v="57602.019280726003"/>
    <n v="16.001000000000001"/>
  </r>
  <r>
    <x v="1"/>
    <x v="3"/>
    <x v="324"/>
    <x v="1"/>
    <n v="1.0064172343290999E-2"/>
    <n v="10.064172343291"/>
    <m/>
    <n v="3.8178079128265381"/>
    <n v="57602.006403425628"/>
    <n v="16.001000000000001"/>
  </r>
  <r>
    <x v="1"/>
    <x v="3"/>
    <x v="325"/>
    <x v="1"/>
    <n v="1.0053355085447E-2"/>
    <n v="10.053355085447"/>
    <m/>
    <n v="3.8158690929412842"/>
    <n v="57602.08789071619"/>
    <n v="16.001000000000001"/>
  </r>
  <r>
    <x v="1"/>
    <x v="3"/>
    <x v="326"/>
    <x v="1"/>
    <n v="1.0039911690968999E-2"/>
    <n v="10.039911690968999"/>
    <m/>
    <n v="3.775843620300293"/>
    <n v="57602.006745714127"/>
    <n v="16.001000000000001"/>
  </r>
  <r>
    <x v="1"/>
    <x v="3"/>
    <x v="327"/>
    <x v="1"/>
    <n v="0"/>
    <n v="0"/>
    <m/>
    <n v="3.775843620300293"/>
    <n v="0"/>
    <n v="0"/>
  </r>
  <r>
    <x v="1"/>
    <x v="3"/>
    <x v="328"/>
    <x v="0"/>
    <n v="2.0016696370182E-2"/>
    <n v="20.016696370182"/>
    <m/>
    <n v="3.8178079128265381"/>
    <n v="124789.33225985696"/>
    <n v="34.664000000000001"/>
  </r>
  <r>
    <x v="1"/>
    <x v="3"/>
    <x v="329"/>
    <x v="1"/>
    <n v="1.004723387532E-2"/>
    <n v="10.04723387532"/>
    <m/>
    <n v="4.0392746925354004"/>
    <n v="57602.007073338995"/>
    <n v="16.001000000000001"/>
  </r>
  <r>
    <x v="1"/>
    <x v="3"/>
    <x v="330"/>
    <x v="1"/>
    <n v="1.0057689084848E-2"/>
    <n v="10.057689084848001"/>
    <m/>
    <n v="3.7739250659942627"/>
    <n v="57602.003956892659"/>
    <n v="16.001000000000001"/>
  </r>
  <r>
    <x v="1"/>
    <x v="3"/>
    <x v="331"/>
    <x v="1"/>
    <n v="1.0047728827857001E-2"/>
    <n v="10.047728827857"/>
    <m/>
    <n v="3.8158690929412842"/>
    <n v="57602.00406014386"/>
    <n v="16.001000000000001"/>
  </r>
  <r>
    <x v="1"/>
    <x v="3"/>
    <x v="332"/>
    <x v="1"/>
    <n v="1.0050841127193001E-2"/>
    <n v="10.050841127193001"/>
    <m/>
    <n v="3.775843620300293"/>
    <n v="57602.003697525724"/>
    <n v="16.001000000000001"/>
  </r>
  <r>
    <x v="1"/>
    <x v="3"/>
    <x v="333"/>
    <x v="1"/>
    <n v="1.003996442985E-2"/>
    <n v="10.03996442985"/>
    <m/>
    <n v="3.8558127880096436"/>
    <n v="57602.004091928175"/>
    <n v="16.001000000000001"/>
  </r>
  <r>
    <x v="1"/>
    <x v="3"/>
    <x v="334"/>
    <x v="1"/>
    <n v="1.0032402910187E-2"/>
    <n v="10.032402910186999"/>
    <m/>
    <n v="3.8577702045440674"/>
    <n v="57602.001277448042"/>
    <n v="16.001000000000001"/>
  </r>
  <r>
    <x v="1"/>
    <x v="3"/>
    <x v="335"/>
    <x v="1"/>
    <n v="0"/>
    <n v="0"/>
    <m/>
    <n v="3.8577702045440674"/>
    <n v="0"/>
    <n v="0"/>
  </r>
  <r>
    <x v="1"/>
    <x v="3"/>
    <x v="336"/>
    <x v="0"/>
    <n v="2.0009585925938E-2"/>
    <n v="20.009585925938001"/>
    <m/>
    <n v="3.8178079128265381"/>
    <n v="124507.12970105106"/>
    <n v="34.585000000000001"/>
  </r>
  <r>
    <x v="1"/>
    <x v="3"/>
    <x v="337"/>
    <x v="1"/>
    <n v="1.0054196661851001E-2"/>
    <n v="10.054196661851"/>
    <m/>
    <n v="4.0392746925354004"/>
    <n v="57602.003596401686"/>
    <n v="16.001000000000001"/>
  </r>
  <r>
    <x v="1"/>
    <x v="3"/>
    <x v="338"/>
    <x v="1"/>
    <n v="1.0048640121236E-2"/>
    <n v="10.048640121236"/>
    <m/>
    <n v="3.8178079128265381"/>
    <n v="57601.995119289073"/>
    <n v="16.001000000000001"/>
  </r>
  <r>
    <x v="1"/>
    <x v="3"/>
    <x v="339"/>
    <x v="1"/>
    <n v="1.0052388688934001E-2"/>
    <n v="10.052388688934"/>
    <m/>
    <n v="3.7739250659942627"/>
    <n v="57600.038177569797"/>
    <n v="16"/>
  </r>
  <r>
    <x v="1"/>
    <x v="3"/>
    <x v="340"/>
    <x v="1"/>
    <n v="5.3574632900699999E-3"/>
    <n v="5.3574632900700001"/>
    <m/>
    <n v="3.775843620300293"/>
    <n v="26099.886731107868"/>
    <n v="7.25"/>
  </r>
  <r>
    <x v="1"/>
    <x v="3"/>
    <x v="341"/>
    <x v="1"/>
    <n v="1.0052620432099001E-2"/>
    <n v="10.052620432099001"/>
    <m/>
    <n v="3.903590202331543"/>
    <n v="57602.021375516357"/>
    <n v="16.001000000000001"/>
  </r>
  <r>
    <x v="1"/>
    <x v="3"/>
    <x v="342"/>
    <x v="1"/>
    <n v="1.0062733934479999E-2"/>
    <n v="10.062733934479999"/>
    <m/>
    <n v="3.8178079128265381"/>
    <n v="57602.007306069048"/>
    <n v="16.001000000000001"/>
  </r>
  <r>
    <x v="1"/>
    <x v="3"/>
    <x v="343"/>
    <x v="1"/>
    <n v="0"/>
    <n v="0"/>
    <m/>
    <n v="3.8178079128265381"/>
    <n v="0"/>
    <n v="0"/>
  </r>
  <r>
    <x v="1"/>
    <x v="3"/>
    <x v="344"/>
    <x v="0"/>
    <n v="2.0035316024907001E-2"/>
    <n v="20.035316024907001"/>
    <m/>
    <n v="3.8616907596588135"/>
    <n v="124586.364452125"/>
    <n v="34.606999999999999"/>
  </r>
  <r>
    <x v="1"/>
    <x v="3"/>
    <x v="345"/>
    <x v="1"/>
    <n v="1.0061778978752E-2"/>
    <n v="10.061778978752001"/>
    <m/>
    <n v="4.0811047554016113"/>
    <n v="57602.010118745093"/>
    <n v="16.001000000000001"/>
  </r>
  <r>
    <x v="1"/>
    <x v="3"/>
    <x v="346"/>
    <x v="1"/>
    <n v="1.0054109892453001E-2"/>
    <n v="10.054109892453001"/>
    <m/>
    <n v="3.7338366508483887"/>
    <n v="57601.980274163478"/>
    <n v="16.001000000000001"/>
  </r>
  <r>
    <x v="1"/>
    <x v="3"/>
    <x v="347"/>
    <x v="1"/>
    <n v="1.0054111075612E-2"/>
    <n v="10.054111075612001"/>
    <m/>
    <n v="3.903590202331543"/>
    <n v="57601.933163121794"/>
    <n v="16.001000000000001"/>
  </r>
  <r>
    <x v="1"/>
    <x v="3"/>
    <x v="348"/>
    <x v="1"/>
    <n v="1.0044865770234E-2"/>
    <n v="10.044865770234001"/>
    <m/>
    <n v="3.8577702045440674"/>
    <n v="57601.985245774573"/>
    <n v="16.001000000000001"/>
  </r>
  <r>
    <x v="1"/>
    <x v="3"/>
    <x v="349"/>
    <x v="1"/>
    <n v="1.0047551155146E-2"/>
    <n v="10.047551155146"/>
    <m/>
    <n v="3.8616907596588135"/>
    <n v="57601.97239869841"/>
    <n v="16.001000000000001"/>
  </r>
  <r>
    <x v="1"/>
    <x v="3"/>
    <x v="350"/>
    <x v="1"/>
    <n v="1.0051596501653E-2"/>
    <n v="10.051596501653"/>
    <m/>
    <n v="3.7777640819549561"/>
    <n v="57601.977512362253"/>
    <n v="16.001000000000001"/>
  </r>
  <r>
    <x v="1"/>
    <x v="3"/>
    <x v="351"/>
    <x v="1"/>
    <n v="0"/>
    <n v="0"/>
    <m/>
    <n v="3.7777640819549561"/>
    <n v="0"/>
    <n v="0"/>
  </r>
  <r>
    <x v="1"/>
    <x v="3"/>
    <x v="352"/>
    <x v="0"/>
    <n v="2.0030305319584999E-2"/>
    <n v="20.030305319585"/>
    <m/>
    <n v="4.0464386940002441"/>
    <n v="124493.22137823778"/>
    <n v="34.581000000000003"/>
  </r>
  <r>
    <x v="1"/>
    <x v="3"/>
    <x v="353"/>
    <x v="1"/>
    <n v="1.0058947243198E-2"/>
    <n v="10.058947243198"/>
    <m/>
    <n v="4.136509895324707"/>
    <n v="57602.004757696239"/>
    <n v="16.001000000000001"/>
  </r>
  <r>
    <x v="1"/>
    <x v="3"/>
    <x v="354"/>
    <x v="1"/>
    <n v="1.004536955624E-2"/>
    <n v="10.045369556240001"/>
    <m/>
    <n v="3.8705065250396729"/>
    <n v="57602.005790329946"/>
    <n v="16.001000000000001"/>
  </r>
  <r>
    <x v="1"/>
    <x v="3"/>
    <x v="355"/>
    <x v="1"/>
    <n v="1.0043584774419001E-2"/>
    <n v="10.043584774419001"/>
    <m/>
    <n v="3.8265235424041748"/>
    <n v="57602.005783807195"/>
    <n v="16.001000000000001"/>
  </r>
  <r>
    <x v="1"/>
    <x v="3"/>
    <x v="356"/>
    <x v="1"/>
    <n v="1.002959560999E-2"/>
    <n v="10.02959560999"/>
    <m/>
    <n v="3.8284718990325928"/>
    <n v="57602.005455222854"/>
    <n v="16.001000000000001"/>
  </r>
  <r>
    <x v="1"/>
    <x v="3"/>
    <x v="357"/>
    <x v="1"/>
    <n v="1.0036461566981E-2"/>
    <n v="10.036461566981"/>
    <m/>
    <n v="3.7844665050506592"/>
    <n v="57602.005627523133"/>
    <n v="16.001000000000001"/>
  </r>
  <r>
    <x v="1"/>
    <x v="3"/>
    <x v="358"/>
    <x v="1"/>
    <n v="1.0034633990525E-2"/>
    <n v="10.034633990525"/>
    <m/>
    <n v="3.7844665050506592"/>
    <n v="57602.005726945994"/>
    <n v="16.001000000000001"/>
  </r>
  <r>
    <x v="1"/>
    <x v="3"/>
    <x v="359"/>
    <x v="1"/>
    <n v="0"/>
    <n v="0"/>
    <m/>
    <n v="3.7844665050506592"/>
    <n v="0"/>
    <n v="0"/>
  </r>
  <r>
    <x v="1"/>
    <x v="3"/>
    <x v="360"/>
    <x v="0"/>
    <n v="1.9957738583388999E-2"/>
    <n v="19.957738583388998"/>
    <m/>
    <n v="3.8724772930145264"/>
    <n v="124415.39797865058"/>
    <n v="34.56"/>
  </r>
  <r>
    <x v="1"/>
    <x v="3"/>
    <x v="361"/>
    <x v="1"/>
    <n v="3.1490529148800002E-3"/>
    <n v="3.1490529148799999"/>
    <m/>
    <n v="4.136509895324707"/>
    <n v="24743.538835800911"/>
    <n v="6.8730000000000002"/>
  </r>
  <r>
    <x v="1"/>
    <x v="3"/>
    <x v="362"/>
    <x v="1"/>
    <n v="9.9955072566729995E-3"/>
    <n v="9.9955072566729992"/>
    <m/>
    <n v="0"/>
    <n v="57600.042036228595"/>
    <n v="16"/>
  </r>
  <r>
    <x v="1"/>
    <x v="3"/>
    <x v="363"/>
    <x v="1"/>
    <n v="9.9832415426730006E-3"/>
    <n v="9.9832415426730012"/>
    <m/>
    <n v="3.9184780120849609"/>
    <n v="57602.005541281658"/>
    <n v="16.001000000000001"/>
  </r>
  <r>
    <x v="1"/>
    <x v="3"/>
    <x v="364"/>
    <x v="1"/>
    <n v="9.9803076947680008E-3"/>
    <n v="9.9803076947680012"/>
    <m/>
    <n v="3.91648268699646"/>
    <n v="57600.037426614341"/>
    <n v="16"/>
  </r>
  <r>
    <x v="1"/>
    <x v="3"/>
    <x v="365"/>
    <x v="1"/>
    <n v="9.9681961884130008E-3"/>
    <n v="9.9681961884130015"/>
    <m/>
    <n v="3.91648268699646"/>
    <n v="57600.037255912699"/>
    <n v="16"/>
  </r>
  <r>
    <x v="1"/>
    <x v="3"/>
    <x v="366"/>
    <x v="1"/>
    <n v="9.9717757097200002E-3"/>
    <n v="9.971775709720001"/>
    <m/>
    <n v="3.8744502067565918"/>
    <n v="57602.007692812855"/>
    <n v="16.001000000000001"/>
  </r>
  <r>
    <x v="1"/>
    <x v="3"/>
    <x v="367"/>
    <x v="1"/>
    <n v="0"/>
    <n v="0"/>
    <m/>
    <n v="3.8744502067565918"/>
    <n v="0"/>
    <n v="0"/>
  </r>
  <r>
    <x v="1"/>
    <x v="3"/>
    <x v="368"/>
    <x v="0"/>
    <m/>
    <m/>
    <m/>
    <n v="3.8724772930145264"/>
    <m/>
    <m/>
  </r>
  <r>
    <x v="1"/>
    <x v="3"/>
    <x v="369"/>
    <x v="1"/>
    <n v="9.9579039172299991E-3"/>
    <n v="9.9579039172299986"/>
    <m/>
    <n v="4.0945892333984375"/>
    <n v="57602.005629837833"/>
    <n v="16.001000000000001"/>
  </r>
  <r>
    <x v="1"/>
    <x v="3"/>
    <x v="370"/>
    <x v="1"/>
    <n v="9.9554735180820003E-3"/>
    <n v="9.955473518082"/>
    <m/>
    <n v="3.8744502067565918"/>
    <n v="57600.039838131546"/>
    <n v="16"/>
  </r>
  <r>
    <x v="1"/>
    <x v="3"/>
    <x v="371"/>
    <x v="1"/>
    <n v="9.9691778506689997E-3"/>
    <n v="9.9691778506690003"/>
    <m/>
    <n v="3.91648268699646"/>
    <n v="57600.039661890871"/>
    <n v="16"/>
  </r>
  <r>
    <x v="1"/>
    <x v="3"/>
    <x v="372"/>
    <x v="1"/>
    <n v="9.9974421804649993E-3"/>
    <n v="9.9974421804649989"/>
    <m/>
    <n v="3.91648268699646"/>
    <n v="57600.041773351229"/>
    <n v="16"/>
  </r>
  <r>
    <x v="1"/>
    <x v="3"/>
    <x v="373"/>
    <x v="1"/>
    <n v="1.0044620128274E-2"/>
    <n v="10.044620128274"/>
    <m/>
    <n v="3.958472728729248"/>
    <n v="57602.007369165105"/>
    <n v="16.001000000000001"/>
  </r>
  <r>
    <x v="1"/>
    <x v="3"/>
    <x v="374"/>
    <x v="1"/>
    <n v="1.005515928665E-2"/>
    <n v="10.055159286649999"/>
    <m/>
    <n v="3.9564592838287354"/>
    <n v="57602.007929996311"/>
    <n v="16.001000000000001"/>
  </r>
  <r>
    <x v="1"/>
    <x v="3"/>
    <x v="375"/>
    <x v="1"/>
    <n v="0"/>
    <n v="0"/>
    <m/>
    <n v="3.9564592838287354"/>
    <n v="0"/>
    <n v="0"/>
  </r>
  <r>
    <x v="1"/>
    <x v="3"/>
    <x v="376"/>
    <x v="0"/>
    <n v="1.9802342905836001E-2"/>
    <n v="19.802342905835999"/>
    <m/>
    <n v="3.91448974609375"/>
    <n v="122924.66747119185"/>
    <n v="34.146000000000001"/>
  </r>
  <r>
    <x v="1"/>
    <x v="3"/>
    <x v="377"/>
    <x v="1"/>
    <n v="1.0051681469452E-2"/>
    <n v="10.051681469451999"/>
    <m/>
    <n v="4.1783876419067383"/>
    <n v="57601.99735433521"/>
    <n v="16.001000000000001"/>
  </r>
  <r>
    <x v="1"/>
    <x v="3"/>
    <x v="378"/>
    <x v="1"/>
    <n v="1.0050727018014001E-2"/>
    <n v="10.050727018014001"/>
    <m/>
    <n v="4.0402703285217285"/>
    <n v="57602.001711440535"/>
    <n v="16.001000000000001"/>
  </r>
  <r>
    <x v="1"/>
    <x v="3"/>
    <x v="379"/>
    <x v="1"/>
    <n v="1.0054082363159999E-2"/>
    <n v="10.054082363159999"/>
    <m/>
    <n v="3.8744502067565918"/>
    <n v="57602.028376788629"/>
    <n v="16.001000000000001"/>
  </r>
  <r>
    <x v="1"/>
    <x v="3"/>
    <x v="380"/>
    <x v="1"/>
    <n v="1.0064126468792E-2"/>
    <n v="10.064126468791999"/>
    <m/>
    <n v="3.91648268699646"/>
    <n v="57601.990827430767"/>
    <n v="16.001000000000001"/>
  </r>
  <r>
    <x v="1"/>
    <x v="3"/>
    <x v="381"/>
    <x v="1"/>
    <n v="1.0066285203794E-2"/>
    <n v="10.066285203794001"/>
    <m/>
    <n v="3.8323745727539063"/>
    <n v="57602.00563529678"/>
    <n v="16.001000000000001"/>
  </r>
  <r>
    <x v="1"/>
    <x v="3"/>
    <x v="382"/>
    <x v="1"/>
    <n v="1.0042218993215999E-2"/>
    <n v="10.042218993216"/>
    <m/>
    <n v="3.91448974609375"/>
    <n v="57602.00561570916"/>
    <n v="16.001000000000001"/>
  </r>
  <r>
    <x v="1"/>
    <x v="3"/>
    <x v="383"/>
    <x v="1"/>
    <n v="0"/>
    <n v="0"/>
    <m/>
    <n v="3.91448974609375"/>
    <n v="0"/>
    <n v="0"/>
  </r>
  <r>
    <x v="1"/>
    <x v="3"/>
    <x v="384"/>
    <x v="0"/>
    <n v="1.9739516199399999E-2"/>
    <n v="19.739516199399997"/>
    <m/>
    <n v="3.91648268699646"/>
    <n v="123323.99887574252"/>
    <n v="34.256999999999998"/>
  </r>
  <r>
    <x v="1"/>
    <x v="3"/>
    <x v="385"/>
    <x v="1"/>
    <n v="1.0000167862532E-2"/>
    <n v="10.000167862531999"/>
    <m/>
    <n v="4.0945892333984375"/>
    <n v="57600.03961618364"/>
    <n v="16"/>
  </r>
  <r>
    <x v="1"/>
    <x v="3"/>
    <x v="386"/>
    <x v="1"/>
    <n v="1.0000960080388E-2"/>
    <n v="10.000960080387999"/>
    <m/>
    <n v="3.91448974609375"/>
    <n v="57602.005679498034"/>
    <n v="16.001000000000001"/>
  </r>
  <r>
    <x v="1"/>
    <x v="3"/>
    <x v="387"/>
    <x v="1"/>
    <n v="1.0006225488219E-2"/>
    <n v="10.006225488219"/>
    <m/>
    <n v="3.8724772930145264"/>
    <n v="57602.005754255079"/>
    <n v="16.001000000000001"/>
  </r>
  <r>
    <x v="1"/>
    <x v="3"/>
    <x v="388"/>
    <x v="1"/>
    <n v="1.0006119105281999E-2"/>
    <n v="10.006119105282"/>
    <m/>
    <n v="3.91448974609375"/>
    <n v="57602.005568056687"/>
    <n v="16.001000000000001"/>
  </r>
  <r>
    <x v="1"/>
    <x v="3"/>
    <x v="389"/>
    <x v="1"/>
    <n v="1.0003277510202999E-2"/>
    <n v="10.003277510202999"/>
    <m/>
    <n v="3.958472728729248"/>
    <n v="57602.005610843247"/>
    <n v="16.001000000000001"/>
  </r>
  <r>
    <x v="1"/>
    <x v="3"/>
    <x v="390"/>
    <x v="1"/>
    <n v="9.9942736844699995E-3"/>
    <n v="9.9942736844699986"/>
    <m/>
    <n v="3.9184780120849609"/>
    <n v="57600.039563569138"/>
    <n v="16"/>
  </r>
  <r>
    <x v="1"/>
    <x v="3"/>
    <x v="391"/>
    <x v="1"/>
    <n v="0"/>
    <n v="0"/>
    <m/>
    <n v="3.9184780120849609"/>
    <n v="0"/>
    <n v="0"/>
  </r>
  <r>
    <x v="0"/>
    <x v="4"/>
    <x v="1"/>
    <x v="1"/>
    <n v="1.0052957105615001E-2"/>
    <n v="10.052957105615"/>
    <m/>
    <n v="1.933530330657959"/>
    <n v="57601.97662838269"/>
    <n v="16.001000000000001"/>
  </r>
  <r>
    <x v="0"/>
    <x v="4"/>
    <x v="2"/>
    <x v="1"/>
    <n v="1.0048439701723999E-2"/>
    <n v="10.048439701724"/>
    <m/>
    <n v="1.3629553318023682"/>
    <n v="57601.976520963319"/>
    <n v="16.001000000000001"/>
  </r>
  <r>
    <x v="0"/>
    <x v="4"/>
    <x v="3"/>
    <x v="1"/>
    <n v="1.0046254564829001E-2"/>
    <n v="10.046254564829001"/>
    <m/>
    <n v="1.4494082927703857"/>
    <n v="57601.976689075833"/>
    <n v="16.001000000000001"/>
  </r>
  <r>
    <x v="0"/>
    <x v="4"/>
    <x v="4"/>
    <x v="1"/>
    <n v="1.0051353796362E-2"/>
    <n v="10.051353796361999"/>
    <m/>
    <n v="1.4494082927703857"/>
    <n v="57601.976818976691"/>
    <n v="16.001000000000001"/>
  </r>
  <r>
    <x v="0"/>
    <x v="4"/>
    <x v="5"/>
    <x v="1"/>
    <n v="1.0051785590194999E-2"/>
    <n v="10.051785590194999"/>
    <m/>
    <n v="1.3189890384674072"/>
    <n v="57601.980652583414"/>
    <n v="16.001000000000001"/>
  </r>
  <r>
    <x v="0"/>
    <x v="4"/>
    <x v="6"/>
    <x v="1"/>
    <n v="1.0049592719069999E-2"/>
    <n v="10.049592719069999"/>
    <m/>
    <n v="1.4062038660049438"/>
    <n v="57601.978512611131"/>
    <n v="16.001000000000001"/>
  </r>
  <r>
    <x v="0"/>
    <x v="4"/>
    <x v="7"/>
    <x v="1"/>
    <n v="0"/>
    <n v="0"/>
    <m/>
    <n v="1.4062038660049438"/>
    <n v="0"/>
    <n v="0"/>
  </r>
  <r>
    <x v="0"/>
    <x v="4"/>
    <x v="9"/>
    <x v="1"/>
    <n v="1.0049074484496E-2"/>
    <n v="10.049074484496"/>
    <m/>
    <n v="1.7568584680557251"/>
    <n v="57601.992109249455"/>
    <n v="16.001000000000001"/>
  </r>
  <r>
    <x v="0"/>
    <x v="4"/>
    <x v="10"/>
    <x v="1"/>
    <n v="1.0048951862555999E-2"/>
    <n v="10.048951862555999"/>
    <m/>
    <n v="1.3629553318023682"/>
    <n v="57601.976427963818"/>
    <n v="16.001000000000001"/>
  </r>
  <r>
    <x v="0"/>
    <x v="4"/>
    <x v="11"/>
    <x v="1"/>
    <n v="1.0049394778754999E-2"/>
    <n v="10.049394778755"/>
    <m/>
    <n v="1.4069216251373291"/>
    <n v="57601.976519382239"/>
    <n v="16.001000000000001"/>
  </r>
  <r>
    <x v="0"/>
    <x v="4"/>
    <x v="12"/>
    <x v="1"/>
    <n v="1.0054470501497E-2"/>
    <n v="10.054470501496999"/>
    <m/>
    <n v="1.4062038660049438"/>
    <n v="57601.976691011107"/>
    <n v="16.001000000000001"/>
  </r>
  <r>
    <x v="0"/>
    <x v="4"/>
    <x v="13"/>
    <x v="1"/>
    <n v="1.0051005168529E-2"/>
    <n v="10.051005168529"/>
    <m/>
    <n v="1.3636515140533447"/>
    <n v="57601.976390452357"/>
    <n v="16.001000000000001"/>
  </r>
  <r>
    <x v="0"/>
    <x v="4"/>
    <x v="14"/>
    <x v="1"/>
    <n v="1.0060562422349E-2"/>
    <n v="10.060562422348999"/>
    <m/>
    <n v="1.4494082927703857"/>
    <n v="57601.984982881142"/>
    <n v="16.001000000000001"/>
  </r>
  <r>
    <x v="0"/>
    <x v="4"/>
    <x v="15"/>
    <x v="1"/>
    <n v="0"/>
    <n v="0"/>
    <m/>
    <n v="1.4494082927703857"/>
    <n v="0"/>
    <n v="0"/>
  </r>
  <r>
    <x v="0"/>
    <x v="4"/>
    <x v="17"/>
    <x v="1"/>
    <n v="1.0071444333533E-2"/>
    <n v="10.071444333533"/>
    <m/>
    <n v="1.8437610864639282"/>
    <n v="57601.976651542231"/>
    <n v="16.001000000000001"/>
  </r>
  <r>
    <x v="0"/>
    <x v="4"/>
    <x v="18"/>
    <x v="1"/>
    <n v="1.0071338799136E-2"/>
    <n v="10.071338799135999"/>
    <m/>
    <n v="1.4054868221282959"/>
    <n v="57601.981921896018"/>
    <n v="16.001000000000001"/>
  </r>
  <r>
    <x v="0"/>
    <x v="4"/>
    <x v="19"/>
    <x v="1"/>
    <n v="1.0066759136600999E-2"/>
    <n v="10.066759136601"/>
    <m/>
    <n v="1.3636515140533447"/>
    <n v="57601.976414512719"/>
    <n v="16.001000000000001"/>
  </r>
  <r>
    <x v="0"/>
    <x v="4"/>
    <x v="20"/>
    <x v="1"/>
    <n v="1.0063709089698E-2"/>
    <n v="10.063709089697999"/>
    <m/>
    <n v="1.4501477479934692"/>
    <n v="57601.976453465759"/>
    <n v="16.001000000000001"/>
  </r>
  <r>
    <x v="0"/>
    <x v="4"/>
    <x v="21"/>
    <x v="1"/>
    <n v="1.0069595846981E-2"/>
    <n v="10.069595846981001"/>
    <m/>
    <n v="1.3629553318023682"/>
    <n v="57601.976714365526"/>
    <n v="16.001000000000001"/>
  </r>
  <r>
    <x v="0"/>
    <x v="4"/>
    <x v="22"/>
    <x v="1"/>
    <n v="1.0067528717082001E-2"/>
    <n v="10.067528717082"/>
    <m/>
    <n v="1.5364676713943481"/>
    <n v="57601.976276119123"/>
    <n v="16.001000000000001"/>
  </r>
  <r>
    <x v="0"/>
    <x v="4"/>
    <x v="23"/>
    <x v="1"/>
    <n v="0"/>
    <n v="0"/>
    <m/>
    <n v="1.5364676713943481"/>
    <n v="0"/>
    <n v="0"/>
  </r>
  <r>
    <x v="0"/>
    <x v="4"/>
    <x v="25"/>
    <x v="1"/>
    <n v="1.0058298580798999E-2"/>
    <n v="10.058298580798999"/>
    <m/>
    <n v="1.7577548027038574"/>
    <n v="57601.976612393613"/>
    <n v="16.001000000000001"/>
  </r>
  <r>
    <x v="0"/>
    <x v="4"/>
    <x v="26"/>
    <x v="1"/>
    <n v="1.0056527455299001E-2"/>
    <n v="10.056527455299001"/>
    <m/>
    <n v="1.5364676713943481"/>
    <n v="57601.976604627795"/>
    <n v="16.001000000000001"/>
  </r>
  <r>
    <x v="0"/>
    <x v="4"/>
    <x v="27"/>
    <x v="1"/>
    <n v="1.0057559802661001E-2"/>
    <n v="10.057559802661"/>
    <m/>
    <n v="1.4494082927703857"/>
    <n v="57601.976524171288"/>
    <n v="16.001000000000001"/>
  </r>
  <r>
    <x v="0"/>
    <x v="4"/>
    <x v="28"/>
    <x v="1"/>
    <n v="1.0056514299016E-2"/>
    <n v="10.056514299015999"/>
    <m/>
    <n v="1.4933297634124756"/>
    <n v="57601.977292873766"/>
    <n v="16.001000000000001"/>
  </r>
  <r>
    <x v="0"/>
    <x v="4"/>
    <x v="29"/>
    <x v="1"/>
    <n v="1.0053016295318001E-2"/>
    <n v="10.053016295318001"/>
    <m/>
    <n v="1.4501477479934692"/>
    <n v="57601.975934427799"/>
    <n v="16.001000000000001"/>
  </r>
  <r>
    <x v="0"/>
    <x v="4"/>
    <x v="30"/>
    <x v="1"/>
    <n v="1.0061535761628999E-2"/>
    <n v="10.061535761628999"/>
    <m/>
    <n v="1.4062038660049438"/>
    <n v="57601.977419692659"/>
    <n v="16.001000000000001"/>
  </r>
  <r>
    <x v="0"/>
    <x v="4"/>
    <x v="31"/>
    <x v="1"/>
    <n v="0"/>
    <n v="0"/>
    <m/>
    <n v="1.4062038660049438"/>
    <n v="0"/>
    <n v="0"/>
  </r>
  <r>
    <x v="0"/>
    <x v="4"/>
    <x v="33"/>
    <x v="1"/>
    <n v="1.0055381740594E-2"/>
    <n v="10.055381740593999"/>
    <m/>
    <n v="0"/>
    <n v="57601.99318710604"/>
    <n v="16.001000000000001"/>
  </r>
  <r>
    <x v="0"/>
    <x v="4"/>
    <x v="34"/>
    <x v="1"/>
    <n v="1.0061116834368E-2"/>
    <n v="10.061116834368001"/>
    <m/>
    <n v="1.4940916299819946"/>
    <n v="57602.002868877986"/>
    <n v="16.001000000000001"/>
  </r>
  <r>
    <x v="0"/>
    <x v="4"/>
    <x v="35"/>
    <x v="1"/>
    <n v="1.0056739268467001E-2"/>
    <n v="10.056739268467"/>
    <m/>
    <n v="1.5372512340545654"/>
    <n v="57602.003400475049"/>
    <n v="16.001000000000001"/>
  </r>
  <r>
    <x v="0"/>
    <x v="4"/>
    <x v="36"/>
    <x v="1"/>
    <n v="1.0056868489475001E-2"/>
    <n v="10.056868489475001"/>
    <m/>
    <n v="1.45088791847229"/>
    <n v="57601.992510771743"/>
    <n v="16.001000000000001"/>
  </r>
  <r>
    <x v="0"/>
    <x v="4"/>
    <x v="37"/>
    <x v="1"/>
    <n v="1.0056241507854001E-2"/>
    <n v="10.056241507854001"/>
    <m/>
    <n v="1.4062038660049438"/>
    <n v="57601.99429580479"/>
    <n v="16.001000000000001"/>
  </r>
  <r>
    <x v="0"/>
    <x v="4"/>
    <x v="38"/>
    <x v="1"/>
    <n v="1.0053119794437E-2"/>
    <n v="10.053119794437"/>
    <m/>
    <n v="1.53803551197052"/>
    <n v="57601.980989918156"/>
    <n v="16.001000000000001"/>
  </r>
  <r>
    <x v="0"/>
    <x v="4"/>
    <x v="39"/>
    <x v="1"/>
    <n v="0"/>
    <n v="0"/>
    <m/>
    <n v="1.53803551197052"/>
    <n v="0"/>
    <n v="0"/>
  </r>
  <r>
    <x v="0"/>
    <x v="4"/>
    <x v="41"/>
    <x v="1"/>
    <n v="1.0049925107717E-2"/>
    <n v="10.049925107717"/>
    <m/>
    <n v="1.8876602649688721"/>
    <n v="57601.990045779239"/>
    <n v="16.001000000000001"/>
  </r>
  <r>
    <x v="0"/>
    <x v="4"/>
    <x v="42"/>
    <x v="1"/>
    <n v="1.0048854870083E-2"/>
    <n v="10.048854870083"/>
    <m/>
    <n v="1.4069216251373291"/>
    <n v="57601.978730356015"/>
    <n v="16.001000000000001"/>
  </r>
  <r>
    <x v="0"/>
    <x v="4"/>
    <x v="43"/>
    <x v="1"/>
    <n v="1.0052904154370001E-2"/>
    <n v="10.052904154370001"/>
    <m/>
    <n v="1.5372512340545654"/>
    <n v="57601.987087601345"/>
    <n v="16.001000000000001"/>
  </r>
  <r>
    <x v="0"/>
    <x v="4"/>
    <x v="44"/>
    <x v="1"/>
    <n v="1.0055874675507E-2"/>
    <n v="10.055874675507001"/>
    <m/>
    <n v="1.4076402187347412"/>
    <n v="57600.038273404629"/>
    <n v="16"/>
  </r>
  <r>
    <x v="0"/>
    <x v="4"/>
    <x v="45"/>
    <x v="1"/>
    <n v="1.0055080427467E-2"/>
    <n v="10.055080427467001"/>
    <m/>
    <n v="1.4069216251373291"/>
    <n v="57602.00549022833"/>
    <n v="16.001000000000001"/>
  </r>
  <r>
    <x v="0"/>
    <x v="4"/>
    <x v="46"/>
    <x v="1"/>
    <n v="1.005738882287E-2"/>
    <n v="10.057388822869999"/>
    <m/>
    <n v="1.4062038660049438"/>
    <n v="57602.005336073998"/>
    <n v="16.001000000000001"/>
  </r>
  <r>
    <x v="0"/>
    <x v="4"/>
    <x v="47"/>
    <x v="1"/>
    <n v="0"/>
    <n v="0"/>
    <m/>
    <n v="1.4062038660049438"/>
    <n v="0"/>
    <n v="0"/>
  </r>
  <r>
    <x v="0"/>
    <x v="4"/>
    <x v="49"/>
    <x v="1"/>
    <n v="1.0047437625387999E-2"/>
    <n v="10.047437625388"/>
    <m/>
    <n v="1.8007799386978149"/>
    <n v="57602.000131847963"/>
    <n v="16.001000000000001"/>
  </r>
  <r>
    <x v="0"/>
    <x v="4"/>
    <x v="50"/>
    <x v="1"/>
    <n v="1.0050478865856E-2"/>
    <n v="10.050478865856"/>
    <m/>
    <n v="1.45088791847229"/>
    <n v="57601.999254595416"/>
    <n v="16.001000000000001"/>
  </r>
  <r>
    <x v="0"/>
    <x v="4"/>
    <x v="51"/>
    <x v="1"/>
    <n v="1.0057406154881E-2"/>
    <n v="10.057406154881001"/>
    <m/>
    <n v="1.45088791847229"/>
    <n v="57602.00572726698"/>
    <n v="16.001000000000001"/>
  </r>
  <r>
    <x v="0"/>
    <x v="4"/>
    <x v="52"/>
    <x v="1"/>
    <n v="1.0055061549737E-2"/>
    <n v="10.055061549736999"/>
    <m/>
    <n v="1.5811727046966553"/>
    <n v="57602.003850291803"/>
    <n v="16.001000000000001"/>
  </r>
  <r>
    <x v="0"/>
    <x v="4"/>
    <x v="53"/>
    <x v="1"/>
    <n v="1.0056285181379999E-2"/>
    <n v="10.05628518138"/>
    <m/>
    <n v="1.45088791847229"/>
    <n v="57602.006083005632"/>
    <n v="16.001000000000001"/>
  </r>
  <r>
    <x v="0"/>
    <x v="4"/>
    <x v="54"/>
    <x v="1"/>
    <n v="1.0056741822476E-2"/>
    <n v="10.056741822475999"/>
    <m/>
    <n v="1.4501477479934692"/>
    <n v="57602.020832906288"/>
    <n v="16.001000000000001"/>
  </r>
  <r>
    <x v="0"/>
    <x v="4"/>
    <x v="55"/>
    <x v="1"/>
    <n v="0"/>
    <n v="0"/>
    <m/>
    <n v="1.4501477479934692"/>
    <n v="0"/>
    <n v="0"/>
  </r>
  <r>
    <x v="0"/>
    <x v="4"/>
    <x v="57"/>
    <x v="1"/>
    <n v="1.0063959216751E-2"/>
    <n v="10.063959216751"/>
    <m/>
    <n v="1.8016986846923828"/>
    <n v="57602.007006192609"/>
    <n v="16.001000000000001"/>
  </r>
  <r>
    <x v="0"/>
    <x v="4"/>
    <x v="58"/>
    <x v="1"/>
    <n v="1.0060507895164E-2"/>
    <n v="10.060507895163999"/>
    <m/>
    <n v="1.4940916299819946"/>
    <n v="57602.006282041126"/>
    <n v="16.001000000000001"/>
  </r>
  <r>
    <x v="0"/>
    <x v="4"/>
    <x v="59"/>
    <x v="1"/>
    <n v="1.0062991034514E-2"/>
    <n v="10.062991034513999"/>
    <m/>
    <n v="1.6234383583068848"/>
    <n v="57602.005656866451"/>
    <n v="16.001000000000001"/>
  </r>
  <r>
    <x v="0"/>
    <x v="4"/>
    <x v="60"/>
    <x v="1"/>
    <n v="1.0052560437009E-2"/>
    <n v="10.052560437009001"/>
    <m/>
    <n v="1.53803551197052"/>
    <n v="57602.01888185495"/>
    <n v="16.001000000000001"/>
  </r>
  <r>
    <x v="0"/>
    <x v="4"/>
    <x v="61"/>
    <x v="1"/>
    <n v="1.0049242110901E-2"/>
    <n v="10.049242110901"/>
    <m/>
    <n v="1.494854211807251"/>
    <n v="57602.006192799134"/>
    <n v="16.001000000000001"/>
  </r>
  <r>
    <x v="0"/>
    <x v="4"/>
    <x v="62"/>
    <x v="1"/>
    <n v="1.0048561819612001E-2"/>
    <n v="10.048561819612001"/>
    <m/>
    <n v="1.5372512340545654"/>
    <n v="57602.005699076559"/>
    <n v="16.001000000000001"/>
  </r>
  <r>
    <x v="0"/>
    <x v="4"/>
    <x v="63"/>
    <x v="1"/>
    <n v="0"/>
    <n v="0"/>
    <m/>
    <n v="1.5372512340545654"/>
    <n v="0"/>
    <n v="0"/>
  </r>
  <r>
    <x v="1"/>
    <x v="4"/>
    <x v="0"/>
    <x v="0"/>
    <n v="2.0935349436211E-2"/>
    <n v="20.935349436211002"/>
    <m/>
    <n v="3.0809051990509033"/>
    <n v="130735.14496786034"/>
    <n v="36.314999999999998"/>
  </r>
  <r>
    <x v="1"/>
    <x v="4"/>
    <x v="1"/>
    <x v="1"/>
    <n v="9.9643298079649997E-3"/>
    <n v="9.9643298079649991"/>
    <m/>
    <n v="3.7372875213623047"/>
    <n v="57600.007209402429"/>
    <n v="16"/>
  </r>
  <r>
    <x v="1"/>
    <x v="4"/>
    <x v="2"/>
    <x v="1"/>
    <n v="9.9608177104680007E-3"/>
    <n v="9.9608177104680014"/>
    <m/>
    <n v="3.0793347358703613"/>
    <n v="57600.008420508151"/>
    <n v="16"/>
  </r>
  <r>
    <x v="1"/>
    <x v="4"/>
    <x v="3"/>
    <x v="1"/>
    <n v="9.9640832697209993E-3"/>
    <n v="9.9640832697209998"/>
    <m/>
    <n v="3.0809051990509033"/>
    <n v="57600.010804675185"/>
    <n v="16"/>
  </r>
  <r>
    <x v="1"/>
    <x v="4"/>
    <x v="4"/>
    <x v="1"/>
    <n v="9.9648286836129998E-3"/>
    <n v="9.9648286836129998"/>
    <m/>
    <n v="3.1217341423034668"/>
    <n v="57600.017888785442"/>
    <n v="16"/>
  </r>
  <r>
    <x v="1"/>
    <x v="4"/>
    <x v="5"/>
    <x v="1"/>
    <n v="9.9640009146639997E-3"/>
    <n v="9.9640009146640001"/>
    <m/>
    <n v="3.2080361843109131"/>
    <n v="57600.007372955923"/>
    <n v="16"/>
  </r>
  <r>
    <x v="1"/>
    <x v="4"/>
    <x v="6"/>
    <x v="1"/>
    <n v="9.9641697458170003E-3"/>
    <n v="9.9641697458170011"/>
    <m/>
    <n v="3.0793347358703613"/>
    <n v="57600.006828778583"/>
    <n v="16"/>
  </r>
  <r>
    <x v="1"/>
    <x v="4"/>
    <x v="7"/>
    <x v="1"/>
    <n v="0"/>
    <n v="0"/>
    <m/>
    <n v="3.0793347358703613"/>
    <n v="0"/>
    <n v="0"/>
  </r>
  <r>
    <x v="1"/>
    <x v="4"/>
    <x v="8"/>
    <x v="0"/>
    <n v="2.0858517488845998E-2"/>
    <n v="20.858517488845997"/>
    <m/>
    <n v="3.164090633392334"/>
    <n v="130801.91388344079"/>
    <n v="36.334000000000003"/>
  </r>
  <r>
    <x v="1"/>
    <x v="4"/>
    <x v="9"/>
    <x v="1"/>
    <n v="9.9643170713859999E-3"/>
    <n v="9.9643170713860005"/>
    <m/>
    <n v="3.6512112617492676"/>
    <n v="57600.007913132096"/>
    <n v="16"/>
  </r>
  <r>
    <x v="1"/>
    <x v="4"/>
    <x v="10"/>
    <x v="1"/>
    <n v="9.9620941994169997E-3"/>
    <n v="9.9620941994169989"/>
    <m/>
    <n v="3.1657023429870605"/>
    <n v="57600.010609666984"/>
    <n v="16"/>
  </r>
  <r>
    <x v="1"/>
    <x v="4"/>
    <x v="11"/>
    <x v="1"/>
    <n v="9.9640725605730004E-3"/>
    <n v="9.9640725605730012"/>
    <m/>
    <n v="3.0793347358703613"/>
    <n v="57600.010766710642"/>
    <n v="16"/>
  </r>
  <r>
    <x v="1"/>
    <x v="4"/>
    <x v="12"/>
    <x v="1"/>
    <n v="9.9680278197669999E-3"/>
    <n v="9.9680278197670003"/>
    <m/>
    <n v="3.0809051990509033"/>
    <n v="57600.010695235353"/>
    <n v="16"/>
  </r>
  <r>
    <x v="1"/>
    <x v="4"/>
    <x v="13"/>
    <x v="1"/>
    <n v="9.9698819524839995E-3"/>
    <n v="9.9698819524840001"/>
    <m/>
    <n v="3.2080361843109131"/>
    <n v="57600.015441782409"/>
    <n v="16"/>
  </r>
  <r>
    <x v="1"/>
    <x v="4"/>
    <x v="14"/>
    <x v="1"/>
    <n v="9.9830253884909993E-3"/>
    <n v="9.983025388490999"/>
    <m/>
    <n v="3.1249182224273682"/>
    <n v="57600.021549377489"/>
    <n v="16"/>
  </r>
  <r>
    <x v="1"/>
    <x v="4"/>
    <x v="15"/>
    <x v="1"/>
    <n v="0"/>
    <n v="0"/>
    <m/>
    <n v="3.1249182224273682"/>
    <n v="0"/>
    <n v="0"/>
  </r>
  <r>
    <x v="1"/>
    <x v="4"/>
    <x v="16"/>
    <x v="0"/>
    <n v="2.0804677121301001E-2"/>
    <n v="20.804677121301001"/>
    <m/>
    <n v="3.1657023429870605"/>
    <n v="130158.3953909358"/>
    <n v="36.155000000000001"/>
  </r>
  <r>
    <x v="1"/>
    <x v="4"/>
    <x v="17"/>
    <x v="1"/>
    <n v="9.9836357999999997E-3"/>
    <n v="9.9836358000000001"/>
    <m/>
    <n v="3.6493513584136963"/>
    <n v="57600.01074103768"/>
    <n v="16"/>
  </r>
  <r>
    <x v="1"/>
    <x v="4"/>
    <x v="18"/>
    <x v="1"/>
    <n v="9.9801366911429993E-3"/>
    <n v="9.9801366911429987"/>
    <m/>
    <n v="3.2113063335418701"/>
    <n v="57600.033052684179"/>
    <n v="16"/>
  </r>
  <r>
    <x v="1"/>
    <x v="4"/>
    <x v="19"/>
    <x v="1"/>
    <n v="9.9772282867679994E-3"/>
    <n v="9.9772282867679998"/>
    <m/>
    <n v="3.1249182224273682"/>
    <n v="57600.010518442738"/>
    <n v="16"/>
  </r>
  <r>
    <x v="1"/>
    <x v="4"/>
    <x v="20"/>
    <x v="1"/>
    <n v="9.9817250979839997E-3"/>
    <n v="9.9817250979840004"/>
    <m/>
    <n v="3.1249182224273682"/>
    <n v="57600.010754510426"/>
    <n v="16"/>
  </r>
  <r>
    <x v="1"/>
    <x v="4"/>
    <x v="21"/>
    <x v="1"/>
    <n v="9.9775570243070006E-3"/>
    <n v="9.977557024307"/>
    <m/>
    <n v="3.2096705436706543"/>
    <n v="57600.010726174936"/>
    <n v="16"/>
  </r>
  <r>
    <x v="1"/>
    <x v="4"/>
    <x v="22"/>
    <x v="1"/>
    <n v="9.9787176096800007E-3"/>
    <n v="9.9787176096800003"/>
    <m/>
    <n v="3.2519819736480713"/>
    <n v="57600.010731794755"/>
    <n v="16"/>
  </r>
  <r>
    <x v="1"/>
    <x v="4"/>
    <x v="23"/>
    <x v="1"/>
    <n v="0"/>
    <n v="0"/>
    <m/>
    <n v="3.2519819736480713"/>
    <n v="0"/>
    <n v="0"/>
  </r>
  <r>
    <x v="1"/>
    <x v="4"/>
    <x v="24"/>
    <x v="0"/>
    <n v="2.076290919959E-2"/>
    <n v="20.762909199590002"/>
    <m/>
    <n v="3.1657023429870605"/>
    <n v="130061.02228718772"/>
    <n v="36.128"/>
  </r>
  <r>
    <x v="1"/>
    <x v="4"/>
    <x v="25"/>
    <x v="1"/>
    <n v="9.9691090625289996E-3"/>
    <n v="9.9691090625290002"/>
    <m/>
    <n v="3.6072206497192383"/>
    <n v="57600.01077968617"/>
    <n v="16"/>
  </r>
  <r>
    <x v="1"/>
    <x v="4"/>
    <x v="26"/>
    <x v="1"/>
    <n v="9.9708037950589998E-3"/>
    <n v="9.9708037950590001"/>
    <m/>
    <n v="3.1673157215118408"/>
    <n v="57600.010733929841"/>
    <n v="16"/>
  </r>
  <r>
    <x v="1"/>
    <x v="4"/>
    <x v="27"/>
    <x v="1"/>
    <n v="9.9700988811240003E-3"/>
    <n v="9.9700988811240006"/>
    <m/>
    <n v="3.2080361843109131"/>
    <n v="57600.010664599155"/>
    <n v="16"/>
  </r>
  <r>
    <x v="1"/>
    <x v="4"/>
    <x v="28"/>
    <x v="1"/>
    <n v="9.9666583473839998E-3"/>
    <n v="9.9666583473839996"/>
    <m/>
    <n v="3.1673157215118408"/>
    <n v="57600.025962316562"/>
    <n v="16"/>
  </r>
  <r>
    <x v="1"/>
    <x v="4"/>
    <x v="29"/>
    <x v="1"/>
    <n v="9.9781773445160003E-3"/>
    <n v="9.9781773445160002"/>
    <m/>
    <n v="3.1657023429870605"/>
    <n v="57600.022762734545"/>
    <n v="16"/>
  </r>
  <r>
    <x v="1"/>
    <x v="4"/>
    <x v="30"/>
    <x v="1"/>
    <n v="9.9764474156450005E-3"/>
    <n v="9.9764474156449996"/>
    <m/>
    <n v="3.1657023429870605"/>
    <n v="57600.010925307331"/>
    <n v="16"/>
  </r>
  <r>
    <x v="1"/>
    <x v="4"/>
    <x v="31"/>
    <x v="1"/>
    <n v="0"/>
    <n v="0"/>
    <m/>
    <n v="3.1657023429870605"/>
    <n v="0"/>
    <n v="0"/>
  </r>
  <r>
    <x v="1"/>
    <x v="4"/>
    <x v="32"/>
    <x v="0"/>
    <n v="2.0691654211199E-2"/>
    <n v="20.691654211199001"/>
    <m/>
    <n v="0"/>
    <n v="129642.39588803049"/>
    <n v="36.012"/>
  </r>
  <r>
    <x v="1"/>
    <x v="4"/>
    <x v="33"/>
    <x v="1"/>
    <n v="9.9692288040540006E-3"/>
    <n v="9.9692288040540014"/>
    <m/>
    <n v="3.6072206497192383"/>
    <n v="57600.041936726615"/>
    <n v="16"/>
  </r>
  <r>
    <x v="1"/>
    <x v="4"/>
    <x v="34"/>
    <x v="1"/>
    <n v="9.9699300736019996E-3"/>
    <n v="9.9699300736019989"/>
    <m/>
    <n v="3.2096705436706543"/>
    <n v="57600.039701618509"/>
    <n v="16"/>
  </r>
  <r>
    <x v="1"/>
    <x v="4"/>
    <x v="35"/>
    <x v="1"/>
    <n v="9.9682916451589998E-3"/>
    <n v="9.9682916451589989"/>
    <m/>
    <n v="3.2536385059356689"/>
    <n v="57600.039514533732"/>
    <n v="16"/>
  </r>
  <r>
    <x v="1"/>
    <x v="4"/>
    <x v="36"/>
    <x v="1"/>
    <n v="9.9654622863650007E-3"/>
    <n v="9.9654622863650015"/>
    <m/>
    <n v="3.1673157215118408"/>
    <n v="57600.042434261901"/>
    <n v="16"/>
  </r>
  <r>
    <x v="1"/>
    <x v="4"/>
    <x v="37"/>
    <x v="1"/>
    <n v="9.9638704899350002E-3"/>
    <n v="9.963870489935001"/>
    <m/>
    <n v="3.2976067066192627"/>
    <n v="57600.039715009305"/>
    <n v="16"/>
  </r>
  <r>
    <x v="1"/>
    <x v="4"/>
    <x v="38"/>
    <x v="1"/>
    <n v="9.9587958703329996E-3"/>
    <n v="9.9587958703329988"/>
    <m/>
    <n v="3.1657023429870605"/>
    <n v="57600.039737760002"/>
    <n v="16"/>
  </r>
  <r>
    <x v="1"/>
    <x v="4"/>
    <x v="39"/>
    <x v="1"/>
    <n v="0"/>
    <n v="0"/>
    <m/>
    <n v="3.1657023429870605"/>
    <n v="0"/>
    <n v="0"/>
  </r>
  <r>
    <x v="1"/>
    <x v="4"/>
    <x v="40"/>
    <x v="0"/>
    <n v="2.0672069745099001E-2"/>
    <n v="20.672069745099002"/>
    <m/>
    <n v="3.2976067066192627"/>
    <n v="129603.68178180988"/>
    <n v="36.000999999999998"/>
  </r>
  <r>
    <x v="1"/>
    <x v="4"/>
    <x v="41"/>
    <x v="1"/>
    <n v="9.9654927610379994E-3"/>
    <n v="9.965492761038"/>
    <m/>
    <n v="3.6512112617492676"/>
    <n v="57600.036785453914"/>
    <n v="16"/>
  </r>
  <r>
    <x v="1"/>
    <x v="4"/>
    <x v="42"/>
    <x v="1"/>
    <n v="9.9636622736000002E-3"/>
    <n v="9.9636622736000007"/>
    <m/>
    <n v="3.1689310073852539"/>
    <n v="57600.037692657759"/>
    <n v="16"/>
  </r>
  <r>
    <x v="1"/>
    <x v="4"/>
    <x v="43"/>
    <x v="1"/>
    <n v="9.9664837568920004E-3"/>
    <n v="9.9664837568919999"/>
    <m/>
    <n v="3.1673157215118408"/>
    <n v="57600.039931149513"/>
    <n v="16"/>
  </r>
  <r>
    <x v="1"/>
    <x v="4"/>
    <x v="44"/>
    <x v="1"/>
    <n v="9.9667575130829994E-3"/>
    <n v="9.9667575130829995"/>
    <m/>
    <n v="3.2113063335418701"/>
    <n v="57600.039782955639"/>
    <n v="16"/>
  </r>
  <r>
    <x v="1"/>
    <x v="4"/>
    <x v="45"/>
    <x v="1"/>
    <n v="9.9659211582229998E-3"/>
    <n v="9.965921158222999"/>
    <m/>
    <n v="3.2096705436706543"/>
    <n v="57600.026025435764"/>
    <n v="16"/>
  </r>
  <r>
    <x v="1"/>
    <x v="4"/>
    <x v="46"/>
    <x v="1"/>
    <n v="9.9597584341060003E-3"/>
    <n v="9.9597584341059999"/>
    <m/>
    <n v="3.2113063335418701"/>
    <n v="57600.039314236827"/>
    <n v="16"/>
  </r>
  <r>
    <x v="1"/>
    <x v="4"/>
    <x v="47"/>
    <x v="1"/>
    <n v="0"/>
    <n v="0"/>
    <m/>
    <n v="3.2113063335418701"/>
    <n v="0"/>
    <n v="0"/>
  </r>
  <r>
    <x v="1"/>
    <x v="4"/>
    <x v="48"/>
    <x v="0"/>
    <n v="2.0648931798758999E-2"/>
    <n v="20.648931798758998"/>
    <m/>
    <n v="3.2552967071533203"/>
    <n v="129439.15345086496"/>
    <n v="35.954999999999998"/>
  </r>
  <r>
    <x v="1"/>
    <x v="4"/>
    <x v="49"/>
    <x v="1"/>
    <n v="9.9699698389069998E-3"/>
    <n v="9.9699698389069997"/>
    <m/>
    <n v="3.6512112617492676"/>
    <n v="57600.039209587165"/>
    <n v="16"/>
  </r>
  <r>
    <x v="1"/>
    <x v="4"/>
    <x v="50"/>
    <x v="1"/>
    <n v="9.9689263420720004E-3"/>
    <n v="9.9689263420720007"/>
    <m/>
    <n v="3.2552967071533203"/>
    <n v="57600.03958027425"/>
    <n v="16"/>
  </r>
  <r>
    <x v="1"/>
    <x v="4"/>
    <x v="51"/>
    <x v="1"/>
    <n v="9.9684371574889994E-3"/>
    <n v="9.9684371574889994"/>
    <m/>
    <n v="3.2552967071533203"/>
    <n v="57600.039662325158"/>
    <n v="16"/>
  </r>
  <r>
    <x v="1"/>
    <x v="4"/>
    <x v="52"/>
    <x v="1"/>
    <n v="9.9665897435760008E-3"/>
    <n v="9.9665897435760016"/>
    <m/>
    <n v="3.1689310073852539"/>
    <n v="57600.039674638632"/>
    <n v="16"/>
  </r>
  <r>
    <x v="1"/>
    <x v="4"/>
    <x v="53"/>
    <x v="1"/>
    <n v="9.9715934775579992E-3"/>
    <n v="9.9715934775579989"/>
    <m/>
    <n v="3.2552967071533203"/>
    <n v="57600.039663676929"/>
    <n v="16"/>
  </r>
  <r>
    <x v="1"/>
    <x v="4"/>
    <x v="54"/>
    <x v="1"/>
    <n v="9.9728031534609997E-3"/>
    <n v="9.9728031534609993"/>
    <m/>
    <n v="3.2536385059356689"/>
    <n v="57600.041655798101"/>
    <n v="16"/>
  </r>
  <r>
    <x v="1"/>
    <x v="4"/>
    <x v="55"/>
    <x v="1"/>
    <n v="0"/>
    <n v="0"/>
    <m/>
    <n v="3.2536385059356689"/>
    <n v="0"/>
    <n v="0"/>
  </r>
  <r>
    <x v="1"/>
    <x v="4"/>
    <x v="56"/>
    <x v="0"/>
    <n v="2.0598835497599E-2"/>
    <n v="20.598835497598998"/>
    <m/>
    <n v="3.2536385059356689"/>
    <n v="128951.54803328447"/>
    <n v="35.82"/>
  </r>
  <r>
    <x v="1"/>
    <x v="4"/>
    <x v="57"/>
    <x v="1"/>
    <n v="9.9735460035599993E-3"/>
    <n v="9.9735460035599992"/>
    <m/>
    <n v="3.6933193206787109"/>
    <n v="57600.039673609237"/>
    <n v="16"/>
  </r>
  <r>
    <x v="1"/>
    <x v="4"/>
    <x v="58"/>
    <x v="1"/>
    <n v="9.9620117707619991E-3"/>
    <n v="9.9620117707619986"/>
    <m/>
    <n v="3.2129440307617188"/>
    <n v="57600.039710560675"/>
    <n v="16"/>
  </r>
  <r>
    <x v="1"/>
    <x v="4"/>
    <x v="59"/>
    <x v="1"/>
    <n v="9.9571026244010003E-3"/>
    <n v="9.957102624401001"/>
    <m/>
    <n v="3.3432776927947998"/>
    <n v="57600.039427026481"/>
    <n v="16"/>
  </r>
  <r>
    <x v="1"/>
    <x v="4"/>
    <x v="60"/>
    <x v="1"/>
    <n v="9.9626086164109999E-3"/>
    <n v="9.9626086164109999"/>
    <m/>
    <n v="3.2113063335418701"/>
    <n v="57602.003276917785"/>
    <n v="16.001000000000001"/>
  </r>
  <r>
    <x v="1"/>
    <x v="4"/>
    <x v="61"/>
    <x v="1"/>
    <n v="9.9694244594139992E-3"/>
    <n v="9.9694244594139985"/>
    <m/>
    <n v="3.2552967071533203"/>
    <n v="57600.03781508511"/>
    <n v="16"/>
  </r>
  <r>
    <x v="1"/>
    <x v="4"/>
    <x v="62"/>
    <x v="1"/>
    <n v="9.9692963287399995E-3"/>
    <n v="9.9692963287399987"/>
    <m/>
    <n v="0"/>
    <n v="57600.027193830523"/>
    <n v="16"/>
  </r>
  <r>
    <x v="1"/>
    <x v="4"/>
    <x v="63"/>
    <x v="1"/>
    <n v="0"/>
    <n v="0"/>
    <m/>
    <n v="0"/>
    <n v="0"/>
    <n v="0"/>
  </r>
  <r>
    <x v="1"/>
    <x v="4"/>
    <x v="64"/>
    <x v="0"/>
    <n v="2.0576296248064001E-2"/>
    <n v="20.576296248064001"/>
    <m/>
    <n v="3.2569570541381836"/>
    <n v="128709.97676984796"/>
    <n v="35.753"/>
  </r>
  <r>
    <x v="1"/>
    <x v="4"/>
    <x v="65"/>
    <x v="1"/>
    <n v="9.9751333707389991E-3"/>
    <n v="9.975133370739"/>
    <m/>
    <n v="3.7372875213623047"/>
    <n v="57600.009816712816"/>
    <n v="16"/>
  </r>
  <r>
    <x v="1"/>
    <x v="4"/>
    <x v="66"/>
    <x v="1"/>
    <n v="9.9735388885289992E-3"/>
    <n v="9.9735388885289993"/>
    <m/>
    <n v="3.2976067066192627"/>
    <n v="57600.011357630487"/>
    <n v="16"/>
  </r>
  <r>
    <x v="1"/>
    <x v="4"/>
    <x v="67"/>
    <x v="1"/>
    <n v="9.9661949739730006E-3"/>
    <n v="9.9661949739729998"/>
    <m/>
    <n v="3.3398733139038086"/>
    <n v="57600.009765835399"/>
    <n v="16"/>
  </r>
  <r>
    <x v="1"/>
    <x v="4"/>
    <x v="68"/>
    <x v="1"/>
    <n v="9.9620520879289999E-3"/>
    <n v="9.9620520879289991"/>
    <m/>
    <n v="3.2569570541381836"/>
    <n v="57600.025127536275"/>
    <n v="16"/>
  </r>
  <r>
    <x v="1"/>
    <x v="4"/>
    <x v="69"/>
    <x v="1"/>
    <n v="9.9596829754860002E-3"/>
    <n v="9.9596829754860003"/>
    <m/>
    <n v="3.2569570541381836"/>
    <n v="57600.009858307734"/>
    <n v="16"/>
  </r>
  <r>
    <x v="1"/>
    <x v="4"/>
    <x v="70"/>
    <x v="1"/>
    <n v="9.9652541537350002E-3"/>
    <n v="9.9652541537349997"/>
    <m/>
    <n v="3.3415746688842773"/>
    <n v="57600.010152631774"/>
    <n v="16"/>
  </r>
  <r>
    <x v="1"/>
    <x v="4"/>
    <x v="71"/>
    <x v="1"/>
    <n v="0"/>
    <n v="0"/>
    <m/>
    <n v="3.3415746688842773"/>
    <n v="0"/>
    <n v="0"/>
  </r>
  <r>
    <x v="1"/>
    <x v="4"/>
    <x v="72"/>
    <x v="0"/>
    <n v="2.0544509972702001E-2"/>
    <n v="20.544509972702002"/>
    <m/>
    <n v="3.2552967071533203"/>
    <n v="128590.15286278406"/>
    <n v="35.719000000000001"/>
  </r>
  <r>
    <x v="1"/>
    <x v="4"/>
    <x v="73"/>
    <x v="1"/>
    <n v="9.9718898034590001E-3"/>
    <n v="9.9718898034589998"/>
    <m/>
    <n v="3.6952018737792969"/>
    <n v="57599.983968480177"/>
    <n v="16"/>
  </r>
  <r>
    <x v="1"/>
    <x v="4"/>
    <x v="74"/>
    <x v="1"/>
    <n v="9.9705360301660002E-3"/>
    <n v="9.9705360301660004"/>
    <m/>
    <n v="3.3415746688842773"/>
    <n v="57600.009867001179"/>
    <n v="16"/>
  </r>
  <r>
    <x v="1"/>
    <x v="4"/>
    <x v="75"/>
    <x v="1"/>
    <n v="9.9689198703269994E-3"/>
    <n v="9.9689198703269994"/>
    <m/>
    <n v="3.3009698390960693"/>
    <n v="57600.022273677314"/>
    <n v="16"/>
  </r>
  <r>
    <x v="1"/>
    <x v="4"/>
    <x v="76"/>
    <x v="1"/>
    <n v="9.9818473488310008E-3"/>
    <n v="9.9818473488310016"/>
    <m/>
    <n v="3.2586185932159424"/>
    <n v="57600.009705774035"/>
    <n v="16"/>
  </r>
  <r>
    <x v="1"/>
    <x v="4"/>
    <x v="77"/>
    <x v="1"/>
    <n v="9.9788190277230009E-3"/>
    <n v="9.9788190277230004"/>
    <m/>
    <n v="3.4277646541595459"/>
    <n v="57600.024999421061"/>
    <n v="16"/>
  </r>
  <r>
    <x v="1"/>
    <x v="4"/>
    <x v="78"/>
    <x v="1"/>
    <n v="9.9787526895350007E-3"/>
    <n v="9.9787526895350016"/>
    <m/>
    <n v="3.2976067066192627"/>
    <n v="57600.009742239301"/>
    <n v="16"/>
  </r>
  <r>
    <x v="1"/>
    <x v="4"/>
    <x v="79"/>
    <x v="1"/>
    <n v="0"/>
    <n v="0"/>
    <m/>
    <n v="3.2976067066192627"/>
    <n v="0"/>
    <n v="0"/>
  </r>
  <r>
    <x v="1"/>
    <x v="4"/>
    <x v="80"/>
    <x v="0"/>
    <n v="2.0512035855893E-2"/>
    <n v="20.512035855893"/>
    <m/>
    <n v="3.3415746688842773"/>
    <n v="128260.76968045979"/>
    <n v="35.628"/>
  </r>
  <r>
    <x v="1"/>
    <x v="4"/>
    <x v="81"/>
    <x v="1"/>
    <n v="9.9685136073809997E-3"/>
    <n v="9.9685136073810003"/>
    <m/>
    <n v="3.7793302536010742"/>
    <n v="57600.009527607705"/>
    <n v="16"/>
  </r>
  <r>
    <x v="1"/>
    <x v="4"/>
    <x v="82"/>
    <x v="1"/>
    <n v="9.9832693802640003E-3"/>
    <n v="9.9832693802639998"/>
    <m/>
    <n v="3.3838191032409668"/>
    <n v="57600.009283438107"/>
    <n v="16"/>
  </r>
  <r>
    <x v="1"/>
    <x v="4"/>
    <x v="83"/>
    <x v="1"/>
    <n v="9.9749315555069992E-3"/>
    <n v="9.9749315555069984"/>
    <m/>
    <n v="3.2992873191833496"/>
    <n v="57600.009428442805"/>
    <n v="16"/>
  </r>
  <r>
    <x v="1"/>
    <x v="4"/>
    <x v="84"/>
    <x v="1"/>
    <n v="9.9638033863720006E-3"/>
    <n v="9.9638033863720015"/>
    <m/>
    <n v="3.3820970058441162"/>
    <n v="57600.009378280622"/>
    <n v="16"/>
  </r>
  <r>
    <x v="1"/>
    <x v="4"/>
    <x v="85"/>
    <x v="1"/>
    <n v="9.9571785495609997E-3"/>
    <n v="9.9571785495610001"/>
    <m/>
    <n v="3.3415746688842773"/>
    <n v="57600.009856419121"/>
    <n v="16"/>
  </r>
  <r>
    <x v="1"/>
    <x v="4"/>
    <x v="86"/>
    <x v="1"/>
    <n v="9.9516900916519994E-3"/>
    <n v="9.951690091651999"/>
    <m/>
    <n v="3.3838191032409668"/>
    <n v="57600.00965824665"/>
    <n v="16"/>
  </r>
  <r>
    <x v="1"/>
    <x v="4"/>
    <x v="87"/>
    <x v="1"/>
    <n v="0"/>
    <n v="0"/>
    <m/>
    <n v="3.3838191032409668"/>
    <n v="0"/>
    <n v="0"/>
  </r>
  <r>
    <x v="1"/>
    <x v="4"/>
    <x v="88"/>
    <x v="0"/>
    <n v="2.0484201989843E-2"/>
    <n v="20.484201989843001"/>
    <m/>
    <n v="3.3009698390960693"/>
    <n v="128421.77363405224"/>
    <n v="35.673000000000002"/>
  </r>
  <r>
    <x v="1"/>
    <x v="4"/>
    <x v="89"/>
    <x v="1"/>
    <n v="9.9583164590219993E-3"/>
    <n v="9.958316459021999"/>
    <m/>
    <n v="3.8213303089141846"/>
    <n v="57600.009811629658"/>
    <n v="16"/>
  </r>
  <r>
    <x v="1"/>
    <x v="4"/>
    <x v="90"/>
    <x v="1"/>
    <n v="9.9578487921410004E-3"/>
    <n v="9.9578487921410002"/>
    <m/>
    <n v="3.3855428695678711"/>
    <n v="57600.009759524677"/>
    <n v="16"/>
  </r>
  <r>
    <x v="1"/>
    <x v="4"/>
    <x v="91"/>
    <x v="1"/>
    <n v="9.9561241311879999E-3"/>
    <n v="9.956124131188"/>
    <m/>
    <n v="3.3432776927947998"/>
    <n v="57601.975827341281"/>
    <n v="16.001000000000001"/>
  </r>
  <r>
    <x v="1"/>
    <x v="4"/>
    <x v="92"/>
    <x v="1"/>
    <n v="9.9577559862150007E-3"/>
    <n v="9.957755986215"/>
    <m/>
    <n v="3.3009698390960693"/>
    <n v="57600.030862853746"/>
    <n v="16"/>
  </r>
  <r>
    <x v="1"/>
    <x v="4"/>
    <x v="93"/>
    <x v="1"/>
    <n v="9.9541734496600004E-3"/>
    <n v="9.9541734496600007"/>
    <m/>
    <n v="3.3415746688842773"/>
    <n v="57600.024277943303"/>
    <n v="16"/>
  </r>
  <r>
    <x v="1"/>
    <x v="4"/>
    <x v="94"/>
    <x v="1"/>
    <n v="9.9512676576670005E-3"/>
    <n v="9.9512676576669996"/>
    <m/>
    <n v="3.2569570541381836"/>
    <n v="57600.008358276689"/>
    <n v="16"/>
  </r>
  <r>
    <x v="1"/>
    <x v="4"/>
    <x v="95"/>
    <x v="1"/>
    <n v="0"/>
    <n v="0"/>
    <m/>
    <n v="3.2569570541381836"/>
    <n v="0"/>
    <n v="0"/>
  </r>
  <r>
    <x v="1"/>
    <x v="4"/>
    <x v="96"/>
    <x v="0"/>
    <n v="2.0450762164970999E-2"/>
    <n v="20.450762164971"/>
    <m/>
    <n v="3.3432776927947998"/>
    <n v="128153.00863797516"/>
    <n v="35.597999999999999"/>
  </r>
  <r>
    <x v="1"/>
    <x v="4"/>
    <x v="97"/>
    <x v="1"/>
    <n v="9.9591455293150007E-3"/>
    <n v="9.9591455293150002"/>
    <m/>
    <n v="3.7372875213623047"/>
    <n v="57600.012787942193"/>
    <n v="16"/>
  </r>
  <r>
    <x v="1"/>
    <x v="4"/>
    <x v="98"/>
    <x v="1"/>
    <n v="9.959924344055E-3"/>
    <n v="9.9599243440550005"/>
    <m/>
    <n v="3.2992873191833496"/>
    <n v="57600.019577447179"/>
    <n v="16"/>
  </r>
  <r>
    <x v="1"/>
    <x v="4"/>
    <x v="99"/>
    <x v="1"/>
    <n v="9.9598560267669996E-3"/>
    <n v="9.9598560267669995"/>
    <m/>
    <n v="3.3449828624725342"/>
    <n v="57601.980581786222"/>
    <n v="16.001000000000001"/>
  </r>
  <r>
    <x v="1"/>
    <x v="4"/>
    <x v="100"/>
    <x v="1"/>
    <n v="9.9552377375370007E-3"/>
    <n v="9.9552377375370007"/>
    <m/>
    <n v="3.3855428695678711"/>
    <n v="57600.008675148478"/>
    <n v="16"/>
  </r>
  <r>
    <x v="1"/>
    <x v="4"/>
    <x v="101"/>
    <x v="1"/>
    <n v="9.9492326771289993E-3"/>
    <n v="9.9492326771289985"/>
    <m/>
    <n v="3.3449828624725342"/>
    <n v="57600.008312749444"/>
    <n v="16"/>
  </r>
  <r>
    <x v="1"/>
    <x v="4"/>
    <x v="102"/>
    <x v="1"/>
    <n v="9.9577199071420007E-3"/>
    <n v="9.9577199071420015"/>
    <m/>
    <n v="3.4277646541595459"/>
    <n v="57600.021740710479"/>
    <n v="16"/>
  </r>
  <r>
    <x v="1"/>
    <x v="4"/>
    <x v="103"/>
    <x v="1"/>
    <n v="0"/>
    <n v="0"/>
    <m/>
    <n v="3.4277646541595459"/>
    <n v="0"/>
    <n v="0"/>
  </r>
  <r>
    <x v="1"/>
    <x v="4"/>
    <x v="104"/>
    <x v="0"/>
    <n v="2.0425926133312001E-2"/>
    <n v="20.425926133312"/>
    <m/>
    <n v="3.3009698390960693"/>
    <n v="127963.58178894556"/>
    <n v="35.545000000000002"/>
  </r>
  <r>
    <x v="1"/>
    <x v="4"/>
    <x v="105"/>
    <x v="1"/>
    <n v="9.9588623188729998E-3"/>
    <n v="9.958862318872999"/>
    <m/>
    <n v="3.7391922473907471"/>
    <n v="57600.014493570343"/>
    <n v="16"/>
  </r>
  <r>
    <x v="1"/>
    <x v="4"/>
    <x v="106"/>
    <x v="1"/>
    <n v="9.9573276102659994E-3"/>
    <n v="9.9573276102659989"/>
    <m/>
    <n v="3.3855428695678711"/>
    <n v="57600.030875249853"/>
    <n v="16"/>
  </r>
  <r>
    <x v="1"/>
    <x v="4"/>
    <x v="107"/>
    <x v="1"/>
    <n v="9.9552863347570006E-3"/>
    <n v="9.955286334757"/>
    <m/>
    <n v="3.3855428695678711"/>
    <n v="57600.037089689751"/>
    <n v="16"/>
  </r>
  <r>
    <x v="1"/>
    <x v="4"/>
    <x v="108"/>
    <x v="1"/>
    <n v="9.9536138934710004E-3"/>
    <n v="9.953613893471001"/>
    <m/>
    <n v="3.3415746688842773"/>
    <n v="57600.013511101984"/>
    <n v="16"/>
  </r>
  <r>
    <x v="1"/>
    <x v="4"/>
    <x v="109"/>
    <x v="1"/>
    <n v="9.9510576914720004E-3"/>
    <n v="9.9510576914720001"/>
    <m/>
    <n v="3.2569570541381836"/>
    <n v="57600.025268427249"/>
    <n v="16"/>
  </r>
  <r>
    <x v="1"/>
    <x v="4"/>
    <x v="110"/>
    <x v="1"/>
    <n v="9.9600050815280006E-3"/>
    <n v="9.960005081528001"/>
    <m/>
    <n v="3.3838191032409668"/>
    <n v="57601.765570620657"/>
    <n v="16"/>
  </r>
  <r>
    <x v="1"/>
    <x v="4"/>
    <x v="111"/>
    <x v="1"/>
    <n v="0"/>
    <n v="0"/>
    <m/>
    <n v="3.3838191032409668"/>
    <n v="0"/>
    <n v="0"/>
  </r>
  <r>
    <x v="1"/>
    <x v="4"/>
    <x v="112"/>
    <x v="0"/>
    <n v="2.0398892126339E-2"/>
    <n v="20.398892126339"/>
    <m/>
    <n v="3.3432776927947998"/>
    <n v="127787.05407384888"/>
    <n v="35.496000000000002"/>
  </r>
  <r>
    <x v="1"/>
    <x v="4"/>
    <x v="113"/>
    <x v="1"/>
    <n v="7.7245123863920002E-3"/>
    <n v="7.724512386392"/>
    <m/>
    <n v="0"/>
    <n v="42581.140642621205"/>
    <n v="11.827999999999999"/>
  </r>
  <r>
    <x v="1"/>
    <x v="4"/>
    <x v="114"/>
    <x v="1"/>
    <n v="9.9568534271409995E-3"/>
    <n v="9.9568534271409987"/>
    <m/>
    <n v="3.388995885848999"/>
    <n v="57600.030646815634"/>
    <n v="16"/>
  </r>
  <r>
    <x v="1"/>
    <x v="4"/>
    <x v="115"/>
    <x v="1"/>
    <n v="9.9550460804810007E-3"/>
    <n v="9.9550460804810008"/>
    <m/>
    <n v="3.4312586784362793"/>
    <n v="57600.044158125718"/>
    <n v="16"/>
  </r>
  <r>
    <x v="1"/>
    <x v="4"/>
    <x v="116"/>
    <x v="1"/>
    <n v="9.9824740309860001E-3"/>
    <n v="9.9824740309859994"/>
    <m/>
    <n v="3.388995885848999"/>
    <n v="57600.037031747379"/>
    <n v="16"/>
  </r>
  <r>
    <x v="1"/>
    <x v="4"/>
    <x v="117"/>
    <x v="1"/>
    <n v="9.9626119620459998E-3"/>
    <n v="9.9626119620459992"/>
    <m/>
    <n v="3.3009698390960693"/>
    <n v="57600.03769111116"/>
    <n v="16"/>
  </r>
  <r>
    <x v="1"/>
    <x v="4"/>
    <x v="118"/>
    <x v="1"/>
    <n v="9.9634388427439994E-3"/>
    <n v="9.963438842743999"/>
    <m/>
    <n v="3.3855428695678711"/>
    <n v="57600.037761958738"/>
    <n v="16"/>
  </r>
  <r>
    <x v="1"/>
    <x v="4"/>
    <x v="119"/>
    <x v="1"/>
    <n v="0"/>
    <n v="0"/>
    <m/>
    <n v="3.3855428695678711"/>
    <n v="0"/>
    <n v="0"/>
  </r>
  <r>
    <x v="1"/>
    <x v="4"/>
    <x v="120"/>
    <x v="0"/>
    <n v="2.0359537226681001E-2"/>
    <n v="20.359537226681002"/>
    <m/>
    <n v="3.3466894626617432"/>
    <n v="127504.10762352536"/>
    <n v="35.417999999999999"/>
  </r>
  <r>
    <x v="1"/>
    <x v="4"/>
    <x v="121"/>
    <x v="1"/>
    <n v="9.9600580079530002E-3"/>
    <n v="9.9600580079530001"/>
    <m/>
    <n v="3.7831828594207764"/>
    <n v="57600.037944097123"/>
    <n v="16"/>
  </r>
  <r>
    <x v="1"/>
    <x v="4"/>
    <x v="122"/>
    <x v="1"/>
    <n v="9.9541372333689995E-3"/>
    <n v="9.9541372333689999"/>
    <m/>
    <n v="3.3855428695678711"/>
    <n v="57600.037862034209"/>
    <n v="16"/>
  </r>
  <r>
    <x v="1"/>
    <x v="4"/>
    <x v="123"/>
    <x v="1"/>
    <n v="9.9542493578320002E-3"/>
    <n v="9.9542493578319995"/>
    <m/>
    <n v="3.3449828624725342"/>
    <n v="57600.038094245283"/>
    <n v="16"/>
  </r>
  <r>
    <x v="1"/>
    <x v="4"/>
    <x v="124"/>
    <x v="1"/>
    <n v="9.9613550352539992E-3"/>
    <n v="9.9613550352539999"/>
    <m/>
    <n v="3.3432776927947998"/>
    <n v="57600.038024959053"/>
    <n v="16"/>
  </r>
  <r>
    <x v="1"/>
    <x v="4"/>
    <x v="125"/>
    <x v="1"/>
    <n v="9.9613049394640003E-3"/>
    <n v="9.9613049394640001"/>
    <m/>
    <n v="3.3872683048248291"/>
    <n v="57600.037653430758"/>
    <n v="16"/>
  </r>
  <r>
    <x v="1"/>
    <x v="4"/>
    <x v="126"/>
    <x v="1"/>
    <n v="9.9838282839599998E-3"/>
    <n v="9.9838282839599994"/>
    <m/>
    <n v="3.4295108318328857"/>
    <n v="57600.03792762816"/>
    <n v="16"/>
  </r>
  <r>
    <x v="1"/>
    <x v="4"/>
    <x v="127"/>
    <x v="1"/>
    <n v="0"/>
    <n v="0"/>
    <m/>
    <n v="3.4295108318328857"/>
    <n v="0"/>
    <n v="0"/>
  </r>
  <r>
    <x v="1"/>
    <x v="4"/>
    <x v="128"/>
    <x v="0"/>
    <n v="2.0336989601203E-2"/>
    <n v="20.336989601203001"/>
    <m/>
    <n v="3.3872683048248291"/>
    <n v="127338.50034246071"/>
    <n v="35.372"/>
  </r>
  <r>
    <x v="1"/>
    <x v="4"/>
    <x v="129"/>
    <x v="1"/>
    <n v="9.9571804828940003E-3"/>
    <n v="9.9571804828939996"/>
    <m/>
    <n v="3.6952018737792969"/>
    <n v="57600.036830862678"/>
    <n v="16"/>
  </r>
  <r>
    <x v="1"/>
    <x v="4"/>
    <x v="130"/>
    <x v="1"/>
    <n v="9.9562956894629993E-3"/>
    <n v="9.9562956894629995"/>
    <m/>
    <n v="3.4277646541595459"/>
    <n v="57600.037206835244"/>
    <n v="16"/>
  </r>
  <r>
    <x v="1"/>
    <x v="4"/>
    <x v="131"/>
    <x v="1"/>
    <n v="9.9632575133490001E-3"/>
    <n v="9.9632575133489993"/>
    <m/>
    <n v="3.4295108318328857"/>
    <n v="57600.037574255301"/>
    <n v="16"/>
  </r>
  <r>
    <x v="1"/>
    <x v="4"/>
    <x v="132"/>
    <x v="1"/>
    <n v="9.9585267302739998E-3"/>
    <n v="9.9585267302740004"/>
    <m/>
    <n v="3.388995885848999"/>
    <n v="57600.032928937493"/>
    <n v="16"/>
  </r>
  <r>
    <x v="1"/>
    <x v="4"/>
    <x v="133"/>
    <x v="1"/>
    <n v="9.9803200914089993E-3"/>
    <n v="9.9803200914089985"/>
    <m/>
    <n v="3.388995885848999"/>
    <n v="57600.0373142342"/>
    <n v="16"/>
  </r>
  <r>
    <x v="1"/>
    <x v="4"/>
    <x v="134"/>
    <x v="1"/>
    <n v="9.9600448833859993E-3"/>
    <n v="9.9600448833859989"/>
    <m/>
    <n v="3.4734790325164795"/>
    <n v="57600.034846475981"/>
    <n v="16"/>
  </r>
  <r>
    <x v="1"/>
    <x v="4"/>
    <x v="135"/>
    <x v="1"/>
    <n v="0"/>
    <n v="0"/>
    <m/>
    <n v="3.4734790325164795"/>
    <n v="0"/>
    <n v="0"/>
  </r>
  <r>
    <x v="1"/>
    <x v="4"/>
    <x v="136"/>
    <x v="0"/>
    <n v="2.0299025128197999E-2"/>
    <n v="20.299025128198"/>
    <m/>
    <n v="0"/>
    <n v="127107.66347048612"/>
    <n v="35.308"/>
  </r>
  <r>
    <x v="1"/>
    <x v="4"/>
    <x v="137"/>
    <x v="1"/>
    <n v="9.9570114483929998E-3"/>
    <n v="9.9570114483930006"/>
    <m/>
    <n v="3.7391922473907471"/>
    <n v="57600.03796151017"/>
    <n v="16"/>
  </r>
  <r>
    <x v="1"/>
    <x v="4"/>
    <x v="138"/>
    <x v="1"/>
    <n v="9.9583423459300002E-3"/>
    <n v="9.9583423459299993"/>
    <m/>
    <n v="3.3432776927947998"/>
    <n v="57600.035748019764"/>
    <n v="16"/>
  </r>
  <r>
    <x v="1"/>
    <x v="4"/>
    <x v="139"/>
    <x v="1"/>
    <n v="9.9798080341179998E-3"/>
    <n v="9.9798080341179993"/>
    <m/>
    <n v="3.3872683048248291"/>
    <n v="57600.036865233356"/>
    <n v="16"/>
  </r>
  <r>
    <x v="1"/>
    <x v="4"/>
    <x v="140"/>
    <x v="1"/>
    <n v="9.9737513295739995E-3"/>
    <n v="9.9737513295740001"/>
    <m/>
    <n v="3.4734790325164795"/>
    <n v="57600.037646951343"/>
    <n v="16"/>
  </r>
  <r>
    <x v="1"/>
    <x v="4"/>
    <x v="141"/>
    <x v="1"/>
    <n v="9.9631441285590004E-3"/>
    <n v="9.9631441285589997"/>
    <m/>
    <n v="3.4734790325164795"/>
    <n v="57602.003693257597"/>
    <n v="16.001000000000001"/>
  </r>
  <r>
    <x v="1"/>
    <x v="4"/>
    <x v="142"/>
    <x v="1"/>
    <n v="9.9589285073299998E-3"/>
    <n v="9.9589285073300005"/>
    <m/>
    <n v="3.4717104434967041"/>
    <n v="57600.037644127311"/>
    <n v="16"/>
  </r>
  <r>
    <x v="1"/>
    <x v="4"/>
    <x v="143"/>
    <x v="1"/>
    <n v="0"/>
    <n v="0"/>
    <m/>
    <n v="3.4717104434967041"/>
    <n v="0"/>
    <n v="0"/>
  </r>
  <r>
    <x v="1"/>
    <x v="4"/>
    <x v="144"/>
    <x v="0"/>
    <n v="2.0277700092340999E-2"/>
    <n v="20.277700092341"/>
    <m/>
    <n v="3.388995885848999"/>
    <n v="126950.6283213586"/>
    <n v="35.264000000000003"/>
  </r>
  <r>
    <x v="1"/>
    <x v="4"/>
    <x v="145"/>
    <x v="1"/>
    <n v="9.9582643942809999E-3"/>
    <n v="9.9582643942810005"/>
    <m/>
    <n v="3.8232760429382324"/>
    <n v="57600.0376920243"/>
    <n v="16"/>
  </r>
  <r>
    <x v="1"/>
    <x v="4"/>
    <x v="146"/>
    <x v="1"/>
    <n v="9.9595293863299992E-3"/>
    <n v="9.959529386329999"/>
    <m/>
    <n v="3.3432776927947998"/>
    <n v="57600.037562827725"/>
    <n v="16"/>
  </r>
  <r>
    <x v="1"/>
    <x v="4"/>
    <x v="147"/>
    <x v="1"/>
    <n v="9.9591990086380002E-3"/>
    <n v="9.9591990086380004"/>
    <m/>
    <n v="3.4312586784362793"/>
    <n v="57600.037613570872"/>
    <n v="16"/>
  </r>
  <r>
    <x v="1"/>
    <x v="4"/>
    <x v="148"/>
    <x v="1"/>
    <n v="9.9611662370199996E-3"/>
    <n v="9.9611662370199987"/>
    <m/>
    <n v="3.4312586784362793"/>
    <n v="57600.030228351628"/>
    <n v="16"/>
  </r>
  <r>
    <x v="1"/>
    <x v="4"/>
    <x v="149"/>
    <x v="1"/>
    <n v="9.9617745157420008E-3"/>
    <n v="9.9617745157420003"/>
    <m/>
    <n v="3.5174469947814941"/>
    <n v="57600.037752138611"/>
    <n v="16"/>
  </r>
  <r>
    <x v="1"/>
    <x v="4"/>
    <x v="150"/>
    <x v="1"/>
    <n v="9.9591319294090007E-3"/>
    <n v="9.9591319294090006"/>
    <m/>
    <n v="3.5174469947814941"/>
    <n v="57600.041049598643"/>
    <n v="16"/>
  </r>
  <r>
    <x v="1"/>
    <x v="4"/>
    <x v="151"/>
    <x v="1"/>
    <n v="0"/>
    <n v="0"/>
    <m/>
    <n v="3.5174469947814941"/>
    <n v="0"/>
    <n v="0"/>
  </r>
  <r>
    <x v="1"/>
    <x v="4"/>
    <x v="152"/>
    <x v="0"/>
    <n v="2.0267350167844998E-2"/>
    <n v="20.267350167844999"/>
    <m/>
    <n v="3.5156562328338623"/>
    <n v="126898.16640055168"/>
    <n v="35.249000000000002"/>
  </r>
  <r>
    <x v="1"/>
    <x v="4"/>
    <x v="153"/>
    <x v="1"/>
    <n v="9.9620949200850007E-3"/>
    <n v="9.9620949200850006"/>
    <m/>
    <n v="3.7391922473907471"/>
    <n v="57600.03764238632"/>
    <n v="16"/>
  </r>
  <r>
    <x v="1"/>
    <x v="4"/>
    <x v="154"/>
    <x v="1"/>
    <n v="9.9561990432140007E-3"/>
    <n v="9.9561990432140011"/>
    <m/>
    <n v="3.3907248973846436"/>
    <n v="57600.037775884542"/>
    <n v="16"/>
  </r>
  <r>
    <x v="1"/>
    <x v="4"/>
    <x v="155"/>
    <x v="1"/>
    <n v="9.9597083711839996E-3"/>
    <n v="9.959708371184"/>
    <m/>
    <n v="3.4312586784362793"/>
    <n v="57600.037779565333"/>
    <n v="16"/>
  </r>
  <r>
    <x v="1"/>
    <x v="4"/>
    <x v="156"/>
    <x v="1"/>
    <n v="9.9576018030549992E-3"/>
    <n v="9.9576018030549989"/>
    <m/>
    <n v="3.4330086708068848"/>
    <n v="57600.037661102055"/>
    <n v="16"/>
  </r>
  <r>
    <x v="1"/>
    <x v="4"/>
    <x v="157"/>
    <x v="1"/>
    <n v="9.9759243720790002E-3"/>
    <n v="9.9759243720789996"/>
    <m/>
    <n v="3.4717104434967041"/>
    <n v="57602.005754649072"/>
    <n v="16.001000000000001"/>
  </r>
  <r>
    <x v="1"/>
    <x v="4"/>
    <x v="158"/>
    <x v="1"/>
    <n v="9.9837248008139996E-3"/>
    <n v="9.9837248008139987"/>
    <m/>
    <n v="3.5174469947814941"/>
    <n v="57600.038045400914"/>
    <n v="16"/>
  </r>
  <r>
    <x v="1"/>
    <x v="4"/>
    <x v="159"/>
    <x v="1"/>
    <n v="0"/>
    <n v="0"/>
    <m/>
    <n v="3.5174469947814941"/>
    <n v="0"/>
    <n v="0"/>
  </r>
  <r>
    <x v="1"/>
    <x v="4"/>
    <x v="160"/>
    <x v="0"/>
    <n v="2.0248563201928999E-2"/>
    <n v="20.248563201928999"/>
    <m/>
    <n v="3.5192396640777588"/>
    <n v="126729.73590873263"/>
    <n v="35.203000000000003"/>
  </r>
  <r>
    <x v="1"/>
    <x v="4"/>
    <x v="161"/>
    <x v="1"/>
    <n v="9.9797894258300008E-3"/>
    <n v="9.9797894258300008"/>
    <m/>
    <n v="3.7831828594207764"/>
    <n v="57600.035529832268"/>
    <n v="16"/>
  </r>
  <r>
    <x v="1"/>
    <x v="4"/>
    <x v="162"/>
    <x v="1"/>
    <n v="9.9867729780879991E-3"/>
    <n v="9.9867729780879984"/>
    <m/>
    <n v="3.4734790325164795"/>
    <n v="57600.030952818735"/>
    <n v="16"/>
  </r>
  <r>
    <x v="1"/>
    <x v="4"/>
    <x v="163"/>
    <x v="1"/>
    <n v="9.9702251536459997E-3"/>
    <n v="9.970225153646"/>
    <m/>
    <n v="3.4347600936889648"/>
    <n v="57600.03755532582"/>
    <n v="16"/>
  </r>
  <r>
    <x v="1"/>
    <x v="4"/>
    <x v="164"/>
    <x v="1"/>
    <n v="9.9618822793470004E-3"/>
    <n v="9.9618822793469999"/>
    <m/>
    <n v="3.4752492904663086"/>
    <n v="57600.024305198953"/>
    <n v="16"/>
  </r>
  <r>
    <x v="1"/>
    <x v="4"/>
    <x v="165"/>
    <x v="1"/>
    <n v="9.9718778952550009E-3"/>
    <n v="9.971877895255"/>
    <m/>
    <n v="3.4752492904663086"/>
    <n v="57600.032048654801"/>
    <n v="16"/>
  </r>
  <r>
    <x v="1"/>
    <x v="4"/>
    <x v="166"/>
    <x v="1"/>
    <n v="9.9689848670730004E-3"/>
    <n v="9.9689848670730008"/>
    <m/>
    <n v="3.4770216941833496"/>
    <n v="57600.037757822705"/>
    <n v="16"/>
  </r>
  <r>
    <x v="1"/>
    <x v="4"/>
    <x v="167"/>
    <x v="1"/>
    <n v="0"/>
    <n v="0"/>
    <m/>
    <n v="3.4770216941833496"/>
    <n v="0"/>
    <n v="0"/>
  </r>
  <r>
    <x v="1"/>
    <x v="4"/>
    <x v="168"/>
    <x v="0"/>
    <n v="2.0226733520705E-2"/>
    <n v="20.226733520705"/>
    <m/>
    <n v="3.4312586784362793"/>
    <n v="126634.04024011166"/>
    <n v="35.176000000000002"/>
  </r>
  <r>
    <x v="1"/>
    <x v="4"/>
    <x v="169"/>
    <x v="1"/>
    <n v="9.9577187828700005E-3"/>
    <n v="9.9577187828699998"/>
    <m/>
    <n v="3.8691916465759277"/>
    <n v="57602.000985335224"/>
    <n v="16.001000000000001"/>
  </r>
  <r>
    <x v="1"/>
    <x v="4"/>
    <x v="170"/>
    <x v="1"/>
    <n v="9.9761373478390002E-3"/>
    <n v="9.9761373478389999"/>
    <m/>
    <n v="3.4295108318328857"/>
    <n v="57600.038071388328"/>
    <n v="16"/>
  </r>
  <r>
    <x v="1"/>
    <x v="4"/>
    <x v="171"/>
    <x v="1"/>
    <n v="9.9789521867009994E-3"/>
    <n v="9.9789521867009991"/>
    <m/>
    <n v="3.5192396640777588"/>
    <n v="57602.007487601033"/>
    <n v="16.001000000000001"/>
  </r>
  <r>
    <x v="1"/>
    <x v="4"/>
    <x v="172"/>
    <x v="1"/>
    <n v="9.9633922770539993E-3"/>
    <n v="9.963392277054"/>
    <m/>
    <n v="3.4770216941833496"/>
    <n v="57600.038132779686"/>
    <n v="16"/>
  </r>
  <r>
    <x v="1"/>
    <x v="4"/>
    <x v="173"/>
    <x v="1"/>
    <n v="9.969924593898E-3"/>
    <n v="9.9699245938979999"/>
    <m/>
    <n v="3.4770216941833496"/>
    <n v="57600.04239939437"/>
    <n v="16"/>
  </r>
  <r>
    <x v="1"/>
    <x v="4"/>
    <x v="174"/>
    <x v="1"/>
    <n v="9.9871262143639995E-3"/>
    <n v="9.9871262143640003"/>
    <m/>
    <n v="3.4330086708068848"/>
    <n v="57602.004015003229"/>
    <n v="16.001000000000001"/>
  </r>
  <r>
    <x v="1"/>
    <x v="4"/>
    <x v="175"/>
    <x v="1"/>
    <n v="0"/>
    <n v="0"/>
    <m/>
    <n v="3.4330086708068848"/>
    <n v="0"/>
    <n v="0"/>
  </r>
  <r>
    <x v="1"/>
    <x v="4"/>
    <x v="176"/>
    <x v="0"/>
    <n v="2.0248703647783001E-2"/>
    <n v="20.248703647783"/>
    <m/>
    <n v="3.5614151954650879"/>
    <n v="125845.74548012637"/>
    <n v="34.957000000000001"/>
  </r>
  <r>
    <x v="1"/>
    <x v="4"/>
    <x v="177"/>
    <x v="1"/>
    <n v="9.9838758842900003E-3"/>
    <n v="9.9838758842900006"/>
    <m/>
    <n v="3.7812554836273193"/>
    <n v="57600.0376974432"/>
    <n v="16"/>
  </r>
  <r>
    <x v="1"/>
    <x v="4"/>
    <x v="178"/>
    <x v="1"/>
    <n v="9.98766572904E-3"/>
    <n v="9.9876657290399997"/>
    <m/>
    <n v="3.5192396640777588"/>
    <n v="57600.037673826722"/>
    <n v="16"/>
  </r>
  <r>
    <x v="1"/>
    <x v="4"/>
    <x v="179"/>
    <x v="1"/>
    <n v="9.9807494894699998E-3"/>
    <n v="9.98074948947"/>
    <m/>
    <n v="3.5174469947814941"/>
    <n v="57600.037725418966"/>
    <n v="16"/>
  </r>
  <r>
    <x v="1"/>
    <x v="4"/>
    <x v="180"/>
    <x v="1"/>
    <n v="9.9787159418060004E-3"/>
    <n v="9.9787159418059996"/>
    <m/>
    <n v="3.5174469947814941"/>
    <n v="57600.038261151334"/>
    <n v="16"/>
  </r>
  <r>
    <x v="1"/>
    <x v="4"/>
    <x v="181"/>
    <x v="1"/>
    <n v="1.0000695861177E-2"/>
    <n v="10.000695861177"/>
    <m/>
    <n v="3.5192396640777588"/>
    <n v="57600.037446562499"/>
    <n v="16"/>
  </r>
  <r>
    <x v="1"/>
    <x v="4"/>
    <x v="182"/>
    <x v="1"/>
    <n v="9.9877925840629999E-3"/>
    <n v="9.9877925840629995"/>
    <m/>
    <n v="3.5210344791412354"/>
    <n v="57600.037843203929"/>
    <n v="16"/>
  </r>
  <r>
    <x v="1"/>
    <x v="4"/>
    <x v="183"/>
    <x v="1"/>
    <n v="0"/>
    <n v="0"/>
    <m/>
    <n v="3.5210344791412354"/>
    <n v="0"/>
    <n v="0"/>
  </r>
  <r>
    <x v="1"/>
    <x v="4"/>
    <x v="184"/>
    <x v="0"/>
    <n v="2.0200359450207001E-2"/>
    <n v="20.200359450207003"/>
    <m/>
    <n v="3.5192396640777588"/>
    <n v="126183.2657070658"/>
    <n v="35.051000000000002"/>
  </r>
  <r>
    <x v="1"/>
    <x v="4"/>
    <x v="185"/>
    <x v="1"/>
    <n v="9.9874251196310007E-3"/>
    <n v="9.9874251196310002"/>
    <m/>
    <n v="3.8291251659393311"/>
    <n v="57600.037602020355"/>
    <n v="16"/>
  </r>
  <r>
    <x v="1"/>
    <x v="4"/>
    <x v="186"/>
    <x v="1"/>
    <n v="9.9888905579520008E-3"/>
    <n v="9.9888905579520006"/>
    <m/>
    <n v="3.4347600936889648"/>
    <n v="57600.057317831248"/>
    <n v="16"/>
  </r>
  <r>
    <x v="1"/>
    <x v="4"/>
    <x v="187"/>
    <x v="1"/>
    <n v="9.9854721090890004E-3"/>
    <n v="9.9854721090890006"/>
    <m/>
    <n v="3.5614151954650879"/>
    <n v="57600.026751266952"/>
    <n v="16"/>
  </r>
  <r>
    <x v="1"/>
    <x v="4"/>
    <x v="188"/>
    <x v="1"/>
    <n v="9.9802388325879992E-3"/>
    <n v="9.9802388325879985"/>
    <m/>
    <n v="3.5614151954650879"/>
    <n v="57600.03556589612"/>
    <n v="16"/>
  </r>
  <r>
    <x v="1"/>
    <x v="4"/>
    <x v="189"/>
    <x v="1"/>
    <n v="9.9621408658949993E-3"/>
    <n v="9.9621408658949999"/>
    <m/>
    <n v="3.6437826156616211"/>
    <n v="57600.038862090689"/>
    <n v="16"/>
  </r>
  <r>
    <x v="1"/>
    <x v="4"/>
    <x v="190"/>
    <x v="1"/>
    <n v="9.9583390947649997E-3"/>
    <n v="9.9583390947649999"/>
    <m/>
    <n v="3.5192396640777588"/>
    <n v="57600.0376558196"/>
    <n v="16"/>
  </r>
  <r>
    <x v="1"/>
    <x v="4"/>
    <x v="191"/>
    <x v="1"/>
    <n v="0"/>
    <n v="0"/>
    <m/>
    <n v="3.5192396640777588"/>
    <n v="0"/>
    <n v="0"/>
  </r>
  <r>
    <x v="1"/>
    <x v="4"/>
    <x v="192"/>
    <x v="0"/>
    <n v="2.0159725600912001E-2"/>
    <n v="20.159725600912001"/>
    <m/>
    <n v="3.5596017837524414"/>
    <n v="126049.27538460518"/>
    <n v="35.014000000000003"/>
  </r>
  <r>
    <x v="1"/>
    <x v="4"/>
    <x v="193"/>
    <x v="1"/>
    <n v="9.9640612007179993E-3"/>
    <n v="9.9640612007179996"/>
    <m/>
    <n v="3.7851121425628662"/>
    <n v="57600.037533646377"/>
    <n v="16"/>
  </r>
  <r>
    <x v="1"/>
    <x v="4"/>
    <x v="194"/>
    <x v="1"/>
    <n v="9.9650391739500004E-3"/>
    <n v="9.9650391739500002"/>
    <m/>
    <n v="3.4752492904663086"/>
    <n v="57600.037593365101"/>
    <n v="16"/>
  </r>
  <r>
    <x v="0"/>
    <x v="4"/>
    <x v="65"/>
    <x v="1"/>
    <n v="1.0060018256676E-2"/>
    <n v="10.060018256676001"/>
    <m/>
    <n v="0"/>
    <n v="57601.990664088429"/>
    <n v="16.001000000000001"/>
  </r>
  <r>
    <x v="0"/>
    <x v="4"/>
    <x v="66"/>
    <x v="1"/>
    <n v="1.0071098000910999E-2"/>
    <n v="10.071098000910998"/>
    <m/>
    <n v="1.4933297634124756"/>
    <n v="57601.975557713624"/>
    <n v="16.001000000000001"/>
  </r>
  <r>
    <x v="0"/>
    <x v="4"/>
    <x v="67"/>
    <x v="1"/>
    <n v="1.0066092300197E-2"/>
    <n v="10.066092300196999"/>
    <m/>
    <n v="1.53803551197052"/>
    <n v="57601.974307468226"/>
    <n v="16.001000000000001"/>
  </r>
  <r>
    <x v="0"/>
    <x v="4"/>
    <x v="68"/>
    <x v="1"/>
    <n v="1.0065795970711E-2"/>
    <n v="10.065795970711001"/>
    <m/>
    <n v="1.5819793939590454"/>
    <n v="57601.975632798043"/>
    <n v="16.001000000000001"/>
  </r>
  <r>
    <x v="0"/>
    <x v="4"/>
    <x v="69"/>
    <x v="1"/>
    <n v="1.0061061205567001E-2"/>
    <n v="10.061061205567"/>
    <m/>
    <n v="1.494854211807251"/>
    <n v="57601.975647151587"/>
    <n v="16.001000000000001"/>
  </r>
  <r>
    <x v="0"/>
    <x v="4"/>
    <x v="70"/>
    <x v="1"/>
    <n v="1.0059655650871E-2"/>
    <n v="10.059655650871001"/>
    <m/>
    <n v="1.5819793939590454"/>
    <n v="57601.975614792551"/>
    <n v="16.001000000000001"/>
  </r>
  <r>
    <x v="0"/>
    <x v="4"/>
    <x v="71"/>
    <x v="1"/>
    <n v="0"/>
    <n v="0"/>
    <m/>
    <n v="1.5819793939590454"/>
    <n v="0"/>
    <n v="0"/>
  </r>
  <r>
    <x v="0"/>
    <x v="4"/>
    <x v="73"/>
    <x v="1"/>
    <n v="1.0059364752238001E-2"/>
    <n v="10.059364752238"/>
    <m/>
    <n v="1.8026183843612671"/>
    <n v="57600.009196144878"/>
    <n v="16"/>
  </r>
  <r>
    <x v="0"/>
    <x v="4"/>
    <x v="74"/>
    <x v="1"/>
    <n v="1.0069968672965999E-2"/>
    <n v="10.069968672965999"/>
    <m/>
    <n v="1.5388205051422119"/>
    <n v="57601.9755829571"/>
    <n v="16.001000000000001"/>
  </r>
  <r>
    <x v="0"/>
    <x v="4"/>
    <x v="75"/>
    <x v="1"/>
    <n v="1.0065438689743E-2"/>
    <n v="10.065438689743001"/>
    <m/>
    <n v="1.5388205051422119"/>
    <n v="57601.977248459138"/>
    <n v="16.001000000000001"/>
  </r>
  <r>
    <x v="0"/>
    <x v="4"/>
    <x v="76"/>
    <x v="1"/>
    <n v="1.0067985919112E-2"/>
    <n v="10.067985919111999"/>
    <m/>
    <n v="1.5819793939590454"/>
    <n v="57601.978190331705"/>
    <n v="16.001000000000001"/>
  </r>
  <r>
    <x v="0"/>
    <x v="4"/>
    <x v="77"/>
    <x v="1"/>
    <n v="1.0068106098322999E-2"/>
    <n v="10.068106098323"/>
    <m/>
    <n v="1.7111917734146118"/>
    <n v="57601.97761404849"/>
    <n v="16.001000000000001"/>
  </r>
  <r>
    <x v="0"/>
    <x v="4"/>
    <x v="78"/>
    <x v="1"/>
    <n v="1.0065317451039E-2"/>
    <n v="10.065317451039"/>
    <m/>
    <n v="1.4516290426254272"/>
    <n v="57601.976468088324"/>
    <n v="16.001000000000001"/>
  </r>
  <r>
    <x v="0"/>
    <x v="4"/>
    <x v="79"/>
    <x v="1"/>
    <n v="0"/>
    <n v="0"/>
    <m/>
    <n v="1.4516290426254272"/>
    <n v="0"/>
    <n v="0"/>
  </r>
  <r>
    <x v="0"/>
    <x v="4"/>
    <x v="81"/>
    <x v="1"/>
    <n v="1.007272148276E-2"/>
    <n v="10.07272148276"/>
    <m/>
    <n v="1.8886228799819946"/>
    <n v="57601.983695775707"/>
    <n v="16.001000000000001"/>
  </r>
  <r>
    <x v="0"/>
    <x v="4"/>
    <x v="82"/>
    <x v="1"/>
    <n v="1.0073763871927001E-2"/>
    <n v="10.073763871927001"/>
    <m/>
    <n v="1.5388205051422119"/>
    <n v="57601.975424561737"/>
    <n v="16.001000000000001"/>
  </r>
  <r>
    <x v="0"/>
    <x v="4"/>
    <x v="83"/>
    <x v="1"/>
    <n v="1.0074935115168999E-2"/>
    <n v="10.074935115169"/>
    <m/>
    <n v="1.5827867984771729"/>
    <n v="57601.97836176923"/>
    <n v="16.001000000000001"/>
  </r>
  <r>
    <x v="0"/>
    <x v="4"/>
    <x v="84"/>
    <x v="1"/>
    <n v="1.0066567773066E-2"/>
    <n v="10.066567773066"/>
    <m/>
    <n v="1.5819793939590454"/>
    <n v="57601.975175296189"/>
    <n v="16.001000000000001"/>
  </r>
  <r>
    <x v="0"/>
    <x v="4"/>
    <x v="85"/>
    <x v="1"/>
    <n v="1.0079604766968999E-2"/>
    <n v="10.079604766969"/>
    <m/>
    <n v="1.5827867984771729"/>
    <n v="57601.977890845927"/>
    <n v="16.001000000000001"/>
  </r>
  <r>
    <x v="0"/>
    <x v="4"/>
    <x v="86"/>
    <x v="1"/>
    <n v="1.007489762219E-2"/>
    <n v="10.074897622190001"/>
    <m/>
    <n v="1.5819793939590454"/>
    <n v="57601.976227478677"/>
    <n v="16.001000000000001"/>
  </r>
  <r>
    <x v="0"/>
    <x v="4"/>
    <x v="87"/>
    <x v="1"/>
    <n v="0"/>
    <n v="0"/>
    <m/>
    <n v="1.5819793939590454"/>
    <n v="0"/>
    <n v="0"/>
  </r>
  <r>
    <x v="0"/>
    <x v="4"/>
    <x v="89"/>
    <x v="1"/>
    <n v="1.0051157333449001E-2"/>
    <n v="10.051157333449002"/>
    <m/>
    <n v="1.8456425666809082"/>
    <n v="57601.975467810989"/>
    <n v="16.001000000000001"/>
  </r>
  <r>
    <x v="0"/>
    <x v="4"/>
    <x v="90"/>
    <x v="1"/>
    <n v="1.0049768107344001E-2"/>
    <n v="10.049768107344001"/>
    <m/>
    <n v="1.5827867984771729"/>
    <n v="57601.977037128352"/>
    <n v="16.001000000000001"/>
  </r>
  <r>
    <x v="0"/>
    <x v="4"/>
    <x v="91"/>
    <x v="1"/>
    <n v="1.0052376556193E-2"/>
    <n v="10.052376556193"/>
    <m/>
    <n v="1.668164849281311"/>
    <n v="57601.976607338831"/>
    <n v="16.001000000000001"/>
  </r>
  <r>
    <x v="0"/>
    <x v="4"/>
    <x v="92"/>
    <x v="1"/>
    <n v="1.0052195451635999E-2"/>
    <n v="10.052195451635999"/>
    <m/>
    <n v="1.5388205051422119"/>
    <n v="57601.97585724073"/>
    <n v="16.001000000000001"/>
  </r>
  <r>
    <x v="0"/>
    <x v="4"/>
    <x v="93"/>
    <x v="1"/>
    <n v="1.0053656584237999E-2"/>
    <n v="10.053656584237999"/>
    <m/>
    <n v="1.6259231567382813"/>
    <n v="57601.978967918374"/>
    <n v="16.001000000000001"/>
  </r>
  <r>
    <x v="0"/>
    <x v="4"/>
    <x v="94"/>
    <x v="1"/>
    <n v="1.0053935114013E-2"/>
    <n v="10.053935114013001"/>
    <m/>
    <n v="1.6242657899856567"/>
    <n v="57602.002499775328"/>
    <n v="16.001000000000001"/>
  </r>
  <r>
    <x v="0"/>
    <x v="4"/>
    <x v="95"/>
    <x v="1"/>
    <n v="0"/>
    <n v="0"/>
    <m/>
    <n v="1.6242657899856567"/>
    <n v="0"/>
    <n v="0"/>
  </r>
  <r>
    <x v="0"/>
    <x v="4"/>
    <x v="97"/>
    <x v="1"/>
    <n v="1.0052268761869E-2"/>
    <n v="10.052268761869"/>
    <m/>
    <n v="1.846584677696228"/>
    <n v="57601.997016518493"/>
    <n v="16.001000000000001"/>
  </r>
  <r>
    <x v="0"/>
    <x v="4"/>
    <x v="98"/>
    <x v="1"/>
    <n v="1.0049196844011E-2"/>
    <n v="10.049196844011"/>
    <m/>
    <n v="1.5388205051422119"/>
    <n v="57601.99359658701"/>
    <n v="16.001000000000001"/>
  </r>
  <r>
    <x v="0"/>
    <x v="4"/>
    <x v="99"/>
    <x v="1"/>
    <n v="1.0059185829209999E-2"/>
    <n v="10.05918582921"/>
    <m/>
    <n v="1.6267530918121338"/>
    <n v="57602.008994236669"/>
    <n v="16.001000000000001"/>
  </r>
  <r>
    <x v="0"/>
    <x v="4"/>
    <x v="100"/>
    <x v="1"/>
    <n v="1.0057690602822E-2"/>
    <n v="10.057690602821999"/>
    <m/>
    <n v="1.668164849281311"/>
    <n v="57602.00954151457"/>
    <n v="16.001000000000001"/>
  </r>
  <r>
    <x v="0"/>
    <x v="4"/>
    <x v="101"/>
    <x v="1"/>
    <n v="1.0059183711172001E-2"/>
    <n v="10.059183711172"/>
    <m/>
    <n v="1.5827867984771729"/>
    <n v="57601.972072662771"/>
    <n v="16.001000000000001"/>
  </r>
  <r>
    <x v="0"/>
    <x v="4"/>
    <x v="102"/>
    <x v="1"/>
    <n v="1.0061282832029001E-2"/>
    <n v="10.061282832029001"/>
    <m/>
    <n v="1.6267530918121338"/>
    <n v="57601.978937347507"/>
    <n v="16.001000000000001"/>
  </r>
  <r>
    <x v="0"/>
    <x v="4"/>
    <x v="103"/>
    <x v="1"/>
    <n v="0"/>
    <n v="0"/>
    <m/>
    <n v="1.6267530918121338"/>
    <n v="0"/>
    <n v="0"/>
  </r>
  <r>
    <x v="0"/>
    <x v="4"/>
    <x v="105"/>
    <x v="1"/>
    <n v="1.0049731487545999E-2"/>
    <n v="10.049731487546"/>
    <m/>
    <n v="1.933530330657959"/>
    <n v="57601.985169044536"/>
    <n v="16.001000000000001"/>
  </r>
  <r>
    <x v="0"/>
    <x v="4"/>
    <x v="106"/>
    <x v="1"/>
    <n v="1.0056639775455E-2"/>
    <n v="10.056639775455"/>
    <m/>
    <n v="1.6267530918121338"/>
    <n v="57601.964502170871"/>
    <n v="16.001000000000001"/>
  </r>
  <r>
    <x v="0"/>
    <x v="4"/>
    <x v="107"/>
    <x v="1"/>
    <n v="1.0059908274303E-2"/>
    <n v="10.059908274303"/>
    <m/>
    <n v="1.7129369974136353"/>
    <n v="57601.976904610019"/>
    <n v="16.001000000000001"/>
  </r>
  <r>
    <x v="0"/>
    <x v="4"/>
    <x v="108"/>
    <x v="1"/>
    <n v="1.0064182230984001E-2"/>
    <n v="10.064182230984001"/>
    <m/>
    <n v="1.6707195043563843"/>
    <n v="57601.981896341676"/>
    <n v="16.001000000000001"/>
  </r>
  <r>
    <x v="0"/>
    <x v="4"/>
    <x v="109"/>
    <x v="1"/>
    <n v="1.0061596241762E-2"/>
    <n v="10.061596241762"/>
    <m/>
    <n v="1.5827867984771729"/>
    <n v="57601.977721341151"/>
    <n v="16.001000000000001"/>
  </r>
  <r>
    <x v="0"/>
    <x v="4"/>
    <x v="110"/>
    <x v="1"/>
    <n v="1.0060601436658E-2"/>
    <n v="10.060601436658001"/>
    <m/>
    <n v="1.6259231567382813"/>
    <n v="57601.991124822365"/>
    <n v="16.001000000000001"/>
  </r>
  <r>
    <x v="0"/>
    <x v="4"/>
    <x v="111"/>
    <x v="1"/>
    <n v="0"/>
    <n v="0"/>
    <m/>
    <n v="1.6259231567382813"/>
    <n v="0"/>
    <n v="0"/>
  </r>
  <r>
    <x v="0"/>
    <x v="4"/>
    <x v="113"/>
    <x v="1"/>
    <n v="1.0055773090363001E-2"/>
    <n v="10.055773090363001"/>
    <m/>
    <n v="1.846584677696228"/>
    <n v="57601.977409478946"/>
    <n v="16.001000000000001"/>
  </r>
  <r>
    <x v="0"/>
    <x v="4"/>
    <x v="114"/>
    <x v="1"/>
    <n v="1.0057266776951001E-2"/>
    <n v="10.057266776951"/>
    <m/>
    <n v="1.6690155267715454"/>
    <n v="57602.054953110266"/>
    <n v="16.001000000000001"/>
  </r>
  <r>
    <x v="0"/>
    <x v="4"/>
    <x v="115"/>
    <x v="1"/>
    <n v="1.0064442814704E-2"/>
    <n v="10.064442814704"/>
    <m/>
    <n v="1.6690155267715454"/>
    <n v="57603.000752409287"/>
    <n v="16.001000000000001"/>
  </r>
  <r>
    <x v="0"/>
    <x v="4"/>
    <x v="116"/>
    <x v="1"/>
    <n v="1.0064953627555001E-2"/>
    <n v="10.064953627555001"/>
    <m/>
    <n v="1.6690155267715454"/>
    <n v="57611.643766942434"/>
    <n v="16.003"/>
  </r>
  <r>
    <x v="0"/>
    <x v="4"/>
    <x v="117"/>
    <x v="1"/>
    <n v="1.0066889602877001E-2"/>
    <n v="10.066889602877001"/>
    <m/>
    <n v="1.5819793939590454"/>
    <n v="57607.357942826813"/>
    <n v="16.001999999999999"/>
  </r>
  <r>
    <x v="0"/>
    <x v="4"/>
    <x v="118"/>
    <x v="1"/>
    <n v="1.0061686871188E-2"/>
    <n v="10.061686871188"/>
    <m/>
    <n v="0"/>
    <n v="57602.41943075342"/>
    <n v="16.001000000000001"/>
  </r>
  <r>
    <x v="0"/>
    <x v="4"/>
    <x v="119"/>
    <x v="1"/>
    <n v="0"/>
    <n v="0"/>
    <m/>
    <n v="0"/>
    <n v="0"/>
    <n v="0"/>
  </r>
  <r>
    <x v="0"/>
    <x v="4"/>
    <x v="121"/>
    <x v="1"/>
    <n v="1.0080945138350001E-2"/>
    <n v="10.080945138350001"/>
    <m/>
    <n v="1.8915165662765503"/>
    <n v="57602.00422740369"/>
    <n v="16.001000000000001"/>
  </r>
  <r>
    <x v="0"/>
    <x v="4"/>
    <x v="122"/>
    <x v="1"/>
    <n v="1.0068281683608999E-2"/>
    <n v="10.068281683608999"/>
    <m/>
    <n v="1.6259231567382813"/>
    <n v="57602.003543298597"/>
    <n v="16.001000000000001"/>
  </r>
  <r>
    <x v="0"/>
    <x v="4"/>
    <x v="123"/>
    <x v="1"/>
    <n v="1.006703163784E-2"/>
    <n v="10.06703163784"/>
    <m/>
    <n v="1.6698670387268066"/>
    <n v="57602.003634144465"/>
    <n v="16.001000000000001"/>
  </r>
  <r>
    <x v="0"/>
    <x v="4"/>
    <x v="124"/>
    <x v="1"/>
    <n v="1.0067140479266001E-2"/>
    <n v="10.067140479266001"/>
    <m/>
    <n v="1.6707195043563843"/>
    <n v="57602.003040966971"/>
    <n v="16.001000000000001"/>
  </r>
  <r>
    <x v="0"/>
    <x v="4"/>
    <x v="125"/>
    <x v="1"/>
    <n v="1.0069611659175999E-2"/>
    <n v="10.069611659175999"/>
    <m/>
    <n v="1.7568584680557251"/>
    <n v="57602.003791117473"/>
    <n v="16.001000000000001"/>
  </r>
  <r>
    <x v="0"/>
    <x v="4"/>
    <x v="126"/>
    <x v="1"/>
    <n v="1.0061127929616999E-2"/>
    <n v="10.061127929616999"/>
    <m/>
    <n v="1.7129369974136353"/>
    <n v="57602.004104119173"/>
    <n v="16.001000000000001"/>
  </r>
  <r>
    <x v="0"/>
    <x v="4"/>
    <x v="127"/>
    <x v="1"/>
    <n v="0"/>
    <n v="0"/>
    <m/>
    <n v="1.7129369974136353"/>
    <n v="0"/>
    <n v="0"/>
  </r>
  <r>
    <x v="0"/>
    <x v="4"/>
    <x v="129"/>
    <x v="1"/>
    <n v="1.0064735218886E-2"/>
    <n v="10.064735218886"/>
    <m/>
    <n v="1.9774742126464844"/>
    <n v="57602.004309522141"/>
    <n v="16.001000000000001"/>
  </r>
  <r>
    <x v="0"/>
    <x v="4"/>
    <x v="130"/>
    <x v="1"/>
    <n v="1.0067646949345E-2"/>
    <n v="10.067646949344999"/>
    <m/>
    <n v="1.7559629678726196"/>
    <n v="57601.993156526616"/>
    <n v="16.001000000000001"/>
  </r>
  <r>
    <x v="0"/>
    <x v="4"/>
    <x v="131"/>
    <x v="1"/>
    <n v="1.0087246286654E-2"/>
    <n v="10.087246286654"/>
    <m/>
    <n v="1.7568584680557251"/>
    <n v="57602.003893447953"/>
    <n v="16.001000000000001"/>
  </r>
  <r>
    <x v="0"/>
    <x v="4"/>
    <x v="132"/>
    <x v="1"/>
    <n v="1.0068218409793999E-2"/>
    <n v="10.068218409794"/>
    <m/>
    <n v="1.713810920715332"/>
    <n v="57602.003568491811"/>
    <n v="16.001000000000001"/>
  </r>
  <r>
    <x v="0"/>
    <x v="4"/>
    <x v="133"/>
    <x v="1"/>
    <n v="1.0067293431505E-2"/>
    <n v="10.067293431505"/>
    <m/>
    <n v="1.6259231567382813"/>
    <n v="57602.003653744607"/>
    <n v="16.001000000000001"/>
  </r>
  <r>
    <x v="0"/>
    <x v="4"/>
    <x v="134"/>
    <x v="1"/>
    <n v="1.0062931917487E-2"/>
    <n v="10.062931917487001"/>
    <m/>
    <n v="1.713810920715332"/>
    <n v="57602.001265488696"/>
    <n v="16.001000000000001"/>
  </r>
  <r>
    <x v="0"/>
    <x v="4"/>
    <x v="135"/>
    <x v="1"/>
    <n v="0"/>
    <n v="0"/>
    <m/>
    <n v="1.713810920715332"/>
    <n v="0"/>
    <n v="0"/>
  </r>
  <r>
    <x v="0"/>
    <x v="4"/>
    <x v="137"/>
    <x v="1"/>
    <n v="1.0063241737957E-2"/>
    <n v="10.063241737957"/>
    <m/>
    <n v="1.9774742126464844"/>
    <n v="57601.998949537418"/>
    <n v="16.001000000000001"/>
  </r>
  <r>
    <x v="0"/>
    <x v="4"/>
    <x v="138"/>
    <x v="1"/>
    <n v="1.0075922781156E-2"/>
    <n v="10.075922781156001"/>
    <m/>
    <n v="1.6707195043563843"/>
    <n v="57602.007611292567"/>
    <n v="16.001000000000001"/>
  </r>
  <r>
    <x v="0"/>
    <x v="4"/>
    <x v="139"/>
    <x v="1"/>
    <n v="1.0066247826026E-2"/>
    <n v="10.066247826026"/>
    <m/>
    <n v="1.6715728044509888"/>
    <n v="57602.003672105886"/>
    <n v="16.001000000000001"/>
  </r>
  <r>
    <x v="0"/>
    <x v="4"/>
    <x v="140"/>
    <x v="1"/>
    <n v="1.0067543870009001E-2"/>
    <n v="10.067543870009001"/>
    <m/>
    <n v="0"/>
    <n v="57602.010582891198"/>
    <n v="16.001000000000001"/>
  </r>
  <r>
    <x v="0"/>
    <x v="4"/>
    <x v="141"/>
    <x v="1"/>
    <n v="1.0065485987431001E-2"/>
    <n v="10.065485987431"/>
    <m/>
    <n v="1.7577548027038574"/>
    <n v="57602.003859165139"/>
    <n v="16.001000000000001"/>
  </r>
  <r>
    <x v="0"/>
    <x v="4"/>
    <x v="142"/>
    <x v="1"/>
    <n v="1.0062971777638E-2"/>
    <n v="10.062971777637999"/>
    <m/>
    <n v="1.7129369974136353"/>
    <n v="57602.004166007879"/>
    <n v="16.001000000000001"/>
  </r>
  <r>
    <x v="0"/>
    <x v="4"/>
    <x v="143"/>
    <x v="1"/>
    <n v="0"/>
    <n v="0"/>
    <m/>
    <n v="1.7129369974136353"/>
    <n v="0"/>
    <n v="0"/>
  </r>
  <r>
    <x v="0"/>
    <x v="4"/>
    <x v="145"/>
    <x v="1"/>
    <n v="1.0089672072188E-2"/>
    <n v="10.089672072188"/>
    <m/>
    <n v="2.0203871726989746"/>
    <n v="57602.00357673144"/>
    <n v="16.001000000000001"/>
  </r>
  <r>
    <x v="0"/>
    <x v="4"/>
    <x v="146"/>
    <x v="1"/>
    <n v="1.0085221250685001E-2"/>
    <n v="10.085221250685001"/>
    <m/>
    <n v="1.7568584680557251"/>
    <n v="57602.003264637591"/>
    <n v="16.001000000000001"/>
  </r>
  <r>
    <x v="0"/>
    <x v="4"/>
    <x v="147"/>
    <x v="1"/>
    <n v="1.0069811123063E-2"/>
    <n v="10.069811123063001"/>
    <m/>
    <n v="1.6715728044509888"/>
    <n v="57602.003645704717"/>
    <n v="16.001000000000001"/>
  </r>
  <r>
    <x v="0"/>
    <x v="4"/>
    <x v="148"/>
    <x v="1"/>
    <n v="1.0070378844014001E-2"/>
    <n v="10.070378844014"/>
    <m/>
    <n v="1.8437610864639282"/>
    <n v="57602.001370187281"/>
    <n v="16.001000000000001"/>
  </r>
  <r>
    <x v="0"/>
    <x v="4"/>
    <x v="149"/>
    <x v="1"/>
    <n v="1.0072206065795E-2"/>
    <n v="10.072206065794999"/>
    <m/>
    <n v="1.8447014093399048"/>
    <n v="57602.00363833124"/>
    <n v="16.001000000000001"/>
  </r>
  <r>
    <x v="0"/>
    <x v="4"/>
    <x v="150"/>
    <x v="1"/>
    <n v="1.0069663833319999E-2"/>
    <n v="10.06966383332"/>
    <m/>
    <n v="1.8007799386978149"/>
    <n v="57602.00344880289"/>
    <n v="16.001000000000001"/>
  </r>
  <r>
    <x v="0"/>
    <x v="4"/>
    <x v="151"/>
    <x v="1"/>
    <n v="0"/>
    <n v="0"/>
    <m/>
    <n v="1.8007799386978149"/>
    <n v="0"/>
    <n v="0"/>
  </r>
  <r>
    <x v="0"/>
    <x v="4"/>
    <x v="153"/>
    <x v="1"/>
    <n v="1.0066240666059999E-2"/>
    <n v="10.066240666059999"/>
    <m/>
    <n v="2.0622055530548096"/>
    <n v="57602.001053225846"/>
    <n v="16.001000000000001"/>
  </r>
  <r>
    <x v="0"/>
    <x v="4"/>
    <x v="154"/>
    <x v="1"/>
    <n v="1.0068507214927001E-2"/>
    <n v="10.068507214927001"/>
    <m/>
    <n v="1.8016986846923828"/>
    <n v="57601.985390561094"/>
    <n v="16.001000000000001"/>
  </r>
  <r>
    <x v="0"/>
    <x v="4"/>
    <x v="155"/>
    <x v="1"/>
    <n v="1.0070025902654999E-2"/>
    <n v="10.070025902654999"/>
    <m/>
    <n v="1.7577548027038574"/>
    <n v="57602.003473277335"/>
    <n v="16.001000000000001"/>
  </r>
  <r>
    <x v="0"/>
    <x v="4"/>
    <x v="156"/>
    <x v="1"/>
    <n v="1.0066246269132001E-2"/>
    <n v="10.066246269132"/>
    <m/>
    <n v="1.713810920715332"/>
    <n v="57602.00342698094"/>
    <n v="16.001000000000001"/>
  </r>
  <r>
    <x v="0"/>
    <x v="4"/>
    <x v="157"/>
    <x v="1"/>
    <n v="1.0064207946327E-2"/>
    <n v="10.064207946327"/>
    <m/>
    <n v="1.7586520910263062"/>
    <n v="57602.003812702969"/>
    <n v="16.001000000000001"/>
  </r>
  <r>
    <x v="0"/>
    <x v="4"/>
    <x v="158"/>
    <x v="1"/>
    <n v="1.0065850381417E-2"/>
    <n v="10.065850381417"/>
    <m/>
    <n v="1.8447014093399048"/>
    <n v="57602.003423940521"/>
    <n v="16.001000000000001"/>
  </r>
  <r>
    <x v="0"/>
    <x v="4"/>
    <x v="159"/>
    <x v="1"/>
    <n v="0"/>
    <n v="0"/>
    <m/>
    <n v="1.8447014093399048"/>
    <n v="0"/>
    <n v="0"/>
  </r>
  <r>
    <x v="0"/>
    <x v="4"/>
    <x v="161"/>
    <x v="1"/>
    <n v="1.0065139451827999E-2"/>
    <n v="10.065139451827999"/>
    <m/>
    <n v="1.9784835577011108"/>
    <n v="57602.003549098401"/>
    <n v="16.001000000000001"/>
  </r>
  <r>
    <x v="0"/>
    <x v="4"/>
    <x v="162"/>
    <x v="1"/>
    <n v="1.0067293577562E-2"/>
    <n v="10.067293577561999"/>
    <m/>
    <n v="1.7568584680557251"/>
    <n v="57602.003719892047"/>
    <n v="16.001000000000001"/>
  </r>
  <r>
    <x v="0"/>
    <x v="4"/>
    <x v="163"/>
    <x v="1"/>
    <n v="1.0072286737356001E-2"/>
    <n v="10.072286737356"/>
    <m/>
    <n v="1.7586520910263062"/>
    <n v="57602.003751956654"/>
    <n v="16.001000000000001"/>
  </r>
  <r>
    <x v="0"/>
    <x v="4"/>
    <x v="164"/>
    <x v="1"/>
    <n v="1.0091136658669E-2"/>
    <n v="10.091136658669001"/>
    <m/>
    <n v="1.8016986846923828"/>
    <n v="57602.003560799312"/>
    <n v="16.001000000000001"/>
  </r>
  <r>
    <x v="0"/>
    <x v="4"/>
    <x v="165"/>
    <x v="1"/>
    <n v="1.0087399426739E-2"/>
    <n v="10.087399426739001"/>
    <m/>
    <n v="1.8456425666809082"/>
    <n v="57602.004172155699"/>
    <n v="16.001000000000001"/>
  </r>
  <r>
    <x v="0"/>
    <x v="4"/>
    <x v="166"/>
    <x v="1"/>
    <n v="1.0068767444268999E-2"/>
    <n v="10.068767444269"/>
    <m/>
    <n v="1.8007799386978149"/>
    <n v="57602.001370089267"/>
    <n v="16.001000000000001"/>
  </r>
  <r>
    <x v="0"/>
    <x v="4"/>
    <x v="167"/>
    <x v="1"/>
    <n v="0"/>
    <n v="0"/>
    <m/>
    <n v="1.8007799386978149"/>
    <n v="0"/>
    <n v="0"/>
  </r>
  <r>
    <x v="0"/>
    <x v="4"/>
    <x v="169"/>
    <x v="1"/>
    <n v="1.0094192223022E-2"/>
    <n v="10.094192223022"/>
    <m/>
    <n v="2.1071555614471436"/>
    <n v="57600.03100210453"/>
    <n v="16"/>
  </r>
  <r>
    <x v="0"/>
    <x v="4"/>
    <x v="170"/>
    <x v="1"/>
    <n v="1.0066964698409999E-2"/>
    <n v="10.066964698409999"/>
    <m/>
    <n v="1.8016986846923828"/>
    <n v="57601.990666579841"/>
    <n v="16.001000000000001"/>
  </r>
  <r>
    <x v="0"/>
    <x v="4"/>
    <x v="171"/>
    <x v="1"/>
    <n v="1.0067534832757E-2"/>
    <n v="10.067534832757"/>
    <m/>
    <n v="1.8886228799819946"/>
    <n v="57602.003651095001"/>
    <n v="16.001000000000001"/>
  </r>
  <r>
    <x v="0"/>
    <x v="4"/>
    <x v="172"/>
    <x v="1"/>
    <n v="1.0086653212905E-2"/>
    <n v="10.086653212905"/>
    <m/>
    <n v="1.7155615091323853"/>
    <n v="57602.00338023917"/>
    <n v="16.001000000000001"/>
  </r>
  <r>
    <x v="0"/>
    <x v="4"/>
    <x v="173"/>
    <x v="1"/>
    <n v="1.0068079962158E-2"/>
    <n v="10.068079962158"/>
    <m/>
    <n v="1.7586520910263062"/>
    <n v="57601.992432680381"/>
    <n v="16.001000000000001"/>
  </r>
  <r>
    <x v="0"/>
    <x v="4"/>
    <x v="174"/>
    <x v="1"/>
    <n v="1.0067165641192999E-2"/>
    <n v="10.067165641192998"/>
    <m/>
    <n v="1.8447014093399048"/>
    <n v="57602.008332177676"/>
    <n v="16.001000000000001"/>
  </r>
  <r>
    <x v="0"/>
    <x v="4"/>
    <x v="175"/>
    <x v="1"/>
    <n v="0"/>
    <n v="0"/>
    <m/>
    <n v="1.8447014093399048"/>
    <n v="0"/>
    <n v="0"/>
  </r>
  <r>
    <x v="0"/>
    <x v="4"/>
    <x v="177"/>
    <x v="1"/>
    <n v="1.0081431817498E-2"/>
    <n v="10.081431817498"/>
    <m/>
    <n v="2.0224499702453613"/>
    <n v="57602.006432543174"/>
    <n v="16.001000000000001"/>
  </r>
  <r>
    <x v="0"/>
    <x v="4"/>
    <x v="178"/>
    <x v="1"/>
    <n v="1.0083660932431E-2"/>
    <n v="10.083660932431"/>
    <m/>
    <n v="1.8026183843612671"/>
    <n v="57602.006820254624"/>
    <n v="16.001000000000001"/>
  </r>
  <r>
    <x v="0"/>
    <x v="4"/>
    <x v="179"/>
    <x v="1"/>
    <n v="1.0070081682924E-2"/>
    <n v="10.070081682924"/>
    <m/>
    <n v="1.8876602649688721"/>
    <n v="57602.003464087997"/>
    <n v="16.001000000000001"/>
  </r>
  <r>
    <x v="0"/>
    <x v="4"/>
    <x v="180"/>
    <x v="1"/>
    <n v="1.0076499326753001E-2"/>
    <n v="10.076499326753"/>
    <m/>
    <n v="1.8456425666809082"/>
    <n v="57602.002912492506"/>
    <n v="16.001000000000001"/>
  </r>
  <r>
    <x v="0"/>
    <x v="4"/>
    <x v="181"/>
    <x v="1"/>
    <n v="1.0092853350098E-2"/>
    <n v="10.092853350098"/>
    <m/>
    <n v="1.8447014093399048"/>
    <n v="57602.003472825869"/>
    <n v="16.001000000000001"/>
  </r>
  <r>
    <x v="0"/>
    <x v="4"/>
    <x v="182"/>
    <x v="1"/>
    <n v="1.012661596797E-2"/>
    <n v="10.12661596797"/>
    <m/>
    <n v="1.8895864486694336"/>
    <n v="57602.003720896682"/>
    <n v="16.001000000000001"/>
  </r>
  <r>
    <x v="0"/>
    <x v="4"/>
    <x v="183"/>
    <x v="1"/>
    <n v="0"/>
    <n v="0"/>
    <m/>
    <n v="1.8895864486694336"/>
    <n v="0"/>
    <n v="0"/>
  </r>
  <r>
    <x v="0"/>
    <x v="4"/>
    <x v="185"/>
    <x v="1"/>
    <n v="1.0085644637622E-2"/>
    <n v="10.085644637622"/>
    <m/>
    <n v="2.0234827995300293"/>
    <n v="57602.003646709185"/>
    <n v="16.001000000000001"/>
  </r>
  <r>
    <x v="0"/>
    <x v="4"/>
    <x v="186"/>
    <x v="1"/>
    <n v="1.0087326857503E-2"/>
    <n v="10.087326857502999"/>
    <m/>
    <n v="1.8035390377044678"/>
    <n v="57602.018184306929"/>
    <n v="16.001000000000001"/>
  </r>
  <r>
    <x v="0"/>
    <x v="4"/>
    <x v="187"/>
    <x v="1"/>
    <n v="1.0076808440965E-2"/>
    <n v="10.076808440964999"/>
    <m/>
    <n v="1.8026183843612671"/>
    <n v="57602.003737318715"/>
    <n v="16.001000000000001"/>
  </r>
  <r>
    <x v="0"/>
    <x v="4"/>
    <x v="188"/>
    <x v="1"/>
    <n v="1.0097630389107E-2"/>
    <n v="10.097630389107"/>
    <m/>
    <n v="1.8886228799819946"/>
    <n v="57602.003993171187"/>
    <n v="16.001000000000001"/>
  </r>
  <r>
    <x v="0"/>
    <x v="4"/>
    <x v="189"/>
    <x v="1"/>
    <n v="1.0088979834966001E-2"/>
    <n v="10.088979834966"/>
    <m/>
    <n v="1.8456425666809082"/>
    <n v="57602.003572306494"/>
    <n v="16.001000000000001"/>
  </r>
  <r>
    <x v="0"/>
    <x v="4"/>
    <x v="190"/>
    <x v="1"/>
    <n v="1.0087592312316001E-2"/>
    <n v="10.087592312316001"/>
    <m/>
    <n v="1.846584677696228"/>
    <n v="57602.001283485923"/>
    <n v="16.001000000000001"/>
  </r>
  <r>
    <x v="0"/>
    <x v="4"/>
    <x v="191"/>
    <x v="1"/>
    <n v="0"/>
    <n v="0"/>
    <m/>
    <n v="1.846584677696228"/>
    <n v="0"/>
    <n v="0"/>
  </r>
  <r>
    <x v="0"/>
    <x v="4"/>
    <x v="193"/>
    <x v="1"/>
    <n v="1.0098011701069E-2"/>
    <n v="10.098011701069"/>
    <m/>
    <n v="2.0653619766235352"/>
    <n v="57601.995399659063"/>
    <n v="16.001000000000001"/>
  </r>
  <r>
    <x v="0"/>
    <x v="4"/>
    <x v="194"/>
    <x v="1"/>
    <n v="1.0095531289676E-2"/>
    <n v="10.095531289676"/>
    <m/>
    <n v="1.8447014093399048"/>
    <n v="57602.005387282145"/>
    <n v="16.001000000000001"/>
  </r>
  <r>
    <x v="0"/>
    <x v="4"/>
    <x v="195"/>
    <x v="1"/>
    <n v="1.0092897628268999E-2"/>
    <n v="10.092897628269"/>
    <m/>
    <n v="1.8895864486694336"/>
    <n v="57601.991672602991"/>
    <n v="16.001000000000001"/>
  </r>
  <r>
    <x v="0"/>
    <x v="4"/>
    <x v="196"/>
    <x v="1"/>
    <n v="1.0077947348356001E-2"/>
    <n v="10.077947348356"/>
    <m/>
    <n v="1.8886228799819946"/>
    <n v="57602.000531174504"/>
    <n v="16.001000000000001"/>
  </r>
  <r>
    <x v="0"/>
    <x v="4"/>
    <x v="197"/>
    <x v="1"/>
    <n v="1.0070677704536001E-2"/>
    <n v="10.070677704536001"/>
    <m/>
    <n v="1.8026183843612671"/>
    <n v="57602.004307478601"/>
    <n v="16.001000000000001"/>
  </r>
  <r>
    <x v="0"/>
    <x v="4"/>
    <x v="198"/>
    <x v="1"/>
    <n v="1.0080327572199E-2"/>
    <n v="10.080327572199"/>
    <m/>
    <n v="1.8895864486694336"/>
    <n v="57602.007418552203"/>
    <n v="16.001000000000001"/>
  </r>
  <r>
    <x v="0"/>
    <x v="4"/>
    <x v="199"/>
    <x v="1"/>
    <n v="0"/>
    <n v="0"/>
    <m/>
    <n v="1.8895864486694336"/>
    <n v="0"/>
    <n v="0"/>
  </r>
  <r>
    <x v="0"/>
    <x v="4"/>
    <x v="201"/>
    <x v="1"/>
    <n v="1.0075392519473E-2"/>
    <n v="10.075392519473001"/>
    <m/>
    <n v="2.1521515846252441"/>
    <n v="57602.003720684341"/>
    <n v="16.001000000000001"/>
  </r>
  <r>
    <x v="0"/>
    <x v="4"/>
    <x v="202"/>
    <x v="1"/>
    <n v="1.0078555710935E-2"/>
    <n v="10.078555710934999"/>
    <m/>
    <n v="1.8016986846923828"/>
    <n v="57602.003975323329"/>
    <n v="16.001000000000001"/>
  </r>
  <r>
    <x v="0"/>
    <x v="4"/>
    <x v="0"/>
    <x v="0"/>
    <n v="1.7684112541632001E-2"/>
    <n v="17.684112541632"/>
    <m/>
    <n v="1.4062038660049438"/>
    <n v="107047.6969689309"/>
    <n v="29.734999999999999"/>
  </r>
  <r>
    <x v="0"/>
    <x v="4"/>
    <x v="8"/>
    <x v="0"/>
    <n v="1.7288824381565E-2"/>
    <n v="17.288824381565"/>
    <m/>
    <n v="1.4054868221282959"/>
    <n v="106124.28369468948"/>
    <n v="29.478999999999999"/>
  </r>
  <r>
    <x v="0"/>
    <x v="4"/>
    <x v="16"/>
    <x v="0"/>
    <n v="1.7181161560482001E-2"/>
    <n v="17.181161560482"/>
    <m/>
    <n v="1.4494082927703857"/>
    <n v="105175.84619726284"/>
    <n v="29.216000000000001"/>
  </r>
  <r>
    <x v="0"/>
    <x v="4"/>
    <x v="24"/>
    <x v="0"/>
    <n v="1.7104407346658999E-2"/>
    <n v="17.104407346658999"/>
    <m/>
    <n v="1.4494082927703857"/>
    <n v="104733.31375540294"/>
    <n v="29.093"/>
  </r>
  <r>
    <x v="0"/>
    <x v="4"/>
    <x v="32"/>
    <x v="0"/>
    <n v="1.7035386507197998E-2"/>
    <n v="17.035386507197998"/>
    <m/>
    <n v="1.45088791847229"/>
    <n v="104298.2541565612"/>
    <n v="28.972000000000001"/>
  </r>
  <r>
    <x v="0"/>
    <x v="4"/>
    <x v="40"/>
    <x v="0"/>
    <n v="1.6980637928215001E-2"/>
    <n v="16.980637928215"/>
    <m/>
    <n v="1.4940916299819946"/>
    <n v="104105.21968456414"/>
    <n v="28.917999999999999"/>
  </r>
  <r>
    <x v="0"/>
    <x v="4"/>
    <x v="48"/>
    <x v="0"/>
    <n v="1.6938737714281001E-2"/>
    <n v="16.938737714281"/>
    <m/>
    <n v="1.53803551197052"/>
    <n v="103789.14934286104"/>
    <n v="28.83"/>
  </r>
  <r>
    <x v="0"/>
    <x v="4"/>
    <x v="56"/>
    <x v="0"/>
    <n v="1.6903855223278998E-2"/>
    <n v="16.903855223278999"/>
    <m/>
    <n v="1.4933297634124756"/>
    <n v="103410.77484162895"/>
    <n v="28.725000000000001"/>
  </r>
  <r>
    <x v="0"/>
    <x v="4"/>
    <x v="64"/>
    <x v="0"/>
    <n v="1.6859300089473998E-2"/>
    <n v="16.859300089473997"/>
    <m/>
    <n v="1.5803667306900024"/>
    <n v="103162.03772510149"/>
    <n v="28.655999999999999"/>
  </r>
  <r>
    <x v="0"/>
    <x v="4"/>
    <x v="72"/>
    <x v="0"/>
    <n v="1.6815979301048001E-2"/>
    <n v="16.815979301047999"/>
    <m/>
    <n v="1.5811727046966553"/>
    <n v="102920.70273831175"/>
    <n v="28.588999999999999"/>
  </r>
  <r>
    <x v="0"/>
    <x v="4"/>
    <x v="80"/>
    <x v="0"/>
    <n v="1.6791367186701999E-2"/>
    <n v="16.791367186702001"/>
    <m/>
    <n v="1.5396065711975098"/>
    <n v="102463.99162271131"/>
    <n v="28.462"/>
  </r>
  <r>
    <x v="0"/>
    <x v="4"/>
    <x v="88"/>
    <x v="0"/>
    <n v="1.6737556167532999E-2"/>
    <n v="16.737556167532997"/>
    <m/>
    <n v="1.5388205051422119"/>
    <n v="102314.43755349932"/>
    <n v="28.420999999999999"/>
  </r>
  <r>
    <x v="0"/>
    <x v="4"/>
    <x v="96"/>
    <x v="0"/>
    <n v="1.6704694605739E-2"/>
    <n v="16.704694605739"/>
    <m/>
    <n v="1.6267530918121338"/>
    <n v="102145.24536014588"/>
    <n v="28.373999999999999"/>
  </r>
  <r>
    <x v="0"/>
    <x v="4"/>
    <x v="104"/>
    <x v="0"/>
    <n v="1.6671608035290001E-2"/>
    <n v="16.671608035289999"/>
    <m/>
    <n v="1.6690155267715454"/>
    <n v="101897.20928890716"/>
    <n v="28.305"/>
  </r>
  <r>
    <x v="0"/>
    <x v="4"/>
    <x v="112"/>
    <x v="0"/>
    <n v="1.6638490646177999E-2"/>
    <n v="16.638490646177999"/>
    <m/>
    <n v="1.6698670387268066"/>
    <n v="101668.4121191664"/>
    <n v="28.241"/>
  </r>
  <r>
    <x v="0"/>
    <x v="4"/>
    <x v="120"/>
    <x v="0"/>
    <n v="1.6600281075446002E-2"/>
    <n v="16.600281075446002"/>
    <m/>
    <n v="1.6698670387268066"/>
    <n v="101405.53685457646"/>
    <n v="28.167999999999999"/>
  </r>
  <r>
    <x v="0"/>
    <x v="4"/>
    <x v="128"/>
    <x v="0"/>
    <n v="1.6556286170772001E-2"/>
    <n v="16.556286170772001"/>
    <m/>
    <n v="1.6707195043563843"/>
    <n v="101126.61240988724"/>
    <n v="28.091000000000001"/>
  </r>
  <r>
    <x v="0"/>
    <x v="4"/>
    <x v="136"/>
    <x v="0"/>
    <n v="1.6530590435026998E-2"/>
    <n v="16.530590435026998"/>
    <m/>
    <n v="1.713810920715332"/>
    <n v="100832.51002718008"/>
    <n v="28.009"/>
  </r>
  <r>
    <x v="0"/>
    <x v="4"/>
    <x v="144"/>
    <x v="0"/>
    <n v="1.6489571404983999E-2"/>
    <n v="16.489571404983998"/>
    <m/>
    <n v="1.7146857976913452"/>
    <n v="100583.55391235428"/>
    <n v="27.94"/>
  </r>
  <r>
    <x v="0"/>
    <x v="4"/>
    <x v="152"/>
    <x v="0"/>
    <n v="1.6458004156659999E-2"/>
    <n v="16.458004156659999"/>
    <m/>
    <n v="1.8007799386978149"/>
    <n v="100352.45911831407"/>
    <n v="27.876000000000001"/>
  </r>
  <r>
    <x v="0"/>
    <x v="4"/>
    <x v="160"/>
    <x v="0"/>
    <n v="1.642736936233E-2"/>
    <n v="16.427369362330001"/>
    <m/>
    <n v="1.8007799386978149"/>
    <n v="100172.36007646155"/>
    <n v="27.826000000000001"/>
  </r>
  <r>
    <x v="0"/>
    <x v="4"/>
    <x v="168"/>
    <x v="0"/>
    <n v="1.6409135004357998E-2"/>
    <n v="16.409135004357999"/>
    <m/>
    <n v="1.8456425666809082"/>
    <n v="99803.020581502133"/>
    <n v="27.722999999999999"/>
  </r>
  <r>
    <x v="0"/>
    <x v="4"/>
    <x v="176"/>
    <x v="0"/>
    <n v="1.6359193269009999E-2"/>
    <n v="16.359193269009999"/>
    <m/>
    <n v="1.9325443506240845"/>
    <n v="99761.163659270867"/>
    <n v="27.710999999999999"/>
  </r>
  <r>
    <x v="0"/>
    <x v="4"/>
    <x v="184"/>
    <x v="0"/>
    <n v="1.6366127406385E-2"/>
    <n v="16.366127406385001"/>
    <m/>
    <n v="1.8456425666809082"/>
    <n v="99291.067978955223"/>
    <n v="27.581"/>
  </r>
  <r>
    <x v="0"/>
    <x v="4"/>
    <x v="192"/>
    <x v="0"/>
    <n v="1.6314731310761998E-2"/>
    <n v="16.314731310761999"/>
    <m/>
    <n v="1.7595503330230713"/>
    <n v="99204.271001289468"/>
    <n v="27.556999999999999"/>
  </r>
  <r>
    <x v="0"/>
    <x v="4"/>
    <x v="200"/>
    <x v="0"/>
    <n v="1.6282728428686E-2"/>
    <n v="16.282728428685999"/>
    <m/>
    <n v="1.846584677696228"/>
    <n v="99040.037293851012"/>
    <n v="27.510999999999999"/>
  </r>
  <r>
    <x v="0"/>
    <x v="4"/>
    <x v="208"/>
    <x v="0"/>
    <n v="1.6259293861749E-2"/>
    <n v="16.259293861749001"/>
    <m/>
    <n v="1.8456425666809082"/>
    <n v="98927.252477358445"/>
    <n v="27.48"/>
  </r>
  <r>
    <x v="0"/>
    <x v="4"/>
    <x v="216"/>
    <x v="0"/>
    <n v="1.6233174264657001E-2"/>
    <n v="16.233174264657002"/>
    <m/>
    <n v="1.9315593242645264"/>
    <n v="98740.01682031888"/>
    <n v="27.428000000000001"/>
  </r>
  <r>
    <x v="0"/>
    <x v="4"/>
    <x v="224"/>
    <x v="0"/>
    <n v="1.6202291261511001E-2"/>
    <n v="16.202291261511"/>
    <m/>
    <n v="1.846584677696228"/>
    <n v="98535.302811222282"/>
    <n v="27.370999999999999"/>
  </r>
  <r>
    <x v="0"/>
    <x v="4"/>
    <x v="232"/>
    <x v="0"/>
    <n v="1.6183696588682999E-2"/>
    <n v="16.183696588682999"/>
    <m/>
    <n v="2.0183289051055908"/>
    <n v="98309.781940756948"/>
    <n v="27.308"/>
  </r>
  <r>
    <x v="0"/>
    <x v="4"/>
    <x v="240"/>
    <x v="0"/>
    <n v="1.6156332188061999E-2"/>
    <n v="16.156332188061999"/>
    <m/>
    <n v="1.933530330657959"/>
    <n v="98130.322386072032"/>
    <n v="27.257999999999999"/>
  </r>
  <r>
    <x v="0"/>
    <x v="4"/>
    <x v="248"/>
    <x v="0"/>
    <n v="1.6135438598720998E-2"/>
    <n v="16.135438598720999"/>
    <m/>
    <n v="1.933530330657959"/>
    <n v="97957.742888191002"/>
    <n v="27.21"/>
  </r>
  <r>
    <x v="0"/>
    <x v="4"/>
    <x v="256"/>
    <x v="0"/>
    <n v="1.61042827795E-2"/>
    <n v="16.1042827795"/>
    <m/>
    <n v="2.0674715042114258"/>
    <n v="97708.958115244634"/>
    <n v="27.140999999999998"/>
  </r>
  <r>
    <x v="0"/>
    <x v="4"/>
    <x v="264"/>
    <x v="0"/>
    <n v="1.6075866985087998E-2"/>
    <n v="16.075866985087998"/>
    <m/>
    <n v="2.0214180946350098"/>
    <n v="97559.340527680339"/>
    <n v="27.1"/>
  </r>
  <r>
    <x v="0"/>
    <x v="4"/>
    <x v="272"/>
    <x v="0"/>
    <n v="1.6055699817445E-2"/>
    <n v="16.055699817444999"/>
    <m/>
    <n v="2.1050097942352295"/>
    <n v="97382.002967470675"/>
    <n v="27.050999999999998"/>
  </r>
  <r>
    <x v="0"/>
    <x v="4"/>
    <x v="280"/>
    <x v="0"/>
    <n v="1.6021473977889E-2"/>
    <n v="16.021473977889002"/>
    <m/>
    <n v="2.0632565021514893"/>
    <n v="97220.905030084876"/>
    <n v="27.006"/>
  </r>
  <r>
    <x v="0"/>
    <x v="4"/>
    <x v="288"/>
    <x v="0"/>
    <n v="1.5994297148258001E-2"/>
    <n v="15.994297148258001"/>
    <m/>
    <n v="2.0643086433410645"/>
    <n v="97010.900824357741"/>
    <n v="26.946999999999999"/>
  </r>
  <r>
    <x v="0"/>
    <x v="4"/>
    <x v="296"/>
    <x v="0"/>
    <n v="1.5970946820319E-2"/>
    <n v="15.970946820319"/>
    <m/>
    <n v="2.0653619766235352"/>
    <n v="96826.478437153623"/>
    <n v="26.896000000000001"/>
  </r>
  <r>
    <x v="0"/>
    <x v="4"/>
    <x v="304"/>
    <x v="0"/>
    <n v="1.5943485013142002E-2"/>
    <n v="15.943485013142002"/>
    <m/>
    <n v="2.0234827995300293"/>
    <n v="96507.777902421178"/>
    <n v="26.808"/>
  </r>
  <r>
    <x v="0"/>
    <x v="4"/>
    <x v="312"/>
    <x v="0"/>
    <n v="1.5912176630325001E-2"/>
    <n v="15.912176630325"/>
    <m/>
    <n v="2.0664162635803223"/>
    <n v="96335.728007590267"/>
    <n v="26.76"/>
  </r>
  <r>
    <x v="0"/>
    <x v="4"/>
    <x v="320"/>
    <x v="0"/>
    <n v="1.5884006825736999E-2"/>
    <n v="15.884006825736998"/>
    <m/>
    <n v="2.1532497406005859"/>
    <n v="96155.70591700112"/>
    <n v="26.71"/>
  </r>
  <r>
    <x v="0"/>
    <x v="4"/>
    <x v="328"/>
    <x v="0"/>
    <n v="1.5858356027872E-2"/>
    <n v="15.858356027872"/>
    <m/>
    <n v="2.196073055267334"/>
    <n v="95921.262774020084"/>
    <n v="26.645"/>
  </r>
  <r>
    <x v="0"/>
    <x v="4"/>
    <x v="336"/>
    <x v="0"/>
    <n v="1.5826905849396999E-2"/>
    <n v="15.826905849396999"/>
    <m/>
    <n v="2.1949536800384521"/>
    <n v="95666.612537236768"/>
    <n v="26.574000000000002"/>
  </r>
  <r>
    <x v="0"/>
    <x v="4"/>
    <x v="344"/>
    <x v="0"/>
    <n v="1.5795004822053999E-2"/>
    <n v="15.795004822053999"/>
    <m/>
    <n v="2.1532497406005859"/>
    <n v="95563.413451325498"/>
    <n v="26.545000000000002"/>
  </r>
  <r>
    <x v="0"/>
    <x v="4"/>
    <x v="352"/>
    <x v="0"/>
    <n v="1.5765595426654001E-2"/>
    <n v="15.765595426654"/>
    <m/>
    <n v="2.1543488502502441"/>
    <n v="95380.983694347189"/>
    <n v="26.495000000000001"/>
  </r>
  <r>
    <x v="0"/>
    <x v="4"/>
    <x v="360"/>
    <x v="0"/>
    <n v="1.5765524918051999E-2"/>
    <n v="15.765524918051998"/>
    <m/>
    <n v="2.156550407409668"/>
    <n v="95351.74750545244"/>
    <n v="26.486999999999998"/>
  </r>
  <r>
    <x v="0"/>
    <x v="4"/>
    <x v="368"/>
    <x v="0"/>
    <n v="1.5619231829301E-2"/>
    <n v="15.619231829301"/>
    <m/>
    <n v="2.4580273628234863"/>
    <n v="95219.811214905538"/>
    <n v="26.45"/>
  </r>
  <r>
    <x v="0"/>
    <x v="4"/>
    <x v="376"/>
    <x v="0"/>
    <n v="1.554352307317E-2"/>
    <n v="15.54352307317"/>
    <m/>
    <n v="2.1946673393249512"/>
    <n v="94891.937230850759"/>
    <n v="26.359000000000002"/>
  </r>
  <r>
    <x v="0"/>
    <x v="4"/>
    <x v="384"/>
    <x v="0"/>
    <m/>
    <m/>
    <m/>
    <n v="0"/>
    <m/>
    <m/>
  </r>
  <r>
    <x v="0"/>
    <x v="4"/>
    <x v="392"/>
    <x v="0"/>
    <n v="1.5310204520352999E-2"/>
    <n v="15.310204520352999"/>
    <m/>
    <n v="2.3263473510742188"/>
    <n v="93889.2891738217"/>
    <n v="26.08"/>
  </r>
  <r>
    <x v="0"/>
    <x v="4"/>
    <x v="400"/>
    <x v="0"/>
    <n v="1.5315592831376E-2"/>
    <n v="15.315592831376"/>
    <m/>
    <n v="2.4555253982543945"/>
    <n v="93150.135843598531"/>
    <n v="25.875"/>
  </r>
  <r>
    <x v="0"/>
    <x v="4"/>
    <x v="408"/>
    <x v="0"/>
    <n v="1.5269613979719999E-2"/>
    <n v="15.269613979719999"/>
    <m/>
    <n v="2.4129047393798828"/>
    <n v="93170.427086872747"/>
    <n v="25.881"/>
  </r>
  <r>
    <x v="0"/>
    <x v="4"/>
    <x v="203"/>
    <x v="1"/>
    <n v="1.0086308699363999E-2"/>
    <n v="10.086308699364"/>
    <m/>
    <n v="1.8895864486694336"/>
    <n v="57602.003237971257"/>
    <n v="16.001000000000001"/>
  </r>
  <r>
    <x v="0"/>
    <x v="4"/>
    <x v="204"/>
    <x v="1"/>
    <n v="1.0073632205386001E-2"/>
    <n v="10.073632205386001"/>
    <m/>
    <n v="1.9325443506240845"/>
    <n v="57602.004152677153"/>
    <n v="16.001000000000001"/>
  </r>
  <r>
    <x v="0"/>
    <x v="4"/>
    <x v="205"/>
    <x v="1"/>
    <n v="1.0071545598887999E-2"/>
    <n v="10.071545598887999"/>
    <m/>
    <n v="1.9325443506240845"/>
    <n v="57600.038091517883"/>
    <n v="16"/>
  </r>
  <r>
    <x v="0"/>
    <x v="4"/>
    <x v="206"/>
    <x v="1"/>
    <n v="1.0076295987325999E-2"/>
    <n v="10.076295987325999"/>
    <m/>
    <n v="1.8895864486694336"/>
    <n v="57602.003783309061"/>
    <n v="16.001000000000001"/>
  </r>
  <r>
    <x v="0"/>
    <x v="4"/>
    <x v="207"/>
    <x v="1"/>
    <n v="0"/>
    <n v="0"/>
    <m/>
    <n v="1.8895864486694336"/>
    <n v="0"/>
    <n v="0"/>
  </r>
  <r>
    <x v="0"/>
    <x v="4"/>
    <x v="209"/>
    <x v="1"/>
    <n v="1.0073852958877E-2"/>
    <n v="10.073852958877"/>
    <m/>
    <n v="2.1071555614471436"/>
    <n v="57602.005447544318"/>
    <n v="16.001000000000001"/>
  </r>
  <r>
    <x v="0"/>
    <x v="4"/>
    <x v="210"/>
    <x v="1"/>
    <n v="1.0075176896012001E-2"/>
    <n v="10.075176896012001"/>
    <m/>
    <n v="1.8895864486694336"/>
    <n v="57601.989873331913"/>
    <n v="16.001000000000001"/>
  </r>
  <r>
    <x v="0"/>
    <x v="4"/>
    <x v="211"/>
    <x v="1"/>
    <n v="1.0079470480184999E-2"/>
    <n v="10.079470480185"/>
    <m/>
    <n v="1.8035390377044678"/>
    <n v="57602.003873576781"/>
    <n v="16.001000000000001"/>
  </r>
  <r>
    <x v="0"/>
    <x v="4"/>
    <x v="212"/>
    <x v="1"/>
    <n v="1.007901186876E-2"/>
    <n v="10.07901186876"/>
    <m/>
    <n v="1.8456425666809082"/>
    <n v="57602.003231170514"/>
    <n v="16.001000000000001"/>
  </r>
  <r>
    <x v="0"/>
    <x v="4"/>
    <x v="213"/>
    <x v="1"/>
    <n v="1.0076863155715999E-2"/>
    <n v="10.076863155716"/>
    <m/>
    <n v="1.8895864486694336"/>
    <n v="57602.002123850776"/>
    <n v="16.001000000000001"/>
  </r>
  <r>
    <x v="0"/>
    <x v="4"/>
    <x v="214"/>
    <x v="1"/>
    <n v="1.0083051158347E-2"/>
    <n v="10.083051158346999"/>
    <m/>
    <n v="1.8895864486694336"/>
    <n v="57601.990286804874"/>
    <n v="16.001000000000001"/>
  </r>
  <r>
    <x v="0"/>
    <x v="4"/>
    <x v="215"/>
    <x v="1"/>
    <n v="0"/>
    <n v="0"/>
    <m/>
    <n v="1.8895864486694336"/>
    <n v="0"/>
    <n v="0"/>
  </r>
  <r>
    <x v="0"/>
    <x v="4"/>
    <x v="217"/>
    <x v="1"/>
    <n v="1.0074844590267E-2"/>
    <n v="10.074844590267"/>
    <m/>
    <n v="2.196073055267334"/>
    <n v="57602.001341880197"/>
    <n v="16.001000000000001"/>
  </r>
  <r>
    <x v="0"/>
    <x v="4"/>
    <x v="218"/>
    <x v="1"/>
    <n v="1.0070210679651999E-2"/>
    <n v="10.070210679652"/>
    <m/>
    <n v="1.8475278615951538"/>
    <n v="57602.001475675643"/>
    <n v="16.001000000000001"/>
  </r>
  <r>
    <x v="0"/>
    <x v="4"/>
    <x v="219"/>
    <x v="1"/>
    <n v="1.0068982650740001E-2"/>
    <n v="10.068982650740001"/>
    <m/>
    <n v="1.890550971031189"/>
    <n v="57602.004401857092"/>
    <n v="16.001000000000001"/>
  </r>
  <r>
    <x v="0"/>
    <x v="4"/>
    <x v="220"/>
    <x v="1"/>
    <n v="1.0063034291039E-2"/>
    <n v="10.063034291039001"/>
    <m/>
    <n v="1.846584677696228"/>
    <n v="57602.0013682137"/>
    <n v="16.001000000000001"/>
  </r>
  <r>
    <x v="0"/>
    <x v="4"/>
    <x v="221"/>
    <x v="1"/>
    <n v="1.0070719979269E-2"/>
    <n v="10.070719979269001"/>
    <m/>
    <n v="1.933530330657959"/>
    <n v="57602.006000826041"/>
    <n v="16.001000000000001"/>
  </r>
  <r>
    <x v="0"/>
    <x v="4"/>
    <x v="222"/>
    <x v="1"/>
    <n v="1.0070386019868E-2"/>
    <n v="10.070386019868"/>
    <m/>
    <n v="1.933530330657959"/>
    <n v="57602.004046228423"/>
    <n v="16.001000000000001"/>
  </r>
  <r>
    <x v="0"/>
    <x v="4"/>
    <x v="223"/>
    <x v="1"/>
    <n v="0"/>
    <n v="0"/>
    <m/>
    <n v="1.933530330657959"/>
    <n v="0"/>
    <n v="0"/>
  </r>
  <r>
    <x v="0"/>
    <x v="4"/>
    <x v="225"/>
    <x v="1"/>
    <n v="1.0095163525717999E-2"/>
    <n v="10.095163525718"/>
    <m/>
    <n v="2.1082301139831543"/>
    <n v="57601.993524386708"/>
    <n v="16.001000000000001"/>
  </r>
  <r>
    <x v="0"/>
    <x v="4"/>
    <x v="226"/>
    <x v="1"/>
    <n v="1.0071085222867E-2"/>
    <n v="10.071085222867"/>
    <m/>
    <n v="1.890550971031189"/>
    <n v="57602.003310042819"/>
    <n v="16.001000000000001"/>
  </r>
  <r>
    <x v="0"/>
    <x v="4"/>
    <x v="227"/>
    <x v="1"/>
    <n v="1.0068015783759999E-2"/>
    <n v="10.06801578376"/>
    <m/>
    <n v="1.9764658212661743"/>
    <n v="57602.003751803553"/>
    <n v="16.001000000000001"/>
  </r>
  <r>
    <x v="0"/>
    <x v="4"/>
    <x v="228"/>
    <x v="1"/>
    <n v="1.0071338851753001E-2"/>
    <n v="10.071338851753001"/>
    <m/>
    <n v="1.9774742126464844"/>
    <n v="57602.003657112269"/>
    <n v="16.001000000000001"/>
  </r>
  <r>
    <x v="0"/>
    <x v="4"/>
    <x v="229"/>
    <x v="1"/>
    <n v="1.0072174644873E-2"/>
    <n v="10.072174644873"/>
    <m/>
    <n v="1.890550971031189"/>
    <n v="57602.003732092591"/>
    <n v="16.001000000000001"/>
  </r>
  <r>
    <x v="0"/>
    <x v="4"/>
    <x v="230"/>
    <x v="1"/>
    <n v="1.0080013770853E-2"/>
    <n v="10.080013770853"/>
    <m/>
    <n v="1.8915165662765503"/>
    <n v="57602.003472014221"/>
    <n v="16.001000000000001"/>
  </r>
  <r>
    <x v="0"/>
    <x v="4"/>
    <x v="231"/>
    <x v="1"/>
    <n v="0"/>
    <n v="0"/>
    <m/>
    <n v="1.8915165662765503"/>
    <n v="0"/>
    <n v="0"/>
  </r>
  <r>
    <x v="0"/>
    <x v="4"/>
    <x v="233"/>
    <x v="1"/>
    <n v="1.0089585973443E-2"/>
    <n v="10.089585973443"/>
    <m/>
    <n v="2.1093058586120605"/>
    <n v="57602.003565048239"/>
    <n v="16.001000000000001"/>
  </r>
  <r>
    <x v="0"/>
    <x v="4"/>
    <x v="234"/>
    <x v="1"/>
    <n v="1.007159927399E-2"/>
    <n v="10.07159927399"/>
    <m/>
    <n v="1.890550971031189"/>
    <n v="57602.003844332081"/>
    <n v="16.001000000000001"/>
  </r>
  <r>
    <x v="0"/>
    <x v="4"/>
    <x v="235"/>
    <x v="1"/>
    <n v="1.0070644030574E-2"/>
    <n v="10.070644030574"/>
    <m/>
    <n v="1.890550971031189"/>
    <n v="57602.003845054096"/>
    <n v="16.001000000000001"/>
  </r>
  <r>
    <x v="0"/>
    <x v="4"/>
    <x v="236"/>
    <x v="1"/>
    <n v="1.0083718564696E-2"/>
    <n v="10.083718564695999"/>
    <m/>
    <n v="1.8886228799819946"/>
    <n v="57600.037837227712"/>
    <n v="16"/>
  </r>
  <r>
    <x v="0"/>
    <x v="4"/>
    <x v="237"/>
    <x v="1"/>
    <n v="1.0094956523911999E-2"/>
    <n v="10.094956523912"/>
    <m/>
    <n v="1.9774742126464844"/>
    <n v="57600.037786781933"/>
    <n v="16"/>
  </r>
  <r>
    <x v="0"/>
    <x v="4"/>
    <x v="238"/>
    <x v="1"/>
    <n v="1.0093111790771001E-2"/>
    <n v="10.093111790771001"/>
    <m/>
    <n v="1.9345172643661499"/>
    <n v="57600.040527657518"/>
    <n v="16"/>
  </r>
  <r>
    <x v="0"/>
    <x v="4"/>
    <x v="239"/>
    <x v="1"/>
    <n v="0"/>
    <n v="0"/>
    <m/>
    <n v="1.9345172643661499"/>
    <n v="0"/>
    <n v="0"/>
  </r>
  <r>
    <x v="0"/>
    <x v="4"/>
    <x v="241"/>
    <x v="1"/>
    <n v="1.0089533958607001E-2"/>
    <n v="10.089533958607001"/>
    <m/>
    <n v="2.1510546207427979"/>
    <n v="57602.003871337423"/>
    <n v="16.001000000000001"/>
  </r>
  <r>
    <x v="0"/>
    <x v="4"/>
    <x v="242"/>
    <x v="1"/>
    <n v="1.0073327931175E-2"/>
    <n v="10.073327931174999"/>
    <m/>
    <n v="2.0203871726989746"/>
    <n v="57602.003787533773"/>
    <n v="16.001000000000001"/>
  </r>
  <r>
    <x v="0"/>
    <x v="4"/>
    <x v="243"/>
    <x v="1"/>
    <n v="1.0080614467207E-2"/>
    <n v="10.080614467207001"/>
    <m/>
    <n v="1.9764658212661743"/>
    <n v="57601.99606098271"/>
    <n v="16.001000000000001"/>
  </r>
  <r>
    <x v="0"/>
    <x v="4"/>
    <x v="244"/>
    <x v="1"/>
    <n v="1.0093152410193E-2"/>
    <n v="10.093152410193001"/>
    <m/>
    <n v="1.9764658212661743"/>
    <n v="57602.002720079981"/>
    <n v="16.001000000000001"/>
  </r>
  <r>
    <x v="0"/>
    <x v="4"/>
    <x v="245"/>
    <x v="1"/>
    <n v="1.0090042220731E-2"/>
    <n v="10.090042220731"/>
    <m/>
    <n v="2.019357442855835"/>
    <n v="57602.010661905297"/>
    <n v="16.001000000000001"/>
  </r>
  <r>
    <x v="0"/>
    <x v="4"/>
    <x v="246"/>
    <x v="1"/>
    <n v="1.0082604139399E-2"/>
    <n v="10.082604139398999"/>
    <m/>
    <n v="1.9774742126464844"/>
    <n v="57602.002557846296"/>
    <n v="16.001000000000001"/>
  </r>
  <r>
    <x v="0"/>
    <x v="4"/>
    <x v="247"/>
    <x v="1"/>
    <n v="0"/>
    <n v="0"/>
    <m/>
    <n v="1.9774742126464844"/>
    <n v="0"/>
    <n v="0"/>
  </r>
  <r>
    <x v="0"/>
    <x v="4"/>
    <x v="249"/>
    <x v="1"/>
    <n v="1.0093633285146E-2"/>
    <n v="10.093633285146"/>
    <m/>
    <n v="2.1114604473114014"/>
    <n v="57602.00363630931"/>
    <n v="16.001000000000001"/>
  </r>
  <r>
    <x v="0"/>
    <x v="4"/>
    <x v="250"/>
    <x v="1"/>
    <n v="1.0081344750106001E-2"/>
    <n v="10.081344750106"/>
    <m/>
    <n v="2.0203871726989746"/>
    <n v="57601.991266473095"/>
    <n v="16.001000000000001"/>
  </r>
  <r>
    <x v="0"/>
    <x v="4"/>
    <x v="251"/>
    <x v="1"/>
    <n v="1.0094773526667E-2"/>
    <n v="10.094773526667"/>
    <m/>
    <n v="1.9764658212661743"/>
    <n v="57602.003775290854"/>
    <n v="16.001000000000001"/>
  </r>
  <r>
    <x v="0"/>
    <x v="4"/>
    <x v="252"/>
    <x v="1"/>
    <n v="1.0095692003290999E-2"/>
    <n v="10.095692003290999"/>
    <m/>
    <n v="1.933530330657959"/>
    <n v="57602.003578718693"/>
    <n v="16.001000000000001"/>
  </r>
  <r>
    <x v="0"/>
    <x v="4"/>
    <x v="253"/>
    <x v="1"/>
    <n v="1.0100374111395E-2"/>
    <n v="10.100374111395"/>
    <m/>
    <n v="2.0622055530548096"/>
    <n v="57602.003555666597"/>
    <n v="16.001000000000001"/>
  </r>
  <r>
    <x v="0"/>
    <x v="4"/>
    <x v="254"/>
    <x v="1"/>
    <n v="1.0101674734991999E-2"/>
    <n v="10.101674734991999"/>
    <m/>
    <n v="1.9774742126464844"/>
    <n v="57602.003901133023"/>
    <n v="16.001000000000001"/>
  </r>
  <r>
    <x v="0"/>
    <x v="4"/>
    <x v="255"/>
    <x v="1"/>
    <n v="0"/>
    <n v="0"/>
    <m/>
    <n v="1.9774742126464844"/>
    <n v="0"/>
    <n v="0"/>
  </r>
  <r>
    <x v="0"/>
    <x v="4"/>
    <x v="257"/>
    <x v="1"/>
    <n v="1.0092364334646E-2"/>
    <n v="10.092364334646"/>
    <m/>
    <n v="2.196073055267334"/>
    <n v="57602.003477878774"/>
    <n v="16.001000000000001"/>
  </r>
  <r>
    <x v="0"/>
    <x v="4"/>
    <x v="258"/>
    <x v="1"/>
    <n v="1.0093031477186E-2"/>
    <n v="10.093031477185999"/>
    <m/>
    <n v="2.0632565021514893"/>
    <n v="57602.003724933056"/>
    <n v="16.001000000000001"/>
  </r>
  <r>
    <x v="0"/>
    <x v="4"/>
    <x v="259"/>
    <x v="1"/>
    <n v="1.0093844090423999E-2"/>
    <n v="10.093844090424"/>
    <m/>
    <n v="2.019357442855835"/>
    <n v="57602.004143203041"/>
    <n v="16.001000000000001"/>
  </r>
  <r>
    <x v="0"/>
    <x v="4"/>
    <x v="260"/>
    <x v="1"/>
    <n v="1.0089573475511E-2"/>
    <n v="10.089573475510999"/>
    <m/>
    <n v="1.9774742126464844"/>
    <n v="57602.003901017757"/>
    <n v="16.001000000000001"/>
  </r>
  <r>
    <x v="0"/>
    <x v="4"/>
    <x v="261"/>
    <x v="1"/>
    <n v="1.0083424812628999E-2"/>
    <n v="10.083424812629"/>
    <m/>
    <n v="1.9774742126464844"/>
    <n v="57601.999187724592"/>
    <n v="16.001000000000001"/>
  </r>
  <r>
    <x v="0"/>
    <x v="4"/>
    <x v="262"/>
    <x v="1"/>
    <n v="1.0082377260997999E-2"/>
    <n v="10.082377260997999"/>
    <m/>
    <n v="2.0224499702453613"/>
    <n v="57602.003228700873"/>
    <n v="16.001000000000001"/>
  </r>
  <r>
    <x v="0"/>
    <x v="4"/>
    <x v="263"/>
    <x v="1"/>
    <n v="0"/>
    <n v="0"/>
    <m/>
    <n v="2.0224499702453613"/>
    <n v="0"/>
    <n v="0"/>
  </r>
  <r>
    <x v="0"/>
    <x v="4"/>
    <x v="265"/>
    <x v="1"/>
    <n v="1.0092951778578999E-2"/>
    <n v="10.092951778579"/>
    <m/>
    <n v="2.1971936225891113"/>
    <n v="57601.98997570332"/>
    <n v="16.001000000000001"/>
  </r>
  <r>
    <x v="0"/>
    <x v="4"/>
    <x v="266"/>
    <x v="1"/>
    <n v="1.0093392517383001E-2"/>
    <n v="10.093392517383"/>
    <m/>
    <n v="1.9774742126464844"/>
    <n v="57602.003998276909"/>
    <n v="16.001000000000001"/>
  </r>
  <r>
    <x v="0"/>
    <x v="4"/>
    <x v="267"/>
    <x v="1"/>
    <n v="1.0082822568837E-2"/>
    <n v="10.082822568837001"/>
    <m/>
    <n v="2.0203871726989746"/>
    <n v="57602.001900592979"/>
    <n v="16.001000000000001"/>
  </r>
  <r>
    <x v="0"/>
    <x v="4"/>
    <x v="268"/>
    <x v="1"/>
    <n v="1.0097104452967E-2"/>
    <n v="10.097104452967001"/>
    <m/>
    <n v="2.0214180946350098"/>
    <n v="57602.003701747773"/>
    <n v="16.001000000000001"/>
  </r>
  <r>
    <x v="0"/>
    <x v="4"/>
    <x v="269"/>
    <x v="1"/>
    <n v="1.0094922739125999E-2"/>
    <n v="10.094922739126"/>
    <m/>
    <n v="2.0653619766235352"/>
    <n v="57602.004200428171"/>
    <n v="16.001000000000001"/>
  </r>
  <r>
    <x v="0"/>
    <x v="4"/>
    <x v="270"/>
    <x v="1"/>
    <n v="1.0093093364155E-2"/>
    <n v="10.093093364155001"/>
    <m/>
    <n v="1.9794940948486328"/>
    <n v="57602.003788094407"/>
    <n v="16.001000000000001"/>
  </r>
  <r>
    <x v="0"/>
    <x v="4"/>
    <x v="271"/>
    <x v="1"/>
    <n v="0"/>
    <n v="0"/>
    <m/>
    <n v="1.9794940948486328"/>
    <n v="0"/>
    <n v="0"/>
  </r>
  <r>
    <x v="0"/>
    <x v="4"/>
    <x v="273"/>
    <x v="1"/>
    <n v="1.0095236637371999E-2"/>
    <n v="10.095236637371999"/>
    <m/>
    <n v="2.1971936225891113"/>
    <n v="57602.004280354166"/>
    <n v="16.001000000000001"/>
  </r>
  <r>
    <x v="0"/>
    <x v="4"/>
    <x v="274"/>
    <x v="1"/>
    <n v="1.00975360101E-2"/>
    <n v="10.097536010099999"/>
    <m/>
    <n v="1.9784835577011108"/>
    <n v="57601.994858340375"/>
    <n v="16.001000000000001"/>
  </r>
  <r>
    <x v="0"/>
    <x v="4"/>
    <x v="275"/>
    <x v="1"/>
    <n v="1.0096373849250001E-2"/>
    <n v="10.09637384925"/>
    <m/>
    <n v="2.0214180946350098"/>
    <n v="57601.583273527707"/>
    <n v="16"/>
  </r>
  <r>
    <x v="0"/>
    <x v="4"/>
    <x v="276"/>
    <x v="1"/>
    <n v="1.0091614627774E-2"/>
    <n v="10.091614627774"/>
    <m/>
    <n v="2.0643086433410645"/>
    <n v="57601.996605388369"/>
    <n v="16.001000000000001"/>
  </r>
  <r>
    <x v="0"/>
    <x v="4"/>
    <x v="277"/>
    <x v="1"/>
    <n v="1.0094480684896E-2"/>
    <n v="10.094480684896"/>
    <m/>
    <n v="2.0653619766235352"/>
    <n v="57602.00592283372"/>
    <n v="16.001000000000001"/>
  </r>
  <r>
    <x v="0"/>
    <x v="4"/>
    <x v="278"/>
    <x v="1"/>
    <n v="1.0093446353895001E-2"/>
    <n v="10.093446353895001"/>
    <m/>
    <n v="2.1060822010040283"/>
    <n v="57601.997725562818"/>
    <n v="16.001000000000001"/>
  </r>
  <r>
    <x v="0"/>
    <x v="4"/>
    <x v="279"/>
    <x v="1"/>
    <n v="0"/>
    <n v="0"/>
    <m/>
    <n v="2.1060822010040283"/>
    <n v="0"/>
    <n v="0"/>
  </r>
  <r>
    <x v="0"/>
    <x v="4"/>
    <x v="281"/>
    <x v="1"/>
    <n v="1.0087887585009E-2"/>
    <n v="10.087887585009"/>
    <m/>
    <n v="2.2411375045776367"/>
    <n v="57601.988759202097"/>
    <n v="16.001000000000001"/>
  </r>
  <r>
    <x v="0"/>
    <x v="4"/>
    <x v="282"/>
    <x v="1"/>
    <n v="1.0093164135355E-2"/>
    <n v="10.093164135355"/>
    <m/>
    <n v="2.0214180946350098"/>
    <n v="57602.002977579265"/>
    <n v="16.001000000000001"/>
  </r>
  <r>
    <x v="0"/>
    <x v="4"/>
    <x v="283"/>
    <x v="1"/>
    <n v="1.0088764627554E-2"/>
    <n v="10.088764627553999"/>
    <m/>
    <n v="2.1093058586120605"/>
    <n v="57602.003688458477"/>
    <n v="16.001000000000001"/>
  </r>
  <r>
    <x v="0"/>
    <x v="4"/>
    <x v="284"/>
    <x v="1"/>
    <n v="1.0087918317509E-2"/>
    <n v="10.087918317508999"/>
    <m/>
    <n v="2.0214180946350098"/>
    <n v="57602.003263368184"/>
    <n v="16.001000000000001"/>
  </r>
  <r>
    <x v="0"/>
    <x v="4"/>
    <x v="285"/>
    <x v="1"/>
    <n v="1.0088647147933E-2"/>
    <n v="10.088647147933001"/>
    <m/>
    <n v="2.1082301139831543"/>
    <n v="57602.004594081693"/>
    <n v="16.001000000000001"/>
  </r>
  <r>
    <x v="0"/>
    <x v="4"/>
    <x v="286"/>
    <x v="1"/>
    <n v="1.0090606250261E-2"/>
    <n v="10.090606250260999"/>
    <m/>
    <n v="2.0643086433410645"/>
    <n v="57602.004039170846"/>
    <n v="16.001000000000001"/>
  </r>
  <r>
    <x v="0"/>
    <x v="4"/>
    <x v="287"/>
    <x v="1"/>
    <n v="0"/>
    <n v="0"/>
    <m/>
    <n v="2.0643086433410645"/>
    <n v="0"/>
    <n v="0"/>
  </r>
  <r>
    <x v="0"/>
    <x v="4"/>
    <x v="289"/>
    <x v="1"/>
    <n v="1.0092562958733E-2"/>
    <n v="10.092562958733"/>
    <m/>
    <n v="2.2388527393341064"/>
    <n v="57602.003133824706"/>
    <n v="16.001000000000001"/>
  </r>
  <r>
    <x v="0"/>
    <x v="4"/>
    <x v="290"/>
    <x v="1"/>
    <n v="1.0096356775609E-2"/>
    <n v="10.096356775608999"/>
    <m/>
    <n v="2.1082301139831543"/>
    <n v="57602.007124686403"/>
    <n v="16.001000000000001"/>
  </r>
  <r>
    <x v="0"/>
    <x v="4"/>
    <x v="291"/>
    <x v="1"/>
    <n v="1.0096590034895001E-2"/>
    <n v="10.096590034895002"/>
    <m/>
    <n v="2.1093058586120605"/>
    <n v="57602.000648349451"/>
    <n v="16.001000000000001"/>
  </r>
  <r>
    <x v="0"/>
    <x v="4"/>
    <x v="292"/>
    <x v="1"/>
    <n v="1.0103375696644001E-2"/>
    <n v="10.103375696644001"/>
    <m/>
    <n v="1.9784835577011108"/>
    <n v="57602.00318578459"/>
    <n v="16.001000000000001"/>
  </r>
  <r>
    <x v="0"/>
    <x v="4"/>
    <x v="293"/>
    <x v="1"/>
    <n v="1.0102266047128E-2"/>
    <n v="10.102266047127999"/>
    <m/>
    <n v="2.0653619766235352"/>
    <n v="57601.998166235302"/>
    <n v="16.001000000000001"/>
  </r>
  <r>
    <x v="0"/>
    <x v="4"/>
    <x v="294"/>
    <x v="1"/>
    <n v="1.0076749798501001E-2"/>
    <n v="10.076749798501002"/>
    <m/>
    <n v="2.0234827995300293"/>
    <n v="57601.988689195619"/>
    <n v="16.001000000000001"/>
  </r>
  <r>
    <x v="0"/>
    <x v="4"/>
    <x v="295"/>
    <x v="1"/>
    <n v="0"/>
    <n v="0"/>
    <m/>
    <n v="2.0234827995300293"/>
    <n v="0"/>
    <n v="0"/>
  </r>
  <r>
    <x v="0"/>
    <x v="4"/>
    <x v="297"/>
    <x v="1"/>
    <n v="1.0104093007710001E-2"/>
    <n v="10.10409300771"/>
    <m/>
    <n v="2.2827517986297607"/>
    <n v="57602.003477588907"/>
    <n v="16.001000000000001"/>
  </r>
  <r>
    <x v="0"/>
    <x v="4"/>
    <x v="298"/>
    <x v="1"/>
    <n v="1.0103202957285E-2"/>
    <n v="10.103202957284999"/>
    <m/>
    <n v="2.1103825569152832"/>
    <n v="57602.003406928518"/>
    <n v="16.001000000000001"/>
  </r>
  <r>
    <x v="0"/>
    <x v="4"/>
    <x v="299"/>
    <x v="1"/>
    <n v="1.0107830321205E-2"/>
    <n v="10.107830321205"/>
    <m/>
    <n v="2.1510546207427979"/>
    <n v="57602.001988157557"/>
    <n v="16.001000000000001"/>
  </r>
  <r>
    <x v="0"/>
    <x v="4"/>
    <x v="300"/>
    <x v="1"/>
    <n v="1.0107393769597999E-2"/>
    <n v="10.107393769598"/>
    <m/>
    <n v="2.0653619766235352"/>
    <n v="57602.047840623083"/>
    <n v="16.001000000000001"/>
  </r>
  <r>
    <x v="0"/>
    <x v="4"/>
    <x v="301"/>
    <x v="1"/>
    <n v="1.0104913637021E-2"/>
    <n v="10.104913637021001"/>
    <m/>
    <n v="2.0224499702453613"/>
    <n v="57602.016454201119"/>
    <n v="16.001000000000001"/>
  </r>
  <r>
    <x v="0"/>
    <x v="4"/>
    <x v="302"/>
    <x v="1"/>
    <n v="1.0105035100733999E-2"/>
    <n v="10.105035100734"/>
    <m/>
    <n v="2.0664162635803223"/>
    <n v="57602.007855914693"/>
    <n v="16.001000000000001"/>
  </r>
  <r>
    <x v="0"/>
    <x v="4"/>
    <x v="303"/>
    <x v="1"/>
    <n v="0"/>
    <n v="0"/>
    <m/>
    <n v="2.0664162635803223"/>
    <n v="0"/>
    <n v="0"/>
  </r>
  <r>
    <x v="0"/>
    <x v="4"/>
    <x v="305"/>
    <x v="1"/>
    <n v="1.0098119518114001E-2"/>
    <n v="10.098119518114"/>
    <m/>
    <n v="2.326650857925415"/>
    <n v="57601.986509347465"/>
    <n v="16.001000000000001"/>
  </r>
  <r>
    <x v="0"/>
    <x v="4"/>
    <x v="306"/>
    <x v="1"/>
    <n v="1.0098380364251E-2"/>
    <n v="10.098380364251"/>
    <m/>
    <n v="2.1532497406005859"/>
    <n v="57602.003460368753"/>
    <n v="16.001000000000001"/>
  </r>
  <r>
    <x v="0"/>
    <x v="4"/>
    <x v="307"/>
    <x v="1"/>
    <n v="1.00959722086E-2"/>
    <n v="10.095972208599999"/>
    <m/>
    <n v="2.1510546207427979"/>
    <n v="57602.005051195083"/>
    <n v="16.001000000000001"/>
  </r>
  <r>
    <x v="0"/>
    <x v="4"/>
    <x v="308"/>
    <x v="1"/>
    <n v="1.0093530229797001E-2"/>
    <n v="10.093530229797"/>
    <m/>
    <n v="2.0234827995300293"/>
    <n v="57602.006481330995"/>
    <n v="16.001000000000001"/>
  </r>
  <r>
    <x v="0"/>
    <x v="4"/>
    <x v="309"/>
    <x v="1"/>
    <n v="1.0093101547991E-2"/>
    <n v="10.093101547990999"/>
    <m/>
    <n v="2.1510546207427979"/>
    <n v="57602.001721001594"/>
    <n v="16.001000000000001"/>
  </r>
  <r>
    <x v="0"/>
    <x v="4"/>
    <x v="310"/>
    <x v="1"/>
    <n v="1.0100332979725001E-2"/>
    <n v="10.100332979725001"/>
    <m/>
    <n v="2.0643086433410645"/>
    <n v="57601.999786062457"/>
    <n v="16.001000000000001"/>
  </r>
  <r>
    <x v="0"/>
    <x v="4"/>
    <x v="311"/>
    <x v="1"/>
    <n v="0"/>
    <n v="0"/>
    <m/>
    <n v="2.0643086433410645"/>
    <n v="0"/>
    <n v="0"/>
  </r>
  <r>
    <x v="0"/>
    <x v="4"/>
    <x v="313"/>
    <x v="1"/>
    <n v="1.0101574607485999E-2"/>
    <n v="10.101574607485999"/>
    <m/>
    <n v="2.3290250301361084"/>
    <n v="57600.037795790842"/>
    <n v="16"/>
  </r>
  <r>
    <x v="0"/>
    <x v="4"/>
    <x v="314"/>
    <x v="1"/>
    <n v="1.0104331216057E-2"/>
    <n v="10.104331216057"/>
    <m/>
    <n v="2.0674715042114258"/>
    <n v="57602.003548999448"/>
    <n v="16.001000000000001"/>
  </r>
  <r>
    <x v="0"/>
    <x v="4"/>
    <x v="315"/>
    <x v="1"/>
    <n v="1.0102569756888001E-2"/>
    <n v="10.102569756888"/>
    <m/>
    <n v="2.1082301139831543"/>
    <n v="57602.003413510873"/>
    <n v="16.001000000000001"/>
  </r>
  <r>
    <x v="0"/>
    <x v="4"/>
    <x v="316"/>
    <x v="1"/>
    <n v="1.0098198261291E-2"/>
    <n v="10.098198261291"/>
    <m/>
    <n v="2.1532497406005859"/>
    <n v="57602.003710019882"/>
    <n v="16.001000000000001"/>
  </r>
  <r>
    <x v="0"/>
    <x v="4"/>
    <x v="317"/>
    <x v="1"/>
    <n v="1.0099698020189E-2"/>
    <n v="10.099698020189001"/>
    <m/>
    <n v="2.1532497406005859"/>
    <n v="57602.00361956915"/>
    <n v="16.001000000000001"/>
  </r>
  <r>
    <x v="0"/>
    <x v="4"/>
    <x v="318"/>
    <x v="1"/>
    <n v="1.0099418937383999E-2"/>
    <n v="10.099418937384"/>
    <m/>
    <n v="2.1521515846252441"/>
    <n v="57602.003324383091"/>
    <n v="16.001000000000001"/>
  </r>
  <r>
    <x v="0"/>
    <x v="4"/>
    <x v="319"/>
    <x v="1"/>
    <n v="0"/>
    <n v="0"/>
    <m/>
    <n v="2.1521515846252441"/>
    <n v="0"/>
    <n v="0"/>
  </r>
  <r>
    <x v="0"/>
    <x v="4"/>
    <x v="321"/>
    <x v="1"/>
    <n v="1.0087749699333E-2"/>
    <n v="10.087749699332999"/>
    <m/>
    <n v="2.3278374671936035"/>
    <n v="57602.008992975039"/>
    <n v="16.001000000000001"/>
  </r>
  <r>
    <x v="0"/>
    <x v="4"/>
    <x v="322"/>
    <x v="1"/>
    <n v="1.0101261294577E-2"/>
    <n v="10.101261294577"/>
    <m/>
    <n v="2.1949536800384521"/>
    <n v="57601.985955420096"/>
    <n v="16.001000000000001"/>
  </r>
  <r>
    <x v="0"/>
    <x v="4"/>
    <x v="323"/>
    <x v="1"/>
    <n v="1.0101140992880999E-2"/>
    <n v="10.101140992881"/>
    <m/>
    <n v="2.196073055267334"/>
    <n v="57601.977635895048"/>
    <n v="16.001000000000001"/>
  </r>
  <r>
    <x v="0"/>
    <x v="4"/>
    <x v="324"/>
    <x v="1"/>
    <n v="1.0099761075474001E-2"/>
    <n v="10.099761075474001"/>
    <m/>
    <n v="2.1103825569152832"/>
    <n v="57601.989055894694"/>
    <n v="16.001000000000001"/>
  </r>
  <r>
    <x v="0"/>
    <x v="4"/>
    <x v="325"/>
    <x v="1"/>
    <n v="1.0102871196797E-2"/>
    <n v="10.102871196797"/>
    <m/>
    <n v="2.1093058586120605"/>
    <n v="57601.999166364003"/>
    <n v="16.001000000000001"/>
  </r>
  <r>
    <x v="0"/>
    <x v="4"/>
    <x v="326"/>
    <x v="1"/>
    <n v="1.0103837236224E-2"/>
    <n v="10.103837236223999"/>
    <m/>
    <n v="2.196073055267334"/>
    <n v="57601.982926932084"/>
    <n v="16.001000000000001"/>
  </r>
  <r>
    <x v="0"/>
    <x v="4"/>
    <x v="327"/>
    <x v="1"/>
    <n v="0"/>
    <n v="0"/>
    <m/>
    <n v="2.196073055267334"/>
    <n v="0"/>
    <n v="0"/>
  </r>
  <r>
    <x v="0"/>
    <x v="4"/>
    <x v="329"/>
    <x v="1"/>
    <n v="1.0114348434025E-2"/>
    <n v="10.114348434025001"/>
    <m/>
    <n v="2.242281436920166"/>
    <n v="57601.977001971121"/>
    <n v="16.001000000000001"/>
  </r>
  <r>
    <x v="0"/>
    <x v="4"/>
    <x v="330"/>
    <x v="1"/>
    <n v="1.0112501750969999E-2"/>
    <n v="10.112501750969999"/>
    <m/>
    <n v="2.1532497406005859"/>
    <n v="57601.979705413469"/>
    <n v="16.001000000000001"/>
  </r>
  <r>
    <x v="0"/>
    <x v="4"/>
    <x v="331"/>
    <x v="1"/>
    <n v="1.0104023011933E-2"/>
    <n v="10.104023011933"/>
    <m/>
    <n v="2.1521515846252441"/>
    <n v="57601.982881309246"/>
    <n v="16.001000000000001"/>
  </r>
  <r>
    <x v="0"/>
    <x v="4"/>
    <x v="332"/>
    <x v="1"/>
    <n v="1.0102268224265E-2"/>
    <n v="10.102268224265"/>
    <m/>
    <n v="2.1971936225891113"/>
    <n v="57601.984214490993"/>
    <n v="16.001000000000001"/>
  </r>
  <r>
    <x v="0"/>
    <x v="4"/>
    <x v="333"/>
    <x v="1"/>
    <n v="1.0106207337142001E-2"/>
    <n v="10.106207337142001"/>
    <m/>
    <n v="2.1532497406005859"/>
    <n v="57601.998698822237"/>
    <n v="16.001000000000001"/>
  </r>
  <r>
    <x v="0"/>
    <x v="4"/>
    <x v="334"/>
    <x v="1"/>
    <n v="1.0109713255222001E-2"/>
    <n v="10.109713255222001"/>
    <m/>
    <n v="2.1971936225891113"/>
    <n v="57601.99399966342"/>
    <n v="16.001000000000001"/>
  </r>
  <r>
    <x v="0"/>
    <x v="4"/>
    <x v="335"/>
    <x v="1"/>
    <n v="0"/>
    <n v="0"/>
    <m/>
    <n v="2.1971936225891113"/>
    <n v="0"/>
    <n v="0"/>
  </r>
  <r>
    <x v="0"/>
    <x v="4"/>
    <x v="337"/>
    <x v="1"/>
    <n v="1.0108926550171E-2"/>
    <n v="10.108926550171001"/>
    <m/>
    <n v="2.3290250301361084"/>
    <n v="57602.009439794259"/>
    <n v="16.001000000000001"/>
  </r>
  <r>
    <x v="0"/>
    <x v="4"/>
    <x v="338"/>
    <x v="1"/>
    <n v="1.0105263788154E-2"/>
    <n v="10.105263788154"/>
    <m/>
    <n v="2.1521515846252441"/>
    <n v="57602.031246051127"/>
    <n v="16.001000000000001"/>
  </r>
  <r>
    <x v="0"/>
    <x v="4"/>
    <x v="339"/>
    <x v="1"/>
    <n v="1.0100714464164001E-2"/>
    <n v="10.100714464164001"/>
    <m/>
    <n v="2.1949536800384521"/>
    <n v="57600.068340216021"/>
    <n v="16"/>
  </r>
  <r>
    <x v="0"/>
    <x v="4"/>
    <x v="340"/>
    <x v="1"/>
    <n v="1.0095458558246E-2"/>
    <n v="10.095458558245999"/>
    <m/>
    <n v="2.1103825569152832"/>
    <n v="57601.991578145455"/>
    <n v="16.001000000000001"/>
  </r>
  <r>
    <x v="0"/>
    <x v="4"/>
    <x v="341"/>
    <x v="1"/>
    <n v="1.0083065003321999E-2"/>
    <n v="10.083065003322"/>
    <m/>
    <n v="2.196073055267334"/>
    <n v="57602.004871496145"/>
    <n v="16.001000000000001"/>
  </r>
  <r>
    <x v="0"/>
    <x v="4"/>
    <x v="342"/>
    <x v="1"/>
    <n v="1.0095160196977E-2"/>
    <n v="10.095160196977"/>
    <m/>
    <n v="2.1543488502502441"/>
    <n v="57602.003783247012"/>
    <n v="16.001000000000001"/>
  </r>
  <r>
    <x v="0"/>
    <x v="4"/>
    <x v="343"/>
    <x v="1"/>
    <n v="0"/>
    <n v="0"/>
    <m/>
    <n v="2.1543488502502441"/>
    <n v="0"/>
    <n v="0"/>
  </r>
  <r>
    <x v="0"/>
    <x v="4"/>
    <x v="345"/>
    <x v="1"/>
    <n v="1.0101500281869E-2"/>
    <n v="10.101500281868999"/>
    <m/>
    <n v="2.242281436920166"/>
    <n v="57602.003740434666"/>
    <n v="16.001000000000001"/>
  </r>
  <r>
    <x v="0"/>
    <x v="4"/>
    <x v="346"/>
    <x v="1"/>
    <n v="1.0102171525688999E-2"/>
    <n v="10.102171525689"/>
    <m/>
    <n v="2.196073055267334"/>
    <n v="57602.001428515199"/>
    <n v="16.001000000000001"/>
  </r>
  <r>
    <x v="0"/>
    <x v="4"/>
    <x v="347"/>
    <x v="1"/>
    <n v="1.0095700215928999E-2"/>
    <n v="10.095700215929"/>
    <m/>
    <n v="2.1114604473114014"/>
    <n v="57602.001286296567"/>
    <n v="16.001000000000001"/>
  </r>
  <r>
    <x v="0"/>
    <x v="4"/>
    <x v="348"/>
    <x v="1"/>
    <n v="1.0091985257524E-2"/>
    <n v="10.091985257524"/>
    <m/>
    <n v="2.2411375045776367"/>
    <n v="57602.003613737543"/>
    <n v="16.001000000000001"/>
  </r>
  <r>
    <x v="0"/>
    <x v="4"/>
    <x v="349"/>
    <x v="1"/>
    <n v="1.0098185803951E-2"/>
    <n v="10.098185803951001"/>
    <m/>
    <n v="2.1543488502502441"/>
    <n v="57602.004647002919"/>
    <n v="16.001000000000001"/>
  </r>
  <r>
    <x v="0"/>
    <x v="4"/>
    <x v="350"/>
    <x v="1"/>
    <n v="1.0103825566205E-2"/>
    <n v="10.103825566205"/>
    <m/>
    <n v="2.2388527393341064"/>
    <n v="57601.99385894592"/>
    <n v="16.001000000000001"/>
  </r>
  <r>
    <x v="0"/>
    <x v="4"/>
    <x v="351"/>
    <x v="1"/>
    <n v="0"/>
    <n v="0"/>
    <m/>
    <n v="2.2388527393341064"/>
    <n v="0"/>
    <n v="0"/>
  </r>
  <r>
    <x v="0"/>
    <x v="4"/>
    <x v="353"/>
    <x v="1"/>
    <n v="1.0098074224173E-2"/>
    <n v="10.098074224173001"/>
    <m/>
    <n v="2.3705501556396484"/>
    <n v="57602.005649188686"/>
    <n v="16.001000000000001"/>
  </r>
  <r>
    <x v="0"/>
    <x v="4"/>
    <x v="354"/>
    <x v="1"/>
    <n v="9.2619339180079995E-3"/>
    <n v="9.2619339180079994"/>
    <m/>
    <n v="2.1114604473114014"/>
    <n v="57601.990650234176"/>
    <n v="16.001000000000001"/>
  </r>
  <r>
    <x v="0"/>
    <x v="4"/>
    <x v="355"/>
    <x v="1"/>
    <n v="1.0099571544054E-2"/>
    <n v="10.099571544053999"/>
    <m/>
    <n v="2.1971936225891113"/>
    <n v="57602.018962383867"/>
    <n v="16.001000000000001"/>
  </r>
  <r>
    <x v="0"/>
    <x v="4"/>
    <x v="356"/>
    <x v="1"/>
    <n v="1.0101190761662E-2"/>
    <n v="10.101190761662"/>
    <m/>
    <n v="2.1971936225891113"/>
    <n v="57602.033315395827"/>
    <n v="16.001000000000001"/>
  </r>
  <r>
    <x v="0"/>
    <x v="4"/>
    <x v="357"/>
    <x v="1"/>
    <m/>
    <n v="0"/>
    <m/>
    <m/>
    <m/>
    <n v="0"/>
  </r>
  <r>
    <x v="0"/>
    <x v="4"/>
    <x v="358"/>
    <x v="1"/>
    <m/>
    <n v="0"/>
    <m/>
    <m/>
    <m/>
    <n v="0"/>
  </r>
  <r>
    <x v="0"/>
    <x v="4"/>
    <x v="359"/>
    <x v="1"/>
    <m/>
    <n v="0"/>
    <m/>
    <m/>
    <m/>
    <n v="0"/>
  </r>
  <r>
    <x v="0"/>
    <x v="4"/>
    <x v="361"/>
    <x v="1"/>
    <n v="1.0096133743469E-2"/>
    <n v="10.096133743469"/>
    <m/>
    <n v="2.4169127941131592"/>
    <n v="57602.041689525926"/>
    <n v="16.001000000000001"/>
  </r>
  <r>
    <x v="0"/>
    <x v="4"/>
    <x v="362"/>
    <x v="1"/>
    <n v="1.0089918875465001E-2"/>
    <n v="10.089918875465001"/>
    <m/>
    <n v="2.1532497406005859"/>
    <n v="57601.982203090898"/>
    <n v="16.001000000000001"/>
  </r>
  <r>
    <x v="0"/>
    <x v="4"/>
    <x v="363"/>
    <x v="1"/>
    <n v="1.0101004542188E-2"/>
    <n v="10.101004542187999"/>
    <m/>
    <n v="2.2850813865661621"/>
    <n v="57601.980771277558"/>
    <n v="16.001000000000001"/>
  </r>
  <r>
    <x v="0"/>
    <x v="4"/>
    <x v="364"/>
    <x v="1"/>
    <n v="1.0086990234315999E-2"/>
    <n v="10.086990234316"/>
    <m/>
    <n v="2.1971936225891113"/>
    <n v="57601.977495444131"/>
    <n v="16.001000000000001"/>
  </r>
  <r>
    <x v="0"/>
    <x v="4"/>
    <x v="365"/>
    <x v="1"/>
    <n v="1.0094669314770001E-2"/>
    <n v="10.09466931477"/>
    <m/>
    <n v="2.1971936225891113"/>
    <n v="57601.992847183014"/>
    <n v="16.001000000000001"/>
  </r>
  <r>
    <x v="0"/>
    <x v="4"/>
    <x v="366"/>
    <x v="1"/>
    <n v="1.0096637503103001E-2"/>
    <n v="10.096637503103"/>
    <m/>
    <n v="2.2388527393341064"/>
    <n v="57601.972440779668"/>
    <n v="16.001000000000001"/>
  </r>
  <r>
    <x v="0"/>
    <x v="4"/>
    <x v="367"/>
    <x v="1"/>
    <n v="0"/>
    <n v="0"/>
    <m/>
    <n v="2.2388527393341064"/>
    <n v="0"/>
    <n v="0"/>
  </r>
  <r>
    <x v="0"/>
    <x v="4"/>
    <x v="369"/>
    <x v="1"/>
    <n v="1.0028369102810001E-2"/>
    <n v="10.02836910281"/>
    <m/>
    <n v="2.4104499816894531"/>
    <n v="57602.007533790726"/>
    <n v="16.001000000000001"/>
  </r>
  <r>
    <x v="0"/>
    <x v="4"/>
    <x v="370"/>
    <x v="1"/>
    <n v="1.0025081115018E-2"/>
    <n v="10.025081115018001"/>
    <m/>
    <n v="2.2374207973480225"/>
    <n v="57602.003333771085"/>
    <n v="16.001000000000001"/>
  </r>
  <r>
    <x v="0"/>
    <x v="4"/>
    <x v="371"/>
    <x v="1"/>
    <n v="1.0019906599691999E-2"/>
    <n v="10.019906599692"/>
    <m/>
    <n v="2.2812917232513428"/>
    <n v="57602.005726323645"/>
    <n v="16.001000000000001"/>
  </r>
  <r>
    <x v="0"/>
    <x v="4"/>
    <x v="372"/>
    <x v="1"/>
    <n v="1.0011431184384001E-2"/>
    <n v="10.011431184384001"/>
    <m/>
    <n v="2.1518700122833252"/>
    <n v="57602.005755343882"/>
    <n v="16.001000000000001"/>
  </r>
  <r>
    <x v="0"/>
    <x v="4"/>
    <x v="373"/>
    <x v="1"/>
    <n v="1.0013346053464E-2"/>
    <n v="10.013346053464"/>
    <m/>
    <n v="2.2812917232513428"/>
    <n v="57602.005263444917"/>
    <n v="16.001000000000001"/>
  </r>
  <r>
    <x v="0"/>
    <x v="4"/>
    <x v="374"/>
    <x v="1"/>
    <n v="1.001276725063E-2"/>
    <n v="10.012767250630001"/>
    <m/>
    <n v="2.1946673393249512"/>
    <n v="57602.005594572009"/>
    <n v="16.001000000000001"/>
  </r>
  <r>
    <x v="0"/>
    <x v="4"/>
    <x v="375"/>
    <x v="1"/>
    <n v="0"/>
    <n v="0"/>
    <m/>
    <n v="2.1946673393249512"/>
    <n v="0"/>
    <n v="0"/>
  </r>
  <r>
    <x v="0"/>
    <x v="4"/>
    <x v="377"/>
    <x v="1"/>
    <n v="9.9985135430660007E-3"/>
    <n v="9.9985135430660002"/>
    <m/>
    <n v="2.4116768836975098"/>
    <n v="57602.00570704852"/>
    <n v="16.001000000000001"/>
  </r>
  <r>
    <x v="0"/>
    <x v="4"/>
    <x v="378"/>
    <x v="1"/>
    <n v="3.1032312816700001E-4"/>
    <n v="0.31032312816700003"/>
    <m/>
    <n v="2.2374207973480225"/>
    <n v="57579.522792399963"/>
    <n v="15.994"/>
  </r>
  <r>
    <x v="0"/>
    <x v="4"/>
    <x v="379"/>
    <x v="1"/>
    <n v="3.1212113426799999E-4"/>
    <n v="0.31212113426799998"/>
    <m/>
    <n v="5.221977710723877"/>
    <n v="57583.147732781465"/>
    <n v="15.994999999999999"/>
  </r>
  <r>
    <x v="0"/>
    <x v="4"/>
    <x v="380"/>
    <x v="1"/>
    <n v="3.0949737147200002E-4"/>
    <n v="0.30949737147200002"/>
    <m/>
    <n v="86.162635803222656"/>
    <n v="57575.904369046541"/>
    <n v="15.993"/>
  </r>
  <r>
    <x v="0"/>
    <x v="4"/>
    <x v="381"/>
    <x v="1"/>
    <n v="3.1790058272100001E-4"/>
    <n v="0.31790058272100002"/>
    <m/>
    <n v="172.32527160644531"/>
    <n v="57593.368158904821"/>
    <n v="15.997999999999999"/>
  </r>
  <r>
    <x v="0"/>
    <x v="4"/>
    <x v="382"/>
    <x v="1"/>
    <n v="3.1144368662899997E-4"/>
    <n v="0.31144368662899996"/>
    <m/>
    <n v="0.17319123446941376"/>
    <n v="57580.425653874743"/>
    <n v="15.994999999999999"/>
  </r>
  <r>
    <x v="0"/>
    <x v="4"/>
    <x v="383"/>
    <x v="1"/>
    <n v="0"/>
    <n v="0"/>
    <m/>
    <n v="0.17319123446941376"/>
    <n v="0"/>
    <n v="0"/>
  </r>
  <r>
    <x v="0"/>
    <x v="4"/>
    <x v="385"/>
    <x v="1"/>
    <n v="9.9723441574659996E-3"/>
    <n v="9.972344157465999"/>
    <m/>
    <n v="2.4567756652832031"/>
    <n v="57602.005379077775"/>
    <n v="16.001000000000001"/>
  </r>
  <r>
    <x v="0"/>
    <x v="4"/>
    <x v="386"/>
    <x v="1"/>
    <n v="9.9694314654919999E-3"/>
    <n v="9.9694314654920007"/>
    <m/>
    <n v="2.4129047393798828"/>
    <n v="57602.005665824792"/>
    <n v="16.001000000000001"/>
  </r>
  <r>
    <x v="0"/>
    <x v="4"/>
    <x v="387"/>
    <x v="1"/>
    <n v="9.9633359861729994E-3"/>
    <n v="9.963335986173"/>
    <m/>
    <n v="2.4116768836975098"/>
    <n v="57602.007215551246"/>
    <n v="16.001000000000001"/>
  </r>
  <r>
    <x v="0"/>
    <x v="4"/>
    <x v="388"/>
    <x v="1"/>
    <n v="9.9675601561140005E-3"/>
    <n v="9.9675601561140006"/>
    <m/>
    <n v="2.3275330066680908"/>
    <n v="57602.005978308669"/>
    <n v="16.001000000000001"/>
  </r>
  <r>
    <x v="0"/>
    <x v="4"/>
    <x v="389"/>
    <x v="1"/>
    <n v="9.9663657423559992E-3"/>
    <n v="9.9663657423559986"/>
    <m/>
    <n v="2.4104499816894531"/>
    <n v="57602.00545291249"/>
    <n v="16.001000000000001"/>
  </r>
  <r>
    <x v="0"/>
    <x v="4"/>
    <x v="390"/>
    <x v="1"/>
    <n v="9.9618476431580002E-3"/>
    <n v="9.9618476431580003"/>
    <m/>
    <n v="2.4542763233184814"/>
    <n v="57602.005728071585"/>
    <n v="16.001000000000001"/>
  </r>
  <r>
    <x v="0"/>
    <x v="4"/>
    <x v="391"/>
    <x v="1"/>
    <n v="0"/>
    <n v="0"/>
    <m/>
    <n v="2.4542763233184814"/>
    <n v="0"/>
    <n v="0"/>
  </r>
  <r>
    <x v="0"/>
    <x v="4"/>
    <x v="393"/>
    <x v="1"/>
    <n v="9.9718338100839993E-3"/>
    <n v="9.971833810084"/>
    <m/>
    <n v="2.4567756652832031"/>
    <n v="57602.005967333731"/>
    <n v="16.001000000000001"/>
  </r>
  <r>
    <x v="0"/>
    <x v="4"/>
    <x v="394"/>
    <x v="1"/>
    <n v="9.9925957986110002E-3"/>
    <n v="9.992595798611001"/>
    <m/>
    <n v="2.4567756652832031"/>
    <n v="57602.005643255849"/>
    <n v="16.001000000000001"/>
  </r>
  <r>
    <x v="0"/>
    <x v="4"/>
    <x v="395"/>
    <x v="1"/>
    <n v="1.0024033954645E-2"/>
    <n v="10.024033954645001"/>
    <m/>
    <n v="2.4141340255737305"/>
    <n v="57602.007969962695"/>
    <n v="16.001000000000001"/>
  </r>
  <r>
    <x v="0"/>
    <x v="4"/>
    <x v="396"/>
    <x v="1"/>
    <n v="1.0028876447182001E-2"/>
    <n v="10.028876447182"/>
    <m/>
    <n v="2.3690338134765625"/>
    <n v="57602.004519616632"/>
    <n v="16.001000000000001"/>
  </r>
  <r>
    <x v="0"/>
    <x v="4"/>
    <x v="397"/>
    <x v="1"/>
    <n v="1.0034025589848001E-2"/>
    <n v="10.034025589848001"/>
    <m/>
    <n v="2.3275330066680908"/>
    <n v="57602.007983218915"/>
    <n v="16.001000000000001"/>
  </r>
  <r>
    <x v="0"/>
    <x v="4"/>
    <x v="398"/>
    <x v="1"/>
    <n v="1.003574005771E-2"/>
    <n v="10.035740057709999"/>
    <m/>
    <n v="2.3690338134765625"/>
    <n v="57602.007557673176"/>
    <n v="16.001000000000001"/>
  </r>
  <r>
    <x v="0"/>
    <x v="4"/>
    <x v="399"/>
    <x v="1"/>
    <n v="0"/>
    <n v="0"/>
    <m/>
    <n v="2.3690338134765625"/>
    <n v="0"/>
    <n v="0"/>
  </r>
  <r>
    <x v="0"/>
    <x v="4"/>
    <x v="401"/>
    <x v="1"/>
    <n v="1.0029012232678E-2"/>
    <n v="10.029012232678001"/>
    <m/>
    <n v="2.4592800140380859"/>
    <n v="57602.005585854742"/>
    <n v="16.001000000000001"/>
  </r>
  <r>
    <x v="0"/>
    <x v="4"/>
    <x v="402"/>
    <x v="1"/>
    <n v="1.0035350883646999E-2"/>
    <n v="10.035350883647"/>
    <m/>
    <n v="2.4141340255737305"/>
    <n v="57600.025104009721"/>
    <n v="16"/>
  </r>
  <r>
    <x v="0"/>
    <x v="4"/>
    <x v="403"/>
    <x v="1"/>
    <n v="1.0037070883838E-2"/>
    <n v="10.037070883838"/>
    <m/>
    <n v="2.4116768836975098"/>
    <n v="57602.00546054107"/>
    <n v="16.001000000000001"/>
  </r>
  <r>
    <x v="0"/>
    <x v="4"/>
    <x v="404"/>
    <x v="1"/>
    <n v="1.0034596664902E-2"/>
    <n v="10.034596664901999"/>
    <m/>
    <n v="2.4555253982543945"/>
    <n v="57602.00541077563"/>
    <n v="16.001000000000001"/>
  </r>
  <r>
    <x v="0"/>
    <x v="4"/>
    <x v="405"/>
    <x v="1"/>
    <n v="1.0002222894645999E-2"/>
    <n v="10.002222894646"/>
    <m/>
    <n v="2.3702406883239746"/>
    <n v="57602.005452619953"/>
    <n v="16.001000000000001"/>
  </r>
  <r>
    <x v="0"/>
    <x v="4"/>
    <x v="406"/>
    <x v="1"/>
    <n v="9.9985318014060003E-3"/>
    <n v="9.998531801406001"/>
    <m/>
    <n v="2.4129047393798828"/>
    <n v="57602.005291411464"/>
    <n v="16.001000000000001"/>
  </r>
  <r>
    <x v="0"/>
    <x v="4"/>
    <x v="407"/>
    <x v="1"/>
    <n v="0"/>
    <n v="0"/>
    <m/>
    <n v="2.4129047393798828"/>
    <n v="0"/>
    <n v="0"/>
  </r>
  <r>
    <x v="0"/>
    <x v="4"/>
    <x v="409"/>
    <x v="1"/>
    <n v="9.9966190632220005E-3"/>
    <n v="9.9966190632220009"/>
    <m/>
    <n v="2.5432229042053223"/>
    <n v="57602.005776310136"/>
    <n v="16.001000000000001"/>
  </r>
  <r>
    <x v="0"/>
    <x v="4"/>
    <x v="410"/>
    <x v="1"/>
    <n v="1.0001524182359001E-2"/>
    <n v="10.001524182359001"/>
    <m/>
    <n v="2.4567756652832031"/>
    <n v="57602.0056103182"/>
    <n v="16.001000000000001"/>
  </r>
  <r>
    <x v="0"/>
    <x v="4"/>
    <x v="411"/>
    <x v="1"/>
    <n v="1.0001935481111999E-2"/>
    <n v="10.001935481112"/>
    <m/>
    <n v="2.4129047393798828"/>
    <n v="57602.005813871299"/>
    <n v="16.001000000000001"/>
  </r>
  <r>
    <x v="0"/>
    <x v="4"/>
    <x v="412"/>
    <x v="1"/>
    <n v="9.9989985019350008E-3"/>
    <n v="9.9989985019350005"/>
    <m/>
    <n v="2.4567756652832031"/>
    <n v="57602.005485208509"/>
    <n v="16.001000000000001"/>
  </r>
  <r>
    <x v="0"/>
    <x v="4"/>
    <x v="413"/>
    <x v="1"/>
    <n v="9.6774761117689994E-3"/>
    <n v="9.6774761117689998"/>
    <m/>
    <n v="2.3714485168457031"/>
    <n v="57602.005860186458"/>
    <n v="16.001000000000001"/>
  </r>
  <r>
    <x v="1"/>
    <x v="4"/>
    <x v="195"/>
    <x v="1"/>
    <n v="9.9720945481159996E-3"/>
    <n v="9.972094548115999"/>
    <m/>
    <n v="3.5632302761077881"/>
    <n v="57600.024020937431"/>
    <n v="16"/>
  </r>
  <r>
    <x v="1"/>
    <x v="4"/>
    <x v="196"/>
    <x v="1"/>
    <n v="9.9652578040040005E-3"/>
    <n v="9.9652578040040005"/>
    <m/>
    <n v="3.5596017837524414"/>
    <n v="57600.03774551666"/>
    <n v="16"/>
  </r>
  <r>
    <x v="1"/>
    <x v="4"/>
    <x v="197"/>
    <x v="1"/>
    <n v="9.9605593944380004E-3"/>
    <n v="9.9605593944380004"/>
    <m/>
    <n v="3.5614151954650879"/>
    <n v="57600.037952671686"/>
    <n v="16"/>
  </r>
  <r>
    <x v="1"/>
    <x v="4"/>
    <x v="198"/>
    <x v="1"/>
    <n v="9.9646386890859997E-3"/>
    <n v="9.9646386890859997"/>
    <m/>
    <n v="3.5192396640777588"/>
    <n v="57600.037903751159"/>
    <n v="16"/>
  </r>
  <r>
    <x v="1"/>
    <x v="4"/>
    <x v="199"/>
    <x v="1"/>
    <n v="0"/>
    <n v="0"/>
    <m/>
    <n v="3.5192396640777588"/>
    <n v="0"/>
    <n v="0"/>
  </r>
  <r>
    <x v="1"/>
    <x v="4"/>
    <x v="200"/>
    <x v="0"/>
    <n v="2.0153092063853E-2"/>
    <n v="20.153092063852998"/>
    <m/>
    <n v="3.5210344791412354"/>
    <n v="126049.92390146782"/>
    <n v="35.014000000000003"/>
  </r>
  <r>
    <x v="1"/>
    <x v="4"/>
    <x v="201"/>
    <x v="1"/>
    <n v="9.9621017522409996E-3"/>
    <n v="9.9621017522409989"/>
    <m/>
    <n v="3.8271732330322266"/>
    <n v="57600.037673239291"/>
    <n v="16"/>
  </r>
  <r>
    <x v="1"/>
    <x v="4"/>
    <x v="202"/>
    <x v="1"/>
    <n v="9.9639211514409992E-3"/>
    <n v="9.9639211514409993"/>
    <m/>
    <n v="3.4752492904663086"/>
    <n v="57600.037606939266"/>
    <n v="16"/>
  </r>
  <r>
    <x v="1"/>
    <x v="4"/>
    <x v="203"/>
    <x v="1"/>
    <n v="9.9670394511289992E-3"/>
    <n v="9.9670394511289988"/>
    <m/>
    <n v="3.5614151954650879"/>
    <n v="57600.035978630367"/>
    <n v="16"/>
  </r>
  <r>
    <x v="1"/>
    <x v="4"/>
    <x v="204"/>
    <x v="1"/>
    <n v="9.9671843070289999E-3"/>
    <n v="9.9671843070289992"/>
    <m/>
    <n v="3.5614151954650879"/>
    <n v="57600.023549975966"/>
    <n v="16"/>
  </r>
  <r>
    <x v="1"/>
    <x v="4"/>
    <x v="205"/>
    <x v="1"/>
    <n v="9.9631703834699992E-3"/>
    <n v="9.9631703834699987"/>
    <m/>
    <n v="3.5614151954650879"/>
    <n v="57600.035185834786"/>
    <n v="16"/>
  </r>
  <r>
    <x v="1"/>
    <x v="4"/>
    <x v="206"/>
    <x v="1"/>
    <n v="9.9699736004469994E-3"/>
    <n v="9.9699736004470001"/>
    <m/>
    <n v="3.5614151954650879"/>
    <n v="57600.037692526043"/>
    <n v="16"/>
  </r>
  <r>
    <x v="1"/>
    <x v="4"/>
    <x v="207"/>
    <x v="1"/>
    <n v="0"/>
    <n v="0"/>
    <m/>
    <n v="3.5614151954650879"/>
    <n v="0"/>
    <n v="0"/>
  </r>
  <r>
    <x v="1"/>
    <x v="4"/>
    <x v="208"/>
    <x v="0"/>
    <n v="2.0124122241514001E-2"/>
    <n v="20.124122241514002"/>
    <m/>
    <n v="3.6053831577301025"/>
    <n v="125845.14817588756"/>
    <n v="34.957000000000001"/>
  </r>
  <r>
    <x v="1"/>
    <x v="4"/>
    <x v="209"/>
    <x v="1"/>
    <n v="9.9625419067129999E-3"/>
    <n v="9.9625419067129997"/>
    <m/>
    <n v="3.8291251659393311"/>
    <n v="57600.03772467692"/>
    <n v="16"/>
  </r>
  <r>
    <x v="1"/>
    <x v="4"/>
    <x v="210"/>
    <x v="1"/>
    <n v="9.9634667146179991E-3"/>
    <n v="9.9634667146179989"/>
    <m/>
    <n v="3.5632302761077881"/>
    <n v="57600.038138151096"/>
    <n v="16"/>
  </r>
  <r>
    <x v="1"/>
    <x v="4"/>
    <x v="211"/>
    <x v="1"/>
    <n v="9.9566625015279995E-3"/>
    <n v="9.9566625015279993"/>
    <m/>
    <n v="3.5614151954650879"/>
    <n v="57600.040501571166"/>
    <n v="16"/>
  </r>
  <r>
    <x v="1"/>
    <x v="4"/>
    <x v="212"/>
    <x v="1"/>
    <n v="9.9606888030549998E-3"/>
    <n v="9.9606888030549996"/>
    <m/>
    <n v="3.6895604133605957"/>
    <n v="57600.037802206272"/>
    <n v="16"/>
  </r>
  <r>
    <x v="1"/>
    <x v="4"/>
    <x v="213"/>
    <x v="1"/>
    <n v="9.9611348989970001E-3"/>
    <n v="9.9611348989970008"/>
    <m/>
    <n v="3.5210344791412354"/>
    <n v="57600.029284492637"/>
    <n v="16"/>
  </r>
  <r>
    <x v="1"/>
    <x v="4"/>
    <x v="214"/>
    <x v="1"/>
    <n v="9.9627938893629992E-3"/>
    <n v="9.9627938893629988"/>
    <m/>
    <n v="3.5632302761077881"/>
    <n v="57600.065642151683"/>
    <n v="16"/>
  </r>
  <r>
    <x v="1"/>
    <x v="4"/>
    <x v="215"/>
    <x v="1"/>
    <n v="0"/>
    <n v="0"/>
    <m/>
    <n v="3.5632302761077881"/>
    <n v="0"/>
    <n v="0"/>
  </r>
  <r>
    <x v="1"/>
    <x v="4"/>
    <x v="216"/>
    <x v="0"/>
    <n v="2.0130246391349998E-2"/>
    <n v="20.130246391349999"/>
    <m/>
    <n v="3.6072206497192383"/>
    <n v="125673.30669851604"/>
    <n v="34.908999999999999"/>
  </r>
  <r>
    <x v="1"/>
    <x v="4"/>
    <x v="217"/>
    <x v="1"/>
    <n v="9.9623937123390002E-3"/>
    <n v="9.9623937123390007"/>
    <m/>
    <n v="3.9131598472595215"/>
    <n v="57600.037802277526"/>
    <n v="16"/>
  </r>
  <r>
    <x v="1"/>
    <x v="4"/>
    <x v="218"/>
    <x v="1"/>
    <n v="9.9570868674869993E-3"/>
    <n v="9.9570868674869999"/>
    <m/>
    <n v="3.5632302761077881"/>
    <n v="57600.038135669121"/>
    <n v="16"/>
  </r>
  <r>
    <x v="1"/>
    <x v="4"/>
    <x v="219"/>
    <x v="1"/>
    <n v="9.9583311223680002E-3"/>
    <n v="9.9583311223679996"/>
    <m/>
    <n v="3.5614151954650879"/>
    <n v="57600.037614732442"/>
    <n v="16"/>
  </r>
  <r>
    <x v="1"/>
    <x v="4"/>
    <x v="220"/>
    <x v="1"/>
    <n v="9.9610572727450008E-3"/>
    <n v="9.9610572727450002"/>
    <m/>
    <n v="3.5210344791412354"/>
    <n v="57600.037546517735"/>
    <n v="16"/>
  </r>
  <r>
    <x v="1"/>
    <x v="4"/>
    <x v="221"/>
    <x v="1"/>
    <n v="9.9630736162879992E-3"/>
    <n v="9.9630736162879998"/>
    <m/>
    <n v="3.6914389133453369"/>
    <n v="57600.037781046631"/>
    <n v="16"/>
  </r>
  <r>
    <x v="1"/>
    <x v="4"/>
    <x v="222"/>
    <x v="1"/>
    <n v="9.9705883349079996E-3"/>
    <n v="9.9705883349079993"/>
    <m/>
    <n v="3.6474931240081787"/>
    <n v="57600.037802553663"/>
    <n v="16"/>
  </r>
  <r>
    <x v="1"/>
    <x v="4"/>
    <x v="223"/>
    <x v="1"/>
    <n v="0"/>
    <n v="0"/>
    <m/>
    <n v="3.6474931240081787"/>
    <n v="0"/>
    <n v="0"/>
  </r>
  <r>
    <x v="1"/>
    <x v="4"/>
    <x v="224"/>
    <x v="0"/>
    <n v="2.0102599833969E-2"/>
    <n v="20.102599833969002"/>
    <m/>
    <n v="3.6053831577301025"/>
    <n v="125643.13668657598"/>
    <n v="34.901000000000003"/>
  </r>
  <r>
    <x v="1"/>
    <x v="4"/>
    <x v="225"/>
    <x v="1"/>
    <n v="9.9600324540160007E-3"/>
    <n v="9.9600324540159999"/>
    <m/>
    <n v="3.7851121425628662"/>
    <n v="57600.037670077923"/>
    <n v="16"/>
  </r>
  <r>
    <x v="1"/>
    <x v="4"/>
    <x v="226"/>
    <x v="1"/>
    <n v="9.9598664525029999E-3"/>
    <n v="9.9598664525030003"/>
    <m/>
    <n v="3.5210344791412354"/>
    <n v="57600.036933020354"/>
    <n v="16"/>
  </r>
  <r>
    <x v="1"/>
    <x v="4"/>
    <x v="227"/>
    <x v="1"/>
    <n v="9.9794394236950006E-3"/>
    <n v="9.9794394236950001"/>
    <m/>
    <n v="3.5614151954650879"/>
    <n v="57600.037705974355"/>
    <n v="16"/>
  </r>
  <r>
    <x v="1"/>
    <x v="4"/>
    <x v="228"/>
    <x v="1"/>
    <n v="9.9872139759569992E-3"/>
    <n v="9.9872139759569993"/>
    <m/>
    <n v="3.6072206497192383"/>
    <n v="57600.038007106326"/>
    <n v="16"/>
  </r>
  <r>
    <x v="1"/>
    <x v="4"/>
    <x v="229"/>
    <x v="1"/>
    <n v="9.9835788334959995E-3"/>
    <n v="9.9835788334959989"/>
    <m/>
    <n v="3.6053831577301025"/>
    <n v="57600.03752563701"/>
    <n v="16"/>
  </r>
  <r>
    <x v="1"/>
    <x v="4"/>
    <x v="230"/>
    <x v="1"/>
    <n v="9.9803532759439994E-3"/>
    <n v="9.9803532759439992"/>
    <m/>
    <n v="3.6493513584136963"/>
    <n v="57600.025178186399"/>
    <n v="16"/>
  </r>
  <r>
    <x v="1"/>
    <x v="4"/>
    <x v="231"/>
    <x v="1"/>
    <n v="0"/>
    <n v="0"/>
    <m/>
    <n v="3.6493513584136963"/>
    <n v="0"/>
    <n v="0"/>
  </r>
  <r>
    <x v="1"/>
    <x v="4"/>
    <x v="232"/>
    <x v="0"/>
    <n v="2.0095357164128001E-2"/>
    <n v="20.095357164128"/>
    <m/>
    <n v="3.6512112617492676"/>
    <n v="125548.83644826396"/>
    <n v="34.875"/>
  </r>
  <r>
    <x v="1"/>
    <x v="4"/>
    <x v="233"/>
    <x v="1"/>
    <n v="9.9638476030069999E-3"/>
    <n v="9.9638476030070002"/>
    <m/>
    <n v="3.9151542186737061"/>
    <n v="57600.037770857954"/>
    <n v="16"/>
  </r>
  <r>
    <x v="1"/>
    <x v="4"/>
    <x v="234"/>
    <x v="1"/>
    <n v="9.9908627942919999E-3"/>
    <n v="9.9908627942919992"/>
    <m/>
    <n v="3.6053831577301025"/>
    <n v="57600.037652396029"/>
    <n v="16"/>
  </r>
  <r>
    <x v="1"/>
    <x v="4"/>
    <x v="235"/>
    <x v="1"/>
    <n v="9.9876321915450001E-3"/>
    <n v="9.9876321915449999"/>
    <m/>
    <n v="3.6072206497192383"/>
    <n v="57600.036566374984"/>
    <n v="16"/>
  </r>
  <r>
    <x v="1"/>
    <x v="4"/>
    <x v="236"/>
    <x v="1"/>
    <n v="9.9848817254959994E-3"/>
    <n v="9.9848817254959989"/>
    <m/>
    <n v="3.6053831577301025"/>
    <n v="57600.037656949971"/>
    <n v="16"/>
  </r>
  <r>
    <x v="1"/>
    <x v="4"/>
    <x v="237"/>
    <x v="1"/>
    <n v="9.9783789226609992E-3"/>
    <n v="9.9783789226609994"/>
    <m/>
    <n v="3.6933193206787109"/>
    <n v="57600.037645319258"/>
    <n v="16"/>
  </r>
  <r>
    <x v="1"/>
    <x v="4"/>
    <x v="238"/>
    <x v="1"/>
    <n v="9.9916689857039998E-3"/>
    <n v="9.9916689857039991"/>
    <m/>
    <n v="3.6072206497192383"/>
    <n v="57600.040032062374"/>
    <n v="16"/>
  </r>
  <r>
    <x v="1"/>
    <x v="4"/>
    <x v="239"/>
    <x v="1"/>
    <n v="0"/>
    <n v="0"/>
    <m/>
    <n v="3.6072206497192383"/>
    <n v="0"/>
    <n v="0"/>
  </r>
  <r>
    <x v="1"/>
    <x v="4"/>
    <x v="240"/>
    <x v="0"/>
    <n v="2.0087286849461001E-2"/>
    <n v="20.087286849461002"/>
    <m/>
    <n v="3.6933193206787109"/>
    <n v="125316.21032890036"/>
    <n v="34.81"/>
  </r>
  <r>
    <x v="1"/>
    <x v="4"/>
    <x v="241"/>
    <x v="1"/>
    <n v="9.9858262732619996E-3"/>
    <n v="9.9858262732619991"/>
    <m/>
    <n v="3.8711638450622559"/>
    <n v="57602.005070091822"/>
    <n v="16.001000000000001"/>
  </r>
  <r>
    <x v="1"/>
    <x v="4"/>
    <x v="242"/>
    <x v="1"/>
    <n v="9.9835227024889991E-3"/>
    <n v="9.9835227024889992"/>
    <m/>
    <n v="3.6493513584136963"/>
    <n v="57600.034735710986"/>
    <n v="16"/>
  </r>
  <r>
    <x v="1"/>
    <x v="4"/>
    <x v="243"/>
    <x v="1"/>
    <n v="9.9906876125509993E-3"/>
    <n v="9.9906876125509996"/>
    <m/>
    <n v="3.6493513584136963"/>
    <n v="57600.028844349479"/>
    <n v="16"/>
  </r>
  <r>
    <x v="1"/>
    <x v="4"/>
    <x v="244"/>
    <x v="1"/>
    <n v="9.9920434306989998E-3"/>
    <n v="9.9920434306990007"/>
    <m/>
    <n v="3.6933193206787109"/>
    <n v="57600.03787373034"/>
    <n v="16"/>
  </r>
  <r>
    <x v="1"/>
    <x v="4"/>
    <x v="245"/>
    <x v="1"/>
    <n v="9.9887288525269992E-3"/>
    <n v="9.9887288525269984"/>
    <m/>
    <n v="3.6072206497192383"/>
    <n v="57600.037812840375"/>
    <n v="16"/>
  </r>
  <r>
    <x v="1"/>
    <x v="4"/>
    <x v="246"/>
    <x v="1"/>
    <n v="9.9832500980570008E-3"/>
    <n v="9.9832500980570007"/>
    <m/>
    <n v="3.6072206497192383"/>
    <n v="57600.037737075138"/>
    <n v="16"/>
  </r>
  <r>
    <x v="1"/>
    <x v="4"/>
    <x v="247"/>
    <x v="1"/>
    <n v="0"/>
    <n v="0"/>
    <m/>
    <n v="3.6072206497192383"/>
    <n v="0"/>
    <n v="0"/>
  </r>
  <r>
    <x v="1"/>
    <x v="4"/>
    <x v="248"/>
    <x v="0"/>
    <n v="2.0069305557974999E-2"/>
    <n v="20.069305557974999"/>
    <m/>
    <n v="3.6072206497192383"/>
    <n v="125208.51150133031"/>
    <n v="34.78"/>
  </r>
  <r>
    <x v="1"/>
    <x v="4"/>
    <x v="249"/>
    <x v="1"/>
    <n v="9.9841224655709999E-3"/>
    <n v="9.9841224655709997"/>
    <m/>
    <n v="3.9151542186737061"/>
    <n v="57600.037564857783"/>
    <n v="16"/>
  </r>
  <r>
    <x v="1"/>
    <x v="4"/>
    <x v="250"/>
    <x v="1"/>
    <n v="9.9762132357040009E-3"/>
    <n v="9.9762132357040016"/>
    <m/>
    <n v="3.6512112617492676"/>
    <n v="57600.037761537307"/>
    <n v="16"/>
  </r>
  <r>
    <x v="1"/>
    <x v="4"/>
    <x v="251"/>
    <x v="1"/>
    <n v="9.9769433774850001E-3"/>
    <n v="9.976943377485"/>
    <m/>
    <n v="3.5650475025177002"/>
    <n v="57600.032697335046"/>
    <n v="16"/>
  </r>
  <r>
    <x v="1"/>
    <x v="4"/>
    <x v="252"/>
    <x v="1"/>
    <n v="9.9727650419630005E-3"/>
    <n v="9.972765041963001"/>
    <m/>
    <n v="3.7372875213623047"/>
    <n v="57600.037662283234"/>
    <n v="16"/>
  </r>
  <r>
    <x v="1"/>
    <x v="4"/>
    <x v="253"/>
    <x v="1"/>
    <n v="9.9792043130590008E-3"/>
    <n v="9.9792043130590002"/>
    <m/>
    <n v="3.6493513584136963"/>
    <n v="57600.03533165175"/>
    <n v="16"/>
  </r>
  <r>
    <x v="1"/>
    <x v="4"/>
    <x v="254"/>
    <x v="1"/>
    <n v="9.9820811750429995E-3"/>
    <n v="9.9820811750429996"/>
    <m/>
    <n v="3.6474931240081787"/>
    <n v="57600.039863541446"/>
    <n v="16"/>
  </r>
  <r>
    <x v="1"/>
    <x v="4"/>
    <x v="255"/>
    <x v="1"/>
    <n v="0"/>
    <n v="0"/>
    <m/>
    <n v="3.6474931240081787"/>
    <n v="0"/>
    <n v="0"/>
  </r>
  <r>
    <x v="1"/>
    <x v="4"/>
    <x v="256"/>
    <x v="0"/>
    <n v="2.0052510514170001E-2"/>
    <n v="20.052510514170002"/>
    <m/>
    <n v="3.6512112617492676"/>
    <n v="125127.76706370201"/>
    <n v="34.758000000000003"/>
  </r>
  <r>
    <x v="1"/>
    <x v="4"/>
    <x v="257"/>
    <x v="1"/>
    <n v="9.9855041442549995E-3"/>
    <n v="9.9855041442549997"/>
    <m/>
    <n v="3.8751139640808105"/>
    <n v="57600.037712967416"/>
    <n v="16"/>
  </r>
  <r>
    <x v="1"/>
    <x v="4"/>
    <x v="258"/>
    <x v="1"/>
    <n v="9.9890124929559992E-3"/>
    <n v="9.9890124929559985"/>
    <m/>
    <n v="3.6512112617492676"/>
    <n v="57600.037545822954"/>
    <n v="16"/>
  </r>
  <r>
    <x v="1"/>
    <x v="4"/>
    <x v="259"/>
    <x v="1"/>
    <n v="9.9873363572719996E-3"/>
    <n v="9.9873363572719995"/>
    <m/>
    <n v="3.5650475025177002"/>
    <n v="57600.035292263768"/>
    <n v="16"/>
  </r>
  <r>
    <x v="1"/>
    <x v="4"/>
    <x v="260"/>
    <x v="1"/>
    <n v="9.9857392103190005E-3"/>
    <n v="9.9857392103190001"/>
    <m/>
    <n v="3.6493513584136963"/>
    <n v="57600.040007157877"/>
    <n v="16"/>
  </r>
  <r>
    <x v="1"/>
    <x v="4"/>
    <x v="261"/>
    <x v="1"/>
    <n v="9.9881714435140004E-3"/>
    <n v="9.9881714435140001"/>
    <m/>
    <n v="3.7372875213623047"/>
    <n v="57600.037960397705"/>
    <n v="16"/>
  </r>
  <r>
    <x v="1"/>
    <x v="4"/>
    <x v="262"/>
    <x v="1"/>
    <n v="9.9899738286919997E-3"/>
    <n v="9.9899738286919995"/>
    <m/>
    <n v="3.7353847026824951"/>
    <n v="57600.039708652112"/>
    <n v="16"/>
  </r>
  <r>
    <x v="1"/>
    <x v="4"/>
    <x v="263"/>
    <x v="1"/>
    <n v="0"/>
    <n v="0"/>
    <m/>
    <n v="3.7353847026824951"/>
    <n v="0"/>
    <n v="0"/>
  </r>
  <r>
    <x v="1"/>
    <x v="4"/>
    <x v="264"/>
    <x v="0"/>
    <n v="2.0041952666068001E-2"/>
    <n v="20.041952666068003"/>
    <m/>
    <n v="3.7353847026824951"/>
    <n v="124917.0838513404"/>
    <n v="34.698999999999998"/>
  </r>
  <r>
    <x v="1"/>
    <x v="4"/>
    <x v="265"/>
    <x v="1"/>
    <n v="9.9866298227339993E-3"/>
    <n v="9.9866298227339989"/>
    <m/>
    <n v="3.9990589618682861"/>
    <n v="57600.032475076987"/>
    <n v="16"/>
  </r>
  <r>
    <x v="1"/>
    <x v="4"/>
    <x v="266"/>
    <x v="1"/>
    <n v="9.98831023838E-3"/>
    <n v="9.9883102383800004"/>
    <m/>
    <n v="3.6493513584136963"/>
    <n v="57600.044575907683"/>
    <n v="16"/>
  </r>
  <r>
    <x v="1"/>
    <x v="4"/>
    <x v="267"/>
    <x v="1"/>
    <n v="9.9881670869150004E-3"/>
    <n v="9.9881670869150003"/>
    <m/>
    <n v="3.6072206497192383"/>
    <n v="57600.037773108968"/>
    <n v="16"/>
  </r>
  <r>
    <x v="1"/>
    <x v="4"/>
    <x v="268"/>
    <x v="1"/>
    <n v="9.9839352576450002E-3"/>
    <n v="9.9839352576449993"/>
    <m/>
    <n v="3.6933193206787109"/>
    <n v="57600.039963323099"/>
    <n v="16"/>
  </r>
  <r>
    <x v="1"/>
    <x v="4"/>
    <x v="269"/>
    <x v="1"/>
    <n v="9.9808883100289993E-3"/>
    <n v="9.980888310029"/>
    <m/>
    <n v="3.6952018737792969"/>
    <n v="57600.028329795619"/>
    <n v="16"/>
  </r>
  <r>
    <x v="1"/>
    <x v="4"/>
    <x v="270"/>
    <x v="1"/>
    <n v="9.9831135236190006E-3"/>
    <n v="9.9831135236190001"/>
    <m/>
    <n v="3.5650475025177002"/>
    <n v="57600.030402242359"/>
    <n v="16"/>
  </r>
  <r>
    <x v="1"/>
    <x v="4"/>
    <x v="271"/>
    <x v="1"/>
    <n v="0"/>
    <n v="0"/>
    <m/>
    <n v="3.5650475025177002"/>
    <n v="0"/>
    <n v="0"/>
  </r>
  <r>
    <x v="1"/>
    <x v="4"/>
    <x v="272"/>
    <x v="0"/>
    <n v="2.0012142037127E-2"/>
    <n v="20.012142037126999"/>
    <m/>
    <n v="3.609060525894165"/>
    <n v="124888.37728989303"/>
    <n v="34.691000000000003"/>
  </r>
  <r>
    <x v="1"/>
    <x v="4"/>
    <x v="273"/>
    <x v="1"/>
    <n v="9.9842649122050004E-3"/>
    <n v="9.9842649122050009"/>
    <m/>
    <n v="3.9591448307037354"/>
    <n v="57600.037550864407"/>
    <n v="16"/>
  </r>
  <r>
    <x v="1"/>
    <x v="4"/>
    <x v="274"/>
    <x v="1"/>
    <n v="9.9842471133869994E-3"/>
    <n v="9.9842471133869992"/>
    <m/>
    <n v="3.609060525894165"/>
    <n v="57600.037640510185"/>
    <n v="16"/>
  </r>
  <r>
    <x v="1"/>
    <x v="4"/>
    <x v="275"/>
    <x v="1"/>
    <n v="9.9864862291139996E-3"/>
    <n v="9.986486229114"/>
    <m/>
    <n v="3.6952018737792969"/>
    <n v="57600.035802242979"/>
    <n v="16"/>
  </r>
  <r>
    <x v="1"/>
    <x v="4"/>
    <x v="276"/>
    <x v="1"/>
    <n v="9.9840813329199994E-3"/>
    <n v="9.9840813329199989"/>
    <m/>
    <n v="3.7353847026824951"/>
    <n v="57600.031305483899"/>
    <n v="16"/>
  </r>
  <r>
    <x v="1"/>
    <x v="4"/>
    <x v="277"/>
    <x v="1"/>
    <n v="9.9889383122259996E-3"/>
    <n v="9.9889383122259989"/>
    <m/>
    <n v="3.6072206497192383"/>
    <n v="57600.037770840747"/>
    <n v="16"/>
  </r>
  <r>
    <x v="1"/>
    <x v="4"/>
    <x v="278"/>
    <x v="1"/>
    <n v="9.9900447651390008E-3"/>
    <n v="9.9900447651390003"/>
    <m/>
    <n v="3.8232760429382324"/>
    <n v="57600.057865928226"/>
    <n v="16"/>
  </r>
  <r>
    <x v="1"/>
    <x v="4"/>
    <x v="279"/>
    <x v="1"/>
    <n v="0"/>
    <n v="0"/>
    <m/>
    <n v="3.8232760429382324"/>
    <n v="0"/>
    <n v="0"/>
  </r>
  <r>
    <x v="1"/>
    <x v="4"/>
    <x v="280"/>
    <x v="0"/>
    <n v="2.0014143227574999E-2"/>
    <n v="20.014143227574998"/>
    <m/>
    <n v="3.6512112617492676"/>
    <n v="124713.98086329795"/>
    <n v="34.643000000000001"/>
  </r>
  <r>
    <x v="1"/>
    <x v="4"/>
    <x v="281"/>
    <x v="1"/>
    <n v="1.0003996726424999E-2"/>
    <n v="10.003996726424999"/>
    <m/>
    <n v="3.8751139640808105"/>
    <n v="57600.038071658368"/>
    <n v="16"/>
  </r>
  <r>
    <x v="1"/>
    <x v="4"/>
    <x v="282"/>
    <x v="1"/>
    <n v="9.9959414700410004E-3"/>
    <n v="9.9959414700410001"/>
    <m/>
    <n v="3.6933193206787109"/>
    <n v="57600.037130507451"/>
    <n v="16"/>
  </r>
  <r>
    <x v="1"/>
    <x v="4"/>
    <x v="283"/>
    <x v="1"/>
    <n v="9.9691457771299997E-3"/>
    <n v="9.9691457771300005"/>
    <m/>
    <n v="3.6474931240081787"/>
    <n v="57600.038171286506"/>
    <n v="16"/>
  </r>
  <r>
    <x v="1"/>
    <x v="4"/>
    <x v="284"/>
    <x v="1"/>
    <n v="9.9953465641939993E-3"/>
    <n v="9.9953465641939996"/>
    <m/>
    <n v="3.7353847026824951"/>
    <n v="57600.03768135696"/>
    <n v="16"/>
  </r>
  <r>
    <x v="1"/>
    <x v="4"/>
    <x v="285"/>
    <x v="1"/>
    <n v="1.0002175448834E-2"/>
    <n v="10.002175448834"/>
    <m/>
    <n v="3.7334837913513184"/>
    <n v="57600.039511738971"/>
    <n v="16"/>
  </r>
  <r>
    <x v="1"/>
    <x v="4"/>
    <x v="286"/>
    <x v="1"/>
    <n v="1.0004007891727E-2"/>
    <n v="10.004007891726999"/>
    <m/>
    <n v="3.7793302536010742"/>
    <n v="57600.037688547905"/>
    <n v="16"/>
  </r>
  <r>
    <x v="1"/>
    <x v="4"/>
    <x v="287"/>
    <x v="1"/>
    <n v="0"/>
    <n v="0"/>
    <m/>
    <n v="3.7793302536010742"/>
    <n v="0"/>
    <n v="0"/>
  </r>
  <r>
    <x v="1"/>
    <x v="4"/>
    <x v="288"/>
    <x v="0"/>
    <n v="2.0006791037866001E-2"/>
    <n v="20.006791037866002"/>
    <m/>
    <n v="3.6549370288848877"/>
    <n v="124471.7190979455"/>
    <n v="34.575000000000003"/>
  </r>
  <r>
    <x v="1"/>
    <x v="4"/>
    <x v="289"/>
    <x v="1"/>
    <n v="1.0002441180091E-2"/>
    <n v="10.002441180091001"/>
    <m/>
    <n v="4.0869503021240234"/>
    <n v="57600.05256520251"/>
    <n v="16"/>
  </r>
  <r>
    <x v="1"/>
    <x v="4"/>
    <x v="290"/>
    <x v="1"/>
    <n v="1.0003178697895E-2"/>
    <n v="10.003178697895001"/>
    <m/>
    <n v="3.6512112617492676"/>
    <n v="57600.037682976501"/>
    <n v="16"/>
  </r>
  <r>
    <x v="1"/>
    <x v="4"/>
    <x v="291"/>
    <x v="1"/>
    <n v="1.0007278510217999E-2"/>
    <n v="10.007278510217999"/>
    <m/>
    <n v="3.7391922473907471"/>
    <n v="57600.032806510731"/>
    <n v="16"/>
  </r>
  <r>
    <x v="1"/>
    <x v="4"/>
    <x v="292"/>
    <x v="1"/>
    <n v="1.0001676939464001E-2"/>
    <n v="10.001676939464001"/>
    <m/>
    <n v="3.6970863342285156"/>
    <n v="57600.037766043024"/>
    <n v="16"/>
  </r>
  <r>
    <x v="1"/>
    <x v="4"/>
    <x v="293"/>
    <x v="1"/>
    <n v="1.0003661014946E-2"/>
    <n v="10.003661014945999"/>
    <m/>
    <n v="3.6952018737792969"/>
    <n v="57600.042794584471"/>
    <n v="16"/>
  </r>
  <r>
    <x v="1"/>
    <x v="4"/>
    <x v="294"/>
    <x v="1"/>
    <n v="1.0000953253774999E-2"/>
    <n v="10.000953253774998"/>
    <m/>
    <n v="3.6933193206787109"/>
    <n v="57600.040471246612"/>
    <n v="16"/>
  </r>
  <r>
    <x v="1"/>
    <x v="4"/>
    <x v="295"/>
    <x v="1"/>
    <n v="0"/>
    <n v="0"/>
    <m/>
    <n v="3.6933193206787109"/>
    <n v="0"/>
    <n v="0"/>
  </r>
  <r>
    <x v="1"/>
    <x v="4"/>
    <x v="296"/>
    <x v="0"/>
    <n v="1.9987070684254E-2"/>
    <n v="19.987070684254"/>
    <m/>
    <n v="3.7353847026824951"/>
    <n v="124479.28601278644"/>
    <n v="34.578000000000003"/>
  </r>
  <r>
    <x v="1"/>
    <x v="4"/>
    <x v="297"/>
    <x v="1"/>
    <n v="9.992778292286E-3"/>
    <n v="9.9927782922859993"/>
    <m/>
    <n v="3.9611639976501465"/>
    <n v="57600.035525503597"/>
    <n v="16"/>
  </r>
  <r>
    <x v="1"/>
    <x v="4"/>
    <x v="298"/>
    <x v="1"/>
    <n v="1.000034475817E-2"/>
    <n v="10.00034475817"/>
    <m/>
    <n v="3.6952018737792969"/>
    <n v="57600.034351347058"/>
    <n v="16"/>
  </r>
  <r>
    <x v="1"/>
    <x v="4"/>
    <x v="299"/>
    <x v="1"/>
    <n v="1.0002930530856E-2"/>
    <n v="10.002930530856"/>
    <m/>
    <n v="3.7372875213623047"/>
    <n v="57600.037554945942"/>
    <n v="16"/>
  </r>
  <r>
    <x v="1"/>
    <x v="4"/>
    <x v="300"/>
    <x v="1"/>
    <n v="9.9969432724730002E-3"/>
    <n v="9.9969432724730005"/>
    <m/>
    <n v="3.6952018737792969"/>
    <n v="57600.030298543585"/>
    <n v="16"/>
  </r>
  <r>
    <x v="1"/>
    <x v="4"/>
    <x v="301"/>
    <x v="1"/>
    <n v="1.0000848543734E-2"/>
    <n v="10.000848543734"/>
    <m/>
    <n v="3.7372875213623047"/>
    <n v="57600.035718454907"/>
    <n v="16"/>
  </r>
  <r>
    <x v="1"/>
    <x v="4"/>
    <x v="302"/>
    <x v="1"/>
    <n v="1.0000907273387E-2"/>
    <n v="10.000907273387"/>
    <m/>
    <n v="3.7812554836273193"/>
    <n v="57600.031719250561"/>
    <n v="16"/>
  </r>
  <r>
    <x v="1"/>
    <x v="4"/>
    <x v="303"/>
    <x v="1"/>
    <n v="0"/>
    <n v="0"/>
    <m/>
    <n v="3.7812554836273193"/>
    <n v="0"/>
    <n v="0"/>
  </r>
  <r>
    <x v="1"/>
    <x v="4"/>
    <x v="304"/>
    <x v="0"/>
    <n v="1.9968832531795998E-2"/>
    <n v="19.968832531796"/>
    <m/>
    <n v="3.6952018737792969"/>
    <n v="124349.63653033123"/>
    <n v="34.542000000000002"/>
  </r>
  <r>
    <x v="1"/>
    <x v="4"/>
    <x v="305"/>
    <x v="1"/>
    <n v="9.9942238421070004E-3"/>
    <n v="9.9942238421070009"/>
    <m/>
    <n v="4.0031352043151855"/>
    <n v="57600.037645240474"/>
    <n v="16"/>
  </r>
  <r>
    <x v="1"/>
    <x v="4"/>
    <x v="306"/>
    <x v="1"/>
    <n v="9.9931112663119992E-3"/>
    <n v="9.993111266311999"/>
    <m/>
    <n v="3.6933193206787109"/>
    <n v="57600.03763484228"/>
    <n v="16"/>
  </r>
  <r>
    <x v="1"/>
    <x v="4"/>
    <x v="307"/>
    <x v="1"/>
    <n v="9.9980376812240004E-3"/>
    <n v="9.9980376812239999"/>
    <m/>
    <n v="3.7372875213623047"/>
    <n v="57600.036890138334"/>
    <n v="16"/>
  </r>
  <r>
    <x v="1"/>
    <x v="4"/>
    <x v="308"/>
    <x v="1"/>
    <n v="9.9880210918600002E-3"/>
    <n v="9.9880210918600003"/>
    <m/>
    <n v="3.6952018737792969"/>
    <n v="57600.038073774587"/>
    <n v="16"/>
  </r>
  <r>
    <x v="1"/>
    <x v="4"/>
    <x v="309"/>
    <x v="1"/>
    <n v="1.0001219554526E-2"/>
    <n v="10.001219554526001"/>
    <m/>
    <n v="3.7793302536010742"/>
    <n v="57600.031511663037"/>
    <n v="16"/>
  </r>
  <r>
    <x v="1"/>
    <x v="4"/>
    <x v="310"/>
    <x v="1"/>
    <n v="1.0002713529519E-2"/>
    <n v="10.002713529518999"/>
    <m/>
    <n v="3.7391922473907471"/>
    <n v="57601.984322865523"/>
    <n v="16.001000000000001"/>
  </r>
  <r>
    <x v="1"/>
    <x v="4"/>
    <x v="311"/>
    <x v="1"/>
    <n v="0"/>
    <n v="0"/>
    <m/>
    <n v="3.7391922473907471"/>
    <n v="0"/>
    <n v="0"/>
  </r>
  <r>
    <x v="1"/>
    <x v="4"/>
    <x v="312"/>
    <x v="0"/>
    <n v="1.9955447716254002E-2"/>
    <n v="19.955447716254003"/>
    <m/>
    <n v="3.7372875213623047"/>
    <n v="124200.66806804018"/>
    <n v="34.5"/>
  </r>
  <r>
    <x v="1"/>
    <x v="4"/>
    <x v="313"/>
    <x v="1"/>
    <n v="1.0004963377381999E-2"/>
    <n v="10.004963377381999"/>
    <m/>
    <n v="4.0430045127868652"/>
    <n v="57600.013567404749"/>
    <n v="16"/>
  </r>
  <r>
    <x v="1"/>
    <x v="4"/>
    <x v="314"/>
    <x v="1"/>
    <n v="1.0009276080658E-2"/>
    <n v="10.009276080658001"/>
    <m/>
    <n v="3.6530733108520508"/>
    <n v="57601.977686142694"/>
    <n v="16.001000000000001"/>
  </r>
  <r>
    <x v="1"/>
    <x v="4"/>
    <x v="315"/>
    <x v="1"/>
    <n v="1.0009246843466E-2"/>
    <n v="10.009246843466"/>
    <m/>
    <n v="3.6952018737792969"/>
    <n v="57600.021293406775"/>
    <n v="16"/>
  </r>
  <r>
    <x v="1"/>
    <x v="4"/>
    <x v="316"/>
    <x v="1"/>
    <n v="1.0012788969571E-2"/>
    <n v="10.012788969571"/>
    <m/>
    <n v="3.6970863342285156"/>
    <n v="57600.010398018589"/>
    <n v="16"/>
  </r>
  <r>
    <x v="1"/>
    <x v="4"/>
    <x v="317"/>
    <x v="1"/>
    <n v="1.0007756073412E-2"/>
    <n v="10.007756073412001"/>
    <m/>
    <n v="3.6970863342285156"/>
    <n v="57600.006169559609"/>
    <n v="16"/>
  </r>
  <r>
    <x v="1"/>
    <x v="4"/>
    <x v="318"/>
    <x v="1"/>
    <n v="1.0002750633681E-2"/>
    <n v="10.002750633681"/>
    <m/>
    <n v="3.7391922473907471"/>
    <n v="57600.044787563202"/>
    <n v="16"/>
  </r>
  <r>
    <x v="1"/>
    <x v="4"/>
    <x v="319"/>
    <x v="1"/>
    <n v="0"/>
    <n v="0"/>
    <m/>
    <n v="3.7391922473907471"/>
    <n v="0"/>
    <n v="0"/>
  </r>
  <r>
    <x v="1"/>
    <x v="4"/>
    <x v="320"/>
    <x v="0"/>
    <n v="1.9941951388727001E-2"/>
    <n v="19.941951388727002"/>
    <m/>
    <n v="3.7391922473907471"/>
    <n v="124091.71651510628"/>
    <n v="34.47"/>
  </r>
  <r>
    <x v="1"/>
    <x v="4"/>
    <x v="321"/>
    <x v="1"/>
    <n v="1.00089510854E-2"/>
    <n v="10.0089510854"/>
    <m/>
    <n v="4.0471258163452148"/>
    <n v="57600.0303820599"/>
    <n v="16"/>
  </r>
  <r>
    <x v="1"/>
    <x v="4"/>
    <x v="322"/>
    <x v="1"/>
    <n v="1.0011327371710999E-2"/>
    <n v="10.011327371710999"/>
    <m/>
    <n v="3.8252236843109131"/>
    <n v="57600.099420688035"/>
    <n v="16"/>
  </r>
  <r>
    <x v="1"/>
    <x v="4"/>
    <x v="323"/>
    <x v="1"/>
    <n v="1.0012612874928E-2"/>
    <n v="10.012612874928001"/>
    <m/>
    <n v="3.6952018737792969"/>
    <n v="57600.077674358989"/>
    <n v="16"/>
  </r>
  <r>
    <x v="1"/>
    <x v="4"/>
    <x v="324"/>
    <x v="1"/>
    <n v="1.0012012610866001E-2"/>
    <n v="10.012012610866002"/>
    <m/>
    <n v="3.7391922473907471"/>
    <n v="57600.039787365022"/>
    <n v="16"/>
  </r>
  <r>
    <x v="1"/>
    <x v="4"/>
    <x v="325"/>
    <x v="1"/>
    <n v="1.0004990442904E-2"/>
    <n v="10.004990442904001"/>
    <m/>
    <n v="3.6970863342285156"/>
    <n v="57600.053204413431"/>
    <n v="16"/>
  </r>
  <r>
    <x v="1"/>
    <x v="4"/>
    <x v="326"/>
    <x v="1"/>
    <n v="9.9958799687100003E-3"/>
    <n v="9.9958799687099997"/>
    <m/>
    <n v="3.6970863342285156"/>
    <n v="57600.040040319043"/>
    <n v="16"/>
  </r>
  <r>
    <x v="1"/>
    <x v="4"/>
    <x v="327"/>
    <x v="1"/>
    <n v="0"/>
    <n v="0"/>
    <m/>
    <n v="3.6970863342285156"/>
    <n v="0"/>
    <n v="0"/>
  </r>
  <r>
    <x v="1"/>
    <x v="4"/>
    <x v="328"/>
    <x v="0"/>
    <n v="1.9922360237983001E-2"/>
    <n v="19.922360237983"/>
    <m/>
    <n v="3.8232760429382324"/>
    <n v="124119.46323053086"/>
    <n v="34.478000000000002"/>
  </r>
  <r>
    <x v="1"/>
    <x v="4"/>
    <x v="329"/>
    <x v="1"/>
    <n v="1.0000247130407E-2"/>
    <n v="10.000247130406999"/>
    <m/>
    <n v="4.0450639724731445"/>
    <n v="57600.035342185452"/>
    <n v="16"/>
  </r>
  <r>
    <x v="1"/>
    <x v="4"/>
    <x v="330"/>
    <x v="1"/>
    <n v="1.0006026284282999E-2"/>
    <n v="10.006026284282999"/>
    <m/>
    <n v="3.7812554836273193"/>
    <n v="57600.037673393192"/>
    <n v="16"/>
  </r>
  <r>
    <x v="1"/>
    <x v="4"/>
    <x v="331"/>
    <x v="1"/>
    <n v="1.000094143677E-2"/>
    <n v="10.000941436769999"/>
    <m/>
    <n v="3.7410991191864014"/>
    <n v="57600.040368057744"/>
    <n v="16"/>
  </r>
  <r>
    <x v="1"/>
    <x v="4"/>
    <x v="332"/>
    <x v="1"/>
    <n v="1.0003988575265001E-2"/>
    <n v="10.003988575265002"/>
    <m/>
    <n v="3.7391922473907471"/>
    <n v="57600.037735936741"/>
    <n v="16"/>
  </r>
  <r>
    <x v="1"/>
    <x v="4"/>
    <x v="333"/>
    <x v="1"/>
    <n v="9.9976185647020002E-3"/>
    <n v="9.9976185647019999"/>
    <m/>
    <n v="3.8232760429382324"/>
    <n v="57600.037859432763"/>
    <n v="16"/>
  </r>
  <r>
    <x v="1"/>
    <x v="4"/>
    <x v="334"/>
    <x v="1"/>
    <n v="9.9915657231969997E-3"/>
    <n v="9.9915657231970005"/>
    <m/>
    <n v="3.7410991191864014"/>
    <n v="57600.037690695768"/>
    <n v="16"/>
  </r>
  <r>
    <x v="1"/>
    <x v="4"/>
    <x v="335"/>
    <x v="1"/>
    <n v="0"/>
    <n v="0"/>
    <m/>
    <n v="3.7410991191864014"/>
    <n v="0"/>
    <n v="0"/>
  </r>
  <r>
    <x v="1"/>
    <x v="4"/>
    <x v="336"/>
    <x v="0"/>
    <n v="1.9903369018678001E-2"/>
    <n v="19.903369018677999"/>
    <m/>
    <n v="3.7831828594207764"/>
    <n v="123872.54537646892"/>
    <n v="34.408999999999999"/>
  </r>
  <r>
    <x v="1"/>
    <x v="4"/>
    <x v="337"/>
    <x v="1"/>
    <n v="1.0003978048618E-2"/>
    <n v="10.003978048618"/>
    <m/>
    <n v="3.9191493988037109"/>
    <n v="57600.038095758006"/>
    <n v="16"/>
  </r>
  <r>
    <x v="1"/>
    <x v="4"/>
    <x v="338"/>
    <x v="1"/>
    <n v="9.9994026202120008E-3"/>
    <n v="9.9994026202120008"/>
    <m/>
    <n v="3.7831828594207764"/>
    <n v="57600.028738356938"/>
    <n v="16"/>
  </r>
  <r>
    <x v="1"/>
    <x v="4"/>
    <x v="339"/>
    <x v="1"/>
    <n v="1.0001038461092E-2"/>
    <n v="10.001038461092"/>
    <m/>
    <n v="3.7812554836273193"/>
    <n v="57600.040077529738"/>
    <n v="16"/>
  </r>
  <r>
    <x v="1"/>
    <x v="4"/>
    <x v="340"/>
    <x v="1"/>
    <n v="6.5907641550210002E-3"/>
    <n v="6.5907641550210005"/>
    <m/>
    <n v="3.7831828594207764"/>
    <n v="34801.310728925688"/>
    <n v="9.6669999999999998"/>
  </r>
  <r>
    <x v="1"/>
    <x v="4"/>
    <x v="341"/>
    <x v="1"/>
    <n v="1.0002968737999E-2"/>
    <n v="10.002968737999"/>
    <m/>
    <n v="3.6952018737792969"/>
    <n v="57600.053429490101"/>
    <n v="16"/>
  </r>
  <r>
    <x v="1"/>
    <x v="4"/>
    <x v="342"/>
    <x v="1"/>
    <n v="1.000649559312E-2"/>
    <n v="10.00649559312"/>
    <m/>
    <n v="3.7831828594207764"/>
    <n v="57600.040210479798"/>
    <n v="16"/>
  </r>
  <r>
    <x v="1"/>
    <x v="4"/>
    <x v="343"/>
    <x v="1"/>
    <n v="0"/>
    <n v="0"/>
    <m/>
    <n v="3.7831828594207764"/>
    <n v="0"/>
    <n v="0"/>
  </r>
  <r>
    <x v="1"/>
    <x v="4"/>
    <x v="344"/>
    <x v="0"/>
    <n v="1.9908235625234E-2"/>
    <n v="19.908235625233999"/>
    <m/>
    <n v="3.8672218322753906"/>
    <n v="123827.22560130672"/>
    <n v="34.396000000000001"/>
  </r>
  <r>
    <x v="1"/>
    <x v="4"/>
    <x v="345"/>
    <x v="1"/>
    <n v="1.0008319549646E-2"/>
    <n v="10.008319549646"/>
    <m/>
    <n v="4.0051770210266113"/>
    <n v="57600.036575061167"/>
    <n v="16"/>
  </r>
  <r>
    <x v="1"/>
    <x v="4"/>
    <x v="346"/>
    <x v="1"/>
    <n v="1.0004175192316E-2"/>
    <n v="10.004175192316001"/>
    <m/>
    <n v="3.7391922473907471"/>
    <n v="57600.049615882672"/>
    <n v="16"/>
  </r>
  <r>
    <x v="1"/>
    <x v="4"/>
    <x v="347"/>
    <x v="1"/>
    <n v="1.0003504706581999E-2"/>
    <n v="10.003504706582"/>
    <m/>
    <n v="3.7793302536010742"/>
    <n v="57600.01841165543"/>
    <n v="16"/>
  </r>
  <r>
    <x v="1"/>
    <x v="4"/>
    <x v="348"/>
    <x v="1"/>
    <n v="9.9978347971570007E-3"/>
    <n v="9.997834797157001"/>
    <m/>
    <n v="3.7812554836273193"/>
    <n v="57600.014154303921"/>
    <n v="16"/>
  </r>
  <r>
    <x v="1"/>
    <x v="4"/>
    <x v="349"/>
    <x v="1"/>
    <n v="9.9994245022040004E-3"/>
    <n v="9.9994245022040005"/>
    <m/>
    <n v="3.7812554836273193"/>
    <n v="57600.014008586521"/>
    <n v="16"/>
  </r>
  <r>
    <x v="1"/>
    <x v="4"/>
    <x v="350"/>
    <x v="1"/>
    <n v="1.0001269197888E-2"/>
    <n v="10.001269197888"/>
    <m/>
    <n v="3.7831828594207764"/>
    <n v="57601.964036707024"/>
    <n v="16.001000000000001"/>
  </r>
  <r>
    <x v="1"/>
    <x v="4"/>
    <x v="351"/>
    <x v="1"/>
    <n v="0"/>
    <n v="0"/>
    <m/>
    <n v="3.7831828594207764"/>
    <n v="0"/>
    <n v="0"/>
  </r>
  <r>
    <x v="1"/>
    <x v="4"/>
    <x v="352"/>
    <x v="0"/>
    <n v="1.9971257983567001E-2"/>
    <n v="19.971257983567"/>
    <m/>
    <n v="4.1272149085998535"/>
    <n v="123870.91371769676"/>
    <n v="34.408999999999999"/>
  </r>
  <r>
    <x v="1"/>
    <x v="4"/>
    <x v="353"/>
    <x v="1"/>
    <n v="1.0030277081626E-2"/>
    <n v="10.030277081626"/>
    <m/>
    <n v="4.1711211204528809"/>
    <n v="57600.038529864454"/>
    <n v="16"/>
  </r>
  <r>
    <x v="1"/>
    <x v="4"/>
    <x v="354"/>
    <x v="1"/>
    <n v="1.0022554815949001E-2"/>
    <n v="10.022554815949"/>
    <m/>
    <n v="3.7377564907073975"/>
    <n v="57600.039486963957"/>
    <n v="16"/>
  </r>
  <r>
    <x v="1"/>
    <x v="4"/>
    <x v="355"/>
    <x v="1"/>
    <n v="1.0019544098953E-2"/>
    <n v="10.019544098953"/>
    <m/>
    <n v="3.8637754917144775"/>
    <n v="57600.039744181267"/>
    <n v="16"/>
  </r>
  <r>
    <x v="1"/>
    <x v="4"/>
    <x v="356"/>
    <x v="1"/>
    <n v="1.0010010514632999E-2"/>
    <n v="10.010010514632999"/>
    <m/>
    <n v="3.8637754917144775"/>
    <n v="57600.039744382666"/>
    <n v="16"/>
  </r>
  <r>
    <x v="1"/>
    <x v="4"/>
    <x v="357"/>
    <x v="1"/>
    <n v="1.0014647204153E-2"/>
    <n v="10.014647204153"/>
    <m/>
    <n v="3.8257036209106445"/>
    <n v="57600.039731163954"/>
    <n v="16"/>
  </r>
  <r>
    <x v="1"/>
    <x v="4"/>
    <x v="358"/>
    <x v="1"/>
    <n v="1.0013891616477999E-2"/>
    <n v="10.013891616477999"/>
    <m/>
    <n v="3.8198690414428711"/>
    <n v="57600.039715590843"/>
    <n v="16"/>
  </r>
  <r>
    <x v="1"/>
    <x v="4"/>
    <x v="359"/>
    <x v="1"/>
    <n v="0"/>
    <n v="0"/>
    <m/>
    <n v="3.8198690414428711"/>
    <n v="0"/>
    <n v="0"/>
  </r>
  <r>
    <x v="1"/>
    <x v="4"/>
    <x v="360"/>
    <x v="0"/>
    <n v="1.9932518022769002E-2"/>
    <n v="19.932518022769003"/>
    <m/>
    <n v="3.8237569332122803"/>
    <n v="123903.10003775166"/>
    <n v="34.417999999999999"/>
  </r>
  <r>
    <x v="1"/>
    <x v="4"/>
    <x v="361"/>
    <x v="1"/>
    <n v="3.5753610394219999E-3"/>
    <n v="3.5753610394219999"/>
    <m/>
    <n v="4.0015983581542969"/>
    <n v="52055.494279631959"/>
    <n v="14.46"/>
  </r>
  <r>
    <x v="1"/>
    <x v="4"/>
    <x v="362"/>
    <x v="1"/>
    <n v="9.9973832548010001E-3"/>
    <n v="9.9973832548010009"/>
    <m/>
    <n v="0"/>
    <n v="65041.342455614351"/>
    <n v="18.067"/>
  </r>
  <r>
    <x v="1"/>
    <x v="4"/>
    <x v="363"/>
    <x v="1"/>
    <n v="9.9816933869439992E-3"/>
    <n v="9.9816933869439985"/>
    <m/>
    <n v="3.9535984992980957"/>
    <n v="57600.037178836894"/>
    <n v="16"/>
  </r>
  <r>
    <x v="1"/>
    <x v="4"/>
    <x v="364"/>
    <x v="1"/>
    <n v="9.9781499843349993E-3"/>
    <n v="9.9781499843349994"/>
    <m/>
    <n v="3.9116594791412354"/>
    <n v="57600.039591170505"/>
    <n v="16"/>
  </r>
  <r>
    <x v="1"/>
    <x v="4"/>
    <x v="365"/>
    <x v="1"/>
    <n v="9.9703087193339993E-3"/>
    <n v="9.9703087193339996"/>
    <m/>
    <n v="3.8657407760620117"/>
    <n v="57600.026168432189"/>
    <n v="16"/>
  </r>
  <r>
    <x v="1"/>
    <x v="4"/>
    <x v="366"/>
    <x v="1"/>
    <n v="9.9747701214159996E-3"/>
    <n v="9.9747701214160003"/>
    <m/>
    <n v="3.8677082061767578"/>
    <n v="57600.039885072583"/>
    <n v="16"/>
  </r>
  <r>
    <x v="1"/>
    <x v="4"/>
    <x v="367"/>
    <x v="1"/>
    <n v="0"/>
    <n v="0"/>
    <m/>
    <n v="3.8677082061767578"/>
    <n v="0"/>
    <n v="0"/>
  </r>
  <r>
    <x v="1"/>
    <x v="4"/>
    <x v="368"/>
    <x v="0"/>
    <m/>
    <m/>
    <m/>
    <n v="3.9096696376800537"/>
    <m/>
    <m/>
  </r>
  <r>
    <x v="1"/>
    <x v="4"/>
    <x v="369"/>
    <x v="1"/>
    <n v="9.9658805146640005E-3"/>
    <n v="9.9658805146640006"/>
    <m/>
    <n v="4.1732425689697266"/>
    <n v="57600.026392392378"/>
    <n v="16"/>
  </r>
  <r>
    <x v="1"/>
    <x v="4"/>
    <x v="370"/>
    <x v="1"/>
    <n v="9.964507704525E-3"/>
    <n v="9.9645077045249995"/>
    <m/>
    <n v="3.8657407760620117"/>
    <n v="57600.070736913563"/>
    <n v="16"/>
  </r>
  <r>
    <x v="1"/>
    <x v="4"/>
    <x v="371"/>
    <x v="1"/>
    <n v="9.9740922870280007E-3"/>
    <n v="9.9740922870280002"/>
    <m/>
    <n v="3.8657407760620117"/>
    <n v="57600.039435361832"/>
    <n v="16"/>
  </r>
  <r>
    <x v="1"/>
    <x v="4"/>
    <x v="372"/>
    <x v="1"/>
    <n v="9.9937164675439998E-3"/>
    <n v="9.9937164675439991"/>
    <m/>
    <n v="3.907681941986084"/>
    <n v="57600.041645137157"/>
    <n v="16"/>
  </r>
  <r>
    <x v="1"/>
    <x v="4"/>
    <x v="373"/>
    <x v="1"/>
    <n v="1.0023830495443999E-2"/>
    <n v="10.023830495443999"/>
    <m/>
    <n v="3.907681941986084"/>
    <n v="57600.039659612201"/>
    <n v="16"/>
  </r>
  <r>
    <x v="1"/>
    <x v="4"/>
    <x v="374"/>
    <x v="1"/>
    <n v="1.0030057693047E-2"/>
    <n v="10.030057693047"/>
    <m/>
    <n v="3.9136509895324707"/>
    <n v="57600.039634911838"/>
    <n v="16"/>
  </r>
  <r>
    <x v="1"/>
    <x v="4"/>
    <x v="375"/>
    <x v="1"/>
    <n v="0"/>
    <n v="0"/>
    <m/>
    <n v="3.9136509895324707"/>
    <n v="0"/>
    <n v="0"/>
  </r>
  <r>
    <x v="1"/>
    <x v="4"/>
    <x v="376"/>
    <x v="0"/>
    <n v="1.9793327562366E-2"/>
    <n v="19.793327562365999"/>
    <m/>
    <n v="3.9535984992980957"/>
    <n v="122631.2944330257"/>
    <n v="34.064"/>
  </r>
  <r>
    <x v="1"/>
    <x v="4"/>
    <x v="377"/>
    <x v="1"/>
    <n v="1.0028583689536999E-2"/>
    <n v="10.028583689536999"/>
    <m/>
    <n v="4.2150278091430664"/>
    <n v="57600.053263445945"/>
    <n v="16"/>
  </r>
  <r>
    <x v="1"/>
    <x v="4"/>
    <x v="378"/>
    <x v="1"/>
    <n v="1.0027399764334E-2"/>
    <n v="10.027399764334"/>
    <m/>
    <n v="3.9515886306762695"/>
    <n v="57600.035854114161"/>
    <n v="16"/>
  </r>
  <r>
    <x v="1"/>
    <x v="4"/>
    <x v="379"/>
    <x v="1"/>
    <n v="1.0029659542779E-2"/>
    <n v="10.029659542779001"/>
    <m/>
    <n v="3.9515886306762695"/>
    <n v="57600.039567101136"/>
    <n v="16"/>
  </r>
  <r>
    <x v="1"/>
    <x v="4"/>
    <x v="380"/>
    <x v="1"/>
    <n v="1.003540684535E-2"/>
    <n v="10.03540684535"/>
    <m/>
    <n v="3.9475746154785156"/>
    <n v="57600.025454687318"/>
    <n v="16"/>
  </r>
  <r>
    <x v="1"/>
    <x v="4"/>
    <x v="381"/>
    <x v="1"/>
    <n v="1.0037049994078E-2"/>
    <n v="10.037049994078"/>
    <m/>
    <n v="3.8696773052215576"/>
    <n v="57600.039287312728"/>
    <n v="16"/>
  </r>
  <r>
    <x v="1"/>
    <x v="4"/>
    <x v="382"/>
    <x v="1"/>
    <n v="1.0022066235110001E-2"/>
    <n v="10.022066235110001"/>
    <m/>
    <n v="3.9515886306762695"/>
    <n v="57600.039590916429"/>
    <n v="16"/>
  </r>
  <r>
    <x v="1"/>
    <x v="4"/>
    <x v="383"/>
    <x v="1"/>
    <n v="0"/>
    <n v="0"/>
    <m/>
    <n v="3.9515886306762695"/>
    <n v="0"/>
    <n v="0"/>
  </r>
  <r>
    <x v="1"/>
    <x v="4"/>
    <x v="384"/>
    <x v="0"/>
    <n v="1.9764900160671998E-2"/>
    <n v="19.764900160671999"/>
    <m/>
    <n v="3.9116594791412354"/>
    <n v="122976.70462673929"/>
    <n v="34.159999999999997"/>
  </r>
  <r>
    <x v="1"/>
    <x v="4"/>
    <x v="385"/>
    <x v="1"/>
    <n v="9.9934879956200002E-3"/>
    <n v="9.9934879956200007"/>
    <m/>
    <n v="4.1293139457702637"/>
    <n v="57602.005411595885"/>
    <n v="16.001000000000001"/>
  </r>
  <r>
    <x v="1"/>
    <x v="4"/>
    <x v="386"/>
    <x v="1"/>
    <n v="9.9966476484559998E-3"/>
    <n v="9.9966476484559994"/>
    <m/>
    <n v="3.9515886306762695"/>
    <n v="57600.039715500214"/>
    <n v="16"/>
  </r>
  <r>
    <x v="1"/>
    <x v="4"/>
    <x v="387"/>
    <x v="1"/>
    <n v="9.9996398952439999E-3"/>
    <n v="9.999639895244"/>
    <m/>
    <n v="3.8677082061767578"/>
    <n v="57600.039626816622"/>
    <n v="16"/>
  </r>
  <r>
    <x v="1"/>
    <x v="4"/>
    <x v="388"/>
    <x v="1"/>
    <n v="1.0000426212841E-2"/>
    <n v="10.000426212840999"/>
    <m/>
    <n v="3.8677082061767578"/>
    <n v="57600.039771695498"/>
    <n v="16"/>
  </r>
  <r>
    <x v="1"/>
    <x v="4"/>
    <x v="389"/>
    <x v="1"/>
    <n v="9.9987112751670007E-3"/>
    <n v="9.9987112751670004"/>
    <m/>
    <n v="3.8677082061767578"/>
    <n v="57602.005669099337"/>
    <n v="16.001000000000001"/>
  </r>
  <r>
    <x v="1"/>
    <x v="4"/>
    <x v="390"/>
    <x v="1"/>
    <n v="9.9918454815300008E-3"/>
    <n v="9.9918454815300013"/>
    <m/>
    <n v="3.8657407760620117"/>
    <n v="57602.006203418889"/>
    <n v="16.001000000000001"/>
  </r>
  <r>
    <x v="1"/>
    <x v="4"/>
    <x v="391"/>
    <x v="1"/>
    <n v="0"/>
    <n v="0"/>
    <m/>
    <n v="3.8657407760620117"/>
    <n v="0"/>
    <n v="0"/>
  </r>
  <r>
    <x v="0"/>
    <x v="5"/>
    <x v="1"/>
    <x v="1"/>
    <n v="9.983188454312E-3"/>
    <n v="9.9831884543119997"/>
    <m/>
    <n v="1.9338424205780029"/>
    <n v="57600.015657862488"/>
    <n v="16"/>
  </r>
  <r>
    <x v="0"/>
    <x v="5"/>
    <x v="2"/>
    <x v="1"/>
    <n v="9.9799582546270006E-3"/>
    <n v="9.9799582546270003"/>
    <m/>
    <n v="1.4064308404922485"/>
    <n v="57601.97637507903"/>
    <n v="16.001000000000001"/>
  </r>
  <r>
    <x v="0"/>
    <x v="5"/>
    <x v="3"/>
    <x v="1"/>
    <n v="9.9772618892779996E-3"/>
    <n v="9.9772618892779992"/>
    <m/>
    <n v="1.3624799251556396"/>
    <n v="57601.979574773737"/>
    <n v="16.001000000000001"/>
  </r>
  <r>
    <x v="0"/>
    <x v="5"/>
    <x v="4"/>
    <x v="1"/>
    <n v="9.9824489816000006E-3"/>
    <n v="9.982448981600001"/>
    <m/>
    <n v="1.4064308404922485"/>
    <n v="57600.013509704513"/>
    <n v="16"/>
  </r>
  <r>
    <x v="0"/>
    <x v="5"/>
    <x v="5"/>
    <x v="1"/>
    <n v="9.9822165116850003E-3"/>
    <n v="9.9822165116849995"/>
    <m/>
    <n v="1.4064308404922485"/>
    <n v="57600.010767660235"/>
    <n v="16"/>
  </r>
  <r>
    <x v="0"/>
    <x v="5"/>
    <x v="6"/>
    <x v="1"/>
    <n v="9.9811941468019999E-3"/>
    <n v="9.9811941468020002"/>
    <m/>
    <n v="1.5359135866165161"/>
    <n v="57600.010786757724"/>
    <n v="16"/>
  </r>
  <r>
    <x v="0"/>
    <x v="5"/>
    <x v="7"/>
    <x v="1"/>
    <n v="0"/>
    <n v="0"/>
    <m/>
    <n v="1.5359135866165161"/>
    <n v="0"/>
    <n v="0"/>
  </r>
  <r>
    <x v="0"/>
    <x v="5"/>
    <x v="9"/>
    <x v="1"/>
    <n v="9.9776578849239995E-3"/>
    <n v="9.9776578849239996"/>
    <m/>
    <n v="1.7580386400222778"/>
    <n v="57600.010657267347"/>
    <n v="16"/>
  </r>
  <r>
    <x v="0"/>
    <x v="5"/>
    <x v="10"/>
    <x v="1"/>
    <n v="9.9775533614829999E-3"/>
    <n v="9.9775533614830003"/>
    <m/>
    <n v="1.4064308404922485"/>
    <n v="57601.981404873222"/>
    <n v="16.001000000000001"/>
  </r>
  <r>
    <x v="0"/>
    <x v="5"/>
    <x v="11"/>
    <x v="1"/>
    <n v="9.9776398782890005E-3"/>
    <n v="9.9776398782890006"/>
    <m/>
    <n v="1.4071547985076904"/>
    <n v="57600.010486019019"/>
    <n v="16"/>
  </r>
  <r>
    <x v="0"/>
    <x v="5"/>
    <x v="12"/>
    <x v="1"/>
    <n v="9.9813759534269995E-3"/>
    <n v="9.9813759534269995"/>
    <m/>
    <n v="1.405707836151123"/>
    <n v="57600.010588816047"/>
    <n v="16"/>
  </r>
  <r>
    <x v="0"/>
    <x v="5"/>
    <x v="13"/>
    <x v="1"/>
    <n v="9.9793215982750001E-3"/>
    <n v="9.9793215982749999"/>
    <m/>
    <n v="1.3638831377029419"/>
    <n v="57601.976236369221"/>
    <n v="16.001000000000001"/>
  </r>
  <r>
    <x v="0"/>
    <x v="5"/>
    <x v="14"/>
    <x v="1"/>
    <n v="9.9884580417100004E-3"/>
    <n v="9.9884580417100004"/>
    <m/>
    <n v="1.4935644865036011"/>
    <n v="57600.018631359242"/>
    <n v="16"/>
  </r>
  <r>
    <x v="0"/>
    <x v="5"/>
    <x v="15"/>
    <x v="1"/>
    <n v="0"/>
    <n v="0"/>
    <m/>
    <n v="1.4935644865036011"/>
    <n v="0"/>
    <n v="0"/>
  </r>
  <r>
    <x v="0"/>
    <x v="5"/>
    <x v="17"/>
    <x v="1"/>
    <n v="9.9933839463780001E-3"/>
    <n v="9.9933839463779996"/>
    <m/>
    <n v="1.8889198303222656"/>
    <n v="57601.987975735341"/>
    <n v="16.001000000000001"/>
  </r>
  <r>
    <x v="0"/>
    <x v="5"/>
    <x v="18"/>
    <x v="1"/>
    <n v="9.9936793212599996E-3"/>
    <n v="9.9936793212600001"/>
    <m/>
    <n v="1.5374928712844849"/>
    <n v="57600.02764920277"/>
    <n v="16"/>
  </r>
  <r>
    <x v="0"/>
    <x v="5"/>
    <x v="19"/>
    <x v="1"/>
    <n v="9.9923986210299996E-3"/>
    <n v="9.9923986210300004"/>
    <m/>
    <n v="1.5367028713226318"/>
    <n v="57600.010387726063"/>
    <n v="16"/>
  </r>
  <r>
    <x v="0"/>
    <x v="5"/>
    <x v="20"/>
    <x v="1"/>
    <n v="9.9899417116540001E-3"/>
    <n v="9.9899417116539997"/>
    <m/>
    <n v="1.451128363609314"/>
    <n v="57600.010835499401"/>
    <n v="16"/>
  </r>
  <r>
    <x v="0"/>
    <x v="5"/>
    <x v="21"/>
    <x v="1"/>
    <n v="9.995112199967E-3"/>
    <n v="9.9951121999670001"/>
    <m/>
    <n v="1.450381875038147"/>
    <n v="57600.011326689651"/>
    <n v="16"/>
  </r>
  <r>
    <x v="0"/>
    <x v="5"/>
    <x v="22"/>
    <x v="1"/>
    <n v="9.9919459197670007E-3"/>
    <n v="9.9919459197670015"/>
    <m/>
    <n v="1.451128363609314"/>
    <n v="57600.010832382301"/>
    <n v="16"/>
  </r>
  <r>
    <x v="0"/>
    <x v="5"/>
    <x v="23"/>
    <x v="1"/>
    <n v="0"/>
    <n v="0"/>
    <m/>
    <n v="1.451128363609314"/>
    <n v="0"/>
    <n v="0"/>
  </r>
  <r>
    <x v="0"/>
    <x v="5"/>
    <x v="25"/>
    <x v="1"/>
    <n v="9.9869550565499995E-3"/>
    <n v="9.9869550565500003"/>
    <m/>
    <n v="1.8449914455413818"/>
    <n v="57600.038304045695"/>
    <n v="16"/>
  </r>
  <r>
    <x v="0"/>
    <x v="5"/>
    <x v="26"/>
    <x v="1"/>
    <n v="9.9838100153869999E-3"/>
    <n v="9.9838100153870002"/>
    <m/>
    <n v="1.4935644865036011"/>
    <n v="57600.010684932713"/>
    <n v="16"/>
  </r>
  <r>
    <x v="0"/>
    <x v="5"/>
    <x v="27"/>
    <x v="1"/>
    <n v="9.9845561660289999E-3"/>
    <n v="9.9845561660289999"/>
    <m/>
    <n v="1.5374928712844849"/>
    <n v="57600.01242195665"/>
    <n v="16"/>
  </r>
  <r>
    <x v="0"/>
    <x v="5"/>
    <x v="28"/>
    <x v="1"/>
    <n v="9.9839675470440002E-3"/>
    <n v="9.983967547044001"/>
    <m/>
    <n v="1.450381875038147"/>
    <n v="57600.011621362661"/>
    <n v="16"/>
  </r>
  <r>
    <x v="0"/>
    <x v="5"/>
    <x v="29"/>
    <x v="1"/>
    <n v="9.9836282313669998E-3"/>
    <n v="9.9836282313669997"/>
    <m/>
    <n v="1.5367028713226318"/>
    <n v="57600.007366592195"/>
    <n v="16"/>
  </r>
  <r>
    <x v="0"/>
    <x v="5"/>
    <x v="30"/>
    <x v="1"/>
    <n v="9.9912827813720007E-3"/>
    <n v="9.991282781372"/>
    <m/>
    <n v="1.4935644865036011"/>
    <n v="57601.988596928182"/>
    <n v="16.001000000000001"/>
  </r>
  <r>
    <x v="0"/>
    <x v="5"/>
    <x v="31"/>
    <x v="1"/>
    <n v="0"/>
    <n v="0"/>
    <m/>
    <n v="1.4935644865036011"/>
    <n v="0"/>
    <n v="0"/>
  </r>
  <r>
    <x v="0"/>
    <x v="5"/>
    <x v="33"/>
    <x v="1"/>
    <n v="9.9817924159939994E-3"/>
    <n v="9.9817924159939988"/>
    <m/>
    <n v="0"/>
    <n v="57600.023821556344"/>
    <n v="16"/>
  </r>
  <r>
    <x v="0"/>
    <x v="5"/>
    <x v="34"/>
    <x v="1"/>
    <n v="9.9897803265370008E-3"/>
    <n v="9.9897803265370015"/>
    <m/>
    <n v="1.4943327903747559"/>
    <n v="57601.988156943837"/>
    <n v="16.001000000000001"/>
  </r>
  <r>
    <x v="0"/>
    <x v="5"/>
    <x v="35"/>
    <x v="1"/>
    <n v="9.9861584352490002E-3"/>
    <n v="9.9861584352490009"/>
    <m/>
    <n v="1.451128363609314"/>
    <n v="57600.042211765314"/>
    <n v="16"/>
  </r>
  <r>
    <x v="0"/>
    <x v="5"/>
    <x v="36"/>
    <x v="1"/>
    <n v="9.9865546291799997E-3"/>
    <n v="9.9865546291800005"/>
    <m/>
    <n v="1.5367028713226318"/>
    <n v="57600.039782214786"/>
    <n v="16"/>
  </r>
  <r>
    <x v="0"/>
    <x v="5"/>
    <x v="37"/>
    <x v="1"/>
    <n v="9.985461983801E-3"/>
    <n v="9.9854619838010006"/>
    <m/>
    <n v="1.4071547985076904"/>
    <n v="57601.992137551846"/>
    <n v="16.001000000000001"/>
  </r>
  <r>
    <x v="0"/>
    <x v="5"/>
    <x v="38"/>
    <x v="1"/>
    <n v="9.9840244222910001E-3"/>
    <n v="9.9840244222910002"/>
    <m/>
    <n v="1.451128363609314"/>
    <n v="57600.041780585889"/>
    <n v="16"/>
  </r>
  <r>
    <x v="0"/>
    <x v="5"/>
    <x v="39"/>
    <x v="1"/>
    <n v="0"/>
    <n v="0"/>
    <m/>
    <n v="1.451128363609314"/>
    <n v="0"/>
    <n v="0"/>
  </r>
  <r>
    <x v="0"/>
    <x v="5"/>
    <x v="41"/>
    <x v="1"/>
    <n v="9.9823996280520005E-3"/>
    <n v="9.9823996280520007"/>
    <m/>
    <n v="1.8449914455413818"/>
    <n v="57601.990858983438"/>
    <n v="16.001000000000001"/>
  </r>
  <r>
    <x v="0"/>
    <x v="5"/>
    <x v="42"/>
    <x v="1"/>
    <n v="9.9848996523460003E-3"/>
    <n v="9.9848996523459999"/>
    <m/>
    <n v="1.5374928712844849"/>
    <n v="57601.970499588366"/>
    <n v="16.001000000000001"/>
  </r>
  <r>
    <x v="0"/>
    <x v="5"/>
    <x v="43"/>
    <x v="1"/>
    <n v="9.9867195926820005E-3"/>
    <n v="9.9867195926820003"/>
    <m/>
    <n v="1.5367028713226318"/>
    <n v="57601.993138510748"/>
    <n v="16.001000000000001"/>
  </r>
  <r>
    <x v="0"/>
    <x v="5"/>
    <x v="44"/>
    <x v="1"/>
    <n v="9.9876784014120007E-3"/>
    <n v="9.9876784014120013"/>
    <m/>
    <n v="1.4935644865036011"/>
    <n v="57600.040677877769"/>
    <n v="16"/>
  </r>
  <r>
    <x v="0"/>
    <x v="5"/>
    <x v="45"/>
    <x v="1"/>
    <n v="9.9876398105179995E-3"/>
    <n v="9.9876398105179991"/>
    <m/>
    <n v="1.450381875038147"/>
    <n v="57601.992398503033"/>
    <n v="16.001000000000001"/>
  </r>
  <r>
    <x v="0"/>
    <x v="5"/>
    <x v="46"/>
    <x v="1"/>
    <n v="9.9877828047490007E-3"/>
    <n v="9.9877828047490009"/>
    <m/>
    <n v="1.4518755674362183"/>
    <n v="57600.02598519795"/>
    <n v="16"/>
  </r>
  <r>
    <x v="0"/>
    <x v="5"/>
    <x v="47"/>
    <x v="1"/>
    <n v="0"/>
    <n v="0"/>
    <m/>
    <n v="1.4518755674362183"/>
    <n v="0"/>
    <n v="0"/>
  </r>
  <r>
    <x v="0"/>
    <x v="5"/>
    <x v="49"/>
    <x v="1"/>
    <n v="9.9828488124319992E-3"/>
    <n v="9.9828488124319996"/>
    <m/>
    <n v="1.8019895553588867"/>
    <n v="57602.002481665608"/>
    <n v="16.001000000000001"/>
  </r>
  <r>
    <x v="0"/>
    <x v="5"/>
    <x v="50"/>
    <x v="1"/>
    <n v="9.9854624551199995E-3"/>
    <n v="9.9854624551199986"/>
    <m/>
    <n v="1.4943327903747559"/>
    <n v="57600.034056330056"/>
    <n v="16"/>
  </r>
  <r>
    <x v="0"/>
    <x v="5"/>
    <x v="51"/>
    <x v="1"/>
    <n v="9.993441802588E-3"/>
    <n v="9.9934418025880003"/>
    <m/>
    <n v="1.4943327903747559"/>
    <n v="57600.039631494408"/>
    <n v="16"/>
  </r>
  <r>
    <x v="0"/>
    <x v="5"/>
    <x v="52"/>
    <x v="1"/>
    <n v="9.9902370531330005E-3"/>
    <n v="9.9902370531330007"/>
    <m/>
    <n v="1.5374928712844849"/>
    <n v="57600.026064984821"/>
    <n v="16"/>
  </r>
  <r>
    <x v="0"/>
    <x v="5"/>
    <x v="53"/>
    <x v="1"/>
    <n v="9.9913120316969996E-3"/>
    <n v="9.9913120316969994"/>
    <m/>
    <n v="1.5814212560653687"/>
    <n v="57600.039584836079"/>
    <n v="16"/>
  </r>
  <r>
    <x v="0"/>
    <x v="5"/>
    <x v="54"/>
    <x v="1"/>
    <n v="9.9896994384140007E-3"/>
    <n v="9.9896994384140001"/>
    <m/>
    <n v="1.4943327903747559"/>
    <n v="57602.005216804835"/>
    <n v="16.001000000000001"/>
  </r>
  <r>
    <x v="0"/>
    <x v="5"/>
    <x v="55"/>
    <x v="1"/>
    <n v="0"/>
    <n v="0"/>
    <m/>
    <n v="1.4943327903747559"/>
    <n v="0"/>
    <n v="0"/>
  </r>
  <r>
    <x v="0"/>
    <x v="5"/>
    <x v="57"/>
    <x v="1"/>
    <n v="9.9954850311620002E-3"/>
    <n v="9.9954850311619996"/>
    <m/>
    <n v="1.7158529758453369"/>
    <n v="57600.039348888997"/>
    <n v="16"/>
  </r>
  <r>
    <x v="0"/>
    <x v="5"/>
    <x v="58"/>
    <x v="1"/>
    <n v="9.9937819344080008E-3"/>
    <n v="9.9937819344080001"/>
    <m/>
    <n v="1.4951019287109375"/>
    <n v="57600.039495608609"/>
    <n v="16"/>
  </r>
  <r>
    <x v="0"/>
    <x v="5"/>
    <x v="59"/>
    <x v="1"/>
    <n v="9.9949033796359991E-3"/>
    <n v="9.9949033796359998"/>
    <m/>
    <n v="1.4951019287109375"/>
    <n v="57600.039550202557"/>
    <n v="16"/>
  </r>
  <r>
    <x v="0"/>
    <x v="5"/>
    <x v="60"/>
    <x v="1"/>
    <n v="9.9882179815340005E-3"/>
    <n v="9.9882179815340013"/>
    <m/>
    <n v="1.5367028713226318"/>
    <n v="57600.039787680216"/>
    <n v="16"/>
  </r>
  <r>
    <x v="0"/>
    <x v="5"/>
    <x v="61"/>
    <x v="1"/>
    <n v="9.9850624230920001E-3"/>
    <n v="9.9850624230919998"/>
    <m/>
    <n v="1.4951019287109375"/>
    <n v="57600.039412706166"/>
    <n v="16"/>
  </r>
  <r>
    <x v="0"/>
    <x v="5"/>
    <x v="62"/>
    <x v="1"/>
    <n v="9.9870605693139995E-3"/>
    <n v="9.987060569314"/>
    <m/>
    <n v="1.4943327903747559"/>
    <n v="57600.039817646692"/>
    <n v="16"/>
  </r>
  <r>
    <x v="0"/>
    <x v="5"/>
    <x v="63"/>
    <x v="1"/>
    <n v="0"/>
    <n v="0"/>
    <m/>
    <n v="1.4943327903747559"/>
    <n v="0"/>
    <n v="0"/>
  </r>
  <r>
    <x v="1"/>
    <x v="5"/>
    <x v="0"/>
    <x v="0"/>
    <n v="2.1004300131937999E-2"/>
    <n v="21.004300131937999"/>
    <m/>
    <n v="3.2109003067016602"/>
    <n v="131533.39918263617"/>
    <n v="36.536999999999999"/>
  </r>
  <r>
    <x v="1"/>
    <x v="5"/>
    <x v="1"/>
    <x v="1"/>
    <n v="9.9735197314349995E-3"/>
    <n v="9.9735197314349993"/>
    <m/>
    <n v="3.6966118812561035"/>
    <n v="57600.010464908722"/>
    <n v="16"/>
  </r>
  <r>
    <x v="1"/>
    <x v="5"/>
    <x v="2"/>
    <x v="1"/>
    <n v="9.9703262862790003E-3"/>
    <n v="9.9703262862790005"/>
    <m/>
    <n v="3.1276957988739014"/>
    <n v="57600.010245510071"/>
    <n v="16"/>
  </r>
  <r>
    <x v="1"/>
    <x v="5"/>
    <x v="3"/>
    <x v="1"/>
    <n v="9.9732517160149997E-3"/>
    <n v="9.9732517160149996"/>
    <m/>
    <n v="3.1685245037078857"/>
    <n v="57600.010592439728"/>
    <n v="16"/>
  </r>
  <r>
    <x v="1"/>
    <x v="5"/>
    <x v="4"/>
    <x v="1"/>
    <n v="9.9753749804499994E-3"/>
    <n v="9.9753749804499989"/>
    <m/>
    <n v="3.1669154167175293"/>
    <n v="57600.016710278695"/>
    <n v="16"/>
  </r>
  <r>
    <x v="1"/>
    <x v="5"/>
    <x v="5"/>
    <x v="1"/>
    <n v="9.9759011262330003E-3"/>
    <n v="9.9759011262329995"/>
    <m/>
    <n v="3.1669154167175293"/>
    <n v="57600.010724883905"/>
    <n v="16"/>
  </r>
  <r>
    <x v="1"/>
    <x v="5"/>
    <x v="6"/>
    <x v="1"/>
    <n v="9.9769988458829999E-3"/>
    <n v="9.9769988458829992"/>
    <m/>
    <n v="3.2092704772949219"/>
    <n v="57600.010711223265"/>
    <n v="16"/>
  </r>
  <r>
    <x v="1"/>
    <x v="5"/>
    <x v="7"/>
    <x v="1"/>
    <n v="0"/>
    <n v="0"/>
    <m/>
    <n v="3.2092704772949219"/>
    <n v="0"/>
    <n v="0"/>
  </r>
  <r>
    <x v="1"/>
    <x v="5"/>
    <x v="8"/>
    <x v="0"/>
    <n v="2.0952391628943998E-2"/>
    <n v="20.952391628944"/>
    <m/>
    <n v="3.0820760726928711"/>
    <n v="131804.94350744144"/>
    <n v="36.612000000000002"/>
  </r>
  <r>
    <x v="1"/>
    <x v="5"/>
    <x v="9"/>
    <x v="1"/>
    <n v="9.9756215072030006E-3"/>
    <n v="9.9756215072029999"/>
    <m/>
    <n v="3.6947345733642578"/>
    <n v="57600.010448019631"/>
    <n v="16"/>
  </r>
  <r>
    <x v="1"/>
    <x v="5"/>
    <x v="10"/>
    <x v="1"/>
    <n v="9.9745455631970008E-3"/>
    <n v="9.974545563197001"/>
    <m/>
    <n v="3.2092704772949219"/>
    <n v="57600.010587166937"/>
    <n v="16"/>
  </r>
  <r>
    <x v="1"/>
    <x v="5"/>
    <x v="11"/>
    <x v="1"/>
    <n v="9.9760999496530008E-3"/>
    <n v="9.9760999496530012"/>
    <m/>
    <n v="3.1685245037078857"/>
    <n v="57600.013889793918"/>
    <n v="16"/>
  </r>
  <r>
    <x v="1"/>
    <x v="5"/>
    <x v="12"/>
    <x v="1"/>
    <n v="9.9788088823850006E-3"/>
    <n v="9.9788088823850014"/>
    <m/>
    <n v="3.2109003067016602"/>
    <n v="57600.015719702511"/>
    <n v="16"/>
  </r>
  <r>
    <x v="1"/>
    <x v="5"/>
    <x v="13"/>
    <x v="1"/>
    <n v="9.9808172386289997E-3"/>
    <n v="9.9808172386289993"/>
    <m/>
    <n v="3.1669154167175293"/>
    <n v="57600.010619271714"/>
    <n v="16"/>
  </r>
  <r>
    <x v="1"/>
    <x v="5"/>
    <x v="14"/>
    <x v="1"/>
    <n v="9.9951941964550005E-3"/>
    <n v="9.9951941964550013"/>
    <m/>
    <n v="3.2092704772949219"/>
    <n v="57600.010695430341"/>
    <n v="16"/>
  </r>
  <r>
    <x v="1"/>
    <x v="5"/>
    <x v="15"/>
    <x v="1"/>
    <n v="0"/>
    <n v="0"/>
    <m/>
    <n v="3.2092704772949219"/>
    <n v="0"/>
    <n v="0"/>
  </r>
  <r>
    <x v="1"/>
    <x v="5"/>
    <x v="16"/>
    <x v="0"/>
    <n v="2.0871363048552E-2"/>
    <n v="20.871363048551999"/>
    <m/>
    <n v="3.295522928237915"/>
    <n v="130948.3215002436"/>
    <n v="36.375"/>
  </r>
  <r>
    <x v="1"/>
    <x v="5"/>
    <x v="17"/>
    <x v="1"/>
    <n v="9.9942338087310005E-3"/>
    <n v="9.9942338087309999"/>
    <m/>
    <n v="3.6947345733642578"/>
    <n v="57600.01064476477"/>
    <n v="16"/>
  </r>
  <r>
    <x v="1"/>
    <x v="5"/>
    <x v="18"/>
    <x v="1"/>
    <n v="9.9908027340019998E-3"/>
    <n v="9.9908027340019991"/>
    <m/>
    <n v="3.2109003067016602"/>
    <n v="57600.010705070461"/>
    <n v="16"/>
  </r>
  <r>
    <x v="1"/>
    <x v="5"/>
    <x v="19"/>
    <x v="1"/>
    <n v="9.9884751126659999E-3"/>
    <n v="9.9884751126660003"/>
    <m/>
    <n v="3.1685245037078857"/>
    <n v="57600.010689321811"/>
    <n v="16"/>
  </r>
  <r>
    <x v="1"/>
    <x v="5"/>
    <x v="20"/>
    <x v="1"/>
    <n v="9.9936315062799999E-3"/>
    <n v="9.9936315062799999"/>
    <m/>
    <n v="3.1701352596282959"/>
    <n v="57600.010605611038"/>
    <n v="16"/>
  </r>
  <r>
    <x v="1"/>
    <x v="5"/>
    <x v="21"/>
    <x v="1"/>
    <n v="9.9891009971480003E-3"/>
    <n v="9.9891009971480003"/>
    <m/>
    <n v="3.2532329559326172"/>
    <n v="57600.010026058291"/>
    <n v="16"/>
  </r>
  <r>
    <x v="1"/>
    <x v="5"/>
    <x v="22"/>
    <x v="1"/>
    <n v="9.9897948228219995E-3"/>
    <n v="9.9897948228219988"/>
    <m/>
    <n v="3.2109003067016602"/>
    <n v="57600.010684804438"/>
    <n v="16"/>
  </r>
  <r>
    <x v="1"/>
    <x v="5"/>
    <x v="23"/>
    <x v="1"/>
    <n v="0"/>
    <n v="0"/>
    <m/>
    <n v="3.2109003067016602"/>
    <n v="0"/>
    <n v="0"/>
  </r>
  <r>
    <x v="1"/>
    <x v="5"/>
    <x v="24"/>
    <x v="0"/>
    <n v="2.0846076649956E-2"/>
    <n v="20.846076649956"/>
    <m/>
    <n v="3.2125318050384521"/>
    <n v="130964.10484150155"/>
    <n v="36.378999999999998"/>
  </r>
  <r>
    <x v="1"/>
    <x v="5"/>
    <x v="25"/>
    <x v="1"/>
    <n v="9.9807223915439995E-3"/>
    <n v="9.9807223915439991"/>
    <m/>
    <n v="3.6947345733642578"/>
    <n v="57600.010767146377"/>
    <n v="16"/>
  </r>
  <r>
    <x v="1"/>
    <x v="5"/>
    <x v="26"/>
    <x v="1"/>
    <n v="9.9813911437339996E-3"/>
    <n v="9.9813911437339993"/>
    <m/>
    <n v="3.2109003067016602"/>
    <n v="57600.01001888969"/>
    <n v="16"/>
  </r>
  <r>
    <x v="1"/>
    <x v="5"/>
    <x v="27"/>
    <x v="1"/>
    <n v="9.9792326432039998E-3"/>
    <n v="9.9792326432039999"/>
    <m/>
    <n v="3.2109003067016602"/>
    <n v="57600.010648724558"/>
    <n v="16"/>
  </r>
  <r>
    <x v="1"/>
    <x v="5"/>
    <x v="28"/>
    <x v="1"/>
    <n v="9.976523872902E-3"/>
    <n v="9.9765238729019998"/>
    <m/>
    <n v="3.2532329559326172"/>
    <n v="57600.016817475072"/>
    <n v="16"/>
  </r>
  <r>
    <x v="1"/>
    <x v="5"/>
    <x v="29"/>
    <x v="1"/>
    <n v="9.9878515932809997E-3"/>
    <n v="9.9878515932810004"/>
    <m/>
    <n v="3.254885196685791"/>
    <n v="57600.022630680949"/>
    <n v="16"/>
  </r>
  <r>
    <x v="1"/>
    <x v="5"/>
    <x v="30"/>
    <x v="1"/>
    <n v="9.9837167789529994E-3"/>
    <n v="9.9837167789529992"/>
    <m/>
    <n v="3.2109003067016602"/>
    <n v="57600.016166676782"/>
    <n v="16"/>
  </r>
  <r>
    <x v="1"/>
    <x v="5"/>
    <x v="31"/>
    <x v="1"/>
    <n v="0"/>
    <n v="0"/>
    <m/>
    <n v="3.2109003067016602"/>
    <n v="0"/>
    <n v="0"/>
  </r>
  <r>
    <x v="1"/>
    <x v="5"/>
    <x v="32"/>
    <x v="0"/>
    <n v="2.0782776632947E-2"/>
    <n v="20.782776632946998"/>
    <m/>
    <n v="0"/>
    <n v="130686.44742642816"/>
    <n v="36.302"/>
  </r>
  <r>
    <x v="1"/>
    <x v="5"/>
    <x v="33"/>
    <x v="1"/>
    <n v="9.9786333670949991E-3"/>
    <n v="9.9786333670949983"/>
    <m/>
    <n v="3.650749683380127"/>
    <n v="57600.039788295762"/>
    <n v="16"/>
  </r>
  <r>
    <x v="1"/>
    <x v="5"/>
    <x v="34"/>
    <x v="1"/>
    <n v="9.9783771040279998E-3"/>
    <n v="9.9783771040280005"/>
    <m/>
    <n v="3.2125318050384521"/>
    <n v="57600.024436310239"/>
    <n v="16"/>
  </r>
  <r>
    <x v="1"/>
    <x v="5"/>
    <x v="35"/>
    <x v="1"/>
    <n v="9.9770666969920003E-3"/>
    <n v="9.9770666969920008"/>
    <m/>
    <n v="3.2971956729888916"/>
    <n v="57600.039709260462"/>
    <n v="16"/>
  </r>
  <r>
    <x v="1"/>
    <x v="5"/>
    <x v="36"/>
    <x v="1"/>
    <n v="9.9728252495510008E-3"/>
    <n v="9.9728252495510006"/>
    <m/>
    <n v="3.254885196685791"/>
    <n v="57600.03968408666"/>
    <n v="16"/>
  </r>
  <r>
    <x v="1"/>
    <x v="5"/>
    <x v="37"/>
    <x v="1"/>
    <n v="9.9710799387229994E-3"/>
    <n v="9.9710799387229994"/>
    <m/>
    <n v="3.2125318050384521"/>
    <n v="57600.039652182866"/>
    <n v="16"/>
  </r>
  <r>
    <x v="1"/>
    <x v="5"/>
    <x v="38"/>
    <x v="1"/>
    <n v="9.9681068527329997E-3"/>
    <n v="9.9681068527329995"/>
    <m/>
    <n v="3.2988700866699219"/>
    <n v="57600.034530009056"/>
    <n v="16"/>
  </r>
  <r>
    <x v="1"/>
    <x v="5"/>
    <x v="39"/>
    <x v="1"/>
    <n v="0"/>
    <n v="0"/>
    <m/>
    <n v="3.2988700866699219"/>
    <n v="0"/>
    <n v="0"/>
  </r>
  <r>
    <x v="1"/>
    <x v="5"/>
    <x v="40"/>
    <x v="0"/>
    <n v="2.0795033886674998E-2"/>
    <n v="20.795033886674997"/>
    <m/>
    <n v="3.2988700866699219"/>
    <n v="130865.71049225632"/>
    <n v="36.351999999999997"/>
  </r>
  <r>
    <x v="1"/>
    <x v="5"/>
    <x v="41"/>
    <x v="1"/>
    <n v="9.9755358791089998E-3"/>
    <n v="9.9755358791089996"/>
    <m/>
    <n v="3.6526045799255371"/>
    <n v="57600.039546974091"/>
    <n v="16"/>
  </r>
  <r>
    <x v="1"/>
    <x v="5"/>
    <x v="42"/>
    <x v="1"/>
    <n v="9.974497484975E-3"/>
    <n v="9.9744974849750001"/>
    <m/>
    <n v="3.1276957988739014"/>
    <n v="57600.039776963269"/>
    <n v="16"/>
  </r>
  <r>
    <x v="1"/>
    <x v="5"/>
    <x v="43"/>
    <x v="1"/>
    <n v="9.9746343126599999E-3"/>
    <n v="9.9746343126599992"/>
    <m/>
    <n v="3.2565391063690186"/>
    <n v="57600.040531839099"/>
    <n v="16"/>
  </r>
  <r>
    <x v="1"/>
    <x v="5"/>
    <x v="44"/>
    <x v="1"/>
    <n v="9.9781368295719999E-3"/>
    <n v="9.9781368295719997"/>
    <m/>
    <n v="3.2988700866699219"/>
    <n v="57600.038931976451"/>
    <n v="16"/>
  </r>
  <r>
    <x v="1"/>
    <x v="5"/>
    <x v="45"/>
    <x v="1"/>
    <n v="9.9763148873090006E-3"/>
    <n v="9.976314887309"/>
    <m/>
    <n v="3.2565391063690186"/>
    <n v="57600.039549201567"/>
    <n v="16"/>
  </r>
  <r>
    <x v="1"/>
    <x v="5"/>
    <x v="46"/>
    <x v="1"/>
    <n v="9.9682113873729994E-3"/>
    <n v="9.9682113873729996"/>
    <m/>
    <n v="3.3411581516265869"/>
    <n v="57600.019944765474"/>
    <n v="16"/>
  </r>
  <r>
    <x v="1"/>
    <x v="5"/>
    <x v="47"/>
    <x v="1"/>
    <n v="0"/>
    <n v="0"/>
    <m/>
    <n v="3.3411581516265869"/>
    <n v="0"/>
    <n v="0"/>
  </r>
  <r>
    <x v="1"/>
    <x v="5"/>
    <x v="48"/>
    <x v="0"/>
    <n v="2.0746755450093E-2"/>
    <n v="20.746755450093001"/>
    <m/>
    <n v="3.2581946849822998"/>
    <n v="130525.19399839381"/>
    <n v="36.256999999999998"/>
  </r>
  <r>
    <x v="1"/>
    <x v="5"/>
    <x v="49"/>
    <x v="1"/>
    <n v="9.9784307954449997E-3"/>
    <n v="9.978430795445"/>
    <m/>
    <n v="3.6966118812561035"/>
    <n v="57600.039375440479"/>
    <n v="16"/>
  </r>
  <r>
    <x v="1"/>
    <x v="5"/>
    <x v="50"/>
    <x v="1"/>
    <n v="9.9759371296300001E-3"/>
    <n v="9.975937129630001"/>
    <m/>
    <n v="3.2565391063690186"/>
    <n v="57600.039655009183"/>
    <n v="16"/>
  </r>
  <r>
    <x v="1"/>
    <x v="5"/>
    <x v="51"/>
    <x v="1"/>
    <n v="9.9762300090819999E-3"/>
    <n v="9.9762300090820002"/>
    <m/>
    <n v="3.2581946849822998"/>
    <n v="57600.039728953168"/>
    <n v="16"/>
  </r>
  <r>
    <x v="1"/>
    <x v="5"/>
    <x v="52"/>
    <x v="1"/>
    <n v="9.97490380942E-3"/>
    <n v="9.9749038094200007"/>
    <m/>
    <n v="3.3428552150726318"/>
    <n v="57600.026182663751"/>
    <n v="16"/>
  </r>
  <r>
    <x v="1"/>
    <x v="5"/>
    <x v="53"/>
    <x v="1"/>
    <n v="9.9783191060849995E-3"/>
    <n v="9.9783191060849994"/>
    <m/>
    <n v="3.3851208686828613"/>
    <n v="57600.041825986125"/>
    <n v="16"/>
  </r>
  <r>
    <x v="1"/>
    <x v="5"/>
    <x v="54"/>
    <x v="1"/>
    <n v="9.9807761856570004E-3"/>
    <n v="9.9807761856569996"/>
    <m/>
    <n v="3.2581946849822998"/>
    <n v="57600.043403638607"/>
    <n v="16"/>
  </r>
  <r>
    <x v="1"/>
    <x v="5"/>
    <x v="55"/>
    <x v="1"/>
    <n v="0"/>
    <n v="0"/>
    <m/>
    <n v="3.2581946849822998"/>
    <n v="0"/>
    <n v="0"/>
  </r>
  <r>
    <x v="1"/>
    <x v="5"/>
    <x v="56"/>
    <x v="0"/>
    <n v="2.0703703529741001E-2"/>
    <n v="20.703703529741002"/>
    <m/>
    <n v="3.2565391063690186"/>
    <n v="130059.78932398515"/>
    <n v="36.128"/>
  </r>
  <r>
    <x v="1"/>
    <x v="5"/>
    <x v="57"/>
    <x v="1"/>
    <n v="9.9787718059619994E-3"/>
    <n v="9.9787718059619994"/>
    <m/>
    <n v="3.6966118812561035"/>
    <n v="57600.039459908243"/>
    <n v="16"/>
  </r>
  <r>
    <x v="1"/>
    <x v="5"/>
    <x v="58"/>
    <x v="1"/>
    <n v="9.9692221358779996E-3"/>
    <n v="9.9692221358779989"/>
    <m/>
    <n v="3.3851208686828613"/>
    <n v="57600.039713802646"/>
    <n v="16"/>
  </r>
  <r>
    <x v="1"/>
    <x v="5"/>
    <x v="59"/>
    <x v="1"/>
    <n v="9.9642855946629992E-3"/>
    <n v="9.964285594663"/>
    <m/>
    <n v="3.2988700866699219"/>
    <n v="57600.039693432249"/>
    <n v="16"/>
  </r>
  <r>
    <x v="1"/>
    <x v="5"/>
    <x v="60"/>
    <x v="1"/>
    <n v="9.9712167824000005E-3"/>
    <n v="9.9712167824000009"/>
    <m/>
    <n v="3.3851208686828613"/>
    <n v="57600.027746281208"/>
    <n v="16"/>
  </r>
  <r>
    <x v="1"/>
    <x v="5"/>
    <x v="61"/>
    <x v="1"/>
    <n v="9.9767489712290006E-3"/>
    <n v="9.9767489712290001"/>
    <m/>
    <n v="3.3428552150726318"/>
    <n v="57600.040034359161"/>
    <n v="16"/>
  </r>
  <r>
    <x v="1"/>
    <x v="5"/>
    <x v="62"/>
    <x v="1"/>
    <n v="9.975558489331E-3"/>
    <n v="9.9755584893310001"/>
    <m/>
    <n v="0"/>
    <n v="57600.025250554281"/>
    <n v="16"/>
  </r>
  <r>
    <x v="1"/>
    <x v="5"/>
    <x v="63"/>
    <x v="1"/>
    <n v="0"/>
    <n v="0"/>
    <m/>
    <n v="0"/>
    <n v="0"/>
    <n v="0"/>
  </r>
  <r>
    <x v="1"/>
    <x v="5"/>
    <x v="64"/>
    <x v="0"/>
    <n v="2.0671574466001E-2"/>
    <n v="20.671574466001001"/>
    <m/>
    <n v="3.3851208686828613"/>
    <n v="129769.3010676924"/>
    <n v="36.046999999999997"/>
  </r>
  <r>
    <x v="1"/>
    <x v="5"/>
    <x v="65"/>
    <x v="1"/>
    <n v="9.9806771437809996E-3"/>
    <n v="9.9806771437809996"/>
    <m/>
    <n v="3.7406191825866699"/>
    <n v="57600.009697812216"/>
    <n v="16"/>
  </r>
  <r>
    <x v="1"/>
    <x v="5"/>
    <x v="66"/>
    <x v="1"/>
    <n v="9.9782447102359992E-3"/>
    <n v="9.9782447102359999"/>
    <m/>
    <n v="3.4290835857391357"/>
    <n v="57600.040494871675"/>
    <n v="16"/>
  </r>
  <r>
    <x v="1"/>
    <x v="5"/>
    <x v="67"/>
    <x v="1"/>
    <n v="9.9723694951649993E-3"/>
    <n v="9.9723694951649993"/>
    <m/>
    <n v="3.3428552150726318"/>
    <n v="57600.036863895053"/>
    <n v="16"/>
  </r>
  <r>
    <x v="1"/>
    <x v="5"/>
    <x v="68"/>
    <x v="1"/>
    <n v="9.9689378678539994E-3"/>
    <n v="9.9689378678539988"/>
    <m/>
    <n v="3.2581946849822998"/>
    <n v="57600.009800611864"/>
    <n v="16"/>
  </r>
  <r>
    <x v="1"/>
    <x v="5"/>
    <x v="69"/>
    <x v="1"/>
    <n v="9.9681705767610002E-3"/>
    <n v="9.9681705767610005"/>
    <m/>
    <n v="3.3411581516265869"/>
    <n v="57600.009695503511"/>
    <n v="16"/>
  </r>
  <r>
    <x v="1"/>
    <x v="5"/>
    <x v="70"/>
    <x v="1"/>
    <n v="9.9785244169459993E-3"/>
    <n v="9.9785244169459997"/>
    <m/>
    <n v="3.3039040565490723"/>
    <n v="57600.009510631513"/>
    <n v="16"/>
  </r>
  <r>
    <x v="1"/>
    <x v="5"/>
    <x v="71"/>
    <x v="1"/>
    <n v="0"/>
    <n v="0"/>
    <m/>
    <n v="3.3039040565490723"/>
    <n v="0"/>
    <n v="0"/>
  </r>
  <r>
    <x v="1"/>
    <x v="5"/>
    <x v="72"/>
    <x v="0"/>
    <n v="2.0658912858429999E-2"/>
    <n v="20.65891285843"/>
    <m/>
    <n v="3.3445537090301514"/>
    <n v="129751.14722317232"/>
    <n v="36.042000000000002"/>
  </r>
  <r>
    <x v="1"/>
    <x v="5"/>
    <x v="73"/>
    <x v="1"/>
    <n v="9.9804095031179995E-3"/>
    <n v="9.9804095031179987"/>
    <m/>
    <n v="3.7368216514587402"/>
    <n v="57600.015698101597"/>
    <n v="16"/>
  </r>
  <r>
    <x v="1"/>
    <x v="5"/>
    <x v="74"/>
    <x v="1"/>
    <n v="9.9785753126589993E-3"/>
    <n v="9.9785753126590002"/>
    <m/>
    <n v="3.3428552150726318"/>
    <n v="57601.978405574191"/>
    <n v="16.001000000000001"/>
  </r>
  <r>
    <x v="1"/>
    <x v="5"/>
    <x v="75"/>
    <x v="1"/>
    <n v="9.9759956335190008E-3"/>
    <n v="9.9759956335190001"/>
    <m/>
    <n v="3.3445537090301514"/>
    <n v="57601.975290605784"/>
    <n v="16.001000000000001"/>
  </r>
  <r>
    <x v="1"/>
    <x v="5"/>
    <x v="76"/>
    <x v="1"/>
    <n v="9.9925511870259994E-3"/>
    <n v="9.9925511870259989"/>
    <m/>
    <n v="3.4308249950408936"/>
    <n v="57600.006535304026"/>
    <n v="16"/>
  </r>
  <r>
    <x v="1"/>
    <x v="5"/>
    <x v="77"/>
    <x v="1"/>
    <n v="9.9844312505530004E-3"/>
    <n v="9.9844312505530013"/>
    <m/>
    <n v="3.4308249950408936"/>
    <n v="57600.022147037453"/>
    <n v="16"/>
  </r>
  <r>
    <x v="1"/>
    <x v="5"/>
    <x v="78"/>
    <x v="1"/>
    <n v="9.9843214528120006E-3"/>
    <n v="9.9843214528120008"/>
    <m/>
    <n v="3.4308249950408936"/>
    <n v="57601.975528024006"/>
    <n v="16.001000000000001"/>
  </r>
  <r>
    <x v="1"/>
    <x v="5"/>
    <x v="79"/>
    <x v="1"/>
    <n v="0"/>
    <n v="0"/>
    <m/>
    <n v="3.4308249950408936"/>
    <n v="0"/>
    <n v="0"/>
  </r>
  <r>
    <x v="1"/>
    <x v="5"/>
    <x v="80"/>
    <x v="0"/>
    <n v="2.0598038052498002E-2"/>
    <n v="20.598038052498001"/>
    <m/>
    <n v="3.3445537090301514"/>
    <n v="129170.46021357585"/>
    <n v="35.881"/>
  </r>
  <r>
    <x v="1"/>
    <x v="5"/>
    <x v="81"/>
    <x v="1"/>
    <n v="9.9789262201040001E-3"/>
    <n v="9.9789262201040003"/>
    <m/>
    <n v="3.7807843685150146"/>
    <n v="57600.009497514795"/>
    <n v="16"/>
  </r>
  <r>
    <x v="1"/>
    <x v="5"/>
    <x v="82"/>
    <x v="1"/>
    <n v="9.9916401042890006E-3"/>
    <n v="9.9916401042890008"/>
    <m/>
    <n v="3.3022243976593018"/>
    <n v="57600.009449895922"/>
    <n v="16"/>
  </r>
  <r>
    <x v="1"/>
    <x v="5"/>
    <x v="83"/>
    <x v="1"/>
    <n v="9.9799022882169994E-3"/>
    <n v="9.9799022882169997"/>
    <m/>
    <n v="3.4730460643768311"/>
    <n v="57600.009520195992"/>
    <n v="16"/>
  </r>
  <r>
    <x v="1"/>
    <x v="5"/>
    <x v="84"/>
    <x v="1"/>
    <n v="9.969934173607E-3"/>
    <n v="9.9699341736069993"/>
    <m/>
    <n v="3.3868401050567627"/>
    <n v="57601.975274326629"/>
    <n v="16.001000000000001"/>
  </r>
  <r>
    <x v="1"/>
    <x v="5"/>
    <x v="85"/>
    <x v="1"/>
    <n v="9.9620038964930002E-3"/>
    <n v="9.962003896493"/>
    <m/>
    <n v="3.3868401050567627"/>
    <n v="57600.022743508569"/>
    <n v="16"/>
  </r>
  <r>
    <x v="1"/>
    <x v="5"/>
    <x v="86"/>
    <x v="1"/>
    <n v="9.9590869027740003E-3"/>
    <n v="9.9590869027740005"/>
    <m/>
    <n v="3.4308249950408936"/>
    <n v="57601.975906897467"/>
    <n v="16.001000000000001"/>
  </r>
  <r>
    <x v="1"/>
    <x v="5"/>
    <x v="87"/>
    <x v="1"/>
    <n v="0"/>
    <n v="0"/>
    <m/>
    <n v="3.4308249950408936"/>
    <n v="0"/>
    <n v="0"/>
  </r>
  <r>
    <x v="1"/>
    <x v="5"/>
    <x v="88"/>
    <x v="0"/>
    <n v="2.0606079966100001E-2"/>
    <n v="20.606079966100001"/>
    <m/>
    <n v="3.4290835857391357"/>
    <n v="129673.42568367964"/>
    <n v="36.020000000000003"/>
  </r>
  <r>
    <x v="1"/>
    <x v="5"/>
    <x v="89"/>
    <x v="1"/>
    <n v="9.9658101213159992E-3"/>
    <n v="9.9658101213159984"/>
    <m/>
    <n v="3.7807843685150146"/>
    <n v="57600.01302077718"/>
    <n v="16"/>
  </r>
  <r>
    <x v="1"/>
    <x v="5"/>
    <x v="90"/>
    <x v="1"/>
    <n v="9.9645172952070003E-3"/>
    <n v="9.9645172952070009"/>
    <m/>
    <n v="3.3868401050567627"/>
    <n v="57600.019815670894"/>
    <n v="16"/>
  </r>
  <r>
    <x v="1"/>
    <x v="5"/>
    <x v="91"/>
    <x v="1"/>
    <n v="9.9647204574060001E-3"/>
    <n v="9.9647204574060009"/>
    <m/>
    <n v="3.3868401050567627"/>
    <n v="57600.010355731371"/>
    <n v="16"/>
  </r>
  <r>
    <x v="1"/>
    <x v="5"/>
    <x v="92"/>
    <x v="1"/>
    <n v="9.9662636259409999E-3"/>
    <n v="9.966263625941"/>
    <m/>
    <n v="3.3462541103363037"/>
    <n v="57602.02371430942"/>
    <n v="16.001000000000001"/>
  </r>
  <r>
    <x v="1"/>
    <x v="5"/>
    <x v="93"/>
    <x v="1"/>
    <n v="9.9612608049439999E-3"/>
    <n v="9.9612608049440006"/>
    <m/>
    <n v="3.4290835857391357"/>
    <n v="57600.018000662909"/>
    <n v="16"/>
  </r>
  <r>
    <x v="1"/>
    <x v="5"/>
    <x v="94"/>
    <x v="1"/>
    <n v="9.9593895673299997E-3"/>
    <n v="9.9593895673299997"/>
    <m/>
    <n v="3.3462541103363037"/>
    <n v="57600.016039473354"/>
    <n v="16"/>
  </r>
  <r>
    <x v="1"/>
    <x v="5"/>
    <x v="95"/>
    <x v="1"/>
    <n v="0"/>
    <n v="0"/>
    <m/>
    <n v="3.3462541103363037"/>
    <n v="0"/>
    <n v="0"/>
  </r>
  <r>
    <x v="1"/>
    <x v="5"/>
    <x v="96"/>
    <x v="0"/>
    <n v="2.0592085964613999E-2"/>
    <n v="20.592085964614"/>
    <m/>
    <n v="3.4730460643768311"/>
    <n v="129552.31226054124"/>
    <n v="35.987000000000002"/>
  </r>
  <r>
    <x v="1"/>
    <x v="5"/>
    <x v="97"/>
    <x v="1"/>
    <n v="9.9665954413410002E-3"/>
    <n v="9.9665954413410009"/>
    <m/>
    <n v="3.742520809173584"/>
    <n v="57600.011113442713"/>
    <n v="16"/>
  </r>
  <r>
    <x v="1"/>
    <x v="5"/>
    <x v="98"/>
    <x v="1"/>
    <n v="9.9683138490950004E-3"/>
    <n v="9.9683138490950007"/>
    <m/>
    <n v="3.4730460643768311"/>
    <n v="57600.028414131149"/>
    <n v="16"/>
  </r>
  <r>
    <x v="1"/>
    <x v="5"/>
    <x v="99"/>
    <x v="1"/>
    <n v="9.9669927041609995E-3"/>
    <n v="9.9669927041609991"/>
    <m/>
    <n v="3.4325683116912842"/>
    <n v="57600.038498977548"/>
    <n v="16"/>
  </r>
  <r>
    <x v="1"/>
    <x v="5"/>
    <x v="100"/>
    <x v="1"/>
    <n v="9.9603063791990007E-3"/>
    <n v="9.9603063791990003"/>
    <m/>
    <n v="3.4730460643768311"/>
    <n v="57600.012211448629"/>
    <n v="16"/>
  </r>
  <r>
    <x v="1"/>
    <x v="5"/>
    <x v="101"/>
    <x v="1"/>
    <n v="9.9551746824540002E-3"/>
    <n v="9.9551746824540004"/>
    <m/>
    <n v="3.4748098850250244"/>
    <n v="57600.008583990159"/>
    <n v="16"/>
  </r>
  <r>
    <x v="1"/>
    <x v="5"/>
    <x v="102"/>
    <x v="1"/>
    <n v="9.962881109716E-3"/>
    <n v="9.9628811097159993"/>
    <m/>
    <n v="3.3902835845947266"/>
    <n v="57600.01706726721"/>
    <n v="16"/>
  </r>
  <r>
    <x v="1"/>
    <x v="5"/>
    <x v="103"/>
    <x v="1"/>
    <n v="0"/>
    <n v="0"/>
    <m/>
    <n v="3.3902835845947266"/>
    <n v="0"/>
    <n v="0"/>
  </r>
  <r>
    <x v="1"/>
    <x v="5"/>
    <x v="104"/>
    <x v="0"/>
    <n v="2.0565954052237E-2"/>
    <n v="20.565954052237"/>
    <m/>
    <n v="3.4325683116912842"/>
    <n v="129343.79659092368"/>
    <n v="35.929000000000002"/>
  </r>
  <r>
    <x v="1"/>
    <x v="5"/>
    <x v="105"/>
    <x v="1"/>
    <n v="9.96342606264E-3"/>
    <n v="9.96342606264"/>
    <m/>
    <n v="3.82474684715271"/>
    <n v="57600.023823917043"/>
    <n v="16"/>
  </r>
  <r>
    <x v="1"/>
    <x v="5"/>
    <x v="106"/>
    <x v="1"/>
    <n v="9.964122250274E-3"/>
    <n v="9.9641222502740003"/>
    <m/>
    <n v="3.5170087814331055"/>
    <n v="57600.007835899261"/>
    <n v="16"/>
  </r>
  <r>
    <x v="1"/>
    <x v="5"/>
    <x v="107"/>
    <x v="1"/>
    <n v="9.9597389279350006E-3"/>
    <n v="9.9597389279350015"/>
    <m/>
    <n v="3.4325683116912842"/>
    <n v="57600.019802428957"/>
    <n v="16"/>
  </r>
  <r>
    <x v="1"/>
    <x v="5"/>
    <x v="108"/>
    <x v="1"/>
    <n v="9.9582187848689992E-3"/>
    <n v="9.9582187848689987"/>
    <m/>
    <n v="3.4748098850250244"/>
    <n v="57600.019975765026"/>
    <n v="16"/>
  </r>
  <r>
    <x v="1"/>
    <x v="5"/>
    <x v="109"/>
    <x v="1"/>
    <n v="9.9566648793369995E-3"/>
    <n v="9.9566648793369996"/>
    <m/>
    <n v="3.5170087814331055"/>
    <n v="57600.011435107328"/>
    <n v="16"/>
  </r>
  <r>
    <x v="1"/>
    <x v="5"/>
    <x v="110"/>
    <x v="1"/>
    <n v="9.9668965562619994E-3"/>
    <n v="9.9668965562620002"/>
    <m/>
    <n v="3.5591647624969482"/>
    <n v="57601.029192658374"/>
    <n v="16"/>
  </r>
  <r>
    <x v="1"/>
    <x v="5"/>
    <x v="111"/>
    <x v="1"/>
    <n v="0"/>
    <n v="0"/>
    <m/>
    <n v="3.5591647624969482"/>
    <n v="0"/>
    <n v="0"/>
  </r>
  <r>
    <x v="1"/>
    <x v="5"/>
    <x v="112"/>
    <x v="0"/>
    <n v="2.0544892120262E-2"/>
    <n v="20.544892120262002"/>
    <m/>
    <n v="3.4765756130218506"/>
    <n v="129205.61431292232"/>
    <n v="35.89"/>
  </r>
  <r>
    <x v="1"/>
    <x v="5"/>
    <x v="113"/>
    <x v="1"/>
    <n v="5.2972768101760001E-3"/>
    <n v="5.2972768101760002"/>
    <m/>
    <n v="0"/>
    <n v="25998.508959701168"/>
    <n v="7.2220000000000004"/>
  </r>
  <r>
    <x v="1"/>
    <x v="5"/>
    <x v="114"/>
    <x v="1"/>
    <n v="9.9614707877180002E-3"/>
    <n v="9.9614707877179995"/>
    <m/>
    <n v="3.4748098850250244"/>
    <n v="57600.036836780797"/>
    <n v="16"/>
  </r>
  <r>
    <x v="1"/>
    <x v="5"/>
    <x v="115"/>
    <x v="1"/>
    <n v="9.9597756576460007E-3"/>
    <n v="9.9597756576460004"/>
    <m/>
    <n v="3.4325683116912842"/>
    <n v="57600.042102264662"/>
    <n v="16"/>
  </r>
  <r>
    <x v="1"/>
    <x v="5"/>
    <x v="116"/>
    <x v="1"/>
    <n v="9.9887862151499997E-3"/>
    <n v="9.9887862151500002"/>
    <m/>
    <n v="3.4765756130218506"/>
    <n v="57600.037810165602"/>
    <n v="16"/>
  </r>
  <r>
    <x v="1"/>
    <x v="5"/>
    <x v="117"/>
    <x v="1"/>
    <n v="9.968180760719E-3"/>
    <n v="9.9681807607189992"/>
    <m/>
    <n v="3.4748098850250244"/>
    <n v="57600.038396710021"/>
    <n v="16"/>
  </r>
  <r>
    <x v="1"/>
    <x v="5"/>
    <x v="118"/>
    <x v="1"/>
    <n v="9.9681598455850003E-3"/>
    <n v="9.9681598455850011"/>
    <m/>
    <n v="3.4748098850250244"/>
    <n v="57600.037631453451"/>
    <n v="16"/>
  </r>
  <r>
    <x v="1"/>
    <x v="5"/>
    <x v="119"/>
    <x v="1"/>
    <n v="0"/>
    <n v="0"/>
    <m/>
    <n v="3.4748098850250244"/>
    <n v="0"/>
    <n v="0"/>
  </r>
  <r>
    <x v="1"/>
    <x v="5"/>
    <x v="120"/>
    <x v="0"/>
    <n v="2.0495657325013E-2"/>
    <n v="20.495657325012999"/>
    <m/>
    <n v="3.4765756130218506"/>
    <n v="128916.08743834068"/>
    <n v="35.81"/>
  </r>
  <r>
    <x v="1"/>
    <x v="5"/>
    <x v="121"/>
    <x v="1"/>
    <n v="9.9636514166739996E-3"/>
    <n v="9.9636514166739989"/>
    <m/>
    <n v="3.8266894817352295"/>
    <n v="57600.037524954445"/>
    <n v="16"/>
  </r>
  <r>
    <x v="1"/>
    <x v="5"/>
    <x v="122"/>
    <x v="1"/>
    <n v="9.9589763591689997E-3"/>
    <n v="9.9589763591690001"/>
    <m/>
    <n v="3.5170087814331055"/>
    <n v="57600.038293434445"/>
    <n v="16"/>
  </r>
  <r>
    <x v="1"/>
    <x v="5"/>
    <x v="123"/>
    <x v="1"/>
    <n v="9.9596580694880001E-3"/>
    <n v="9.9596580694880004"/>
    <m/>
    <n v="3.5187947750091553"/>
    <n v="57600.038031576129"/>
    <n v="16"/>
  </r>
  <r>
    <x v="1"/>
    <x v="5"/>
    <x v="124"/>
    <x v="1"/>
    <n v="9.9673907836939999E-3"/>
    <n v="9.9673907836940003"/>
    <m/>
    <n v="3.4748098850250244"/>
    <n v="57600.037869133914"/>
    <n v="16"/>
  </r>
  <r>
    <x v="1"/>
    <x v="5"/>
    <x v="125"/>
    <x v="1"/>
    <n v="9.9657546878100002E-3"/>
    <n v="9.9657546878099996"/>
    <m/>
    <n v="3.5187947750091553"/>
    <n v="57600.037704563161"/>
    <n v="16"/>
  </r>
  <r>
    <x v="1"/>
    <x v="5"/>
    <x v="126"/>
    <x v="1"/>
    <n v="9.9896841257830007E-3"/>
    <n v="9.9896841257830005"/>
    <m/>
    <n v="3.5591647624969482"/>
    <n v="57600.040272513565"/>
    <n v="16"/>
  </r>
  <r>
    <x v="1"/>
    <x v="5"/>
    <x v="127"/>
    <x v="1"/>
    <n v="0"/>
    <n v="0"/>
    <m/>
    <n v="3.5591647624969482"/>
    <n v="0"/>
    <n v="0"/>
  </r>
  <r>
    <x v="1"/>
    <x v="5"/>
    <x v="128"/>
    <x v="0"/>
    <n v="2.0474921635226E-2"/>
    <n v="20.474921635226"/>
    <m/>
    <n v="3.5187947750091553"/>
    <n v="128755.63006802756"/>
    <n v="35.765000000000001"/>
  </r>
  <r>
    <x v="1"/>
    <x v="5"/>
    <x v="129"/>
    <x v="1"/>
    <n v="9.9603444001490002E-3"/>
    <n v="9.9603444001489994"/>
    <m/>
    <n v="3.8687095642089844"/>
    <n v="57600.037970106045"/>
    <n v="16"/>
  </r>
  <r>
    <x v="1"/>
    <x v="5"/>
    <x v="130"/>
    <x v="1"/>
    <n v="9.9605284201889997E-3"/>
    <n v="9.9605284201890001"/>
    <m/>
    <n v="3.5591647624969482"/>
    <n v="57600.037655314358"/>
    <n v="16"/>
  </r>
  <r>
    <x v="1"/>
    <x v="5"/>
    <x v="131"/>
    <x v="1"/>
    <n v="9.9659083316029993E-3"/>
    <n v="9.9659083316029999"/>
    <m/>
    <n v="3.4343132972717285"/>
    <n v="57600.03762176069"/>
    <n v="16"/>
  </r>
  <r>
    <x v="1"/>
    <x v="5"/>
    <x v="132"/>
    <x v="1"/>
    <n v="9.9635615551459996E-3"/>
    <n v="9.9635615551459988"/>
    <m/>
    <n v="3.4765756130218506"/>
    <n v="57600.037612402055"/>
    <n v="16"/>
  </r>
  <r>
    <x v="1"/>
    <x v="5"/>
    <x v="133"/>
    <x v="1"/>
    <n v="9.9855365512419997E-3"/>
    <n v="9.9855365512419993"/>
    <m/>
    <n v="3.5591647624969482"/>
    <n v="57600.037760539606"/>
    <n v="16"/>
  </r>
  <r>
    <x v="1"/>
    <x v="5"/>
    <x v="134"/>
    <x v="1"/>
    <n v="9.9643424430760005E-3"/>
    <n v="9.964342443076001"/>
    <m/>
    <n v="3.5627799034118652"/>
    <n v="57600.033508756096"/>
    <n v="16"/>
  </r>
  <r>
    <x v="1"/>
    <x v="5"/>
    <x v="135"/>
    <x v="1"/>
    <n v="0"/>
    <n v="0"/>
    <m/>
    <n v="3.5627799034118652"/>
    <n v="0"/>
    <n v="0"/>
  </r>
  <r>
    <x v="1"/>
    <x v="5"/>
    <x v="136"/>
    <x v="0"/>
    <n v="2.0430511260255E-2"/>
    <n v="20.430511260254999"/>
    <m/>
    <n v="0"/>
    <n v="128456.27003896786"/>
    <n v="35.682000000000002"/>
  </r>
  <r>
    <x v="1"/>
    <x v="5"/>
    <x v="137"/>
    <x v="1"/>
    <n v="9.9612950636159998E-3"/>
    <n v="9.9612950636159994"/>
    <m/>
    <n v="3.8266894817352295"/>
    <n v="57600.038437291209"/>
    <n v="16"/>
  </r>
  <r>
    <x v="1"/>
    <x v="5"/>
    <x v="138"/>
    <x v="1"/>
    <n v="9.9620295001679997E-3"/>
    <n v="9.9620295001680006"/>
    <m/>
    <n v="3.4325683116912842"/>
    <n v="57600.038192544642"/>
    <n v="16"/>
  </r>
  <r>
    <x v="1"/>
    <x v="5"/>
    <x v="139"/>
    <x v="1"/>
    <n v="9.9870365208820002E-3"/>
    <n v="9.9870365208820004"/>
    <m/>
    <n v="3.4343132972717285"/>
    <n v="57600.037477863531"/>
    <n v="16"/>
  </r>
  <r>
    <x v="1"/>
    <x v="5"/>
    <x v="140"/>
    <x v="1"/>
    <n v="9.9830086090340001E-3"/>
    <n v="9.983008609034"/>
    <m/>
    <n v="3.6049339771270752"/>
    <n v="57600.0377405974"/>
    <n v="16"/>
  </r>
  <r>
    <x v="1"/>
    <x v="5"/>
    <x v="141"/>
    <x v="1"/>
    <n v="9.9662888009680005E-3"/>
    <n v="9.966288800968"/>
    <m/>
    <n v="3.4765756130218506"/>
    <n v="57600.03755936068"/>
    <n v="16"/>
  </r>
  <r>
    <x v="1"/>
    <x v="5"/>
    <x v="142"/>
    <x v="1"/>
    <n v="9.9632848245650007E-3"/>
    <n v="9.963284824565001"/>
    <m/>
    <n v="3.4343132972717285"/>
    <n v="57600.024112102263"/>
    <n v="16"/>
  </r>
  <r>
    <x v="1"/>
    <x v="5"/>
    <x v="143"/>
    <x v="1"/>
    <n v="0"/>
    <n v="0"/>
    <m/>
    <n v="3.4343132972717285"/>
    <n v="0"/>
    <n v="0"/>
  </r>
  <r>
    <x v="1"/>
    <x v="5"/>
    <x v="144"/>
    <x v="0"/>
    <n v="2.0426583155425001E-2"/>
    <n v="20.426583155425"/>
    <m/>
    <n v="3.5609712600708008"/>
    <n v="128436.67541996027"/>
    <n v="35.677"/>
  </r>
  <r>
    <x v="1"/>
    <x v="5"/>
    <x v="145"/>
    <x v="1"/>
    <n v="9.9625749778169993E-3"/>
    <n v="9.962574977816999"/>
    <m/>
    <n v="3.7865505218505859"/>
    <n v="57600.0376412677"/>
    <n v="16"/>
  </r>
  <r>
    <x v="1"/>
    <x v="5"/>
    <x v="146"/>
    <x v="1"/>
    <n v="9.9634270604420008E-3"/>
    <n v="9.963427060442001"/>
    <m/>
    <n v="3.5187947750091553"/>
    <n v="57600.037656878747"/>
    <n v="16"/>
  </r>
  <r>
    <x v="1"/>
    <x v="5"/>
    <x v="147"/>
    <x v="1"/>
    <n v="9.9619608620430001E-3"/>
    <n v="9.961960862043"/>
    <m/>
    <n v="3.5187947750091553"/>
    <n v="57602.003592621782"/>
    <n v="16.001000000000001"/>
  </r>
  <r>
    <x v="1"/>
    <x v="5"/>
    <x v="148"/>
    <x v="1"/>
    <n v="9.9648745149810009E-3"/>
    <n v="9.9648745149810001"/>
    <m/>
    <n v="3.4783430099487305"/>
    <n v="57600.037665038064"/>
    <n v="16"/>
  </r>
  <r>
    <x v="1"/>
    <x v="5"/>
    <x v="149"/>
    <x v="1"/>
    <n v="9.9637104297690005E-3"/>
    <n v="9.9637104297689998"/>
    <m/>
    <n v="3.5609712600708008"/>
    <n v="57600.040169591914"/>
    <n v="16"/>
  </r>
  <r>
    <x v="1"/>
    <x v="5"/>
    <x v="150"/>
    <x v="1"/>
    <n v="9.9607623780779992E-3"/>
    <n v="9.9607623780779999"/>
    <m/>
    <n v="3.5627799034118652"/>
    <n v="57602.003498725731"/>
    <n v="16.001000000000001"/>
  </r>
  <r>
    <x v="1"/>
    <x v="5"/>
    <x v="151"/>
    <x v="1"/>
    <n v="0"/>
    <n v="0"/>
    <m/>
    <n v="3.5627799034118652"/>
    <n v="0"/>
    <n v="0"/>
  </r>
  <r>
    <x v="1"/>
    <x v="5"/>
    <x v="152"/>
    <x v="0"/>
    <n v="2.0405237379705999E-2"/>
    <n v="20.405237379705998"/>
    <m/>
    <n v="3.5187947750091553"/>
    <n v="128355.01086555996"/>
    <n v="35.654000000000003"/>
  </r>
  <r>
    <x v="1"/>
    <x v="5"/>
    <x v="153"/>
    <x v="1"/>
    <n v="9.9634319299420002E-3"/>
    <n v="9.9634319299420007"/>
    <m/>
    <n v="3.8305802345275879"/>
    <n v="57600.037620010597"/>
    <n v="16"/>
  </r>
  <r>
    <x v="1"/>
    <x v="5"/>
    <x v="154"/>
    <x v="1"/>
    <n v="9.9588014423820006E-3"/>
    <n v="9.9588014423820006"/>
    <m/>
    <n v="3.6067647933959961"/>
    <n v="57602.006631959157"/>
    <n v="16.001000000000001"/>
  </r>
  <r>
    <x v="1"/>
    <x v="5"/>
    <x v="155"/>
    <x v="1"/>
    <n v="9.9634537789789999E-3"/>
    <n v="9.9634537789789999"/>
    <m/>
    <n v="3.5627799034118652"/>
    <n v="57600.037565977931"/>
    <n v="16"/>
  </r>
  <r>
    <x v="1"/>
    <x v="5"/>
    <x v="156"/>
    <x v="1"/>
    <n v="9.9595817818080006E-3"/>
    <n v="9.9595817818080015"/>
    <m/>
    <n v="3.4765756130218506"/>
    <n v="57600.037578477073"/>
    <n v="16"/>
  </r>
  <r>
    <x v="1"/>
    <x v="5"/>
    <x v="157"/>
    <x v="1"/>
    <n v="9.9833171176819998E-3"/>
    <n v="9.9833171176820006"/>
    <m/>
    <n v="3.6049339771270752"/>
    <n v="57600.037318231232"/>
    <n v="16"/>
  </r>
  <r>
    <x v="1"/>
    <x v="5"/>
    <x v="158"/>
    <x v="1"/>
    <n v="9.9875858799619993E-3"/>
    <n v="9.9875858799619994"/>
    <m/>
    <n v="3.6067647933959961"/>
    <n v="57602.003588954351"/>
    <n v="16.001000000000001"/>
  </r>
  <r>
    <x v="1"/>
    <x v="5"/>
    <x v="159"/>
    <x v="1"/>
    <n v="0"/>
    <n v="0"/>
    <m/>
    <n v="3.6067647933959961"/>
    <n v="0"/>
    <n v="0"/>
  </r>
  <r>
    <x v="1"/>
    <x v="5"/>
    <x v="160"/>
    <x v="0"/>
    <n v="2.0385459080000001E-2"/>
    <n v="20.38545908"/>
    <m/>
    <n v="3.6067647933959961"/>
    <n v="128191.09121127652"/>
    <n v="35.609000000000002"/>
  </r>
  <r>
    <x v="1"/>
    <x v="5"/>
    <x v="161"/>
    <x v="1"/>
    <n v="9.9781841348280005E-3"/>
    <n v="9.978184134828"/>
    <m/>
    <n v="3.9146592617034912"/>
    <n v="57600.037990549987"/>
    <n v="16"/>
  </r>
  <r>
    <x v="1"/>
    <x v="5"/>
    <x v="162"/>
    <x v="1"/>
    <n v="9.9899047226620005E-3"/>
    <n v="9.9899047226620006"/>
    <m/>
    <n v="3.5223727226257324"/>
    <n v="57600.033018510367"/>
    <n v="16"/>
  </r>
  <r>
    <x v="1"/>
    <x v="5"/>
    <x v="163"/>
    <x v="1"/>
    <n v="9.9645402989330008E-3"/>
    <n v="9.9645402989330005"/>
    <m/>
    <n v="3.5223727226257324"/>
    <n v="57600.052458357575"/>
    <n v="16"/>
  </r>
  <r>
    <x v="1"/>
    <x v="5"/>
    <x v="164"/>
    <x v="1"/>
    <n v="9.9605436214100004E-3"/>
    <n v="9.9605436214100003"/>
    <m/>
    <n v="3.650749683380127"/>
    <n v="57600.037593270819"/>
    <n v="16"/>
  </r>
  <r>
    <x v="1"/>
    <x v="5"/>
    <x v="165"/>
    <x v="1"/>
    <n v="9.9754077894009998E-3"/>
    <n v="9.9754077894010003"/>
    <m/>
    <n v="3.4783430099487305"/>
    <n v="57600.032450587096"/>
    <n v="16"/>
  </r>
  <r>
    <x v="1"/>
    <x v="5"/>
    <x v="166"/>
    <x v="1"/>
    <n v="9.963363036572E-3"/>
    <n v="9.9633630365719998"/>
    <m/>
    <n v="3.6067647933959961"/>
    <n v="57600.037765874942"/>
    <n v="16"/>
  </r>
  <r>
    <x v="1"/>
    <x v="5"/>
    <x v="167"/>
    <x v="1"/>
    <n v="0"/>
    <n v="0"/>
    <m/>
    <n v="3.6067647933959961"/>
    <n v="0"/>
    <n v="0"/>
  </r>
  <r>
    <x v="1"/>
    <x v="5"/>
    <x v="168"/>
    <x v="0"/>
    <n v="2.0363546732724998E-2"/>
    <n v="20.363546732724998"/>
    <m/>
    <n v="3.6067647933959961"/>
    <n v="128123.99925805208"/>
    <n v="35.590000000000003"/>
  </r>
  <r>
    <x v="1"/>
    <x v="5"/>
    <x v="169"/>
    <x v="1"/>
    <n v="9.9585107466149993E-3"/>
    <n v="9.9585107466149996"/>
    <m/>
    <n v="3.9546272754669189"/>
    <n v="57600.043955141024"/>
    <n v="16"/>
  </r>
  <r>
    <x v="1"/>
    <x v="5"/>
    <x v="170"/>
    <x v="1"/>
    <n v="9.9750653109190006E-3"/>
    <n v="9.9750653109189997"/>
    <m/>
    <n v="3.5627799034118652"/>
    <n v="57600.037606893384"/>
    <n v="16"/>
  </r>
  <r>
    <x v="1"/>
    <x v="5"/>
    <x v="171"/>
    <x v="1"/>
    <n v="9.9694083362599998E-3"/>
    <n v="9.969408336259999"/>
    <m/>
    <n v="3.6085975170135498"/>
    <n v="57600.041131235586"/>
    <n v="16"/>
  </r>
  <r>
    <x v="1"/>
    <x v="5"/>
    <x v="172"/>
    <x v="1"/>
    <n v="9.9602519523350006E-3"/>
    <n v="9.9602519523350015"/>
    <m/>
    <n v="3.5664021968841553"/>
    <n v="57600.038035182675"/>
    <n v="16"/>
  </r>
  <r>
    <x v="1"/>
    <x v="5"/>
    <x v="173"/>
    <x v="1"/>
    <n v="9.9772616278469995E-3"/>
    <n v="9.9772616278469997"/>
    <m/>
    <n v="3.6049339771270752"/>
    <n v="57600.042454065566"/>
    <n v="16"/>
  </r>
  <r>
    <x v="1"/>
    <x v="5"/>
    <x v="174"/>
    <x v="1"/>
    <n v="9.9900961719190003E-3"/>
    <n v="9.9900961719190011"/>
    <m/>
    <n v="3.650749683380127"/>
    <n v="57600.037902628457"/>
    <n v="16"/>
  </r>
  <r>
    <x v="1"/>
    <x v="5"/>
    <x v="175"/>
    <x v="1"/>
    <n v="0"/>
    <n v="0"/>
    <m/>
    <n v="3.650749683380127"/>
    <n v="0"/>
    <n v="0"/>
  </r>
  <r>
    <x v="1"/>
    <x v="5"/>
    <x v="176"/>
    <x v="0"/>
    <n v="2.0242592143335E-2"/>
    <n v="20.242592143334999"/>
    <m/>
    <n v="3.7349259853363037"/>
    <n v="126304.7833959352"/>
    <n v="35.085000000000001"/>
  </r>
  <r>
    <x v="1"/>
    <x v="5"/>
    <x v="177"/>
    <x v="1"/>
    <n v="9.9787136201409995E-3"/>
    <n v="9.9787136201409989"/>
    <m/>
    <n v="3.9146592617034912"/>
    <n v="57600.037715580234"/>
    <n v="16"/>
  </r>
  <r>
    <x v="1"/>
    <x v="5"/>
    <x v="178"/>
    <x v="1"/>
    <n v="9.9911418245679992E-3"/>
    <n v="9.9911418245679986"/>
    <m/>
    <n v="3.5645902156829834"/>
    <n v="57600.037683531104"/>
    <n v="16"/>
  </r>
  <r>
    <x v="1"/>
    <x v="5"/>
    <x v="179"/>
    <x v="1"/>
    <n v="9.9762419979099997E-3"/>
    <n v="9.9762419979099999"/>
    <m/>
    <n v="3.6488964557647705"/>
    <n v="57600.037640899602"/>
    <n v="16"/>
  </r>
  <r>
    <x v="1"/>
    <x v="5"/>
    <x v="180"/>
    <x v="1"/>
    <n v="9.9822847012190005E-3"/>
    <n v="9.982284701219001"/>
    <m/>
    <n v="3.5682163238525391"/>
    <n v="57600.038326695256"/>
    <n v="16"/>
  </r>
  <r>
    <x v="1"/>
    <x v="5"/>
    <x v="181"/>
    <x v="1"/>
    <n v="9.9955886143380003E-3"/>
    <n v="9.9955886143380006"/>
    <m/>
    <n v="3.5664021968841553"/>
    <n v="57600.037515065364"/>
    <n v="16"/>
  </r>
  <r>
    <x v="1"/>
    <x v="5"/>
    <x v="182"/>
    <x v="1"/>
    <n v="9.9859344013690007E-3"/>
    <n v="9.9859344013690006"/>
    <m/>
    <n v="3.6488964557647705"/>
    <n v="57600.03981240531"/>
    <n v="16"/>
  </r>
  <r>
    <x v="1"/>
    <x v="5"/>
    <x v="183"/>
    <x v="1"/>
    <n v="0"/>
    <n v="0"/>
    <m/>
    <n v="3.6488964557647705"/>
    <n v="0"/>
    <n v="0"/>
  </r>
  <r>
    <x v="1"/>
    <x v="5"/>
    <x v="184"/>
    <x v="0"/>
    <n v="2.029237947326E-2"/>
    <n v="20.292379473259999"/>
    <m/>
    <n v="3.647045373916626"/>
    <n v="127306.32220444854"/>
    <n v="35.363"/>
  </r>
  <r>
    <x v="1"/>
    <x v="5"/>
    <x v="185"/>
    <x v="1"/>
    <n v="9.991429494647E-3"/>
    <n v="9.9914294946470008"/>
    <m/>
    <n v="3.9166483879089355"/>
    <n v="57600.031858344162"/>
    <n v="16"/>
  </r>
  <r>
    <x v="1"/>
    <x v="5"/>
    <x v="186"/>
    <x v="1"/>
    <n v="9.9933934057420005E-3"/>
    <n v="9.9933934057420011"/>
    <m/>
    <n v="3.6067647933959961"/>
    <n v="57600.037329053754"/>
    <n v="16"/>
  </r>
  <r>
    <x v="1"/>
    <x v="5"/>
    <x v="187"/>
    <x v="1"/>
    <n v="9.9920630927200008E-3"/>
    <n v="9.9920630927200005"/>
    <m/>
    <n v="3.650749683380127"/>
    <n v="57600.042709634472"/>
    <n v="16"/>
  </r>
  <r>
    <x v="1"/>
    <x v="5"/>
    <x v="188"/>
    <x v="1"/>
    <n v="9.9762827675090003E-3"/>
    <n v="9.9762827675089998"/>
    <m/>
    <n v="3.650749683380127"/>
    <n v="57602.002465214755"/>
    <n v="16.001000000000001"/>
  </r>
  <r>
    <x v="1"/>
    <x v="5"/>
    <x v="189"/>
    <x v="1"/>
    <n v="9.9619252703350009E-3"/>
    <n v="9.9619252703350014"/>
    <m/>
    <n v="3.6067647933959961"/>
    <n v="57600.037379307367"/>
    <n v="16"/>
  </r>
  <r>
    <x v="1"/>
    <x v="5"/>
    <x v="190"/>
    <x v="1"/>
    <n v="9.9622396207570008E-3"/>
    <n v="9.9622396207570016"/>
    <m/>
    <n v="3.5645902156829834"/>
    <n v="57600.042010646241"/>
    <n v="16"/>
  </r>
  <r>
    <x v="1"/>
    <x v="5"/>
    <x v="191"/>
    <x v="1"/>
    <n v="0"/>
    <n v="0"/>
    <m/>
    <n v="3.5645902156829834"/>
    <n v="0"/>
    <n v="0"/>
  </r>
  <r>
    <x v="1"/>
    <x v="5"/>
    <x v="192"/>
    <x v="0"/>
    <n v="2.0270330495368999E-2"/>
    <n v="20.270330495368999"/>
    <m/>
    <n v="3.650749683380127"/>
    <n v="127278.95608841136"/>
    <n v="35.354999999999997"/>
  </r>
  <r>
    <x v="1"/>
    <x v="5"/>
    <x v="193"/>
    <x v="1"/>
    <n v="9.9636932506939994E-3"/>
    <n v="9.9636932506939999"/>
    <m/>
    <n v="3.9166483879089355"/>
    <n v="57600.037783727879"/>
    <n v="16"/>
  </r>
  <r>
    <x v="1"/>
    <x v="5"/>
    <x v="194"/>
    <x v="1"/>
    <n v="9.9654087342259997E-3"/>
    <n v="9.9654087342259992"/>
    <m/>
    <n v="3.5664021968841553"/>
    <n v="57600.037882979886"/>
    <n v="16"/>
  </r>
  <r>
    <x v="0"/>
    <x v="5"/>
    <x v="65"/>
    <x v="1"/>
    <n v="9.9862924075569993E-3"/>
    <n v="9.9862924075569985"/>
    <m/>
    <n v="0"/>
    <n v="57600.011854787947"/>
    <n v="16"/>
  </r>
  <r>
    <x v="0"/>
    <x v="5"/>
    <x v="66"/>
    <x v="1"/>
    <n v="1.0004616807758E-2"/>
    <n v="10.004616807758"/>
    <m/>
    <n v="1.6253496408462524"/>
    <n v="57600.00981954718"/>
    <n v="16"/>
  </r>
  <r>
    <x v="0"/>
    <x v="5"/>
    <x v="67"/>
    <x v="1"/>
    <n v="1.0000648621154001E-2"/>
    <n v="10.000648621154001"/>
    <m/>
    <n v="1.6253496408462524"/>
    <n v="57600.00936381604"/>
    <n v="16"/>
  </r>
  <r>
    <x v="0"/>
    <x v="5"/>
    <x v="68"/>
    <x v="1"/>
    <n v="9.9984254083539999E-3"/>
    <n v="9.9984254083540005"/>
    <m/>
    <n v="1.5382838249206543"/>
    <n v="57600.009588974455"/>
    <n v="16"/>
  </r>
  <r>
    <x v="0"/>
    <x v="5"/>
    <x v="69"/>
    <x v="1"/>
    <n v="9.9956709363270002E-3"/>
    <n v="9.9956709363270004"/>
    <m/>
    <n v="1.5814212560653687"/>
    <n v="57600.011703882723"/>
    <n v="16"/>
  </r>
  <r>
    <x v="0"/>
    <x v="5"/>
    <x v="70"/>
    <x v="1"/>
    <n v="9.9940629248049997E-3"/>
    <n v="9.9940629248050001"/>
    <m/>
    <n v="1.6236799955368042"/>
    <n v="57600.008936292143"/>
    <n v="16"/>
  </r>
  <r>
    <x v="0"/>
    <x v="5"/>
    <x v="71"/>
    <x v="1"/>
    <n v="0"/>
    <n v="0"/>
    <m/>
    <n v="1.6236799955368042"/>
    <n v="0"/>
    <n v="0"/>
  </r>
  <r>
    <x v="0"/>
    <x v="5"/>
    <x v="73"/>
    <x v="1"/>
    <n v="9.9972319914229998E-3"/>
    <n v="9.9972319914229999"/>
    <m/>
    <n v="1.889891505241394"/>
    <n v="57601.9759104369"/>
    <n v="16.001000000000001"/>
  </r>
  <r>
    <x v="0"/>
    <x v="5"/>
    <x v="74"/>
    <x v="1"/>
    <n v="1.0002521274419E-2"/>
    <n v="10.002521274418999"/>
    <m/>
    <n v="1.5814212560653687"/>
    <n v="57601.9940189997"/>
    <n v="16.001000000000001"/>
  </r>
  <r>
    <x v="0"/>
    <x v="5"/>
    <x v="75"/>
    <x v="1"/>
    <n v="9.9992025252049997E-3"/>
    <n v="9.9992025252049999"/>
    <m/>
    <n v="1.5382838249206543"/>
    <n v="57601.976793364389"/>
    <n v="16.001000000000001"/>
  </r>
  <r>
    <x v="0"/>
    <x v="5"/>
    <x v="76"/>
    <x v="1"/>
    <n v="1.0001971092767001E-2"/>
    <n v="10.001971092767"/>
    <m/>
    <n v="1.5814212560653687"/>
    <n v="57600.017156182555"/>
    <n v="16"/>
  </r>
  <r>
    <x v="0"/>
    <x v="5"/>
    <x v="77"/>
    <x v="1"/>
    <n v="1.0001846851871001E-2"/>
    <n v="10.001846851871001"/>
    <m/>
    <n v="1.5830490589141846"/>
    <n v="57600.01244055666"/>
    <n v="16"/>
  </r>
  <r>
    <x v="0"/>
    <x v="5"/>
    <x v="78"/>
    <x v="1"/>
    <n v="9.9995526441070005E-3"/>
    <n v="9.9995526441070002"/>
    <m/>
    <n v="1.539075493812561"/>
    <n v="57600.024642023243"/>
    <n v="16"/>
  </r>
  <r>
    <x v="0"/>
    <x v="5"/>
    <x v="79"/>
    <x v="1"/>
    <n v="0"/>
    <n v="0"/>
    <m/>
    <n v="1.539075493812561"/>
    <n v="0"/>
    <n v="0"/>
  </r>
  <r>
    <x v="0"/>
    <x v="5"/>
    <x v="81"/>
    <x v="1"/>
    <n v="1.0010823269090001E-2"/>
    <n v="10.01082326909"/>
    <m/>
    <n v="1.8889198303222656"/>
    <n v="57600.009779361928"/>
    <n v="16"/>
  </r>
  <r>
    <x v="0"/>
    <x v="5"/>
    <x v="82"/>
    <x v="1"/>
    <n v="1.0010784993994E-2"/>
    <n v="10.010784993993999"/>
    <m/>
    <n v="1.5822347402572632"/>
    <n v="57600.009872438881"/>
    <n v="16"/>
  </r>
  <r>
    <x v="0"/>
    <x v="5"/>
    <x v="83"/>
    <x v="1"/>
    <n v="1.0011605340949E-2"/>
    <n v="10.011605340949"/>
    <m/>
    <n v="1.539075493812561"/>
    <n v="57600.006828750753"/>
    <n v="16"/>
  </r>
  <r>
    <x v="0"/>
    <x v="5"/>
    <x v="84"/>
    <x v="1"/>
    <n v="1.0002630149189E-2"/>
    <n v="10.002630149189001"/>
    <m/>
    <n v="1.6253496408462524"/>
    <n v="57601.975374517686"/>
    <n v="16.001000000000001"/>
  </r>
  <r>
    <x v="0"/>
    <x v="5"/>
    <x v="85"/>
    <x v="1"/>
    <n v="1.0014964477857999E-2"/>
    <n v="10.014964477857999"/>
    <m/>
    <n v="1.5822347402572632"/>
    <n v="57600.010449810579"/>
    <n v="16"/>
  </r>
  <r>
    <x v="0"/>
    <x v="5"/>
    <x v="86"/>
    <x v="1"/>
    <n v="1.0009109065554E-2"/>
    <n v="10.009109065554"/>
    <m/>
    <n v="1.5382838249206543"/>
    <n v="57601.975535923688"/>
    <n v="16.001000000000001"/>
  </r>
  <r>
    <x v="0"/>
    <x v="5"/>
    <x v="87"/>
    <x v="1"/>
    <n v="0"/>
    <n v="0"/>
    <m/>
    <n v="1.5382838249206543"/>
    <n v="0"/>
    <n v="0"/>
  </r>
  <r>
    <x v="0"/>
    <x v="5"/>
    <x v="89"/>
    <x v="1"/>
    <n v="9.9914606774490003E-3"/>
    <n v="9.991460677449"/>
    <m/>
    <n v="1.8038454055786133"/>
    <n v="57600.009728487035"/>
    <n v="16"/>
  </r>
  <r>
    <x v="0"/>
    <x v="5"/>
    <x v="90"/>
    <x v="1"/>
    <n v="9.9902218480180001E-3"/>
    <n v="9.9902218480180007"/>
    <m/>
    <n v="1.5814212560653687"/>
    <n v="57600.006773040746"/>
    <n v="16"/>
  </r>
  <r>
    <x v="0"/>
    <x v="5"/>
    <x v="91"/>
    <x v="1"/>
    <n v="9.9934747794999997E-3"/>
    <n v="9.9934747794999996"/>
    <m/>
    <n v="1.5822347402572632"/>
    <n v="57600.009708317448"/>
    <n v="16"/>
  </r>
  <r>
    <x v="0"/>
    <x v="5"/>
    <x v="92"/>
    <x v="1"/>
    <n v="9.9938767959489999E-3"/>
    <n v="9.9938767959489994"/>
    <m/>
    <n v="1.5822347402572632"/>
    <n v="57601.988769169737"/>
    <n v="16.001000000000001"/>
  </r>
  <r>
    <x v="0"/>
    <x v="5"/>
    <x v="93"/>
    <x v="1"/>
    <n v="9.9936692982360003E-3"/>
    <n v="9.993669298236"/>
    <m/>
    <n v="1.6253496408462524"/>
    <n v="57600.014489135821"/>
    <n v="16"/>
  </r>
  <r>
    <x v="0"/>
    <x v="5"/>
    <x v="94"/>
    <x v="1"/>
    <n v="9.9941339614450005E-3"/>
    <n v="9.9941339614449998"/>
    <m/>
    <n v="1.6692780256271362"/>
    <n v="57602.005380010072"/>
    <n v="16.001000000000001"/>
  </r>
  <r>
    <x v="0"/>
    <x v="5"/>
    <x v="95"/>
    <x v="1"/>
    <n v="0"/>
    <n v="0"/>
    <m/>
    <n v="1.6692780256271362"/>
    <n v="0"/>
    <n v="0"/>
  </r>
  <r>
    <x v="0"/>
    <x v="5"/>
    <x v="97"/>
    <x v="1"/>
    <n v="9.9929574002739999E-3"/>
    <n v="9.9929574002739994"/>
    <m/>
    <n v="1.889891505241394"/>
    <n v="57600.021765039419"/>
    <n v="16"/>
  </r>
  <r>
    <x v="0"/>
    <x v="5"/>
    <x v="98"/>
    <x v="1"/>
    <n v="9.9923008777280005E-3"/>
    <n v="9.9923008777280007"/>
    <m/>
    <n v="1.5838642120361328"/>
    <n v="57600.013773796432"/>
    <n v="16"/>
  </r>
  <r>
    <x v="0"/>
    <x v="5"/>
    <x v="99"/>
    <x v="1"/>
    <n v="9.9975365977760002E-3"/>
    <n v="9.9975365977759996"/>
    <m/>
    <n v="1.6684201955795288"/>
    <n v="57600.027793262998"/>
    <n v="16"/>
  </r>
  <r>
    <x v="0"/>
    <x v="5"/>
    <x v="100"/>
    <x v="1"/>
    <n v="9.996880365632E-3"/>
    <n v="9.9968803656320002"/>
    <m/>
    <n v="1.6253496408462524"/>
    <n v="57601.979961189281"/>
    <n v="16.001000000000001"/>
  </r>
  <r>
    <x v="0"/>
    <x v="5"/>
    <x v="101"/>
    <x v="1"/>
    <n v="9.996426775878E-3"/>
    <n v="9.9964267758779997"/>
    <m/>
    <n v="1.6701366901397705"/>
    <n v="57600.019294011763"/>
    <n v="16"/>
  </r>
  <r>
    <x v="0"/>
    <x v="5"/>
    <x v="102"/>
    <x v="1"/>
    <n v="9.9986458922769993E-3"/>
    <n v="9.9986458922769987"/>
    <m/>
    <n v="1.6270226240158081"/>
    <n v="57600.018260526398"/>
    <n v="16"/>
  </r>
  <r>
    <x v="0"/>
    <x v="5"/>
    <x v="103"/>
    <x v="1"/>
    <n v="0"/>
    <n v="0"/>
    <m/>
    <n v="1.6270226240158081"/>
    <n v="0"/>
    <n v="0"/>
  </r>
  <r>
    <x v="0"/>
    <x v="5"/>
    <x v="105"/>
    <x v="1"/>
    <n v="9.9911221539879993E-3"/>
    <n v="9.991122153988"/>
    <m/>
    <n v="1.9338424205780029"/>
    <n v="57601.974391259224"/>
    <n v="16.001000000000001"/>
  </r>
  <r>
    <x v="0"/>
    <x v="5"/>
    <x v="106"/>
    <x v="1"/>
    <n v="9.9983804168509993E-3"/>
    <n v="9.9983804168509991"/>
    <m/>
    <n v="1.7123260498046875"/>
    <n v="57600.019402654798"/>
    <n v="16"/>
  </r>
  <r>
    <x v="0"/>
    <x v="5"/>
    <x v="107"/>
    <x v="1"/>
    <n v="9.9998156681689997E-3"/>
    <n v="9.9998156681689991"/>
    <m/>
    <n v="1.6261857748031616"/>
    <n v="57600.018206009809"/>
    <n v="16"/>
  </r>
  <r>
    <x v="0"/>
    <x v="5"/>
    <x v="108"/>
    <x v="1"/>
    <n v="1.0003308495054E-2"/>
    <n v="10.003308495054"/>
    <m/>
    <n v="1.7140876054763794"/>
    <n v="57600.008747873013"/>
    <n v="16"/>
  </r>
  <r>
    <x v="0"/>
    <x v="5"/>
    <x v="109"/>
    <x v="1"/>
    <n v="1.0000712936371999E-2"/>
    <n v="10.000712936371999"/>
    <m/>
    <n v="1.7140876054763794"/>
    <n v="57602.003532846647"/>
    <n v="16.001000000000001"/>
  </r>
  <r>
    <x v="0"/>
    <x v="5"/>
    <x v="110"/>
    <x v="1"/>
    <n v="1.0002336076579001E-2"/>
    <n v="10.002336076579001"/>
    <m/>
    <n v="1.6261857748031616"/>
    <n v="57600.032374360715"/>
    <n v="16"/>
  </r>
  <r>
    <x v="0"/>
    <x v="5"/>
    <x v="111"/>
    <x v="1"/>
    <n v="0"/>
    <n v="0"/>
    <m/>
    <n v="1.6261857748031616"/>
    <n v="0"/>
    <n v="0"/>
  </r>
  <r>
    <x v="0"/>
    <x v="5"/>
    <x v="113"/>
    <x v="1"/>
    <n v="9.9968554615079992E-3"/>
    <n v="9.9968554615079999"/>
    <m/>
    <n v="1.9318549633026123"/>
    <n v="57600.053202340539"/>
    <n v="16"/>
  </r>
  <r>
    <x v="0"/>
    <x v="5"/>
    <x v="114"/>
    <x v="1"/>
    <n v="9.9992464086700004E-3"/>
    <n v="9.9992464086700004"/>
    <m/>
    <n v="1.7140876054763794"/>
    <n v="57602.050637409717"/>
    <n v="16.001000000000001"/>
  </r>
  <r>
    <x v="0"/>
    <x v="5"/>
    <x v="115"/>
    <x v="1"/>
    <n v="1.0005208334279999E-2"/>
    <n v="10.005208334279999"/>
    <m/>
    <n v="1.6701366901397705"/>
    <n v="57608.713197648525"/>
    <n v="16.001999999999999"/>
  </r>
  <r>
    <x v="0"/>
    <x v="5"/>
    <x v="116"/>
    <x v="1"/>
    <n v="1.0003079696083E-2"/>
    <n v="10.003079696083001"/>
    <m/>
    <n v="1.6270226240158081"/>
    <n v="57608.384952196153"/>
    <n v="16.001999999999999"/>
  </r>
  <r>
    <x v="0"/>
    <x v="5"/>
    <x v="117"/>
    <x v="1"/>
    <n v="9.6642658896080001E-3"/>
    <n v="9.664265889608"/>
    <m/>
    <n v="0"/>
    <n v="55318.989634592319"/>
    <n v="15.366"/>
  </r>
  <r>
    <x v="0"/>
    <x v="5"/>
    <x v="118"/>
    <x v="1"/>
    <n v="9.9989280076169997E-3"/>
    <n v="9.9989280076169997"/>
    <m/>
    <n v="1.7580386400222778"/>
    <n v="57602.002305388858"/>
    <n v="16.001000000000001"/>
  </r>
  <r>
    <x v="0"/>
    <x v="5"/>
    <x v="119"/>
    <x v="1"/>
    <n v="0"/>
    <n v="0"/>
    <m/>
    <n v="1.7580386400222778"/>
    <n v="0"/>
    <n v="0"/>
  </r>
  <r>
    <x v="0"/>
    <x v="5"/>
    <x v="121"/>
    <x v="1"/>
    <n v="1.000712899951E-2"/>
    <n v="10.00712899951"/>
    <m/>
    <n v="2.020704984664917"/>
    <n v="57600.037666101402"/>
    <n v="16"/>
  </r>
  <r>
    <x v="0"/>
    <x v="5"/>
    <x v="122"/>
    <x v="1"/>
    <n v="1.0007766335099E-2"/>
    <n v="10.007766335098999"/>
    <m/>
    <n v="1.6701366901397705"/>
    <n v="57600.037650494298"/>
    <n v="16"/>
  </r>
  <r>
    <x v="0"/>
    <x v="5"/>
    <x v="123"/>
    <x v="1"/>
    <n v="1.0009136722839001E-2"/>
    <n v="10.009136722839001"/>
    <m/>
    <n v="1.7140876054763794"/>
    <n v="57600.037495684272"/>
    <n v="16"/>
  </r>
  <r>
    <x v="0"/>
    <x v="5"/>
    <x v="124"/>
    <x v="1"/>
    <n v="1.0007403542518001E-2"/>
    <n v="10.007403542518"/>
    <m/>
    <n v="1.6701366901397705"/>
    <n v="57600.037821225051"/>
    <n v="16"/>
  </r>
  <r>
    <x v="0"/>
    <x v="5"/>
    <x v="125"/>
    <x v="1"/>
    <n v="1.0011962920129999E-2"/>
    <n v="10.011962920129999"/>
    <m/>
    <n v="1.7562317848205566"/>
    <n v="57600.038429137727"/>
    <n v="16"/>
  </r>
  <r>
    <x v="0"/>
    <x v="5"/>
    <x v="126"/>
    <x v="1"/>
    <n v="1.0004465020567E-2"/>
    <n v="10.004465020567"/>
    <m/>
    <n v="1.6701366901397705"/>
    <n v="57600.0376435406"/>
    <n v="16"/>
  </r>
  <r>
    <x v="0"/>
    <x v="5"/>
    <x v="127"/>
    <x v="1"/>
    <n v="0"/>
    <n v="0"/>
    <m/>
    <n v="1.6701366901397705"/>
    <n v="0"/>
    <n v="0"/>
  </r>
  <r>
    <x v="0"/>
    <x v="5"/>
    <x v="129"/>
    <x v="1"/>
    <n v="1.00084061206E-2"/>
    <n v="10.0084061206"/>
    <m/>
    <n v="2.0217444896697998"/>
    <n v="57602.003837962067"/>
    <n v="16.001000000000001"/>
  </r>
  <r>
    <x v="0"/>
    <x v="5"/>
    <x v="130"/>
    <x v="1"/>
    <n v="1.0012107660445999E-2"/>
    <n v="10.012107660445999"/>
    <m/>
    <n v="1.6709963083267212"/>
    <n v="57602.003586185296"/>
    <n v="16.001000000000001"/>
  </r>
  <r>
    <x v="0"/>
    <x v="5"/>
    <x v="131"/>
    <x v="1"/>
    <n v="1.0025741488341001E-2"/>
    <n v="10.025741488341001"/>
    <m/>
    <n v="1.71320641040802"/>
    <n v="57600.037664423391"/>
    <n v="16"/>
  </r>
  <r>
    <x v="0"/>
    <x v="5"/>
    <x v="132"/>
    <x v="1"/>
    <n v="1.0009022697908E-2"/>
    <n v="10.009022697908"/>
    <m/>
    <n v="1.71320641040802"/>
    <n v="57600.03767223742"/>
    <n v="16"/>
  </r>
  <r>
    <x v="0"/>
    <x v="5"/>
    <x v="133"/>
    <x v="1"/>
    <n v="1.0007686236474E-2"/>
    <n v="10.007686236474001"/>
    <m/>
    <n v="1.7140876054763794"/>
    <n v="57600.024645688871"/>
    <n v="16"/>
  </r>
  <r>
    <x v="0"/>
    <x v="5"/>
    <x v="134"/>
    <x v="1"/>
    <n v="1.0005592511916E-2"/>
    <n v="10.005592511915999"/>
    <m/>
    <n v="1.7123260498046875"/>
    <n v="57600.037764330555"/>
    <n v="16"/>
  </r>
  <r>
    <x v="0"/>
    <x v="5"/>
    <x v="135"/>
    <x v="1"/>
    <n v="0"/>
    <n v="0"/>
    <m/>
    <n v="1.7123260498046875"/>
    <n v="0"/>
    <n v="0"/>
  </r>
  <r>
    <x v="0"/>
    <x v="5"/>
    <x v="137"/>
    <x v="1"/>
    <n v="1.0009358858454E-2"/>
    <n v="10.009358858454"/>
    <m/>
    <n v="2.020704984664917"/>
    <n v="57600.035119548862"/>
    <n v="16"/>
  </r>
  <r>
    <x v="0"/>
    <x v="5"/>
    <x v="138"/>
    <x v="1"/>
    <n v="1.0027318259886E-2"/>
    <n v="10.027318259886"/>
    <m/>
    <n v="1.7571347951889038"/>
    <n v="57600.033892844047"/>
    <n v="16"/>
  </r>
  <r>
    <x v="0"/>
    <x v="5"/>
    <x v="139"/>
    <x v="1"/>
    <n v="1.0010061270867E-2"/>
    <n v="10.010061270867"/>
    <m/>
    <n v="1.7562317848205566"/>
    <n v="57602.003380337635"/>
    <n v="16.001000000000001"/>
  </r>
  <r>
    <x v="0"/>
    <x v="5"/>
    <x v="140"/>
    <x v="1"/>
    <n v="1.0013291883562999E-2"/>
    <n v="10.013291883562999"/>
    <m/>
    <n v="0"/>
    <n v="57602.00380685243"/>
    <n v="16.001000000000001"/>
  </r>
  <r>
    <x v="0"/>
    <x v="5"/>
    <x v="141"/>
    <x v="1"/>
    <n v="1.0010380778252E-2"/>
    <n v="10.010380778252001"/>
    <m/>
    <n v="1.7580386400222778"/>
    <n v="57600.033471243383"/>
    <n v="16"/>
  </r>
  <r>
    <x v="0"/>
    <x v="5"/>
    <x v="142"/>
    <x v="1"/>
    <n v="1.0009771220234E-2"/>
    <n v="10.009771220234001"/>
    <m/>
    <n v="1.8869794607162476"/>
    <n v="57600.038085293651"/>
    <n v="16"/>
  </r>
  <r>
    <x v="0"/>
    <x v="5"/>
    <x v="143"/>
    <x v="1"/>
    <n v="0"/>
    <n v="0"/>
    <m/>
    <n v="1.8869794607162476"/>
    <n v="0"/>
    <n v="0"/>
  </r>
  <r>
    <x v="0"/>
    <x v="5"/>
    <x v="145"/>
    <x v="1"/>
    <n v="1.0021674061634E-2"/>
    <n v="10.021674061634"/>
    <m/>
    <n v="1.934837818145752"/>
    <n v="57600.037853035421"/>
    <n v="16"/>
  </r>
  <r>
    <x v="0"/>
    <x v="5"/>
    <x v="146"/>
    <x v="1"/>
    <n v="1.0017571159293E-2"/>
    <n v="10.017571159293"/>
    <m/>
    <n v="1.7571347951889038"/>
    <n v="57600.024591455891"/>
    <n v="16"/>
  </r>
  <r>
    <x v="0"/>
    <x v="5"/>
    <x v="147"/>
    <x v="1"/>
    <n v="1.0008589494444E-2"/>
    <n v="10.008589494443999"/>
    <m/>
    <n v="1.801063060760498"/>
    <n v="57602.003665584736"/>
    <n v="16.001000000000001"/>
  </r>
  <r>
    <x v="0"/>
    <x v="5"/>
    <x v="148"/>
    <x v="1"/>
    <n v="1.0009765600924999E-2"/>
    <n v="10.009765600924998"/>
    <m/>
    <n v="1.6709963083267212"/>
    <n v="57600.03770149748"/>
    <n v="16"/>
  </r>
  <r>
    <x v="0"/>
    <x v="5"/>
    <x v="149"/>
    <x v="1"/>
    <n v="1.0011542446892001E-2"/>
    <n v="10.011542446892001"/>
    <m/>
    <n v="1.801063060760498"/>
    <n v="57600.035722624671"/>
    <n v="16"/>
  </r>
  <r>
    <x v="0"/>
    <x v="5"/>
    <x v="150"/>
    <x v="1"/>
    <n v="1.0009931811502001E-2"/>
    <n v="10.009931811502002"/>
    <m/>
    <n v="1.7140876054763794"/>
    <n v="57600.035505102409"/>
    <n v="16"/>
  </r>
  <r>
    <x v="0"/>
    <x v="5"/>
    <x v="151"/>
    <x v="1"/>
    <n v="0"/>
    <n v="0"/>
    <m/>
    <n v="1.7140876054763794"/>
    <n v="0"/>
    <n v="0"/>
  </r>
  <r>
    <x v="0"/>
    <x v="5"/>
    <x v="153"/>
    <x v="1"/>
    <n v="1.0010906668071E-2"/>
    <n v="10.010906668071"/>
    <m/>
    <n v="2.020704984664917"/>
    <n v="57600.032546193266"/>
    <n v="16"/>
  </r>
  <r>
    <x v="0"/>
    <x v="5"/>
    <x v="154"/>
    <x v="1"/>
    <n v="1.0015038172351E-2"/>
    <n v="10.015038172351"/>
    <m/>
    <n v="1.7589434385299683"/>
    <n v="57600.03747101612"/>
    <n v="16"/>
  </r>
  <r>
    <x v="0"/>
    <x v="5"/>
    <x v="155"/>
    <x v="1"/>
    <n v="1.0012512419469001E-2"/>
    <n v="10.012512419469001"/>
    <m/>
    <n v="1.8459405899047852"/>
    <n v="57600.03855603902"/>
    <n v="16"/>
  </r>
  <r>
    <x v="0"/>
    <x v="5"/>
    <x v="156"/>
    <x v="1"/>
    <n v="1.0012153826710999E-2"/>
    <n v="10.012153826711"/>
    <m/>
    <n v="1.7580386400222778"/>
    <n v="57600.02400863573"/>
    <n v="16"/>
  </r>
  <r>
    <x v="0"/>
    <x v="5"/>
    <x v="157"/>
    <x v="1"/>
    <n v="1.0011332632858E-2"/>
    <n v="10.011332632858"/>
    <m/>
    <n v="1.7140876054763794"/>
    <n v="57600.037811652241"/>
    <n v="16"/>
  </r>
  <r>
    <x v="0"/>
    <x v="5"/>
    <x v="158"/>
    <x v="1"/>
    <n v="1.0014453756332999E-2"/>
    <n v="10.014453756332999"/>
    <m/>
    <n v="1.801063060760498"/>
    <n v="57600.03769055679"/>
    <n v="16"/>
  </r>
  <r>
    <x v="0"/>
    <x v="5"/>
    <x v="159"/>
    <x v="1"/>
    <n v="0"/>
    <n v="0"/>
    <m/>
    <n v="1.801063060760498"/>
    <n v="0"/>
    <n v="0"/>
  </r>
  <r>
    <x v="0"/>
    <x v="5"/>
    <x v="161"/>
    <x v="1"/>
    <n v="1.0012612933361E-2"/>
    <n v="10.012612933361"/>
    <m/>
    <n v="2.0646333694458008"/>
    <n v="57600.039713568214"/>
    <n v="16"/>
  </r>
  <r>
    <x v="0"/>
    <x v="5"/>
    <x v="162"/>
    <x v="1"/>
    <n v="1.0010147817008E-2"/>
    <n v="10.010147817008001"/>
    <m/>
    <n v="1.7580386400222778"/>
    <n v="57600.037608210288"/>
    <n v="16"/>
  </r>
  <r>
    <x v="0"/>
    <x v="5"/>
    <x v="163"/>
    <x v="1"/>
    <n v="1.0026593356507E-2"/>
    <n v="10.026593356507"/>
    <m/>
    <n v="1.7571347951889038"/>
    <n v="57600.037937130008"/>
    <n v="16"/>
  </r>
  <r>
    <x v="0"/>
    <x v="5"/>
    <x v="164"/>
    <x v="1"/>
    <n v="1.0032209629571E-2"/>
    <n v="10.032209629571"/>
    <m/>
    <n v="1.8019895553588867"/>
    <n v="57600.037707571122"/>
    <n v="16"/>
  </r>
  <r>
    <x v="0"/>
    <x v="5"/>
    <x v="165"/>
    <x v="1"/>
    <n v="1.0014624170493E-2"/>
    <n v="10.014624170492999"/>
    <m/>
    <n v="1.7149698734283447"/>
    <n v="57602.003648764497"/>
    <n v="16.001000000000001"/>
  </r>
  <r>
    <x v="0"/>
    <x v="5"/>
    <x v="166"/>
    <x v="1"/>
    <n v="1.0020307576831E-2"/>
    <n v="10.020307576831"/>
    <m/>
    <n v="1.8459405899047852"/>
    <n v="57602.001726020026"/>
    <n v="16.001000000000001"/>
  </r>
  <r>
    <x v="0"/>
    <x v="5"/>
    <x v="167"/>
    <x v="1"/>
    <n v="0"/>
    <n v="0"/>
    <m/>
    <n v="1.8459405899047852"/>
    <n v="0"/>
    <n v="0"/>
  </r>
  <r>
    <x v="0"/>
    <x v="5"/>
    <x v="169"/>
    <x v="1"/>
    <n v="1.0028487723799001E-2"/>
    <n v="10.028487723799001"/>
    <m/>
    <n v="2.0656952857971191"/>
    <n v="57602.004032440615"/>
    <n v="16.001000000000001"/>
  </r>
  <r>
    <x v="0"/>
    <x v="5"/>
    <x v="170"/>
    <x v="1"/>
    <n v="1.0013878753924999E-2"/>
    <n v="10.013878753924999"/>
    <m/>
    <n v="1.8449914455413818"/>
    <n v="57600.03742188045"/>
    <n v="16"/>
  </r>
  <r>
    <x v="0"/>
    <x v="5"/>
    <x v="171"/>
    <x v="1"/>
    <n v="1.0015904934204E-2"/>
    <n v="10.015904934204"/>
    <m/>
    <n v="1.8449914455413818"/>
    <n v="57600.03277938642"/>
    <n v="16"/>
  </r>
  <r>
    <x v="0"/>
    <x v="5"/>
    <x v="172"/>
    <x v="1"/>
    <n v="1.0025384425120999E-2"/>
    <n v="10.025384425120999"/>
    <m/>
    <n v="1.8449914455413818"/>
    <n v="57600.037875615446"/>
    <n v="16"/>
  </r>
  <r>
    <x v="0"/>
    <x v="5"/>
    <x v="173"/>
    <x v="1"/>
    <n v="1.0012304778430001E-2"/>
    <n v="10.01230477843"/>
    <m/>
    <n v="1.8019895553588867"/>
    <n v="57600.037146247851"/>
    <n v="16"/>
  </r>
  <r>
    <x v="0"/>
    <x v="5"/>
    <x v="174"/>
    <x v="1"/>
    <n v="1.0008622971631E-2"/>
    <n v="10.008622971631"/>
    <m/>
    <n v="1.801063060760498"/>
    <n v="57600.038220307957"/>
    <n v="16"/>
  </r>
  <r>
    <x v="0"/>
    <x v="5"/>
    <x v="175"/>
    <x v="1"/>
    <n v="0"/>
    <n v="0"/>
    <m/>
    <n v="1.801063060760498"/>
    <n v="0"/>
    <n v="0"/>
  </r>
  <r>
    <x v="0"/>
    <x v="5"/>
    <x v="177"/>
    <x v="1"/>
    <n v="1.0025709474947001E-2"/>
    <n v="10.025709474947002"/>
    <m/>
    <n v="2.1952898502349854"/>
    <n v="57600.035838205877"/>
    <n v="16"/>
  </r>
  <r>
    <x v="0"/>
    <x v="5"/>
    <x v="178"/>
    <x v="1"/>
    <n v="1.0014042049774999E-2"/>
    <n v="10.014042049775"/>
    <m/>
    <n v="1.8889198303222656"/>
    <n v="57601.994339216864"/>
    <n v="16.001000000000001"/>
  </r>
  <r>
    <x v="0"/>
    <x v="5"/>
    <x v="179"/>
    <x v="1"/>
    <n v="1.0013422510116001E-2"/>
    <n v="10.013422510116001"/>
    <m/>
    <n v="1.8449914455413818"/>
    <n v="57600.037867501422"/>
    <n v="16"/>
  </r>
  <r>
    <x v="0"/>
    <x v="5"/>
    <x v="180"/>
    <x v="1"/>
    <n v="1.0034497908126E-2"/>
    <n v="10.034497908125999"/>
    <m/>
    <n v="1.8889198303222656"/>
    <n v="57602.004117588411"/>
    <n v="16.001000000000001"/>
  </r>
  <r>
    <x v="0"/>
    <x v="5"/>
    <x v="181"/>
    <x v="1"/>
    <n v="1.0045958626491E-2"/>
    <n v="10.045958626491"/>
    <m/>
    <n v="1.8459405899047852"/>
    <n v="57600.037726491151"/>
    <n v="16"/>
  </r>
  <r>
    <x v="0"/>
    <x v="5"/>
    <x v="182"/>
    <x v="1"/>
    <n v="1.0060512368765999E-2"/>
    <n v="10.060512368766"/>
    <m/>
    <n v="1.9318549633026123"/>
    <n v="57602.003646376441"/>
    <n v="16.001000000000001"/>
  </r>
  <r>
    <x v="0"/>
    <x v="5"/>
    <x v="183"/>
    <x v="1"/>
    <n v="0"/>
    <n v="0"/>
    <m/>
    <n v="1.9318549633026123"/>
    <n v="0"/>
    <n v="0"/>
  </r>
  <r>
    <x v="0"/>
    <x v="5"/>
    <x v="185"/>
    <x v="1"/>
    <n v="1.0035507603952E-2"/>
    <n v="10.035507603952"/>
    <m/>
    <n v="2.1085617542266846"/>
    <n v="57602.003944455078"/>
    <n v="16.001000000000001"/>
  </r>
  <r>
    <x v="0"/>
    <x v="5"/>
    <x v="186"/>
    <x v="1"/>
    <n v="1.0025994054697E-2"/>
    <n v="10.025994054697"/>
    <m/>
    <n v="1.8038454055786133"/>
    <n v="57600.03765546759"/>
    <n v="16"/>
  </r>
  <r>
    <x v="0"/>
    <x v="5"/>
    <x v="187"/>
    <x v="1"/>
    <n v="1.0031584922152E-2"/>
    <n v="10.031584922152"/>
    <m/>
    <n v="1.8889198303222656"/>
    <n v="57600.043731237223"/>
    <n v="16"/>
  </r>
  <r>
    <x v="0"/>
    <x v="5"/>
    <x v="188"/>
    <x v="1"/>
    <n v="1.0036498551957001E-2"/>
    <n v="10.036498551957001"/>
    <m/>
    <n v="1.9747459888458252"/>
    <n v="57600.040334793666"/>
    <n v="16"/>
  </r>
  <r>
    <x v="0"/>
    <x v="5"/>
    <x v="189"/>
    <x v="1"/>
    <n v="1.003416952412E-2"/>
    <n v="10.034169524119999"/>
    <m/>
    <n v="1.8889198303222656"/>
    <n v="57601.993003075848"/>
    <n v="16.001000000000001"/>
  </r>
  <r>
    <x v="0"/>
    <x v="5"/>
    <x v="190"/>
    <x v="1"/>
    <n v="1.0030871451931E-2"/>
    <n v="10.030871451931"/>
    <m/>
    <n v="1.7598491907119751"/>
    <n v="57600.041793763681"/>
    <n v="16"/>
  </r>
  <r>
    <x v="0"/>
    <x v="5"/>
    <x v="191"/>
    <x v="1"/>
    <n v="0"/>
    <n v="0"/>
    <m/>
    <n v="1.7598491907119751"/>
    <n v="0"/>
    <n v="0"/>
  </r>
  <r>
    <x v="0"/>
    <x v="5"/>
    <x v="193"/>
    <x v="1"/>
    <n v="1.0039540147413E-2"/>
    <n v="10.039540147413"/>
    <m/>
    <n v="2.0656952857971191"/>
    <n v="57600.039893232795"/>
    <n v="16"/>
  </r>
  <r>
    <x v="0"/>
    <x v="5"/>
    <x v="194"/>
    <x v="1"/>
    <n v="1.0036650786671E-2"/>
    <n v="10.036650786671"/>
    <m/>
    <n v="1.8459405899047852"/>
    <n v="57600.033646106298"/>
    <n v="16"/>
  </r>
  <r>
    <x v="0"/>
    <x v="5"/>
    <x v="195"/>
    <x v="1"/>
    <n v="1.0035185677267E-2"/>
    <n v="10.035185677267"/>
    <m/>
    <n v="1.8459405899047852"/>
    <n v="57600.039937032081"/>
    <n v="16"/>
  </r>
  <r>
    <x v="0"/>
    <x v="5"/>
    <x v="196"/>
    <x v="1"/>
    <n v="1.0021284055442E-2"/>
    <n v="10.021284055442001"/>
    <m/>
    <n v="1.8019895553588867"/>
    <n v="57600.037397289139"/>
    <n v="16"/>
  </r>
  <r>
    <x v="0"/>
    <x v="5"/>
    <x v="197"/>
    <x v="1"/>
    <n v="1.0016726688285E-2"/>
    <n v="10.016726688285001"/>
    <m/>
    <n v="1.8459405899047852"/>
    <n v="57600.036237741282"/>
    <n v="16"/>
  </r>
  <r>
    <x v="0"/>
    <x v="5"/>
    <x v="198"/>
    <x v="1"/>
    <n v="1.0026970188619E-2"/>
    <n v="10.026970188619"/>
    <m/>
    <n v="1.889891505241394"/>
    <n v="57600.037800699982"/>
    <n v="16"/>
  </r>
  <r>
    <x v="0"/>
    <x v="5"/>
    <x v="199"/>
    <x v="1"/>
    <n v="0"/>
    <n v="0"/>
    <m/>
    <n v="1.889891505241394"/>
    <n v="0"/>
    <n v="0"/>
  </r>
  <r>
    <x v="0"/>
    <x v="5"/>
    <x v="201"/>
    <x v="1"/>
    <n v="1.0022164414058E-2"/>
    <n v="10.022164414058"/>
    <m/>
    <n v="2.0656952857971191"/>
    <n v="57602.003695289037"/>
    <n v="16.001000000000001"/>
  </r>
  <r>
    <x v="0"/>
    <x v="5"/>
    <x v="0"/>
    <x v="0"/>
    <n v="1.7693463898447E-2"/>
    <n v="17.693463898447"/>
    <m/>
    <n v="1.4496361017227173"/>
    <n v="108241.62101836588"/>
    <n v="30.067"/>
  </r>
  <r>
    <x v="0"/>
    <x v="5"/>
    <x v="8"/>
    <x v="0"/>
    <n v="1.7318892929364001E-2"/>
    <n v="17.318892929364001"/>
    <m/>
    <n v="1.4927970170974731"/>
    <n v="107319.10325259916"/>
    <n v="29.811"/>
  </r>
  <r>
    <x v="0"/>
    <x v="5"/>
    <x v="16"/>
    <x v="0"/>
    <n v="1.7204464857347002E-2"/>
    <n v="17.204464857347002"/>
    <m/>
    <n v="1.4935644865036011"/>
    <n v="106383.75300763152"/>
    <n v="29.550999999999998"/>
  </r>
  <r>
    <x v="0"/>
    <x v="5"/>
    <x v="24"/>
    <x v="0"/>
    <n v="1.7141218235063E-2"/>
    <n v="17.141218235063"/>
    <m/>
    <n v="1.450381875038147"/>
    <n v="106013.79880200476"/>
    <n v="29.448"/>
  </r>
  <r>
    <x v="0"/>
    <x v="5"/>
    <x v="32"/>
    <x v="0"/>
    <n v="1.7093814226234998E-2"/>
    <n v="17.093814226234997"/>
    <m/>
    <n v="1.5382838249206543"/>
    <n v="105661.713510085"/>
    <n v="29.35"/>
  </r>
  <r>
    <x v="0"/>
    <x v="5"/>
    <x v="40"/>
    <x v="0"/>
    <n v="1.7063404003604999E-2"/>
    <n v="17.063404003604997"/>
    <m/>
    <n v="1.5374928712844849"/>
    <n v="105578.92738145584"/>
    <n v="29.327000000000002"/>
  </r>
  <r>
    <x v="0"/>
    <x v="5"/>
    <x v="48"/>
    <x v="0"/>
    <n v="1.7009966291820999E-2"/>
    <n v="17.009966291820998"/>
    <m/>
    <n v="1.5367028713226318"/>
    <n v="105176.55981868417"/>
    <n v="29.216000000000001"/>
  </r>
  <r>
    <x v="0"/>
    <x v="5"/>
    <x v="56"/>
    <x v="0"/>
    <n v="1.6974844235683E-2"/>
    <n v="16.974844235683001"/>
    <m/>
    <n v="1.4951019287109375"/>
    <n v="104813.53645746758"/>
    <n v="29.114999999999998"/>
  </r>
  <r>
    <x v="0"/>
    <x v="5"/>
    <x v="64"/>
    <x v="0"/>
    <n v="1.6936911061685E-2"/>
    <n v="16.936911061684999"/>
    <m/>
    <n v="1.4951019287109375"/>
    <n v="104572.02106334535"/>
    <n v="29.047999999999998"/>
  </r>
  <r>
    <x v="0"/>
    <x v="5"/>
    <x v="72"/>
    <x v="0"/>
    <n v="1.6908034645465999E-2"/>
    <n v="16.908034645466"/>
    <m/>
    <n v="1.5382838249206543"/>
    <n v="104419.30105610072"/>
    <n v="29.004999999999999"/>
  </r>
  <r>
    <x v="0"/>
    <x v="5"/>
    <x v="80"/>
    <x v="0"/>
    <n v="1.6860028698407001E-2"/>
    <n v="16.860028698407003"/>
    <m/>
    <n v="1.5382838249206543"/>
    <n v="103840.90892136128"/>
    <n v="28.844999999999999"/>
  </r>
  <r>
    <x v="0"/>
    <x v="5"/>
    <x v="88"/>
    <x v="0"/>
    <n v="1.6845580871240998E-2"/>
    <n v="16.845580871240998"/>
    <m/>
    <n v="1.6253496408462524"/>
    <n v="103902.72743837844"/>
    <n v="28.861999999999998"/>
  </r>
  <r>
    <x v="0"/>
    <x v="5"/>
    <x v="96"/>
    <x v="0"/>
    <n v="1.68184029303E-2"/>
    <n v="16.8184029303"/>
    <m/>
    <n v="1.5830490589141846"/>
    <n v="103736.70758780449"/>
    <n v="28.815999999999999"/>
  </r>
  <r>
    <x v="0"/>
    <x v="5"/>
    <x v="104"/>
    <x v="0"/>
    <n v="1.6781739653436E-2"/>
    <n v="16.781739653435999"/>
    <m/>
    <n v="1.6261857748031616"/>
    <n v="103480.12125668566"/>
    <n v="28.744"/>
  </r>
  <r>
    <x v="0"/>
    <x v="5"/>
    <x v="112"/>
    <x v="0"/>
    <n v="1.6763721807116001E-2"/>
    <n v="16.763721807116003"/>
    <m/>
    <n v="1.5830490589141846"/>
    <n v="103328.1565204263"/>
    <n v="28.702000000000002"/>
  </r>
  <r>
    <x v="0"/>
    <x v="5"/>
    <x v="120"/>
    <x v="0"/>
    <n v="1.6696851230053E-2"/>
    <n v="16.696851230052999"/>
    <m/>
    <n v="1.6270226240158081"/>
    <n v="102769.15976907818"/>
    <n v="28.547000000000001"/>
  </r>
  <r>
    <x v="0"/>
    <x v="5"/>
    <x v="128"/>
    <x v="0"/>
    <n v="1.6675537731929001E-2"/>
    <n v="16.675537731929001"/>
    <m/>
    <n v="1.7140876054763794"/>
    <n v="102706.28902788402"/>
    <n v="28.53"/>
  </r>
  <r>
    <x v="0"/>
    <x v="5"/>
    <x v="136"/>
    <x v="0"/>
    <n v="1.6643353767596999E-2"/>
    <n v="16.643353767596999"/>
    <m/>
    <n v="1.7140876054763794"/>
    <n v="102366.5574885906"/>
    <n v="28.434999999999999"/>
  </r>
  <r>
    <x v="0"/>
    <x v="5"/>
    <x v="144"/>
    <x v="0"/>
    <n v="1.6612646290879E-2"/>
    <n v="16.612646290878999"/>
    <m/>
    <n v="1.7580386400222778"/>
    <n v="102120.65863331372"/>
    <n v="28.367000000000001"/>
  </r>
  <r>
    <x v="0"/>
    <x v="5"/>
    <x v="152"/>
    <x v="0"/>
    <n v="1.6577177762996002E-2"/>
    <n v="16.577177762996001"/>
    <m/>
    <n v="1.8440433740615845"/>
    <n v="101939.15474828778"/>
    <n v="28.315999999999999"/>
  </r>
  <r>
    <x v="0"/>
    <x v="5"/>
    <x v="160"/>
    <x v="0"/>
    <n v="1.654668975289E-2"/>
    <n v="16.54668975289"/>
    <m/>
    <n v="1.7580386400222778"/>
    <n v="101744.06414814228"/>
    <n v="28.262"/>
  </r>
  <r>
    <x v="0"/>
    <x v="5"/>
    <x v="168"/>
    <x v="0"/>
    <n v="1.6510535117018998E-2"/>
    <n v="16.510535117019"/>
    <m/>
    <n v="1.8029170036315918"/>
    <n v="101281.07004194266"/>
    <n v="28.134"/>
  </r>
  <r>
    <x v="0"/>
    <x v="5"/>
    <x v="176"/>
    <x v="0"/>
    <n v="1.6484165004538E-2"/>
    <n v="16.484165004537999"/>
    <m/>
    <n v="1.8019895553588867"/>
    <n v="101308.08106372716"/>
    <n v="28.140999999999998"/>
  </r>
  <r>
    <x v="0"/>
    <x v="5"/>
    <x v="184"/>
    <x v="0"/>
    <n v="1.6452071875877002E-2"/>
    <n v="16.452071875877003"/>
    <m/>
    <n v="1.889891505241394"/>
    <n v="100880.83783365451"/>
    <n v="28.021999999999998"/>
  </r>
  <r>
    <x v="0"/>
    <x v="5"/>
    <x v="192"/>
    <x v="0"/>
    <n v="1.6415837216718E-2"/>
    <n v="16.415837216718"/>
    <m/>
    <n v="1.8889198303222656"/>
    <n v="100546.37552957084"/>
    <n v="27.93"/>
  </r>
  <r>
    <x v="0"/>
    <x v="5"/>
    <x v="200"/>
    <x v="0"/>
    <n v="1.6407032784741E-2"/>
    <n v="16.407032784740998"/>
    <m/>
    <n v="1.8459405899047852"/>
    <n v="100611.77347394488"/>
    <n v="27.948"/>
  </r>
  <r>
    <x v="0"/>
    <x v="5"/>
    <x v="208"/>
    <x v="0"/>
    <n v="1.6375297472054001E-2"/>
    <n v="16.375297472054001"/>
    <m/>
    <n v="1.9747459888458252"/>
    <n v="100447.10243750214"/>
    <n v="27.902000000000001"/>
  </r>
  <r>
    <x v="0"/>
    <x v="5"/>
    <x v="216"/>
    <x v="0"/>
    <n v="1.6335889670307E-2"/>
    <n v="16.335889670307001"/>
    <m/>
    <n v="1.8459405899047852"/>
    <n v="100178.81545893302"/>
    <n v="27.827000000000002"/>
  </r>
  <r>
    <x v="0"/>
    <x v="5"/>
    <x v="224"/>
    <x v="0"/>
    <n v="1.6299044513830001E-2"/>
    <n v="16.299044513830001"/>
    <m/>
    <n v="1.889891505241394"/>
    <n v="99819.709864302204"/>
    <n v="27.728000000000002"/>
  </r>
  <r>
    <x v="0"/>
    <x v="5"/>
    <x v="232"/>
    <x v="0"/>
    <n v="1.6273318489697999E-2"/>
    <n v="16.273318489697999"/>
    <m/>
    <n v="1.9338424205780029"/>
    <n v="99615.916979503018"/>
    <n v="27.670999999999999"/>
  </r>
  <r>
    <x v="0"/>
    <x v="5"/>
    <x v="240"/>
    <x v="0"/>
    <n v="1.6246512975144001E-2"/>
    <n v="16.246512975144"/>
    <m/>
    <n v="1.9767765998840332"/>
    <n v="99470.761365936036"/>
    <n v="27.631"/>
  </r>
  <r>
    <x v="0"/>
    <x v="5"/>
    <x v="248"/>
    <x v="0"/>
    <n v="1.6201640269763999E-2"/>
    <n v="16.201640269763999"/>
    <m/>
    <n v="1.9338424205780029"/>
    <n v="99137.145369722042"/>
    <n v="27.538"/>
  </r>
  <r>
    <x v="0"/>
    <x v="5"/>
    <x v="256"/>
    <x v="0"/>
    <n v="1.6167307873030001E-2"/>
    <n v="16.167307873030001"/>
    <m/>
    <n v="2.0646333694458008"/>
    <n v="98912.914621211501"/>
    <n v="27.475999999999999"/>
  </r>
  <r>
    <x v="0"/>
    <x v="5"/>
    <x v="264"/>
    <x v="0"/>
    <n v="1.6143903741458999E-2"/>
    <n v="16.143903741458999"/>
    <m/>
    <n v="2.020704984664917"/>
    <n v="98756.869930855813"/>
    <n v="27.431999999999999"/>
  </r>
  <r>
    <x v="0"/>
    <x v="5"/>
    <x v="272"/>
    <x v="0"/>
    <n v="1.6097645931308E-2"/>
    <n v="16.097645931308001"/>
    <m/>
    <n v="1.9777934551239014"/>
    <n v="98442.240210249685"/>
    <n v="27.344999999999999"/>
  </r>
  <r>
    <x v="0"/>
    <x v="5"/>
    <x v="280"/>
    <x v="0"/>
    <n v="1.6075876195366001E-2"/>
    <n v="16.075876195366"/>
    <m/>
    <n v="2.020704984664917"/>
    <n v="98351.501703919741"/>
    <n v="27.32"/>
  </r>
  <r>
    <x v="0"/>
    <x v="5"/>
    <x v="288"/>
    <x v="0"/>
    <n v="1.6032709062896999E-2"/>
    <n v="16.032709062896998"/>
    <m/>
    <n v="2.0656952857971191"/>
    <n v="98059.501063628675"/>
    <n v="27.239000000000001"/>
  </r>
  <r>
    <x v="0"/>
    <x v="5"/>
    <x v="296"/>
    <x v="0"/>
    <n v="1.5997358742868999E-2"/>
    <n v="15.997358742868999"/>
    <m/>
    <n v="2.0646333694458008"/>
    <n v="97723.305991070258"/>
    <n v="27.145"/>
  </r>
  <r>
    <x v="0"/>
    <x v="5"/>
    <x v="304"/>
    <x v="0"/>
    <n v="1.5969029745877002E-2"/>
    <n v="15.969029745877002"/>
    <m/>
    <n v="2.107478141784668"/>
    <n v="97551.657399342759"/>
    <n v="27.097999999999999"/>
  </r>
  <r>
    <x v="0"/>
    <x v="5"/>
    <x v="312"/>
    <x v="0"/>
    <n v="1.5938202098866001E-2"/>
    <n v="15.938202098866"/>
    <m/>
    <n v="2.1096463203430176"/>
    <n v="97339.889856902315"/>
    <n v="27.039000000000001"/>
  </r>
  <r>
    <x v="0"/>
    <x v="5"/>
    <x v="320"/>
    <x v="0"/>
    <n v="1.5909168160893002E-2"/>
    <n v="15.909168160893001"/>
    <m/>
    <n v="2.0667586326599121"/>
    <n v="97206.143721130225"/>
    <n v="27.001999999999999"/>
  </r>
  <r>
    <x v="0"/>
    <x v="5"/>
    <x v="328"/>
    <x v="0"/>
    <n v="1.5862623936620999E-2"/>
    <n v="15.862623936620999"/>
    <m/>
    <n v="2.153597354888916"/>
    <n v="96767.553605126013"/>
    <n v="26.88"/>
  </r>
  <r>
    <x v="0"/>
    <x v="5"/>
    <x v="336"/>
    <x v="0"/>
    <n v="1.5831738817554002E-2"/>
    <n v="15.831738817554001"/>
    <m/>
    <n v="2.1096463203430176"/>
    <n v="96546.339513074505"/>
    <n v="26.818000000000001"/>
  </r>
  <r>
    <x v="0"/>
    <x v="5"/>
    <x v="344"/>
    <x v="0"/>
    <n v="1.5812798506987E-2"/>
    <n v="15.812798506987001"/>
    <m/>
    <n v="2.2403469085693359"/>
    <n v="96535.888694927446"/>
    <n v="26.815999999999999"/>
  </r>
  <r>
    <x v="0"/>
    <x v="5"/>
    <x v="352"/>
    <x v="0"/>
    <n v="1.5784428523695E-2"/>
    <n v="15.784428523695"/>
    <m/>
    <n v="2.1975483894348145"/>
    <n v="96382.985857261243"/>
    <n v="26.773"/>
  </r>
  <r>
    <x v="0"/>
    <x v="5"/>
    <x v="360"/>
    <x v="0"/>
    <n v="1.5758998560918999E-2"/>
    <n v="15.758998560918998"/>
    <m/>
    <n v="2.1964185237884521"/>
    <n v="96203.750070380556"/>
    <n v="26.722999999999999"/>
  </r>
  <r>
    <x v="0"/>
    <x v="5"/>
    <x v="368"/>
    <x v="0"/>
    <n v="1.5829397254472001E-2"/>
    <n v="15.829397254472001"/>
    <m/>
    <n v="2.3773486614227295"/>
    <n v="96293.138711442298"/>
    <n v="26.748000000000001"/>
  </r>
  <r>
    <x v="0"/>
    <x v="5"/>
    <x v="376"/>
    <x v="0"/>
    <n v="1.5761966028482999E-2"/>
    <n v="15.761966028483"/>
    <m/>
    <n v="2.2845931053161621"/>
    <n v="96002.813988295791"/>
    <n v="26.667000000000002"/>
  </r>
  <r>
    <x v="0"/>
    <x v="5"/>
    <x v="384"/>
    <x v="0"/>
    <m/>
    <m/>
    <m/>
    <n v="0"/>
    <m/>
    <m/>
  </r>
  <r>
    <x v="0"/>
    <x v="5"/>
    <x v="392"/>
    <x v="0"/>
    <n v="1.5631266308446998E-2"/>
    <n v="15.631266308446998"/>
    <m/>
    <n v="2.2892987728118896"/>
    <n v="95517.134216768711"/>
    <n v="26.533000000000001"/>
  </r>
  <r>
    <x v="0"/>
    <x v="5"/>
    <x v="400"/>
    <x v="0"/>
    <n v="1.5555056994844999E-2"/>
    <n v="15.555056994845"/>
    <m/>
    <n v="2.4176387786865234"/>
    <n v="94361.864186980762"/>
    <n v="26.212"/>
  </r>
  <r>
    <x v="0"/>
    <x v="5"/>
    <x v="408"/>
    <x v="0"/>
    <n v="1.555342187889E-2"/>
    <n v="15.553421878890001"/>
    <m/>
    <n v="2.4176387786865234"/>
    <n v="94627.240649608299"/>
    <n v="26.285"/>
  </r>
  <r>
    <x v="0"/>
    <x v="5"/>
    <x v="202"/>
    <x v="1"/>
    <n v="1.0021868378772E-2"/>
    <n v="10.021868378772"/>
    <m/>
    <n v="1.889891505241394"/>
    <n v="57602.005448941629"/>
    <n v="16.001000000000001"/>
  </r>
  <r>
    <x v="0"/>
    <x v="5"/>
    <x v="203"/>
    <x v="1"/>
    <n v="1.0033330457132001E-2"/>
    <n v="10.033330457132001"/>
    <m/>
    <n v="1.8459405899047852"/>
    <n v="57602.003640829513"/>
    <n v="16.001000000000001"/>
  </r>
  <r>
    <x v="0"/>
    <x v="5"/>
    <x v="204"/>
    <x v="1"/>
    <n v="1.0019208344155E-2"/>
    <n v="10.019208344155"/>
    <m/>
    <n v="1.8908641338348389"/>
    <n v="57600.037840261051"/>
    <n v="16"/>
  </r>
  <r>
    <x v="0"/>
    <x v="5"/>
    <x v="205"/>
    <x v="1"/>
    <n v="1.0018070522203E-2"/>
    <n v="10.018070522203001"/>
    <m/>
    <n v="1.889891505241394"/>
    <n v="57602.004023509013"/>
    <n v="16.001000000000001"/>
  </r>
  <r>
    <x v="0"/>
    <x v="5"/>
    <x v="206"/>
    <x v="1"/>
    <n v="1.0021051220072999E-2"/>
    <n v="10.021051220073"/>
    <m/>
    <n v="1.8478416204452515"/>
    <n v="57600.029909560384"/>
    <n v="16"/>
  </r>
  <r>
    <x v="0"/>
    <x v="5"/>
    <x v="207"/>
    <x v="1"/>
    <n v="0"/>
    <n v="0"/>
    <m/>
    <n v="1.8478416204452515"/>
    <n v="0"/>
    <n v="0"/>
  </r>
  <r>
    <x v="0"/>
    <x v="5"/>
    <x v="209"/>
    <x v="1"/>
    <n v="1.0020482212477E-2"/>
    <n v="10.020482212477001"/>
    <m/>
    <n v="2.1513838768005371"/>
    <n v="57602.003344764722"/>
    <n v="16.001000000000001"/>
  </r>
  <r>
    <x v="0"/>
    <x v="5"/>
    <x v="210"/>
    <x v="1"/>
    <n v="1.0022591054713001E-2"/>
    <n v="10.022591054713001"/>
    <m/>
    <n v="1.9767765998840332"/>
    <n v="57602.003674622902"/>
    <n v="16.001000000000001"/>
  </r>
  <r>
    <x v="0"/>
    <x v="5"/>
    <x v="211"/>
    <x v="1"/>
    <n v="1.0023648092926E-2"/>
    <n v="10.023648092925999"/>
    <m/>
    <n v="1.975760817527771"/>
    <n v="57602.003575149734"/>
    <n v="16.001000000000001"/>
  </r>
  <r>
    <x v="0"/>
    <x v="5"/>
    <x v="212"/>
    <x v="1"/>
    <n v="1.0024557115398999E-2"/>
    <n v="10.024557115398999"/>
    <m/>
    <n v="1.889891505241394"/>
    <n v="57600.045374124471"/>
    <n v="16"/>
  </r>
  <r>
    <x v="0"/>
    <x v="5"/>
    <x v="213"/>
    <x v="1"/>
    <n v="1.0022146865987E-2"/>
    <n v="10.022146865987001"/>
    <m/>
    <n v="1.889891505241394"/>
    <n v="57602.001244955856"/>
    <n v="16.001000000000001"/>
  </r>
  <r>
    <x v="0"/>
    <x v="5"/>
    <x v="214"/>
    <x v="1"/>
    <n v="1.0022709906957999E-2"/>
    <n v="10.022709906957999"/>
    <m/>
    <n v="1.975760817527771"/>
    <n v="57600.037705972951"/>
    <n v="16"/>
  </r>
  <r>
    <x v="0"/>
    <x v="5"/>
    <x v="215"/>
    <x v="1"/>
    <n v="0"/>
    <n v="0"/>
    <m/>
    <n v="1.975760817527771"/>
    <n v="0"/>
    <n v="0"/>
  </r>
  <r>
    <x v="0"/>
    <x v="5"/>
    <x v="217"/>
    <x v="1"/>
    <n v="1.0019603567986E-2"/>
    <n v="10.019603567986"/>
    <m/>
    <n v="2.1524901390075684"/>
    <n v="57600.03827564414"/>
    <n v="16"/>
  </r>
  <r>
    <x v="0"/>
    <x v="5"/>
    <x v="218"/>
    <x v="1"/>
    <n v="1.0018969310107E-2"/>
    <n v="10.018969310107"/>
    <m/>
    <n v="1.8459405899047852"/>
    <n v="57600.037532123431"/>
    <n v="16"/>
  </r>
  <r>
    <x v="0"/>
    <x v="5"/>
    <x v="219"/>
    <x v="1"/>
    <n v="1.001448979574E-2"/>
    <n v="10.014489795739999"/>
    <m/>
    <n v="1.9767765998840332"/>
    <n v="57601.99849018587"/>
    <n v="16.001000000000001"/>
  </r>
  <r>
    <x v="0"/>
    <x v="5"/>
    <x v="220"/>
    <x v="1"/>
    <n v="1.0016759476408999E-2"/>
    <n v="10.016759476409"/>
    <m/>
    <n v="1.9328482151031494"/>
    <n v="57600.03994068801"/>
    <n v="16"/>
  </r>
  <r>
    <x v="0"/>
    <x v="5"/>
    <x v="221"/>
    <x v="1"/>
    <n v="1.0018712324879E-2"/>
    <n v="10.018712324878999"/>
    <m/>
    <n v="1.975760817527771"/>
    <n v="57600.031572025429"/>
    <n v="16"/>
  </r>
  <r>
    <x v="0"/>
    <x v="5"/>
    <x v="222"/>
    <x v="1"/>
    <n v="1.0021024476115E-2"/>
    <n v="10.021024476115"/>
    <m/>
    <n v="1.8459405899047852"/>
    <n v="57600.03910752169"/>
    <n v="16"/>
  </r>
  <r>
    <x v="0"/>
    <x v="5"/>
    <x v="223"/>
    <x v="1"/>
    <n v="0"/>
    <n v="0"/>
    <m/>
    <n v="1.8459405899047852"/>
    <n v="0"/>
    <n v="0"/>
  </r>
  <r>
    <x v="0"/>
    <x v="5"/>
    <x v="225"/>
    <x v="1"/>
    <n v="1.0021735331020999E-2"/>
    <n v="10.021735331020999"/>
    <m/>
    <n v="2.1107320785522461"/>
    <n v="57600.024771875651"/>
    <n v="16"/>
  </r>
  <r>
    <x v="0"/>
    <x v="5"/>
    <x v="226"/>
    <x v="1"/>
    <n v="1.0015779787053E-2"/>
    <n v="10.015779787052999"/>
    <m/>
    <n v="1.9328482151031494"/>
    <n v="57600.037943320509"/>
    <n v="16"/>
  </r>
  <r>
    <x v="0"/>
    <x v="5"/>
    <x v="227"/>
    <x v="1"/>
    <n v="1.0016370747926001E-2"/>
    <n v="10.016370747926"/>
    <m/>
    <n v="1.8478416204452515"/>
    <n v="57602.003657594461"/>
    <n v="16.001000000000001"/>
  </r>
  <r>
    <x v="0"/>
    <x v="5"/>
    <x v="228"/>
    <x v="1"/>
    <n v="1.0020218240282E-2"/>
    <n v="10.020218240282"/>
    <m/>
    <n v="1.9328482151031494"/>
    <n v="57602.0008881748"/>
    <n v="16.001000000000001"/>
  </r>
  <r>
    <x v="0"/>
    <x v="5"/>
    <x v="229"/>
    <x v="1"/>
    <n v="1.0020116959364E-2"/>
    <n v="10.020116959364"/>
    <m/>
    <n v="1.9338424205780029"/>
    <n v="57602.003309267246"/>
    <n v="16.001000000000001"/>
  </r>
  <r>
    <x v="0"/>
    <x v="5"/>
    <x v="230"/>
    <x v="1"/>
    <n v="1.0029541981800999E-2"/>
    <n v="10.029541981801"/>
    <m/>
    <n v="1.8918378353118896"/>
    <n v="57600.037797544777"/>
    <n v="16"/>
  </r>
  <r>
    <x v="0"/>
    <x v="5"/>
    <x v="231"/>
    <x v="1"/>
    <n v="0"/>
    <n v="0"/>
    <m/>
    <n v="1.8918378353118896"/>
    <n v="0"/>
    <n v="0"/>
  </r>
  <r>
    <x v="0"/>
    <x v="5"/>
    <x v="233"/>
    <x v="1"/>
    <n v="1.0019314707892E-2"/>
    <n v="10.019314707892001"/>
    <m/>
    <n v="2.0678226947784424"/>
    <n v="57602.00368115578"/>
    <n v="16.001000000000001"/>
  </r>
  <r>
    <x v="0"/>
    <x v="5"/>
    <x v="234"/>
    <x v="1"/>
    <n v="1.0016381885635001E-2"/>
    <n v="10.016381885635001"/>
    <m/>
    <n v="1.934837818145752"/>
    <n v="57600.038023417743"/>
    <n v="16"/>
  </r>
  <r>
    <x v="0"/>
    <x v="5"/>
    <x v="235"/>
    <x v="1"/>
    <n v="1.0017404619032E-2"/>
    <n v="10.017404619032"/>
    <m/>
    <n v="1.9338424205780029"/>
    <n v="57600.021227065889"/>
    <n v="16"/>
  </r>
  <r>
    <x v="0"/>
    <x v="5"/>
    <x v="236"/>
    <x v="1"/>
    <n v="1.0033810899845E-2"/>
    <n v="10.033810899844999"/>
    <m/>
    <n v="1.889891505241394"/>
    <n v="57600.037673876075"/>
    <n v="16"/>
  </r>
  <r>
    <x v="0"/>
    <x v="5"/>
    <x v="237"/>
    <x v="1"/>
    <n v="1.0034186033369001E-2"/>
    <n v="10.034186033369"/>
    <m/>
    <n v="1.9767765998840332"/>
    <n v="57600.037789286536"/>
    <n v="16"/>
  </r>
  <r>
    <x v="0"/>
    <x v="5"/>
    <x v="238"/>
    <x v="1"/>
    <n v="1.0036248863899E-2"/>
    <n v="10.036248863899001"/>
    <m/>
    <n v="1.9767765998840332"/>
    <n v="57602.003458208303"/>
    <n v="16.001000000000001"/>
  </r>
  <r>
    <x v="0"/>
    <x v="5"/>
    <x v="239"/>
    <x v="1"/>
    <n v="0"/>
    <n v="0"/>
    <m/>
    <n v="1.9767765998840332"/>
    <n v="0"/>
    <n v="0"/>
  </r>
  <r>
    <x v="0"/>
    <x v="5"/>
    <x v="241"/>
    <x v="1"/>
    <n v="1.0021275834530999E-2"/>
    <n v="10.021275834531"/>
    <m/>
    <n v="2.153597354888916"/>
    <n v="57602.003982278897"/>
    <n v="16.001000000000001"/>
  </r>
  <r>
    <x v="0"/>
    <x v="5"/>
    <x v="242"/>
    <x v="1"/>
    <n v="1.0017537112483E-2"/>
    <n v="10.017537112483"/>
    <m/>
    <n v="1.9338424205780029"/>
    <n v="57600.062668199833"/>
    <n v="16"/>
  </r>
  <r>
    <x v="0"/>
    <x v="5"/>
    <x v="243"/>
    <x v="1"/>
    <n v="1.0040783802035999E-2"/>
    <n v="10.040783802036"/>
    <m/>
    <n v="2.0186293125152588"/>
    <n v="57600.035459052713"/>
    <n v="16"/>
  </r>
  <r>
    <x v="0"/>
    <x v="5"/>
    <x v="244"/>
    <x v="1"/>
    <n v="1.0036666871374E-2"/>
    <n v="10.036666871374001"/>
    <m/>
    <n v="2.0646333694458008"/>
    <n v="57600.032166875135"/>
    <n v="16"/>
  </r>
  <r>
    <x v="0"/>
    <x v="5"/>
    <x v="245"/>
    <x v="1"/>
    <n v="1.0033578383326001E-2"/>
    <n v="10.033578383326001"/>
    <m/>
    <n v="1.9777934551239014"/>
    <n v="57602.001859452968"/>
    <n v="16.001000000000001"/>
  </r>
  <r>
    <x v="0"/>
    <x v="5"/>
    <x v="246"/>
    <x v="1"/>
    <n v="1.0027990606159E-2"/>
    <n v="10.027990606158999"/>
    <m/>
    <n v="1.9767765998840332"/>
    <n v="57602.001080141315"/>
    <n v="16.001000000000001"/>
  </r>
  <r>
    <x v="0"/>
    <x v="5"/>
    <x v="247"/>
    <x v="1"/>
    <n v="0"/>
    <n v="0"/>
    <m/>
    <n v="1.9767765998840332"/>
    <n v="0"/>
    <n v="0"/>
  </r>
  <r>
    <x v="0"/>
    <x v="5"/>
    <x v="249"/>
    <x v="1"/>
    <n v="1.0035199506526E-2"/>
    <n v="10.035199506526"/>
    <m/>
    <n v="2.1107320785522461"/>
    <n v="57600.021485465506"/>
    <n v="16"/>
  </r>
  <r>
    <x v="0"/>
    <x v="5"/>
    <x v="250"/>
    <x v="1"/>
    <n v="1.0032202722976001E-2"/>
    <n v="10.032202722976001"/>
    <m/>
    <n v="2.020704984664917"/>
    <n v="57600.035617369853"/>
    <n v="16"/>
  </r>
  <r>
    <x v="0"/>
    <x v="5"/>
    <x v="251"/>
    <x v="1"/>
    <n v="1.0031509247082E-2"/>
    <n v="10.031509247081999"/>
    <m/>
    <n v="1.8908641338348389"/>
    <n v="57600.037648899422"/>
    <n v="16"/>
  </r>
  <r>
    <x v="0"/>
    <x v="5"/>
    <x v="252"/>
    <x v="1"/>
    <n v="1.0035636011646001E-2"/>
    <n v="10.035636011646"/>
    <m/>
    <n v="1.9777934551239014"/>
    <n v="57600.04244994912"/>
    <n v="16"/>
  </r>
  <r>
    <x v="0"/>
    <x v="5"/>
    <x v="253"/>
    <x v="1"/>
    <n v="1.0037251993185999E-2"/>
    <n v="10.037251993185999"/>
    <m/>
    <n v="2.0635724067687988"/>
    <n v="57600.025992574352"/>
    <n v="16"/>
  </r>
  <r>
    <x v="0"/>
    <x v="5"/>
    <x v="254"/>
    <x v="1"/>
    <n v="1.0036085538991E-2"/>
    <n v="10.036085538990999"/>
    <m/>
    <n v="1.934837818145752"/>
    <n v="57602.003860966666"/>
    <n v="16.001000000000001"/>
  </r>
  <r>
    <x v="0"/>
    <x v="5"/>
    <x v="255"/>
    <x v="1"/>
    <n v="0"/>
    <n v="0"/>
    <m/>
    <n v="1.934837818145752"/>
    <n v="0"/>
    <n v="0"/>
  </r>
  <r>
    <x v="0"/>
    <x v="5"/>
    <x v="257"/>
    <x v="1"/>
    <n v="1.0033739686803E-2"/>
    <n v="10.033739686802999"/>
    <m/>
    <n v="2.1975483894348145"/>
    <n v="57600.037892894979"/>
    <n v="16"/>
  </r>
  <r>
    <x v="0"/>
    <x v="5"/>
    <x v="258"/>
    <x v="1"/>
    <n v="1.0035941247744999E-2"/>
    <n v="10.035941247744999"/>
    <m/>
    <n v="1.8908641338348389"/>
    <n v="57600.037851976886"/>
    <n v="16"/>
  </r>
  <r>
    <x v="0"/>
    <x v="5"/>
    <x v="259"/>
    <x v="1"/>
    <n v="1.0032126283636001E-2"/>
    <n v="10.032126283636"/>
    <m/>
    <n v="1.9777934551239014"/>
    <n v="57600.037117318439"/>
    <n v="16"/>
  </r>
  <r>
    <x v="0"/>
    <x v="5"/>
    <x v="260"/>
    <x v="1"/>
    <n v="1.0018344195725001E-2"/>
    <n v="10.018344195725001"/>
    <m/>
    <n v="1.9767765998840332"/>
    <n v="57600.021811714818"/>
    <n v="16"/>
  </r>
  <r>
    <x v="0"/>
    <x v="5"/>
    <x v="261"/>
    <x v="1"/>
    <n v="1.002813185849E-2"/>
    <n v="10.028131858490001"/>
    <m/>
    <n v="1.9777934551239014"/>
    <n v="57602.00311865042"/>
    <n v="16.001000000000001"/>
  </r>
  <r>
    <x v="0"/>
    <x v="5"/>
    <x v="262"/>
    <x v="1"/>
    <n v="1.0028659471441E-2"/>
    <n v="10.028659471440999"/>
    <m/>
    <n v="2.0196666717529297"/>
    <n v="57600.037613812994"/>
    <n v="16"/>
  </r>
  <r>
    <x v="0"/>
    <x v="5"/>
    <x v="263"/>
    <x v="1"/>
    <n v="0"/>
    <n v="0"/>
    <m/>
    <n v="2.0196666717529297"/>
    <n v="0"/>
    <n v="0"/>
  </r>
  <r>
    <x v="0"/>
    <x v="5"/>
    <x v="265"/>
    <x v="1"/>
    <n v="1.0033930569305001E-2"/>
    <n v="10.033930569305001"/>
    <m/>
    <n v="2.1975483894348145"/>
    <n v="57600.037897732058"/>
    <n v="16"/>
  </r>
  <r>
    <x v="0"/>
    <x v="5"/>
    <x v="266"/>
    <x v="1"/>
    <n v="1.0027984513391E-2"/>
    <n v="10.027984513391001"/>
    <m/>
    <n v="1.934837818145752"/>
    <n v="57600.037594242662"/>
    <n v="16"/>
  </r>
  <r>
    <x v="0"/>
    <x v="5"/>
    <x v="267"/>
    <x v="1"/>
    <n v="1.0038071593949999E-2"/>
    <n v="10.038071593949999"/>
    <m/>
    <n v="2.0646333694458008"/>
    <n v="57600.037711267301"/>
    <n v="16"/>
  </r>
  <r>
    <x v="0"/>
    <x v="5"/>
    <x v="268"/>
    <x v="1"/>
    <n v="1.003728347599E-2"/>
    <n v="10.03728347599"/>
    <m/>
    <n v="2.020704984664917"/>
    <n v="57600.037281111065"/>
    <n v="16"/>
  </r>
  <r>
    <x v="0"/>
    <x v="5"/>
    <x v="269"/>
    <x v="1"/>
    <n v="1.0033983320558E-2"/>
    <n v="10.033983320558001"/>
    <m/>
    <n v="2.0646333694458008"/>
    <n v="57600.037402492875"/>
    <n v="16"/>
  </r>
  <r>
    <x v="0"/>
    <x v="5"/>
    <x v="270"/>
    <x v="1"/>
    <n v="1.0032584499544001E-2"/>
    <n v="10.032584499544001"/>
    <m/>
    <n v="2.0635724067687988"/>
    <n v="57600.036172685155"/>
    <n v="16"/>
  </r>
  <r>
    <x v="0"/>
    <x v="5"/>
    <x v="271"/>
    <x v="1"/>
    <n v="0"/>
    <n v="0"/>
    <m/>
    <n v="2.0635724067687988"/>
    <n v="0"/>
    <n v="0"/>
  </r>
  <r>
    <x v="0"/>
    <x v="5"/>
    <x v="273"/>
    <x v="1"/>
    <n v="1.0035123645796E-2"/>
    <n v="10.035123645796"/>
    <m/>
    <n v="2.2831013202667236"/>
    <n v="57600.028724529941"/>
    <n v="16"/>
  </r>
  <r>
    <x v="0"/>
    <x v="5"/>
    <x v="274"/>
    <x v="1"/>
    <n v="1.0036554003992001E-2"/>
    <n v="10.036554003992"/>
    <m/>
    <n v="1.9788113832473755"/>
    <n v="57600.022870146029"/>
    <n v="16"/>
  </r>
  <r>
    <x v="0"/>
    <x v="5"/>
    <x v="275"/>
    <x v="1"/>
    <n v="1.0033817998411E-2"/>
    <n v="10.033817998411001"/>
    <m/>
    <n v="2.0635724067687988"/>
    <n v="57602.002532663791"/>
    <n v="16.001000000000001"/>
  </r>
  <r>
    <x v="0"/>
    <x v="5"/>
    <x v="276"/>
    <x v="1"/>
    <n v="1.0035074742064999E-2"/>
    <n v="10.035074742064999"/>
    <m/>
    <n v="1.934837818145752"/>
    <n v="57600.029494001239"/>
    <n v="16"/>
  </r>
  <r>
    <x v="0"/>
    <x v="5"/>
    <x v="277"/>
    <x v="1"/>
    <n v="1.0035367561312999E-2"/>
    <n v="10.035367561312999"/>
    <m/>
    <n v="2.1502790451049805"/>
    <n v="57600.037701912152"/>
    <n v="16"/>
  </r>
  <r>
    <x v="0"/>
    <x v="5"/>
    <x v="278"/>
    <x v="1"/>
    <n v="1.0030962368088999E-2"/>
    <n v="10.030962368089"/>
    <m/>
    <n v="2.0667586326599121"/>
    <n v="57602.003351993102"/>
    <n v="16.001000000000001"/>
  </r>
  <r>
    <x v="0"/>
    <x v="5"/>
    <x v="279"/>
    <x v="1"/>
    <n v="0"/>
    <n v="0"/>
    <m/>
    <n v="2.0667586326599121"/>
    <n v="0"/>
    <n v="0"/>
  </r>
  <r>
    <x v="0"/>
    <x v="5"/>
    <x v="281"/>
    <x v="1"/>
    <n v="1.0030586449553999E-2"/>
    <n v="10.030586449553999"/>
    <m/>
    <n v="2.2403469085693359"/>
    <n v="57601.99578430265"/>
    <n v="16.001000000000001"/>
  </r>
  <r>
    <x v="0"/>
    <x v="5"/>
    <x v="282"/>
    <x v="1"/>
    <n v="1.0022659648719E-2"/>
    <n v="10.022659648718999"/>
    <m/>
    <n v="2.0217444896697998"/>
    <n v="57600.02528091862"/>
    <n v="16"/>
  </r>
  <r>
    <x v="0"/>
    <x v="5"/>
    <x v="283"/>
    <x v="1"/>
    <n v="1.0023351607942E-2"/>
    <n v="10.023351607942001"/>
    <m/>
    <n v="2.0646333694458008"/>
    <n v="57600.033813373928"/>
    <n v="16"/>
  </r>
  <r>
    <x v="0"/>
    <x v="5"/>
    <x v="284"/>
    <x v="1"/>
    <n v="1.0027048581518001E-2"/>
    <n v="10.027048581518001"/>
    <m/>
    <n v="2.0646333694458008"/>
    <n v="57600.037631243278"/>
    <n v="16"/>
  </r>
  <r>
    <x v="0"/>
    <x v="5"/>
    <x v="285"/>
    <x v="1"/>
    <n v="1.0027379307965E-2"/>
    <n v="10.027379307965001"/>
    <m/>
    <n v="2.0656952857971191"/>
    <n v="57602.003687725315"/>
    <n v="16.001000000000001"/>
  </r>
  <r>
    <x v="0"/>
    <x v="5"/>
    <x v="286"/>
    <x v="1"/>
    <n v="1.0026641163125001E-2"/>
    <n v="10.026641163125001"/>
    <m/>
    <n v="2.0656952857971191"/>
    <n v="57602.003860820216"/>
    <n v="16.001000000000001"/>
  </r>
  <r>
    <x v="0"/>
    <x v="5"/>
    <x v="287"/>
    <x v="1"/>
    <n v="0"/>
    <n v="0"/>
    <m/>
    <n v="2.0656952857971191"/>
    <n v="0"/>
    <n v="0"/>
  </r>
  <r>
    <x v="0"/>
    <x v="5"/>
    <x v="289"/>
    <x v="1"/>
    <n v="1.0031919947279999E-2"/>
    <n v="10.031919947279999"/>
    <m/>
    <n v="2.2414991855621338"/>
    <n v="57600.057371609539"/>
    <n v="16"/>
  </r>
  <r>
    <x v="0"/>
    <x v="5"/>
    <x v="290"/>
    <x v="1"/>
    <n v="1.0031236710365999E-2"/>
    <n v="10.031236710365999"/>
    <m/>
    <n v="2.1085617542266846"/>
    <n v="57600.066454770931"/>
    <n v="16"/>
  </r>
  <r>
    <x v="0"/>
    <x v="5"/>
    <x v="291"/>
    <x v="1"/>
    <n v="1.0037117979758E-2"/>
    <n v="10.037117979757999"/>
    <m/>
    <n v="2.1085617542266846"/>
    <n v="57602.003401284375"/>
    <n v="16.001000000000001"/>
  </r>
  <r>
    <x v="0"/>
    <x v="5"/>
    <x v="292"/>
    <x v="1"/>
    <n v="1.0042305912713E-2"/>
    <n v="10.042305912713001"/>
    <m/>
    <n v="2.0656952857971191"/>
    <n v="57601.99016926952"/>
    <n v="16.001000000000001"/>
  </r>
  <r>
    <x v="0"/>
    <x v="5"/>
    <x v="293"/>
    <x v="1"/>
    <n v="1.0027735765189999E-2"/>
    <n v="10.02773576519"/>
    <m/>
    <n v="1.9788113832473755"/>
    <n v="57602.004038260711"/>
    <n v="16.001000000000001"/>
  </r>
  <r>
    <x v="0"/>
    <x v="5"/>
    <x v="294"/>
    <x v="1"/>
    <n v="1.0020056816625E-2"/>
    <n v="10.020056816624999"/>
    <m/>
    <n v="2.1085617542266846"/>
    <n v="57600.035573988032"/>
    <n v="16"/>
  </r>
  <r>
    <x v="0"/>
    <x v="5"/>
    <x v="295"/>
    <x v="1"/>
    <n v="0"/>
    <n v="0"/>
    <m/>
    <n v="2.1085617542266846"/>
    <n v="0"/>
    <n v="0"/>
  </r>
  <r>
    <x v="0"/>
    <x v="5"/>
    <x v="297"/>
    <x v="1"/>
    <n v="1.0040393914684E-2"/>
    <n v="10.040393914684"/>
    <m/>
    <n v="2.2414991855621338"/>
    <n v="57602.004392191666"/>
    <n v="16.001000000000001"/>
  </r>
  <r>
    <x v="0"/>
    <x v="5"/>
    <x v="298"/>
    <x v="1"/>
    <n v="1.0041239997486E-2"/>
    <n v="10.041239997486"/>
    <m/>
    <n v="2.107478141784668"/>
    <n v="57601.999494955657"/>
    <n v="16.001000000000001"/>
  </r>
  <r>
    <x v="0"/>
    <x v="5"/>
    <x v="299"/>
    <x v="1"/>
    <n v="1.0043092576570999E-2"/>
    <n v="10.043092576570999"/>
    <m/>
    <n v="2.1085617542266846"/>
    <n v="57600.067515803421"/>
    <n v="16"/>
  </r>
  <r>
    <x v="0"/>
    <x v="5"/>
    <x v="300"/>
    <x v="1"/>
    <n v="1.0039320751020001E-2"/>
    <n v="10.03932075102"/>
    <m/>
    <n v="2.1096463203430176"/>
    <n v="57600.037176547499"/>
    <n v="16"/>
  </r>
  <r>
    <x v="0"/>
    <x v="5"/>
    <x v="301"/>
    <x v="1"/>
    <n v="1.0041131236554E-2"/>
    <n v="10.041131236554"/>
    <m/>
    <n v="2.1085617542266846"/>
    <n v="57600.037647209989"/>
    <n v="16"/>
  </r>
  <r>
    <x v="0"/>
    <x v="5"/>
    <x v="302"/>
    <x v="1"/>
    <n v="1.0043716317222E-2"/>
    <n v="10.043716317222"/>
    <m/>
    <n v="2.0656952857971191"/>
    <n v="57601.997045273121"/>
    <n v="16.001000000000001"/>
  </r>
  <r>
    <x v="0"/>
    <x v="5"/>
    <x v="303"/>
    <x v="1"/>
    <n v="0"/>
    <n v="0"/>
    <m/>
    <n v="2.0656952857971191"/>
    <n v="0"/>
    <n v="0"/>
  </r>
  <r>
    <x v="0"/>
    <x v="5"/>
    <x v="305"/>
    <x v="1"/>
    <n v="1.0036763614856E-2"/>
    <n v="10.036763614856"/>
    <m/>
    <n v="2.1986792087554932"/>
    <n v="57602.016616222361"/>
    <n v="16.001000000000001"/>
  </r>
  <r>
    <x v="0"/>
    <x v="5"/>
    <x v="306"/>
    <x v="1"/>
    <n v="1.0034488842024E-2"/>
    <n v="10.034488842024"/>
    <m/>
    <n v="2.1107320785522461"/>
    <n v="57601.992146158736"/>
    <n v="16.001000000000001"/>
  </r>
  <r>
    <x v="0"/>
    <x v="5"/>
    <x v="307"/>
    <x v="1"/>
    <n v="1.0033278555209999E-2"/>
    <n v="10.03327855521"/>
    <m/>
    <n v="2.1096463203430176"/>
    <n v="57600.035481597923"/>
    <n v="16"/>
  </r>
  <r>
    <x v="0"/>
    <x v="5"/>
    <x v="308"/>
    <x v="1"/>
    <n v="1.0031763323646E-2"/>
    <n v="10.031763323646"/>
    <m/>
    <n v="2.194162130355835"/>
    <n v="57600.037750958181"/>
    <n v="16"/>
  </r>
  <r>
    <x v="0"/>
    <x v="5"/>
    <x v="309"/>
    <x v="1"/>
    <n v="1.0033478208891E-2"/>
    <n v="10.033478208891001"/>
    <m/>
    <n v="2.1085617542266846"/>
    <n v="57600.033920736088"/>
    <n v="16"/>
  </r>
  <r>
    <x v="0"/>
    <x v="5"/>
    <x v="310"/>
    <x v="1"/>
    <n v="1.0039023090080999E-2"/>
    <n v="10.039023090080999"/>
    <m/>
    <n v="2.022784948348999"/>
    <n v="57600.037559143675"/>
    <n v="16"/>
  </r>
  <r>
    <x v="0"/>
    <x v="5"/>
    <x v="311"/>
    <x v="1"/>
    <n v="0"/>
    <n v="0"/>
    <m/>
    <n v="2.022784948348999"/>
    <n v="0"/>
    <n v="0"/>
  </r>
  <r>
    <x v="0"/>
    <x v="5"/>
    <x v="313"/>
    <x v="1"/>
    <n v="1.003794405215E-2"/>
    <n v="10.037944052149999"/>
    <m/>
    <n v="2.2866263389587402"/>
    <n v="57600.038469123574"/>
    <n v="16"/>
  </r>
  <r>
    <x v="0"/>
    <x v="5"/>
    <x v="314"/>
    <x v="1"/>
    <n v="1.0035938843866001E-2"/>
    <n v="10.035938843866001"/>
    <m/>
    <n v="2.1107320785522461"/>
    <n v="57600.039482869019"/>
    <n v="16"/>
  </r>
  <r>
    <x v="0"/>
    <x v="5"/>
    <x v="315"/>
    <x v="1"/>
    <n v="1.0032337972071001E-2"/>
    <n v="10.032337972071"/>
    <m/>
    <n v="2.022784948348999"/>
    <n v="57602.003847315456"/>
    <n v="16.001000000000001"/>
  </r>
  <r>
    <x v="0"/>
    <x v="5"/>
    <x v="316"/>
    <x v="1"/>
    <n v="1.0031697996684E-2"/>
    <n v="10.031697996684001"/>
    <m/>
    <n v="2.1096463203430176"/>
    <n v="57600.036915555786"/>
    <n v="16"/>
  </r>
  <r>
    <x v="0"/>
    <x v="5"/>
    <x v="317"/>
    <x v="1"/>
    <n v="1.0029664767318E-2"/>
    <n v="10.029664767318"/>
    <m/>
    <n v="2.1952898502349854"/>
    <n v="57600.037656670378"/>
    <n v="16"/>
  </r>
  <r>
    <x v="0"/>
    <x v="5"/>
    <x v="318"/>
    <x v="1"/>
    <n v="1.0030574188879E-2"/>
    <n v="10.030574188878999"/>
    <m/>
    <n v="2.153597354888916"/>
    <n v="57600.037720484353"/>
    <n v="16"/>
  </r>
  <r>
    <x v="0"/>
    <x v="5"/>
    <x v="319"/>
    <x v="1"/>
    <n v="0"/>
    <n v="0"/>
    <m/>
    <n v="2.153597354888916"/>
    <n v="0"/>
    <n v="0"/>
  </r>
  <r>
    <x v="0"/>
    <x v="5"/>
    <x v="321"/>
    <x v="1"/>
    <n v="1.0032984777787E-2"/>
    <n v="10.032984777787"/>
    <m/>
    <n v="2.1998114585876465"/>
    <n v="57600.035415896615"/>
    <n v="16"/>
  </r>
  <r>
    <x v="0"/>
    <x v="5"/>
    <x v="322"/>
    <x v="1"/>
    <n v="1.0034963921989E-2"/>
    <n v="10.034963921989"/>
    <m/>
    <n v="2.1085617542266846"/>
    <n v="57600.013806372008"/>
    <n v="16"/>
  </r>
  <r>
    <x v="0"/>
    <x v="5"/>
    <x v="323"/>
    <x v="1"/>
    <n v="1.0033786371159001E-2"/>
    <n v="10.033786371159"/>
    <m/>
    <n v="2.1107320785522461"/>
    <n v="57600.021141624718"/>
    <n v="16"/>
  </r>
  <r>
    <x v="0"/>
    <x v="5"/>
    <x v="324"/>
    <x v="1"/>
    <n v="1.0034952903738001E-2"/>
    <n v="10.034952903738001"/>
    <m/>
    <n v="2.1975483894348145"/>
    <n v="57600.01504691242"/>
    <n v="16"/>
  </r>
  <r>
    <x v="0"/>
    <x v="5"/>
    <x v="325"/>
    <x v="1"/>
    <n v="1.0035530314154001E-2"/>
    <n v="10.035530314154"/>
    <m/>
    <n v="2.153597354888916"/>
    <n v="57601.980403394584"/>
    <n v="16.001000000000001"/>
  </r>
  <r>
    <x v="0"/>
    <x v="5"/>
    <x v="326"/>
    <x v="1"/>
    <n v="1.0039688675920999E-2"/>
    <n v="10.039688675920999"/>
    <m/>
    <n v="2.1524901390075684"/>
    <n v="57600.026044077167"/>
    <n v="16"/>
  </r>
  <r>
    <x v="0"/>
    <x v="5"/>
    <x v="327"/>
    <x v="1"/>
    <n v="0"/>
    <n v="0"/>
    <m/>
    <n v="2.1524901390075684"/>
    <n v="0"/>
    <n v="0"/>
  </r>
  <r>
    <x v="0"/>
    <x v="5"/>
    <x v="329"/>
    <x v="1"/>
    <n v="1.0043821941703E-2"/>
    <n v="10.043821941702999"/>
    <m/>
    <n v="2.3282034397125244"/>
    <n v="57600.014653319886"/>
    <n v="16"/>
  </r>
  <r>
    <x v="0"/>
    <x v="5"/>
    <x v="330"/>
    <x v="1"/>
    <n v="1.003610110222E-2"/>
    <n v="10.03610110222"/>
    <m/>
    <n v="2.1952898502349854"/>
    <n v="57600.018045206736"/>
    <n v="16"/>
  </r>
  <r>
    <x v="0"/>
    <x v="5"/>
    <x v="331"/>
    <x v="1"/>
    <n v="1.0034120046958001E-2"/>
    <n v="10.034120046958"/>
    <m/>
    <n v="2.1952898502349854"/>
    <n v="57601.985628690018"/>
    <n v="16.001000000000001"/>
  </r>
  <r>
    <x v="0"/>
    <x v="5"/>
    <x v="332"/>
    <x v="1"/>
    <n v="1.0038814098868001E-2"/>
    <n v="10.038814098868"/>
    <m/>
    <n v="2.1964185237884521"/>
    <n v="57602.006255852306"/>
    <n v="16.001000000000001"/>
  </r>
  <r>
    <x v="0"/>
    <x v="5"/>
    <x v="333"/>
    <x v="1"/>
    <n v="1.0039485831226E-2"/>
    <n v="10.039485831226001"/>
    <m/>
    <n v="2.2403469085693359"/>
    <n v="57602.002098504818"/>
    <n v="16.001000000000001"/>
  </r>
  <r>
    <x v="0"/>
    <x v="5"/>
    <x v="334"/>
    <x v="1"/>
    <n v="1.0043037414543E-2"/>
    <n v="10.043037414543001"/>
    <m/>
    <n v="2.2831013202667236"/>
    <n v="57602.020074387707"/>
    <n v="16.001000000000001"/>
  </r>
  <r>
    <x v="0"/>
    <x v="5"/>
    <x v="335"/>
    <x v="1"/>
    <n v="0"/>
    <n v="0"/>
    <m/>
    <n v="2.2831013202667236"/>
    <n v="0"/>
    <n v="0"/>
  </r>
  <r>
    <x v="0"/>
    <x v="5"/>
    <x v="337"/>
    <x v="1"/>
    <n v="1.0041807856203001E-2"/>
    <n v="10.041807856203"/>
    <m/>
    <n v="2.3721318244934082"/>
    <n v="57600.06904011959"/>
    <n v="16"/>
  </r>
  <r>
    <x v="0"/>
    <x v="5"/>
    <x v="338"/>
    <x v="1"/>
    <n v="1.0037023141202001E-2"/>
    <n v="10.037023141202001"/>
    <m/>
    <n v="2.1952898502349854"/>
    <n v="57602.047457795539"/>
    <n v="16.001000000000001"/>
  </r>
  <r>
    <x v="0"/>
    <x v="5"/>
    <x v="339"/>
    <x v="1"/>
    <n v="1.0029620282106E-2"/>
    <n v="10.029620282106"/>
    <m/>
    <n v="2.153597354888916"/>
    <n v="57600.03759386103"/>
    <n v="16"/>
  </r>
  <r>
    <x v="0"/>
    <x v="5"/>
    <x v="340"/>
    <x v="1"/>
    <n v="1.0026552432455E-2"/>
    <n v="10.026552432455"/>
    <m/>
    <n v="2.153597354888916"/>
    <n v="57600.038951371258"/>
    <n v="16"/>
  </r>
  <r>
    <x v="0"/>
    <x v="5"/>
    <x v="341"/>
    <x v="1"/>
    <n v="1.0031815060906E-2"/>
    <n v="10.031815060906"/>
    <m/>
    <n v="2.153597354888916"/>
    <n v="57600.037474240562"/>
    <n v="16"/>
  </r>
  <r>
    <x v="0"/>
    <x v="5"/>
    <x v="342"/>
    <x v="1"/>
    <n v="1.0033482656953E-2"/>
    <n v="10.033482656953"/>
    <m/>
    <n v="2.153597354888916"/>
    <n v="57600.034171114487"/>
    <n v="16"/>
  </r>
  <r>
    <x v="0"/>
    <x v="5"/>
    <x v="343"/>
    <x v="1"/>
    <n v="0"/>
    <n v="0"/>
    <m/>
    <n v="2.153597354888916"/>
    <n v="0"/>
    <n v="0"/>
  </r>
  <r>
    <x v="0"/>
    <x v="5"/>
    <x v="345"/>
    <x v="1"/>
    <n v="1.0031517233907E-2"/>
    <n v="10.031517233907"/>
    <m/>
    <n v="2.3282034397125244"/>
    <n v="57600.038105308697"/>
    <n v="16"/>
  </r>
  <r>
    <x v="0"/>
    <x v="5"/>
    <x v="346"/>
    <x v="1"/>
    <n v="1.0027730695329E-2"/>
    <n v="10.027730695329"/>
    <m/>
    <n v="2.1964185237884521"/>
    <n v="57600.038099620877"/>
    <n v="16"/>
  </r>
  <r>
    <x v="0"/>
    <x v="5"/>
    <x v="347"/>
    <x v="1"/>
    <n v="1.0021945347513E-2"/>
    <n v="10.021945347513"/>
    <m/>
    <n v="2.1975483894348145"/>
    <n v="57600.037434008133"/>
    <n v="16"/>
  </r>
  <r>
    <x v="0"/>
    <x v="5"/>
    <x v="348"/>
    <x v="1"/>
    <n v="1.0026647134111E-2"/>
    <n v="10.026647134111"/>
    <m/>
    <n v="2.1118190288543701"/>
    <n v="57600.037367354074"/>
    <n v="16"/>
  </r>
  <r>
    <x v="0"/>
    <x v="5"/>
    <x v="349"/>
    <x v="1"/>
    <n v="1.0032357420346E-2"/>
    <n v="10.032357420345999"/>
    <m/>
    <n v="2.1547057628631592"/>
    <n v="57602.014304771736"/>
    <n v="16.001000000000001"/>
  </r>
  <r>
    <x v="0"/>
    <x v="5"/>
    <x v="350"/>
    <x v="1"/>
    <n v="1.0032226425491E-2"/>
    <n v="10.032226425491"/>
    <m/>
    <n v="2.1986792087554932"/>
    <n v="57602.006468423322"/>
    <n v="16.001000000000001"/>
  </r>
  <r>
    <x v="0"/>
    <x v="5"/>
    <x v="351"/>
    <x v="1"/>
    <n v="0"/>
    <n v="0"/>
    <m/>
    <n v="2.1986792087554932"/>
    <n v="0"/>
    <n v="0"/>
  </r>
  <r>
    <x v="0"/>
    <x v="5"/>
    <x v="353"/>
    <x v="1"/>
    <n v="1.0032128810931001E-2"/>
    <n v="10.032128810931001"/>
    <m/>
    <n v="2.37335205078125"/>
    <n v="57600.037964082832"/>
    <n v="16"/>
  </r>
  <r>
    <x v="0"/>
    <x v="5"/>
    <x v="354"/>
    <x v="1"/>
    <n v="1.0028724834209E-2"/>
    <n v="10.028724834208999"/>
    <m/>
    <n v="2.2403469085693359"/>
    <n v="57600.037552106834"/>
    <n v="16"/>
  </r>
  <r>
    <x v="0"/>
    <x v="5"/>
    <x v="355"/>
    <x v="1"/>
    <n v="1.0026788051192E-2"/>
    <n v="10.026788051192"/>
    <m/>
    <n v="2.2403469085693359"/>
    <n v="57600.067517542222"/>
    <n v="16"/>
  </r>
  <r>
    <x v="0"/>
    <x v="5"/>
    <x v="356"/>
    <x v="1"/>
    <m/>
    <n v="0"/>
    <m/>
    <m/>
    <m/>
    <n v="0"/>
  </r>
  <r>
    <x v="0"/>
    <x v="5"/>
    <x v="357"/>
    <x v="1"/>
    <m/>
    <n v="0"/>
    <m/>
    <m/>
    <m/>
    <n v="0"/>
  </r>
  <r>
    <x v="0"/>
    <x v="5"/>
    <x v="358"/>
    <x v="1"/>
    <m/>
    <n v="0"/>
    <m/>
    <m/>
    <m/>
    <n v="0"/>
  </r>
  <r>
    <x v="0"/>
    <x v="5"/>
    <x v="359"/>
    <x v="1"/>
    <m/>
    <n v="0"/>
    <m/>
    <m/>
    <m/>
    <n v="0"/>
  </r>
  <r>
    <x v="0"/>
    <x v="5"/>
    <x v="361"/>
    <x v="1"/>
    <n v="1.0026973557538E-2"/>
    <n v="10.026973557538"/>
    <m/>
    <n v="2.3294012546539307"/>
    <n v="57601.99171436207"/>
    <n v="16.001000000000001"/>
  </r>
  <r>
    <x v="0"/>
    <x v="5"/>
    <x v="362"/>
    <x v="1"/>
    <n v="1.0020535367977999E-2"/>
    <n v="10.020535367977999"/>
    <m/>
    <n v="2.1107320785522461"/>
    <n v="57600.04259348879"/>
    <n v="16"/>
  </r>
  <r>
    <x v="0"/>
    <x v="5"/>
    <x v="363"/>
    <x v="1"/>
    <n v="1.0030153060819001E-2"/>
    <n v="10.030153060819002"/>
    <m/>
    <n v="2.1986792087554932"/>
    <n v="57600.030493532126"/>
    <n v="16"/>
  </r>
  <r>
    <x v="0"/>
    <x v="5"/>
    <x v="364"/>
    <x v="1"/>
    <n v="1.0018518883800001E-2"/>
    <n v="10.018518883800001"/>
    <m/>
    <n v="2.2403469085693359"/>
    <n v="57601.986795665536"/>
    <n v="16.001000000000001"/>
  </r>
  <r>
    <x v="0"/>
    <x v="5"/>
    <x v="365"/>
    <x v="1"/>
    <n v="1.0026306000156001E-2"/>
    <n v="10.026306000156001"/>
    <m/>
    <n v="2.2403469085693359"/>
    <n v="57600.016789223395"/>
    <n v="16"/>
  </r>
  <r>
    <x v="0"/>
    <x v="5"/>
    <x v="366"/>
    <x v="1"/>
    <n v="1.0026967667013E-2"/>
    <n v="10.026967667013"/>
    <m/>
    <n v="2.1986792087554932"/>
    <n v="57600.019674856885"/>
    <n v="16"/>
  </r>
  <r>
    <x v="0"/>
    <x v="5"/>
    <x v="367"/>
    <x v="1"/>
    <n v="0"/>
    <n v="0"/>
    <m/>
    <n v="2.1986792087554932"/>
    <n v="0"/>
    <n v="0"/>
  </r>
  <r>
    <x v="0"/>
    <x v="5"/>
    <x v="369"/>
    <x v="1"/>
    <n v="1.0067356161520999E-2"/>
    <n v="10.067356161520999"/>
    <m/>
    <n v="2.4176387786865234"/>
    <n v="57600.039381077018"/>
    <n v="16"/>
  </r>
  <r>
    <x v="0"/>
    <x v="5"/>
    <x v="370"/>
    <x v="1"/>
    <n v="1.0064971993007E-2"/>
    <n v="10.064971993007001"/>
    <m/>
    <n v="2.2001159191131592"/>
    <n v="57600.037363263502"/>
    <n v="16"/>
  </r>
  <r>
    <x v="0"/>
    <x v="5"/>
    <x v="371"/>
    <x v="1"/>
    <n v="1.0060257744287E-2"/>
    <n v="10.060257744287"/>
    <m/>
    <n v="2.2418105602264404"/>
    <n v="57600.039829608009"/>
    <n v="16"/>
  </r>
  <r>
    <x v="0"/>
    <x v="5"/>
    <x v="372"/>
    <x v="1"/>
    <n v="1.0051581650625E-2"/>
    <n v="10.051581650625"/>
    <m/>
    <n v="2.1989841461181641"/>
    <n v="57600.039570266337"/>
    <n v="16"/>
  </r>
  <r>
    <x v="0"/>
    <x v="5"/>
    <x v="373"/>
    <x v="1"/>
    <n v="1.0053435192831001E-2"/>
    <n v="10.053435192831001"/>
    <m/>
    <n v="2.2418105602264404"/>
    <n v="57600.039672302504"/>
    <n v="16"/>
  </r>
  <r>
    <x v="0"/>
    <x v="5"/>
    <x v="374"/>
    <x v="1"/>
    <n v="1.0053250392047E-2"/>
    <n v="10.053250392047001"/>
    <m/>
    <n v="2.1989841461181641"/>
    <n v="57601.99482416219"/>
    <n v="16.001000000000001"/>
  </r>
  <r>
    <x v="0"/>
    <x v="5"/>
    <x v="375"/>
    <x v="1"/>
    <n v="0"/>
    <n v="0"/>
    <m/>
    <n v="2.1989841461181641"/>
    <n v="0"/>
    <n v="0"/>
  </r>
  <r>
    <x v="0"/>
    <x v="5"/>
    <x v="377"/>
    <x v="1"/>
    <n v="1.0040030726370001E-2"/>
    <n v="10.04003072637"/>
    <m/>
    <n v="2.3749027252197266"/>
    <n v="57602.006490330416"/>
    <n v="16.001000000000001"/>
  </r>
  <r>
    <x v="0"/>
    <x v="5"/>
    <x v="378"/>
    <x v="1"/>
    <n v="2.0175245700000001E-6"/>
    <n v="2.01752457E-3"/>
    <m/>
    <n v="2.2418105602264404"/>
    <n v="4113.2771060774103"/>
    <n v="1.143"/>
  </r>
  <r>
    <x v="0"/>
    <x v="5"/>
    <x v="379"/>
    <x v="1"/>
    <n v="1.5328896789999999E-6"/>
    <n v="1.5328896789999998E-3"/>
    <m/>
    <n v="0.14285130798816681"/>
    <n v="3834.09153030999"/>
    <n v="1.0649999999999999"/>
  </r>
  <r>
    <x v="0"/>
    <x v="5"/>
    <x v="380"/>
    <x v="1"/>
    <n v="1.2939722397E-5"/>
    <n v="1.2939722397E-2"/>
    <m/>
    <n v="85.496505737304688"/>
    <n v="6308.1723217791568"/>
    <n v="1.752"/>
  </r>
  <r>
    <x v="0"/>
    <x v="5"/>
    <x v="381"/>
    <x v="1"/>
    <n v="1.8106064709999999E-6"/>
    <n v="1.810606471E-3"/>
    <m/>
    <n v="3.1665370464324951"/>
    <n v="3973.2437284211633"/>
    <n v="1.1040000000000001"/>
  </r>
  <r>
    <x v="0"/>
    <x v="5"/>
    <x v="382"/>
    <x v="1"/>
    <n v="1.24362806E-6"/>
    <n v="1.2436280600000001E-3"/>
    <m/>
    <n v="0.16665984690189362"/>
    <n v="3582.3745677601391"/>
    <n v="0.995"/>
  </r>
  <r>
    <x v="0"/>
    <x v="5"/>
    <x v="383"/>
    <x v="1"/>
    <n v="0"/>
    <n v="0"/>
    <m/>
    <n v="0.16665984690189362"/>
    <n v="0"/>
    <n v="0"/>
  </r>
  <r>
    <x v="0"/>
    <x v="5"/>
    <x v="385"/>
    <x v="1"/>
    <n v="1.0022898754183E-2"/>
    <n v="10.022898754183"/>
    <m/>
    <n v="2.4188826084136963"/>
    <n v="57600.039633405955"/>
    <n v="16"/>
  </r>
  <r>
    <x v="0"/>
    <x v="5"/>
    <x v="386"/>
    <x v="1"/>
    <n v="1.0022360919315E-2"/>
    <n v="10.022360919315"/>
    <m/>
    <n v="2.3736817836761475"/>
    <n v="57600.039789255607"/>
    <n v="16"/>
  </r>
  <r>
    <x v="0"/>
    <x v="5"/>
    <x v="387"/>
    <x v="1"/>
    <n v="1.0018448778636E-2"/>
    <n v="10.018448778636001"/>
    <m/>
    <n v="2.332122802734375"/>
    <n v="57600.039576863062"/>
    <n v="16"/>
  </r>
  <r>
    <x v="0"/>
    <x v="5"/>
    <x v="388"/>
    <x v="1"/>
    <n v="1.0020671585590999E-2"/>
    <n v="10.020671585591"/>
    <m/>
    <n v="2.4176387786865234"/>
    <n v="57600.041708423014"/>
    <n v="16"/>
  </r>
  <r>
    <x v="0"/>
    <x v="5"/>
    <x v="389"/>
    <x v="1"/>
    <n v="1.0019598275536E-2"/>
    <n v="10.019598275536"/>
    <m/>
    <n v="2.3309230804443359"/>
    <n v="57600.039761931723"/>
    <n v="16"/>
  </r>
  <r>
    <x v="0"/>
    <x v="5"/>
    <x v="390"/>
    <x v="1"/>
    <n v="1.0016955935836E-2"/>
    <n v="10.016955935836"/>
    <m/>
    <n v="2.4603309631347656"/>
    <n v="57601.990155992826"/>
    <n v="16.001000000000001"/>
  </r>
  <r>
    <x v="0"/>
    <x v="5"/>
    <x v="391"/>
    <x v="1"/>
    <n v="0"/>
    <n v="0"/>
    <m/>
    <n v="2.4603309631347656"/>
    <n v="0"/>
    <n v="0"/>
  </r>
  <r>
    <x v="0"/>
    <x v="5"/>
    <x v="393"/>
    <x v="1"/>
    <n v="1.0025284248780001E-2"/>
    <n v="10.02528424878"/>
    <m/>
    <n v="2.5921344757080078"/>
    <n v="57600.041728762066"/>
    <n v="16"/>
  </r>
  <r>
    <x v="0"/>
    <x v="5"/>
    <x v="394"/>
    <x v="1"/>
    <n v="1.004216916493E-2"/>
    <n v="10.04216916493"/>
    <m/>
    <n v="2.4176387786865234"/>
    <n v="57600.024706342941"/>
    <n v="16"/>
  </r>
  <r>
    <x v="0"/>
    <x v="5"/>
    <x v="395"/>
    <x v="1"/>
    <n v="1.0069275420437999E-2"/>
    <n v="10.069275420438"/>
    <m/>
    <n v="2.4590673446655273"/>
    <n v="57600.03972767372"/>
    <n v="16"/>
  </r>
  <r>
    <x v="0"/>
    <x v="5"/>
    <x v="396"/>
    <x v="1"/>
    <n v="1.0074344726719E-2"/>
    <n v="10.074344726719"/>
    <m/>
    <n v="2.3749027252197266"/>
    <n v="57600.039538432582"/>
    <n v="16"/>
  </r>
  <r>
    <x v="0"/>
    <x v="5"/>
    <x v="397"/>
    <x v="1"/>
    <n v="1.0075767697552E-2"/>
    <n v="10.075767697551999"/>
    <m/>
    <n v="2.4628622531890869"/>
    <n v="57600.039667504694"/>
    <n v="16"/>
  </r>
  <r>
    <x v="0"/>
    <x v="5"/>
    <x v="398"/>
    <x v="1"/>
    <n v="1.0077867746326999E-2"/>
    <n v="10.077867746327"/>
    <m/>
    <n v="2.4176387786865234"/>
    <n v="57600.039442069101"/>
    <n v="16"/>
  </r>
  <r>
    <x v="0"/>
    <x v="5"/>
    <x v="399"/>
    <x v="1"/>
    <n v="0"/>
    <n v="0"/>
    <m/>
    <n v="2.4176387786865234"/>
    <n v="0"/>
    <n v="0"/>
  </r>
  <r>
    <x v="0"/>
    <x v="5"/>
    <x v="401"/>
    <x v="1"/>
    <n v="1.0073711862339E-2"/>
    <n v="10.073711862339"/>
    <m/>
    <n v="2.5068418979644775"/>
    <n v="57602.0054468038"/>
    <n v="16.001000000000001"/>
  </r>
  <r>
    <x v="0"/>
    <x v="5"/>
    <x v="402"/>
    <x v="1"/>
    <n v="1.0078263000070999E-2"/>
    <n v="10.078263000070999"/>
    <m/>
    <n v="2.332122802734375"/>
    <n v="57601.991842174175"/>
    <n v="16.001000000000001"/>
  </r>
  <r>
    <x v="0"/>
    <x v="5"/>
    <x v="403"/>
    <x v="1"/>
    <n v="1.0078915957965E-2"/>
    <n v="10.078915957965"/>
    <m/>
    <n v="2.4188826084136963"/>
    <n v="57602.005543492312"/>
    <n v="16.001000000000001"/>
  </r>
  <r>
    <x v="0"/>
    <x v="5"/>
    <x v="404"/>
    <x v="1"/>
    <n v="1.0075682410096E-2"/>
    <n v="10.075682410096"/>
    <m/>
    <n v="2.4615960121154785"/>
    <n v="57600.038880572749"/>
    <n v="16"/>
  </r>
  <r>
    <x v="0"/>
    <x v="5"/>
    <x v="405"/>
    <x v="1"/>
    <n v="1.0050781063527E-2"/>
    <n v="10.050781063526999"/>
    <m/>
    <n v="2.4188826084136963"/>
    <n v="57600.039864318795"/>
    <n v="16"/>
  </r>
  <r>
    <x v="0"/>
    <x v="5"/>
    <x v="406"/>
    <x v="1"/>
    <n v="1.0047448695335E-2"/>
    <n v="10.047448695335"/>
    <m/>
    <n v="2.4188826084136963"/>
    <n v="57600.039820730824"/>
    <n v="16"/>
  </r>
  <r>
    <x v="0"/>
    <x v="5"/>
    <x v="407"/>
    <x v="1"/>
    <n v="0"/>
    <n v="0"/>
    <m/>
    <n v="2.4188826084136963"/>
    <n v="0"/>
    <n v="0"/>
  </r>
  <r>
    <x v="0"/>
    <x v="5"/>
    <x v="409"/>
    <x v="1"/>
    <n v="1.004626450139E-2"/>
    <n v="10.04626450139"/>
    <m/>
    <n v="2.5495100021362305"/>
    <n v="57602.004804132361"/>
    <n v="16.001000000000001"/>
  </r>
  <r>
    <x v="0"/>
    <x v="5"/>
    <x v="410"/>
    <x v="1"/>
    <n v="1.0049783535157999E-2"/>
    <n v="10.049783535157999"/>
    <m/>
    <n v="2.4188826084136963"/>
    <n v="57600.03976052384"/>
    <n v="16"/>
  </r>
  <r>
    <x v="0"/>
    <x v="5"/>
    <x v="411"/>
    <x v="1"/>
    <n v="1.0047847745881E-2"/>
    <n v="10.047847745881"/>
    <m/>
    <n v="2.4188826084136963"/>
    <n v="57600.039505003107"/>
    <n v="16"/>
  </r>
  <r>
    <x v="0"/>
    <x v="5"/>
    <x v="412"/>
    <x v="1"/>
    <n v="1.0046531487510999E-2"/>
    <n v="10.046531487511"/>
    <m/>
    <n v="2.3749027252197266"/>
    <n v="57602.005769391355"/>
    <n v="16.001000000000001"/>
  </r>
  <r>
    <x v="0"/>
    <x v="5"/>
    <x v="413"/>
    <x v="1"/>
    <n v="8.8252476851310001E-3"/>
    <n v="8.825247685131"/>
    <m/>
    <n v="2.5042655467987061"/>
    <n v="49480.536917452977"/>
    <n v="13.744999999999999"/>
  </r>
  <r>
    <x v="1"/>
    <x v="5"/>
    <x v="195"/>
    <x v="1"/>
    <n v="9.9805255942339993E-3"/>
    <n v="9.980525594233999"/>
    <m/>
    <n v="3.6909856796264648"/>
    <n v="57600.037575115603"/>
    <n v="16"/>
  </r>
  <r>
    <x v="1"/>
    <x v="5"/>
    <x v="196"/>
    <x v="1"/>
    <n v="9.9601935095500003E-3"/>
    <n v="9.9601935095500007"/>
    <m/>
    <n v="3.650749683380127"/>
    <n v="57600.03789343212"/>
    <n v="16"/>
  </r>
  <r>
    <x v="1"/>
    <x v="5"/>
    <x v="197"/>
    <x v="1"/>
    <n v="9.9583122421020003E-3"/>
    <n v="9.9583122421020001"/>
    <m/>
    <n v="3.7769496440887451"/>
    <n v="57600.0379027323"/>
    <n v="16"/>
  </r>
  <r>
    <x v="1"/>
    <x v="5"/>
    <x v="198"/>
    <x v="1"/>
    <n v="9.9650341524990006E-3"/>
    <n v="9.9650341524990012"/>
    <m/>
    <n v="3.6067647933959961"/>
    <n v="57600.03779861184"/>
    <n v="16"/>
  </r>
  <r>
    <x v="1"/>
    <x v="5"/>
    <x v="199"/>
    <x v="1"/>
    <n v="0"/>
    <n v="0"/>
    <m/>
    <n v="3.6067647933959961"/>
    <n v="0"/>
    <n v="0"/>
  </r>
  <r>
    <x v="1"/>
    <x v="5"/>
    <x v="200"/>
    <x v="0"/>
    <n v="2.0244556687746999E-2"/>
    <n v="20.244556687747"/>
    <m/>
    <n v="3.6928591728210449"/>
    <n v="127206.57376988606"/>
    <n v="35.335000000000001"/>
  </r>
  <r>
    <x v="1"/>
    <x v="5"/>
    <x v="201"/>
    <x v="1"/>
    <n v="9.9619328375660007E-3"/>
    <n v="9.9619328375660015"/>
    <m/>
    <n v="3.8765807151794434"/>
    <n v="57600.037459808933"/>
    <n v="16"/>
  </r>
  <r>
    <x v="1"/>
    <x v="5"/>
    <x v="202"/>
    <x v="1"/>
    <n v="9.9639677466039998E-3"/>
    <n v="9.9639677466040002"/>
    <m/>
    <n v="3.650749683380127"/>
    <n v="57602.003728103606"/>
    <n v="16.001000000000001"/>
  </r>
  <r>
    <x v="1"/>
    <x v="5"/>
    <x v="203"/>
    <x v="1"/>
    <n v="9.9669433703250005E-3"/>
    <n v="9.9669433703249997"/>
    <m/>
    <n v="3.6488964557647705"/>
    <n v="57600.037688763041"/>
    <n v="16"/>
  </r>
  <r>
    <x v="1"/>
    <x v="5"/>
    <x v="204"/>
    <x v="1"/>
    <n v="9.9671071247210002E-3"/>
    <n v="9.9671071247210001"/>
    <m/>
    <n v="3.6067647933959961"/>
    <n v="57600.0376718146"/>
    <n v="16"/>
  </r>
  <r>
    <x v="1"/>
    <x v="5"/>
    <x v="205"/>
    <x v="1"/>
    <n v="9.9610511532479996E-3"/>
    <n v="9.9610511532480004"/>
    <m/>
    <n v="3.5664021968841553"/>
    <n v="57600.035969004413"/>
    <n v="16"/>
  </r>
  <r>
    <x v="1"/>
    <x v="5"/>
    <x v="206"/>
    <x v="1"/>
    <n v="9.9650072852930007E-3"/>
    <n v="9.9650072852929998"/>
    <m/>
    <n v="3.6526045799255371"/>
    <n v="57602.003812972122"/>
    <n v="16.001000000000001"/>
  </r>
  <r>
    <x v="1"/>
    <x v="5"/>
    <x v="207"/>
    <x v="1"/>
    <n v="0"/>
    <n v="0"/>
    <m/>
    <n v="3.6526045799255371"/>
    <n v="0"/>
    <n v="0"/>
  </r>
  <r>
    <x v="1"/>
    <x v="5"/>
    <x v="208"/>
    <x v="0"/>
    <n v="2.0219585331248E-2"/>
    <n v="20.219585331247998"/>
    <m/>
    <n v="3.6104319095611572"/>
    <n v="127041.70711597661"/>
    <n v="35.289000000000001"/>
  </r>
  <r>
    <x v="1"/>
    <x v="5"/>
    <x v="209"/>
    <x v="1"/>
    <n v="9.9597157668279996E-3"/>
    <n v="9.9597157668279994"/>
    <m/>
    <n v="3.9186396598815918"/>
    <n v="57600.040555005835"/>
    <n v="16"/>
  </r>
  <r>
    <x v="1"/>
    <x v="5"/>
    <x v="210"/>
    <x v="1"/>
    <n v="9.9599397437390002E-3"/>
    <n v="9.9599397437389996"/>
    <m/>
    <n v="3.6085975170135498"/>
    <n v="57600.037593671746"/>
    <n v="16"/>
  </r>
  <r>
    <x v="1"/>
    <x v="5"/>
    <x v="211"/>
    <x v="1"/>
    <n v="9.9542334373300002E-3"/>
    <n v="9.9542334373300001"/>
    <m/>
    <n v="3.6104319095611572"/>
    <n v="57600.037691253397"/>
    <n v="16"/>
  </r>
  <r>
    <x v="1"/>
    <x v="5"/>
    <x v="212"/>
    <x v="1"/>
    <n v="9.9590085052120008E-3"/>
    <n v="9.959008505212001"/>
    <m/>
    <n v="3.6526045799255371"/>
    <n v="57602.018668927405"/>
    <n v="16.001000000000001"/>
  </r>
  <r>
    <x v="1"/>
    <x v="5"/>
    <x v="213"/>
    <x v="1"/>
    <n v="9.9578150595220002E-3"/>
    <n v="9.9578150595219999"/>
    <m/>
    <n v="3.6947345733642578"/>
    <n v="57601.999923875133"/>
    <n v="16.001000000000001"/>
  </r>
  <r>
    <x v="1"/>
    <x v="5"/>
    <x v="214"/>
    <x v="1"/>
    <n v="9.9623759101629995E-3"/>
    <n v="9.9623759101629989"/>
    <m/>
    <n v="3.7387194633483887"/>
    <n v="57600.039248536275"/>
    <n v="16"/>
  </r>
  <r>
    <x v="1"/>
    <x v="5"/>
    <x v="215"/>
    <x v="1"/>
    <n v="0"/>
    <n v="0"/>
    <m/>
    <n v="3.7387194633483887"/>
    <n v="0"/>
    <n v="0"/>
  </r>
  <r>
    <x v="1"/>
    <x v="5"/>
    <x v="216"/>
    <x v="0"/>
    <n v="2.0181204616488001E-2"/>
    <n v="20.181204616487999"/>
    <m/>
    <n v="3.6104319095611572"/>
    <n v="126471.23701846672"/>
    <n v="35.131"/>
  </r>
  <r>
    <x v="1"/>
    <x v="5"/>
    <x v="217"/>
    <x v="1"/>
    <n v="9.9583220775049993E-3"/>
    <n v="9.9583220775049988"/>
    <m/>
    <n v="4.002629280090332"/>
    <n v="57600.037769521063"/>
    <n v="16"/>
  </r>
  <r>
    <x v="1"/>
    <x v="5"/>
    <x v="218"/>
    <x v="1"/>
    <n v="9.9551822372220006E-3"/>
    <n v="9.9551822372220009"/>
    <m/>
    <n v="3.6526045799255371"/>
    <n v="57600.037618156435"/>
    <n v="16"/>
  </r>
  <r>
    <x v="1"/>
    <x v="5"/>
    <x v="219"/>
    <x v="1"/>
    <n v="9.9586047616519995E-3"/>
    <n v="9.9586047616519995"/>
    <m/>
    <n v="3.6085975170135498"/>
    <n v="57600.038121405451"/>
    <n v="16"/>
  </r>
  <r>
    <x v="1"/>
    <x v="5"/>
    <x v="220"/>
    <x v="1"/>
    <n v="9.9584963415310004E-3"/>
    <n v="9.9584963415310011"/>
    <m/>
    <n v="3.6526045799255371"/>
    <n v="57600.037748362331"/>
    <n v="16"/>
  </r>
  <r>
    <x v="1"/>
    <x v="5"/>
    <x v="221"/>
    <x v="1"/>
    <n v="9.9708650353940009E-3"/>
    <n v="9.9708650353940005"/>
    <m/>
    <n v="3.6928591728210449"/>
    <n v="57600.037806095483"/>
    <n v="16"/>
  </r>
  <r>
    <x v="1"/>
    <x v="5"/>
    <x v="222"/>
    <x v="1"/>
    <n v="9.9783127597760004E-3"/>
    <n v="9.9783127597760011"/>
    <m/>
    <n v="3.7368216514587402"/>
    <n v="57600.037482600565"/>
    <n v="16"/>
  </r>
  <r>
    <x v="1"/>
    <x v="5"/>
    <x v="223"/>
    <x v="1"/>
    <n v="0"/>
    <n v="0"/>
    <m/>
    <n v="3.7368216514587402"/>
    <n v="0"/>
    <n v="0"/>
  </r>
  <r>
    <x v="1"/>
    <x v="5"/>
    <x v="224"/>
    <x v="0"/>
    <n v="2.0189600412420999E-2"/>
    <n v="20.189600412420997"/>
    <m/>
    <n v="3.6526045799255371"/>
    <n v="126720.03353018772"/>
    <n v="35.200000000000003"/>
  </r>
  <r>
    <x v="1"/>
    <x v="5"/>
    <x v="225"/>
    <x v="1"/>
    <n v="9.9578825216370005E-3"/>
    <n v="9.9578825216369999"/>
    <m/>
    <n v="3.9626691341400146"/>
    <n v="57600.037795192489"/>
    <n v="16"/>
  </r>
  <r>
    <x v="1"/>
    <x v="5"/>
    <x v="226"/>
    <x v="1"/>
    <n v="9.9603486466470006E-3"/>
    <n v="9.9603486466470006"/>
    <m/>
    <n v="3.6966118812561035"/>
    <n v="57600.03734601957"/>
    <n v="16"/>
  </r>
  <r>
    <x v="1"/>
    <x v="5"/>
    <x v="227"/>
    <x v="1"/>
    <n v="9.9829332380579998E-3"/>
    <n v="9.9829332380579991"/>
    <m/>
    <n v="3.6526045799255371"/>
    <n v="57600.037621195581"/>
    <n v="16"/>
  </r>
  <r>
    <x v="1"/>
    <x v="5"/>
    <x v="228"/>
    <x v="1"/>
    <n v="9.9859643345579993E-3"/>
    <n v="9.985964334558"/>
    <m/>
    <n v="3.7807843685150146"/>
    <n v="57602.003829310081"/>
    <n v="16.001000000000001"/>
  </r>
  <r>
    <x v="1"/>
    <x v="5"/>
    <x v="229"/>
    <x v="1"/>
    <n v="9.9869907415149999E-3"/>
    <n v="9.9869907415149992"/>
    <m/>
    <n v="3.7368216514587402"/>
    <n v="57600.0375570584"/>
    <n v="16"/>
  </r>
  <r>
    <x v="1"/>
    <x v="5"/>
    <x v="230"/>
    <x v="1"/>
    <n v="9.9771962175129996E-3"/>
    <n v="9.9771962175129989"/>
    <m/>
    <n v="3.7387194633483887"/>
    <n v="57600.037780829982"/>
    <n v="16"/>
  </r>
  <r>
    <x v="1"/>
    <x v="5"/>
    <x v="231"/>
    <x v="1"/>
    <n v="0"/>
    <n v="0"/>
    <m/>
    <n v="3.7387194633483887"/>
    <n v="0"/>
    <n v="0"/>
  </r>
  <r>
    <x v="1"/>
    <x v="5"/>
    <x v="232"/>
    <x v="0"/>
    <n v="2.0162114748317E-2"/>
    <n v="20.162114748317002"/>
    <m/>
    <n v="3.7368216514587402"/>
    <n v="126518.42199018264"/>
    <n v="35.143999999999998"/>
  </r>
  <r>
    <x v="1"/>
    <x v="5"/>
    <x v="233"/>
    <x v="1"/>
    <n v="9.9647324392369997E-3"/>
    <n v="9.9647324392370002"/>
    <m/>
    <n v="4.0046629905700684"/>
    <n v="57600.032811067809"/>
    <n v="16"/>
  </r>
  <r>
    <x v="1"/>
    <x v="5"/>
    <x v="234"/>
    <x v="1"/>
    <n v="9.9903445527769995E-3"/>
    <n v="9.9903445527769996"/>
    <m/>
    <n v="3.7788662910461426"/>
    <n v="57600.038129130669"/>
    <n v="16"/>
  </r>
  <r>
    <x v="1"/>
    <x v="5"/>
    <x v="235"/>
    <x v="1"/>
    <n v="9.9880643373230008E-3"/>
    <n v="9.9880643373230011"/>
    <m/>
    <n v="3.650749683380127"/>
    <n v="57600.030231048746"/>
    <n v="16"/>
  </r>
  <r>
    <x v="1"/>
    <x v="5"/>
    <x v="236"/>
    <x v="1"/>
    <n v="9.9842688354040005E-3"/>
    <n v="9.9842688354040003"/>
    <m/>
    <n v="3.82474684715271"/>
    <n v="57601.997354975814"/>
    <n v="16.001000000000001"/>
  </r>
  <r>
    <x v="1"/>
    <x v="5"/>
    <x v="237"/>
    <x v="1"/>
    <n v="9.9785995805840005E-3"/>
    <n v="9.9785995805840013"/>
    <m/>
    <n v="3.6104319095611572"/>
    <n v="57601.988196413055"/>
    <n v="16.001000000000001"/>
  </r>
  <r>
    <x v="1"/>
    <x v="5"/>
    <x v="238"/>
    <x v="1"/>
    <n v="9.9878392627039993E-3"/>
    <n v="9.987839262704"/>
    <m/>
    <n v="3.7368216514587402"/>
    <n v="57600.027644626491"/>
    <n v="16"/>
  </r>
  <r>
    <x v="1"/>
    <x v="5"/>
    <x v="239"/>
    <x v="1"/>
    <n v="0"/>
    <n v="0"/>
    <m/>
    <n v="3.7368216514587402"/>
    <n v="0"/>
    <n v="0"/>
  </r>
  <r>
    <x v="1"/>
    <x v="5"/>
    <x v="240"/>
    <x v="0"/>
    <n v="2.012243060232E-2"/>
    <n v="20.122430602319998"/>
    <m/>
    <n v="3.7807843685150146"/>
    <n v="126076.3881257832"/>
    <n v="35.021000000000001"/>
  </r>
  <r>
    <x v="1"/>
    <x v="5"/>
    <x v="241"/>
    <x v="1"/>
    <n v="9.9916813428559993E-3"/>
    <n v="9.9916813428559994"/>
    <m/>
    <n v="3.9626691341400146"/>
    <n v="57600.027200234537"/>
    <n v="16"/>
  </r>
  <r>
    <x v="1"/>
    <x v="5"/>
    <x v="242"/>
    <x v="1"/>
    <n v="9.9914811046430008E-3"/>
    <n v="9.9914811046430003"/>
    <m/>
    <n v="3.6966118812561035"/>
    <n v="57600.025653058576"/>
    <n v="16"/>
  </r>
  <r>
    <x v="1"/>
    <x v="5"/>
    <x v="243"/>
    <x v="1"/>
    <n v="9.9953683306519998E-3"/>
    <n v="9.9953683306519991"/>
    <m/>
    <n v="3.7387194633483887"/>
    <n v="57600.037506364672"/>
    <n v="16"/>
  </r>
  <r>
    <x v="1"/>
    <x v="5"/>
    <x v="244"/>
    <x v="1"/>
    <n v="9.9966601182839999E-3"/>
    <n v="9.9966601182839998"/>
    <m/>
    <n v="3.6984913349151611"/>
    <n v="57600.037685017051"/>
    <n v="16"/>
  </r>
  <r>
    <x v="1"/>
    <x v="5"/>
    <x v="245"/>
    <x v="1"/>
    <n v="9.9900572156259998E-3"/>
    <n v="9.990057215625999"/>
    <m/>
    <n v="3.6984913349151611"/>
    <n v="57600.037957813256"/>
    <n v="16"/>
  </r>
  <r>
    <x v="1"/>
    <x v="5"/>
    <x v="246"/>
    <x v="1"/>
    <n v="9.9889705450069994E-3"/>
    <n v="9.9889705450069997"/>
    <m/>
    <n v="3.7387194633483887"/>
    <n v="57602.00338058632"/>
    <n v="16.001000000000001"/>
  </r>
  <r>
    <x v="1"/>
    <x v="5"/>
    <x v="247"/>
    <x v="1"/>
    <n v="0"/>
    <n v="0"/>
    <m/>
    <n v="3.7387194633483887"/>
    <n v="0"/>
    <n v="0"/>
  </r>
  <r>
    <x v="1"/>
    <x v="5"/>
    <x v="248"/>
    <x v="0"/>
    <n v="2.0101505081709999E-2"/>
    <n v="20.101505081709998"/>
    <m/>
    <n v="3.7387194633483887"/>
    <n v="125848.35161175617"/>
    <n v="34.957999999999998"/>
  </r>
  <r>
    <x v="1"/>
    <x v="5"/>
    <x v="249"/>
    <x v="1"/>
    <n v="9.9886368113199994E-3"/>
    <n v="9.9886368113199993"/>
    <m/>
    <n v="4.1303887367248535"/>
    <n v="57600.037692492522"/>
    <n v="16"/>
  </r>
  <r>
    <x v="1"/>
    <x v="5"/>
    <x v="250"/>
    <x v="1"/>
    <n v="9.9693754499950004E-3"/>
    <n v="9.9693754499950007"/>
    <m/>
    <n v="3.7846264839172363"/>
    <n v="57600.063634289581"/>
    <n v="16"/>
  </r>
  <r>
    <x v="1"/>
    <x v="5"/>
    <x v="251"/>
    <x v="1"/>
    <n v="9.98279930429E-3"/>
    <n v="9.9827993042899994"/>
    <m/>
    <n v="3.7807843685150146"/>
    <n v="57600.048400794782"/>
    <n v="16"/>
  </r>
  <r>
    <x v="1"/>
    <x v="5"/>
    <x v="252"/>
    <x v="1"/>
    <n v="9.9812195668749996E-3"/>
    <n v="9.9812195668749997"/>
    <m/>
    <n v="3.6966118812561035"/>
    <n v="57600.037725959133"/>
    <n v="16"/>
  </r>
  <r>
    <x v="1"/>
    <x v="5"/>
    <x v="253"/>
    <x v="1"/>
    <n v="9.9858588486589992E-3"/>
    <n v="9.9858588486589994"/>
    <m/>
    <n v="3.6966118812561035"/>
    <n v="57600.037527381595"/>
    <n v="16"/>
  </r>
  <r>
    <x v="1"/>
    <x v="5"/>
    <x v="254"/>
    <x v="1"/>
    <n v="9.9884983348709992E-3"/>
    <n v="9.9884983348709984"/>
    <m/>
    <n v="3.7827043533325195"/>
    <n v="57600.038000582383"/>
    <n v="16"/>
  </r>
  <r>
    <x v="1"/>
    <x v="5"/>
    <x v="255"/>
    <x v="1"/>
    <n v="0"/>
    <n v="0"/>
    <m/>
    <n v="3.7827043533325195"/>
    <n v="0"/>
    <n v="0"/>
  </r>
  <r>
    <x v="1"/>
    <x v="5"/>
    <x v="256"/>
    <x v="0"/>
    <n v="2.0095545530619E-2"/>
    <n v="20.095545530618999"/>
    <m/>
    <n v="3.7807843685150146"/>
    <n v="125877.69440787776"/>
    <n v="34.966000000000001"/>
  </r>
  <r>
    <x v="1"/>
    <x v="5"/>
    <x v="257"/>
    <x v="1"/>
    <n v="9.9967487478300008E-3"/>
    <n v="9.9967487478300008"/>
    <m/>
    <n v="4.0486702919006348"/>
    <n v="57600.037716791223"/>
    <n v="16"/>
  </r>
  <r>
    <x v="1"/>
    <x v="5"/>
    <x v="258"/>
    <x v="1"/>
    <n v="9.9951729105609999E-3"/>
    <n v="9.9951729105609992"/>
    <m/>
    <n v="3.7387194633483887"/>
    <n v="57600.040095901517"/>
    <n v="16"/>
  </r>
  <r>
    <x v="1"/>
    <x v="5"/>
    <x v="259"/>
    <x v="1"/>
    <n v="9.9926611812149995E-3"/>
    <n v="9.9926611812150004"/>
    <m/>
    <n v="3.742520809173584"/>
    <n v="57600.037611932661"/>
    <n v="16"/>
  </r>
  <r>
    <x v="1"/>
    <x v="5"/>
    <x v="260"/>
    <x v="1"/>
    <n v="9.9906379358919994E-3"/>
    <n v="9.9906379358919999"/>
    <m/>
    <n v="3.7827043533325195"/>
    <n v="57600.037642592928"/>
    <n v="16"/>
  </r>
  <r>
    <x v="1"/>
    <x v="5"/>
    <x v="261"/>
    <x v="1"/>
    <n v="9.9931614496979997E-3"/>
    <n v="9.9931614496980004"/>
    <m/>
    <n v="3.6966118812561035"/>
    <n v="57600.037799455589"/>
    <n v="16"/>
  </r>
  <r>
    <x v="1"/>
    <x v="5"/>
    <x v="262"/>
    <x v="1"/>
    <n v="9.9969330143219997E-3"/>
    <n v="9.9969330143219999"/>
    <m/>
    <n v="3.82474684715271"/>
    <n v="57600.025321980989"/>
    <n v="16"/>
  </r>
  <r>
    <x v="1"/>
    <x v="5"/>
    <x v="263"/>
    <x v="1"/>
    <n v="0"/>
    <n v="0"/>
    <m/>
    <n v="3.82474684715271"/>
    <n v="0"/>
    <n v="0"/>
  </r>
  <r>
    <x v="1"/>
    <x v="5"/>
    <x v="264"/>
    <x v="0"/>
    <n v="2.0040329017344E-2"/>
    <n v="20.040329017344"/>
    <m/>
    <n v="3.82474684715271"/>
    <n v="125279.20027471698"/>
    <n v="34.799999999999997"/>
  </r>
  <r>
    <x v="1"/>
    <x v="5"/>
    <x v="265"/>
    <x v="1"/>
    <n v="9.9920278255960001E-3"/>
    <n v="9.9920278255960007"/>
    <m/>
    <n v="4.0926775932312012"/>
    <n v="57600.03019283797"/>
    <n v="16"/>
  </r>
  <r>
    <x v="1"/>
    <x v="5"/>
    <x v="266"/>
    <x v="1"/>
    <n v="9.9942874385039997E-3"/>
    <n v="9.9942874385039993"/>
    <m/>
    <n v="3.7827043533325195"/>
    <n v="57600.029027361583"/>
    <n v="16"/>
  </r>
  <r>
    <x v="1"/>
    <x v="5"/>
    <x v="267"/>
    <x v="1"/>
    <n v="9.9939970352710007E-3"/>
    <n v="9.9939970352710006"/>
    <m/>
    <n v="3.8266894817352295"/>
    <n v="57600.038513258958"/>
    <n v="16"/>
  </r>
  <r>
    <x v="1"/>
    <x v="5"/>
    <x v="268"/>
    <x v="1"/>
    <n v="9.9883840412849992E-3"/>
    <n v="9.9883840412849985"/>
    <m/>
    <n v="3.82474684715271"/>
    <n v="57600.037981612099"/>
    <n v="16"/>
  </r>
  <r>
    <x v="1"/>
    <x v="5"/>
    <x v="269"/>
    <x v="1"/>
    <n v="9.986354828746E-3"/>
    <n v="9.9863548287460002"/>
    <m/>
    <n v="3.8667466640472412"/>
    <n v="57600.028276585013"/>
    <n v="16"/>
  </r>
  <r>
    <x v="1"/>
    <x v="5"/>
    <x v="270"/>
    <x v="1"/>
    <n v="9.9926937266400003E-3"/>
    <n v="9.9926937266400007"/>
    <m/>
    <n v="3.8266894817352295"/>
    <n v="57601.998156219197"/>
    <n v="16.001000000000001"/>
  </r>
  <r>
    <x v="1"/>
    <x v="5"/>
    <x v="271"/>
    <x v="1"/>
    <n v="0"/>
    <n v="0"/>
    <m/>
    <n v="3.8266894817352295"/>
    <n v="0"/>
    <n v="0"/>
  </r>
  <r>
    <x v="1"/>
    <x v="5"/>
    <x v="272"/>
    <x v="0"/>
    <n v="2.0051897587206002E-2"/>
    <n v="20.051897587206003"/>
    <m/>
    <n v="3.7846264839172363"/>
    <n v="125626.86405311667"/>
    <n v="34.896000000000001"/>
  </r>
  <r>
    <x v="1"/>
    <x v="5"/>
    <x v="273"/>
    <x v="1"/>
    <n v="9.9867898446749995E-3"/>
    <n v="9.9867898446750001"/>
    <m/>
    <n v="4.0066990852355957"/>
    <n v="57600.03761727774"/>
    <n v="16"/>
  </r>
  <r>
    <x v="1"/>
    <x v="5"/>
    <x v="274"/>
    <x v="1"/>
    <n v="9.9874345707530003E-3"/>
    <n v="9.9874345707530008"/>
    <m/>
    <n v="3.7827043533325195"/>
    <n v="57600.034529138866"/>
    <n v="16"/>
  </r>
  <r>
    <x v="1"/>
    <x v="5"/>
    <x v="275"/>
    <x v="1"/>
    <n v="9.9896070361550002E-3"/>
    <n v="9.9896070361550002"/>
    <m/>
    <n v="3.7827043533325195"/>
    <n v="57600.037655821929"/>
    <n v="16"/>
  </r>
  <r>
    <x v="1"/>
    <x v="5"/>
    <x v="276"/>
    <x v="1"/>
    <n v="9.9893739586249999E-3"/>
    <n v="9.9893739586250003"/>
    <m/>
    <n v="3.7846264839172363"/>
    <n v="57602.004026363502"/>
    <n v="16.001000000000001"/>
  </r>
  <r>
    <x v="1"/>
    <x v="5"/>
    <x v="277"/>
    <x v="1"/>
    <n v="9.9941931272830003E-3"/>
    <n v="9.9941931272830011"/>
    <m/>
    <n v="3.7827043533325195"/>
    <n v="57600.039962736606"/>
    <n v="16"/>
  </r>
  <r>
    <x v="1"/>
    <x v="5"/>
    <x v="278"/>
    <x v="1"/>
    <n v="9.9983432898990005E-3"/>
    <n v="9.998343289899001"/>
    <m/>
    <n v="3.7827043533325195"/>
    <n v="57602.02075726063"/>
    <n v="16.001000000000001"/>
  </r>
  <r>
    <x v="1"/>
    <x v="5"/>
    <x v="279"/>
    <x v="1"/>
    <n v="0"/>
    <n v="0"/>
    <m/>
    <n v="3.7827043533325195"/>
    <n v="0"/>
    <n v="0"/>
  </r>
  <r>
    <x v="1"/>
    <x v="5"/>
    <x v="280"/>
    <x v="0"/>
    <n v="2.0012468479478001E-2"/>
    <n v="20.012468479478002"/>
    <m/>
    <n v="3.7846264839172363"/>
    <n v="125032.55929853152"/>
    <n v="34.731000000000002"/>
  </r>
  <r>
    <x v="1"/>
    <x v="5"/>
    <x v="281"/>
    <x v="1"/>
    <n v="1.0010768326553E-2"/>
    <n v="10.010768326553"/>
    <m/>
    <n v="4.0507283210754395"/>
    <n v="57600.037632231513"/>
    <n v="16"/>
  </r>
  <r>
    <x v="1"/>
    <x v="5"/>
    <x v="282"/>
    <x v="1"/>
    <n v="9.9920807786119999E-3"/>
    <n v="9.9920807786119994"/>
    <m/>
    <n v="3.8706743717193604"/>
    <n v="57600.037717864427"/>
    <n v="16"/>
  </r>
  <r>
    <x v="1"/>
    <x v="5"/>
    <x v="283"/>
    <x v="1"/>
    <n v="9.9810855693029995E-3"/>
    <n v="9.9810855693029996"/>
    <m/>
    <n v="3.8286337852478027"/>
    <n v="57600.035849574415"/>
    <n v="16"/>
  </r>
  <r>
    <x v="1"/>
    <x v="5"/>
    <x v="284"/>
    <x v="1"/>
    <n v="1.0003176380694E-2"/>
    <n v="10.003176380693999"/>
    <m/>
    <n v="3.7846264839172363"/>
    <n v="57602.002246689211"/>
    <n v="16.001000000000001"/>
  </r>
  <r>
    <x v="1"/>
    <x v="5"/>
    <x v="285"/>
    <x v="1"/>
    <n v="1.0009402788414E-2"/>
    <n v="10.009402788414"/>
    <m/>
    <n v="3.7846264839172363"/>
    <n v="57600.037026875347"/>
    <n v="16"/>
  </r>
  <r>
    <x v="1"/>
    <x v="5"/>
    <x v="286"/>
    <x v="1"/>
    <n v="1.001127514322E-2"/>
    <n v="10.011275143220001"/>
    <m/>
    <n v="3.8286337852478027"/>
    <n v="57600.035472803909"/>
    <n v="16"/>
  </r>
  <r>
    <x v="1"/>
    <x v="5"/>
    <x v="287"/>
    <x v="1"/>
    <n v="0"/>
    <n v="0"/>
    <m/>
    <n v="3.8286337852478027"/>
    <n v="0"/>
    <n v="0"/>
  </r>
  <r>
    <x v="1"/>
    <x v="5"/>
    <x v="288"/>
    <x v="0"/>
    <n v="1.9974734898605E-2"/>
    <n v="19.974734898605"/>
    <m/>
    <n v="3.9106869697570801"/>
    <n v="124578.65462096097"/>
    <n v="34.604999999999997"/>
  </r>
  <r>
    <x v="1"/>
    <x v="5"/>
    <x v="289"/>
    <x v="1"/>
    <n v="1.0013505767753001E-2"/>
    <n v="10.013505767753001"/>
    <m/>
    <n v="4.0905990600585938"/>
    <n v="57600.037126110765"/>
    <n v="16"/>
  </r>
  <r>
    <x v="1"/>
    <x v="5"/>
    <x v="290"/>
    <x v="1"/>
    <n v="1.0013891400376999E-2"/>
    <n v="10.013891400377"/>
    <m/>
    <n v="3.8687095642089844"/>
    <n v="57600.037924072632"/>
    <n v="16"/>
  </r>
  <r>
    <x v="1"/>
    <x v="5"/>
    <x v="291"/>
    <x v="1"/>
    <n v="1.0018517134637001E-2"/>
    <n v="10.018517134637001"/>
    <m/>
    <n v="3.8266894817352295"/>
    <n v="57600.037495029341"/>
    <n v="16"/>
  </r>
  <r>
    <x v="1"/>
    <x v="5"/>
    <x v="292"/>
    <x v="1"/>
    <n v="1.0006906806934E-2"/>
    <n v="10.006906806933999"/>
    <m/>
    <n v="3.7846264839172363"/>
    <n v="57600.034835647486"/>
    <n v="16"/>
  </r>
  <r>
    <x v="1"/>
    <x v="5"/>
    <x v="293"/>
    <x v="1"/>
    <n v="1.001191714512E-2"/>
    <n v="10.01191714512"/>
    <m/>
    <n v="3.7827043533325195"/>
    <n v="57600.05252199286"/>
    <n v="16"/>
  </r>
  <r>
    <x v="1"/>
    <x v="5"/>
    <x v="294"/>
    <x v="1"/>
    <n v="1.0009744993867E-2"/>
    <n v="10.009744993867001"/>
    <m/>
    <n v="3.8706743717193604"/>
    <n v="57600.037437794657"/>
    <n v="16"/>
  </r>
  <r>
    <x v="1"/>
    <x v="5"/>
    <x v="295"/>
    <x v="1"/>
    <n v="0"/>
    <n v="0"/>
    <m/>
    <n v="3.8706743717193604"/>
    <n v="0"/>
    <n v="0"/>
  </r>
  <r>
    <x v="1"/>
    <x v="5"/>
    <x v="296"/>
    <x v="0"/>
    <n v="1.9975493815514E-2"/>
    <n v="19.975493815514"/>
    <m/>
    <n v="3.8706743717193604"/>
    <n v="124720.34839382712"/>
    <n v="34.645000000000003"/>
  </r>
  <r>
    <x v="1"/>
    <x v="5"/>
    <x v="297"/>
    <x v="1"/>
    <n v="1.0005990977377E-2"/>
    <n v="10.005990977376999"/>
    <m/>
    <n v="4.0905990600585938"/>
    <n v="57602.006181195771"/>
    <n v="16.001000000000001"/>
  </r>
  <r>
    <x v="1"/>
    <x v="5"/>
    <x v="298"/>
    <x v="1"/>
    <n v="1.0016607927199999E-2"/>
    <n v="10.016607927199999"/>
    <m/>
    <n v="3.7865505218505859"/>
    <n v="57600.03746905287"/>
    <n v="16"/>
  </r>
  <r>
    <x v="1"/>
    <x v="5"/>
    <x v="299"/>
    <x v="1"/>
    <n v="1.0014403580249E-2"/>
    <n v="10.014403580249001"/>
    <m/>
    <n v="3.7846264839172363"/>
    <n v="57600.037497458907"/>
    <n v="16"/>
  </r>
  <r>
    <x v="1"/>
    <x v="5"/>
    <x v="300"/>
    <x v="1"/>
    <n v="1.0010339404290001E-2"/>
    <n v="10.010339404290001"/>
    <m/>
    <n v="3.8266894817352295"/>
    <n v="57600.035573372792"/>
    <n v="16"/>
  </r>
  <r>
    <x v="1"/>
    <x v="5"/>
    <x v="301"/>
    <x v="1"/>
    <n v="1.0014906737605E-2"/>
    <n v="10.014906737605001"/>
    <m/>
    <n v="3.8687095642089844"/>
    <n v="57600.037063187119"/>
    <n v="16"/>
  </r>
  <r>
    <x v="1"/>
    <x v="5"/>
    <x v="302"/>
    <x v="1"/>
    <n v="1.0013978366313001E-2"/>
    <n v="10.013978366313001"/>
    <m/>
    <n v="3.8286337852478027"/>
    <n v="57600.037603999648"/>
    <n v="16"/>
  </r>
  <r>
    <x v="1"/>
    <x v="5"/>
    <x v="303"/>
    <x v="1"/>
    <n v="0"/>
    <n v="0"/>
    <m/>
    <n v="3.8286337852478027"/>
    <n v="0"/>
    <n v="0"/>
  </r>
  <r>
    <x v="1"/>
    <x v="5"/>
    <x v="304"/>
    <x v="0"/>
    <n v="1.9954508682330001E-2"/>
    <n v="19.954508682330001"/>
    <m/>
    <n v="3.9126722812652588"/>
    <n v="124588.84286890028"/>
    <n v="34.607999999999997"/>
  </r>
  <r>
    <x v="1"/>
    <x v="5"/>
    <x v="305"/>
    <x v="1"/>
    <n v="1.0002061246257E-2"/>
    <n v="10.002061246257"/>
    <m/>
    <n v="4.1387877464294434"/>
    <n v="57600.042416592987"/>
    <n v="16"/>
  </r>
  <r>
    <x v="1"/>
    <x v="5"/>
    <x v="306"/>
    <x v="1"/>
    <n v="1.0002466585065E-2"/>
    <n v="10.002466585064999"/>
    <m/>
    <n v="3.7846264839172363"/>
    <n v="57600.037642188065"/>
    <n v="16"/>
  </r>
  <r>
    <x v="1"/>
    <x v="5"/>
    <x v="307"/>
    <x v="1"/>
    <n v="1.0010650616775999E-2"/>
    <n v="10.010650616775999"/>
    <m/>
    <n v="3.8266894817352295"/>
    <n v="57600.030359583601"/>
    <n v="16"/>
  </r>
  <r>
    <x v="1"/>
    <x v="5"/>
    <x v="308"/>
    <x v="1"/>
    <n v="9.9973782853139993E-3"/>
    <n v="9.9973782853139994"/>
    <m/>
    <n v="3.9106869697570801"/>
    <n v="57600.0257073994"/>
    <n v="16"/>
  </r>
  <r>
    <x v="1"/>
    <x v="5"/>
    <x v="309"/>
    <x v="1"/>
    <n v="1.0014038074249E-2"/>
    <n v="10.014038074249001"/>
    <m/>
    <n v="3.8286337852478027"/>
    <n v="57600.028544639514"/>
    <n v="16"/>
  </r>
  <r>
    <x v="1"/>
    <x v="5"/>
    <x v="310"/>
    <x v="1"/>
    <n v="1.0010081642415E-2"/>
    <n v="10.010081642415001"/>
    <m/>
    <n v="3.8706743717193604"/>
    <n v="57600.020079658403"/>
    <n v="16"/>
  </r>
  <r>
    <x v="1"/>
    <x v="5"/>
    <x v="311"/>
    <x v="1"/>
    <n v="0"/>
    <n v="0"/>
    <m/>
    <n v="3.8706743717193604"/>
    <n v="0"/>
    <n v="0"/>
  </r>
  <r>
    <x v="1"/>
    <x v="5"/>
    <x v="312"/>
    <x v="0"/>
    <n v="1.9932907229003999E-2"/>
    <n v="19.932907229003998"/>
    <m/>
    <n v="3.9546272754669189"/>
    <n v="124380.29267199186"/>
    <n v="34.549999999999997"/>
  </r>
  <r>
    <x v="1"/>
    <x v="5"/>
    <x v="313"/>
    <x v="1"/>
    <n v="1.0012470246360001E-2"/>
    <n v="10.012470246360001"/>
    <m/>
    <n v="4.180692195892334"/>
    <n v="57600.020820168007"/>
    <n v="16"/>
  </r>
  <r>
    <x v="1"/>
    <x v="5"/>
    <x v="314"/>
    <x v="1"/>
    <n v="1.0017048410093999E-2"/>
    <n v="10.017048410093999"/>
    <m/>
    <n v="3.9985675811767578"/>
    <n v="57600.007815869219"/>
    <n v="16"/>
  </r>
  <r>
    <x v="1"/>
    <x v="5"/>
    <x v="315"/>
    <x v="1"/>
    <n v="1.0021222802856999E-2"/>
    <n v="10.021222802857"/>
    <m/>
    <n v="3.8706743717193604"/>
    <n v="57600.018058563277"/>
    <n v="16"/>
  </r>
  <r>
    <x v="1"/>
    <x v="5"/>
    <x v="316"/>
    <x v="1"/>
    <n v="1.0021705439074E-2"/>
    <n v="10.021705439073999"/>
    <m/>
    <n v="3.8286337852478027"/>
    <n v="57601.98080190146"/>
    <n v="16.001000000000001"/>
  </r>
  <r>
    <x v="1"/>
    <x v="5"/>
    <x v="317"/>
    <x v="1"/>
    <n v="1.0012521145883E-2"/>
    <n v="10.012521145882999"/>
    <m/>
    <n v="3.7865505218505859"/>
    <n v="57600.016266117935"/>
    <n v="16"/>
  </r>
  <r>
    <x v="1"/>
    <x v="5"/>
    <x v="318"/>
    <x v="1"/>
    <n v="1.0009536212708E-2"/>
    <n v="10.009536212707999"/>
    <m/>
    <n v="3.8706743717193604"/>
    <n v="57600.012106866503"/>
    <n v="16"/>
  </r>
  <r>
    <x v="1"/>
    <x v="5"/>
    <x v="319"/>
    <x v="1"/>
    <n v="0"/>
    <n v="0"/>
    <m/>
    <n v="3.8706743717193604"/>
    <n v="0"/>
    <n v="0"/>
  </r>
  <r>
    <x v="1"/>
    <x v="5"/>
    <x v="320"/>
    <x v="0"/>
    <n v="1.9908728272946999E-2"/>
    <n v="19.908728272946998"/>
    <m/>
    <n v="3.9566347599029541"/>
    <n v="124183.57311859381"/>
    <n v="34.494999999999997"/>
  </r>
  <r>
    <x v="1"/>
    <x v="5"/>
    <x v="321"/>
    <x v="1"/>
    <n v="1.0016256254283E-2"/>
    <n v="10.016256254283"/>
    <m/>
    <n v="4.2643728256225586"/>
    <n v="57600.052058808797"/>
    <n v="16"/>
  </r>
  <r>
    <x v="1"/>
    <x v="5"/>
    <x v="322"/>
    <x v="1"/>
    <n v="1.0020465070163E-2"/>
    <n v="10.020465070163"/>
    <m/>
    <n v="3.9146592617034912"/>
    <n v="57600.043323755162"/>
    <n v="16"/>
  </r>
  <r>
    <x v="1"/>
    <x v="5"/>
    <x v="323"/>
    <x v="1"/>
    <n v="1.0022422938427001E-2"/>
    <n v="10.022422938427001"/>
    <m/>
    <n v="3.9546272754669189"/>
    <n v="57600.068439047704"/>
    <n v="16"/>
  </r>
  <r>
    <x v="1"/>
    <x v="5"/>
    <x v="324"/>
    <x v="1"/>
    <n v="1.0021097505358E-2"/>
    <n v="10.021097505358"/>
    <m/>
    <n v="3.8286337852478027"/>
    <n v="57600.084258600997"/>
    <n v="16"/>
  </r>
  <r>
    <x v="1"/>
    <x v="5"/>
    <x v="325"/>
    <x v="1"/>
    <n v="1.0013916866669E-2"/>
    <n v="10.013916866669"/>
    <m/>
    <n v="3.9146592617034912"/>
    <n v="57600.045998459602"/>
    <n v="16"/>
  </r>
  <r>
    <x v="1"/>
    <x v="5"/>
    <x v="326"/>
    <x v="1"/>
    <n v="1.0005439455568E-2"/>
    <n v="10.005439455568"/>
    <m/>
    <n v="3.8706743717193604"/>
    <n v="57600.040659775303"/>
    <n v="16"/>
  </r>
  <r>
    <x v="1"/>
    <x v="5"/>
    <x v="327"/>
    <x v="1"/>
    <n v="0"/>
    <n v="0"/>
    <m/>
    <n v="3.8706743717193604"/>
    <n v="0"/>
    <n v="0"/>
  </r>
  <r>
    <x v="1"/>
    <x v="5"/>
    <x v="328"/>
    <x v="0"/>
    <n v="1.9910077283392998E-2"/>
    <n v="19.910077283392997"/>
    <m/>
    <n v="3.7865505218505859"/>
    <n v="124385.75117115688"/>
    <n v="34.552"/>
  </r>
  <r>
    <x v="1"/>
    <x v="5"/>
    <x v="329"/>
    <x v="1"/>
    <n v="1.0012639159743E-2"/>
    <n v="10.012639159743001"/>
    <m/>
    <n v="4.180692195892334"/>
    <n v="57600.038528956051"/>
    <n v="16"/>
  </r>
  <r>
    <x v="1"/>
    <x v="5"/>
    <x v="330"/>
    <x v="1"/>
    <n v="1.0017297086838E-2"/>
    <n v="10.017297086837999"/>
    <m/>
    <n v="3.9146592617034912"/>
    <n v="57600.037626291429"/>
    <n v="16"/>
  </r>
  <r>
    <x v="1"/>
    <x v="5"/>
    <x v="331"/>
    <x v="1"/>
    <n v="1.0015220405609E-2"/>
    <n v="10.015220405609"/>
    <m/>
    <n v="3.9586441516876221"/>
    <n v="57602.003789970433"/>
    <n v="16.001000000000001"/>
  </r>
  <r>
    <x v="1"/>
    <x v="5"/>
    <x v="332"/>
    <x v="1"/>
    <n v="1.0013781599232E-2"/>
    <n v="10.013781599232001"/>
    <m/>
    <n v="3.8746099472045898"/>
    <n v="57602.003921451549"/>
    <n v="16.001000000000001"/>
  </r>
  <r>
    <x v="1"/>
    <x v="5"/>
    <x v="333"/>
    <x v="1"/>
    <n v="1.0005142219124999E-2"/>
    <n v="10.005142219125"/>
    <m/>
    <n v="3.8305802345275879"/>
    <n v="57600.037756991842"/>
    <n v="16"/>
  </r>
  <r>
    <x v="1"/>
    <x v="5"/>
    <x v="334"/>
    <x v="1"/>
    <n v="1.000146753451E-2"/>
    <n v="10.001467534510001"/>
    <m/>
    <n v="3.9166483879089355"/>
    <n v="57600.02817079697"/>
    <n v="16"/>
  </r>
  <r>
    <x v="1"/>
    <x v="5"/>
    <x v="335"/>
    <x v="1"/>
    <n v="0"/>
    <n v="0"/>
    <m/>
    <n v="3.9166483879089355"/>
    <n v="0"/>
    <n v="0"/>
  </r>
  <r>
    <x v="1"/>
    <x v="5"/>
    <x v="336"/>
    <x v="0"/>
    <n v="1.9868519632328E-2"/>
    <n v="19.868519632327999"/>
    <m/>
    <n v="3.8726410865783691"/>
    <n v="123927.31637087037"/>
    <n v="34.423999999999999"/>
  </r>
  <r>
    <x v="1"/>
    <x v="5"/>
    <x v="337"/>
    <x v="1"/>
    <n v="1.0015495970144001E-2"/>
    <n v="10.015495970144"/>
    <m/>
    <n v="4.2225537300109863"/>
    <n v="57600.038058885766"/>
    <n v="16"/>
  </r>
  <r>
    <x v="1"/>
    <x v="5"/>
    <x v="338"/>
    <x v="1"/>
    <n v="1.0013067103106E-2"/>
    <n v="10.013067103106"/>
    <m/>
    <n v="3.8286337852478027"/>
    <n v="57600.038056222402"/>
    <n v="16"/>
  </r>
  <r>
    <x v="1"/>
    <x v="5"/>
    <x v="339"/>
    <x v="1"/>
    <n v="1.0017639140401E-2"/>
    <n v="10.017639140401"/>
    <m/>
    <n v="3.9126722812652588"/>
    <n v="57600.038487582511"/>
    <n v="16"/>
  </r>
  <r>
    <x v="1"/>
    <x v="5"/>
    <x v="340"/>
    <x v="1"/>
    <n v="7.8061359969629996E-3"/>
    <n v="7.8061359969629995"/>
    <m/>
    <n v="3.8726410865783691"/>
    <n v="50326.958799886721"/>
    <n v="13.98"/>
  </r>
  <r>
    <x v="1"/>
    <x v="5"/>
    <x v="341"/>
    <x v="1"/>
    <n v="1.0013831076415E-2"/>
    <n v="10.013831076415"/>
    <m/>
    <n v="3.8706743717193604"/>
    <n v="57600.053160829397"/>
    <n v="16"/>
  </r>
  <r>
    <x v="1"/>
    <x v="5"/>
    <x v="342"/>
    <x v="1"/>
    <n v="1.002367416004E-2"/>
    <n v="10.023674160040001"/>
    <m/>
    <n v="3.9546272754669189"/>
    <n v="57600.068348752488"/>
    <n v="16"/>
  </r>
  <r>
    <x v="1"/>
    <x v="5"/>
    <x v="343"/>
    <x v="1"/>
    <n v="0"/>
    <n v="0"/>
    <m/>
    <n v="3.9546272754669189"/>
    <n v="0"/>
    <n v="0"/>
  </r>
  <r>
    <x v="1"/>
    <x v="5"/>
    <x v="344"/>
    <x v="0"/>
    <n v="1.9895568337034999E-2"/>
    <n v="19.895568337034998"/>
    <m/>
    <n v="3.9166483879089355"/>
    <n v="124048.00628031659"/>
    <n v="34.457999999999998"/>
  </r>
  <r>
    <x v="1"/>
    <x v="5"/>
    <x v="345"/>
    <x v="1"/>
    <n v="1.0019994081422E-2"/>
    <n v="10.019994081422"/>
    <m/>
    <n v="4.2687067985534668"/>
    <n v="57600.042265309829"/>
    <n v="16"/>
  </r>
  <r>
    <x v="1"/>
    <x v="5"/>
    <x v="346"/>
    <x v="1"/>
    <n v="1.0013919196609E-2"/>
    <n v="10.013919196608999"/>
    <m/>
    <n v="3.7884764671325684"/>
    <n v="57601.995977354993"/>
    <n v="16.001000000000001"/>
  </r>
  <r>
    <x v="1"/>
    <x v="5"/>
    <x v="347"/>
    <x v="1"/>
    <n v="1.0013980240307E-2"/>
    <n v="10.013980240307001"/>
    <m/>
    <n v="3.8706743717193604"/>
    <n v="57600.01108153956"/>
    <n v="16"/>
  </r>
  <r>
    <x v="1"/>
    <x v="5"/>
    <x v="348"/>
    <x v="1"/>
    <n v="1.0009095026922E-2"/>
    <n v="10.009095026922001"/>
    <m/>
    <n v="3.9146592617034912"/>
    <n v="57601.988703778377"/>
    <n v="16.001000000000001"/>
  </r>
  <r>
    <x v="1"/>
    <x v="5"/>
    <x v="349"/>
    <x v="1"/>
    <n v="1.0010610110308999E-2"/>
    <n v="10.010610110308999"/>
    <m/>
    <n v="3.9985675811767578"/>
    <n v="57600.008594901839"/>
    <n v="16"/>
  </r>
  <r>
    <x v="1"/>
    <x v="5"/>
    <x v="350"/>
    <x v="1"/>
    <n v="1.0013704994147001E-2"/>
    <n v="10.013704994147"/>
    <m/>
    <n v="3.9546272754669189"/>
    <n v="57600.024516369303"/>
    <n v="16"/>
  </r>
  <r>
    <x v="1"/>
    <x v="5"/>
    <x v="351"/>
    <x v="1"/>
    <n v="0"/>
    <n v="0"/>
    <m/>
    <n v="3.9546272754669189"/>
    <n v="0"/>
    <n v="0"/>
  </r>
  <r>
    <x v="1"/>
    <x v="5"/>
    <x v="352"/>
    <x v="0"/>
    <n v="1.9946600424697002E-2"/>
    <n v="19.946600424697003"/>
    <m/>
    <n v="4.1773190498352051"/>
    <n v="124175.93643179194"/>
    <n v="34.493000000000002"/>
  </r>
  <r>
    <x v="1"/>
    <x v="5"/>
    <x v="353"/>
    <x v="1"/>
    <n v="9.9951349968759994E-3"/>
    <n v="9.9951349968759988"/>
    <m/>
    <n v="4.2170119285583496"/>
    <n v="57602.005060350231"/>
    <n v="16.001000000000001"/>
  </r>
  <r>
    <x v="1"/>
    <x v="5"/>
    <x v="354"/>
    <x v="1"/>
    <n v="9.9846376833579997E-3"/>
    <n v="9.9846376833579988"/>
    <m/>
    <n v="3.9115040302276611"/>
    <n v="57600.039541322003"/>
    <n v="16"/>
  </r>
  <r>
    <x v="1"/>
    <x v="5"/>
    <x v="355"/>
    <x v="1"/>
    <n v="9.9818444513290003E-3"/>
    <n v="9.9818444513289997"/>
    <m/>
    <n v="3.907541036605835"/>
    <n v="57600.039351094019"/>
    <n v="16"/>
  </r>
  <r>
    <x v="1"/>
    <x v="5"/>
    <x v="356"/>
    <x v="1"/>
    <n v="9.9695008945819997E-3"/>
    <n v="9.9695008945819996"/>
    <m/>
    <n v="3.9134886264801025"/>
    <n v="57600.039712284663"/>
    <n v="16"/>
  </r>
  <r>
    <x v="1"/>
    <x v="5"/>
    <x v="357"/>
    <x v="1"/>
    <n v="9.9750738582340005E-3"/>
    <n v="9.9750738582340013"/>
    <m/>
    <n v="3.9534487724304199"/>
    <n v="57600.039734423583"/>
    <n v="16"/>
  </r>
  <r>
    <x v="1"/>
    <x v="5"/>
    <x v="358"/>
    <x v="1"/>
    <n v="9.9736562397090001E-3"/>
    <n v="9.9736562397089994"/>
    <m/>
    <n v="3.9095215797424316"/>
    <n v="57600.039700412141"/>
    <n v="16"/>
  </r>
  <r>
    <x v="1"/>
    <x v="5"/>
    <x v="359"/>
    <x v="1"/>
    <n v="0"/>
    <n v="0"/>
    <m/>
    <n v="3.9095215797424316"/>
    <n v="0"/>
    <n v="0"/>
  </r>
  <r>
    <x v="1"/>
    <x v="5"/>
    <x v="360"/>
    <x v="0"/>
    <n v="1.9940581283552999E-2"/>
    <n v="19.940581283552998"/>
    <m/>
    <n v="3.825545072555542"/>
    <n v="124469.0635486766"/>
    <n v="34.575000000000003"/>
  </r>
  <r>
    <x v="1"/>
    <x v="5"/>
    <x v="361"/>
    <x v="1"/>
    <n v="3.1393749996550002E-3"/>
    <n v="3.1393749996550002"/>
    <m/>
    <n v="4.2170119285583496"/>
    <n v="15143.485762625443"/>
    <n v="4.2069999999999999"/>
  </r>
  <r>
    <x v="1"/>
    <x v="5"/>
    <x v="362"/>
    <x v="1"/>
    <n v="1.2750260834504999E-2"/>
    <n v="12.750260834504999"/>
    <m/>
    <n v="0"/>
    <n v="470830.39194403158"/>
    <n v="130.786"/>
  </r>
  <r>
    <x v="1"/>
    <x v="5"/>
    <x v="363"/>
    <x v="1"/>
    <n v="9.9377904798930005E-3"/>
    <n v="9.9377904798929997"/>
    <m/>
    <n v="4.0852303504943848"/>
    <n v="57600.039757544509"/>
    <n v="16"/>
  </r>
  <r>
    <x v="1"/>
    <x v="5"/>
    <x v="364"/>
    <x v="1"/>
    <n v="9.9337771171869992E-3"/>
    <n v="9.9337771171869989"/>
    <m/>
    <n v="3.9994029998779297"/>
    <n v="57600.039637887523"/>
    <n v="16"/>
  </r>
  <r>
    <x v="1"/>
    <x v="5"/>
    <x v="365"/>
    <x v="1"/>
    <n v="9.923138151554E-3"/>
    <n v="9.9231381515539994"/>
    <m/>
    <n v="4.0433526039123535"/>
    <n v="57600.039577918746"/>
    <n v="16"/>
  </r>
  <r>
    <x v="1"/>
    <x v="5"/>
    <x v="366"/>
    <x v="1"/>
    <n v="9.9272466203490003E-3"/>
    <n v="9.9272466203490008"/>
    <m/>
    <n v="4.0413031578063965"/>
    <n v="57602.005655061992"/>
    <n v="16.001000000000001"/>
  </r>
  <r>
    <x v="1"/>
    <x v="5"/>
    <x v="367"/>
    <x v="1"/>
    <n v="0"/>
    <n v="0"/>
    <m/>
    <n v="4.0413031578063965"/>
    <n v="0"/>
    <n v="0"/>
  </r>
  <r>
    <x v="1"/>
    <x v="5"/>
    <x v="368"/>
    <x v="0"/>
    <m/>
    <m/>
    <m/>
    <n v="4.0433526039123535"/>
    <m/>
    <m/>
  </r>
  <r>
    <x v="1"/>
    <x v="5"/>
    <x v="369"/>
    <x v="1"/>
    <n v="9.9142125219109992E-3"/>
    <n v="9.9142125219109989"/>
    <m/>
    <n v="4.3070492744445801"/>
    <n v="57600.037063071199"/>
    <n v="16"/>
  </r>
  <r>
    <x v="1"/>
    <x v="5"/>
    <x v="370"/>
    <x v="1"/>
    <n v="9.91357509263E-3"/>
    <n v="9.9135750926299995"/>
    <m/>
    <n v="3.9994029998779297"/>
    <n v="57600.039568047643"/>
    <n v="16"/>
  </r>
  <r>
    <x v="1"/>
    <x v="5"/>
    <x v="371"/>
    <x v="1"/>
    <n v="9.9260662399309994E-3"/>
    <n v="9.926066239931"/>
    <m/>
    <n v="4.0413031578063965"/>
    <n v="57600.039518821177"/>
    <n v="16"/>
  </r>
  <r>
    <x v="1"/>
    <x v="5"/>
    <x v="372"/>
    <x v="1"/>
    <n v="9.9500077722619994E-3"/>
    <n v="9.9500077722619995"/>
    <m/>
    <n v="4.0413031578063965"/>
    <n v="57600.039580725061"/>
    <n v="16"/>
  </r>
  <r>
    <x v="1"/>
    <x v="5"/>
    <x v="373"/>
    <x v="1"/>
    <n v="9.9873135065680005E-3"/>
    <n v="9.9873135065680003"/>
    <m/>
    <n v="3.9574604034423828"/>
    <n v="57600.03888794782"/>
    <n v="16"/>
  </r>
  <r>
    <x v="1"/>
    <x v="5"/>
    <x v="374"/>
    <x v="1"/>
    <n v="9.9947365523609995E-3"/>
    <n v="9.9947365523609992"/>
    <m/>
    <n v="4.1270656585693359"/>
    <n v="57600.039424980794"/>
    <n v="16"/>
  </r>
  <r>
    <x v="1"/>
    <x v="5"/>
    <x v="375"/>
    <x v="1"/>
    <n v="0"/>
    <n v="0"/>
    <m/>
    <n v="4.1270656585693359"/>
    <n v="0"/>
    <n v="0"/>
  </r>
  <r>
    <x v="1"/>
    <x v="5"/>
    <x v="376"/>
    <x v="0"/>
    <n v="1.9738788032923001E-2"/>
    <n v="19.738788032923001"/>
    <m/>
    <n v="4.0873017311096191"/>
    <n v="122665.10347283407"/>
    <n v="34.073999999999998"/>
  </r>
  <r>
    <x v="1"/>
    <x v="5"/>
    <x v="377"/>
    <x v="1"/>
    <n v="9.9941408543689995E-3"/>
    <n v="9.9941408543690002"/>
    <m/>
    <n v="4.3509988784790039"/>
    <n v="57600.031250646192"/>
    <n v="16"/>
  </r>
  <r>
    <x v="1"/>
    <x v="5"/>
    <x v="378"/>
    <x v="1"/>
    <n v="9.9922835907749995E-3"/>
    <n v="9.9922835907749992"/>
    <m/>
    <n v="3.9574604034423828"/>
    <n v="57600.030630154557"/>
    <n v="16"/>
  </r>
  <r>
    <x v="1"/>
    <x v="5"/>
    <x v="379"/>
    <x v="1"/>
    <n v="9.9954261629650008E-3"/>
    <n v="9.9954261629650016"/>
    <m/>
    <n v="4.0433526039123535"/>
    <n v="57600.03967871776"/>
    <n v="16"/>
  </r>
  <r>
    <x v="1"/>
    <x v="5"/>
    <x v="380"/>
    <x v="1"/>
    <n v="1.0003087879692001E-2"/>
    <n v="10.003087879692"/>
    <m/>
    <n v="4.0831608772277832"/>
    <n v="57600.024357104485"/>
    <n v="16"/>
  </r>
  <r>
    <x v="1"/>
    <x v="5"/>
    <x v="381"/>
    <x v="1"/>
    <n v="1.0003848701556999E-2"/>
    <n v="10.003848701556999"/>
    <m/>
    <n v="3.9994029998779297"/>
    <n v="57602.005442575362"/>
    <n v="16.001000000000001"/>
  </r>
  <r>
    <x v="1"/>
    <x v="5"/>
    <x v="382"/>
    <x v="1"/>
    <n v="9.984164996972E-3"/>
    <n v="9.9841649969719999"/>
    <m/>
    <n v="4.0873017311096191"/>
    <n v="57600.039530770679"/>
    <n v="16"/>
  </r>
  <r>
    <x v="1"/>
    <x v="5"/>
    <x v="383"/>
    <x v="1"/>
    <n v="0"/>
    <n v="0"/>
    <m/>
    <n v="4.0873017311096191"/>
    <n v="0"/>
    <n v="0"/>
  </r>
  <r>
    <x v="1"/>
    <x v="5"/>
    <x v="384"/>
    <x v="0"/>
    <n v="1.9779320194738E-2"/>
    <n v="19.779320194737998"/>
    <m/>
    <n v="3.9973759651184082"/>
    <n v="123634.47738642136"/>
    <n v="34.343000000000004"/>
  </r>
  <r>
    <x v="1"/>
    <x v="5"/>
    <x v="385"/>
    <x v="1"/>
    <n v="9.9534690985759993E-3"/>
    <n v="9.953469098575999"/>
    <m/>
    <n v="4.3487935066223145"/>
    <n v="57600.039486941736"/>
    <n v="16"/>
  </r>
  <r>
    <x v="1"/>
    <x v="5"/>
    <x v="386"/>
    <x v="1"/>
    <n v="9.9524749435140007E-3"/>
    <n v="9.9524749435139999"/>
    <m/>
    <n v="4.0392560958862305"/>
    <n v="57600.039784737994"/>
    <n v="16"/>
  </r>
  <r>
    <x v="1"/>
    <x v="5"/>
    <x v="387"/>
    <x v="1"/>
    <n v="9.9575744945749993E-3"/>
    <n v="9.9575744945749989"/>
    <m/>
    <n v="3.9994029998779297"/>
    <n v="57600.039703139249"/>
    <n v="16"/>
  </r>
  <r>
    <x v="1"/>
    <x v="5"/>
    <x v="388"/>
    <x v="1"/>
    <n v="9.9593505649150007E-3"/>
    <n v="9.9593505649150007"/>
    <m/>
    <n v="4.0852303504943848"/>
    <n v="57600.039522480074"/>
    <n v="16"/>
  </r>
  <r>
    <x v="1"/>
    <x v="5"/>
    <x v="389"/>
    <x v="1"/>
    <n v="9.9563390184170004E-3"/>
    <n v="9.9563390184170011"/>
    <m/>
    <n v="4.0433526039123535"/>
    <n v="57600.039558331846"/>
    <n v="16"/>
  </r>
  <r>
    <x v="1"/>
    <x v="5"/>
    <x v="390"/>
    <x v="1"/>
    <n v="9.9460635105869995E-3"/>
    <n v="9.946063510586999"/>
    <m/>
    <n v="3.9994029998779297"/>
    <n v="57600.039647849131"/>
    <n v="16"/>
  </r>
  <r>
    <x v="1"/>
    <x v="5"/>
    <x v="391"/>
    <x v="1"/>
    <n v="0"/>
    <n v="0"/>
    <m/>
    <n v="3.9994029998779297"/>
    <n v="0"/>
    <n v="0"/>
  </r>
  <r>
    <x v="0"/>
    <x v="6"/>
    <x v="1"/>
    <x v="1"/>
    <n v="9.9946109967259996E-3"/>
    <n v="9.9946109967259993"/>
    <m/>
    <n v="1.8445634841918945"/>
    <n v="57601.992715760149"/>
    <n v="16.001000000000001"/>
  </r>
  <r>
    <x v="0"/>
    <x v="6"/>
    <x v="2"/>
    <x v="1"/>
    <n v="9.9900065811469995E-3"/>
    <n v="9.990006581147"/>
    <m/>
    <n v="1.3175452947616577"/>
    <n v="57601.977424183511"/>
    <n v="16.001000000000001"/>
  </r>
  <r>
    <x v="0"/>
    <x v="6"/>
    <x v="3"/>
    <x v="1"/>
    <n v="9.9881115547170007E-3"/>
    <n v="9.9881115547170012"/>
    <m/>
    <n v="1.2309707403182983"/>
    <n v="57601.9889394895"/>
    <n v="16.001000000000001"/>
  </r>
  <r>
    <x v="0"/>
    <x v="6"/>
    <x v="4"/>
    <x v="1"/>
    <n v="9.9954203943430006E-3"/>
    <n v="9.9954203943430002"/>
    <m/>
    <n v="1.274280309677124"/>
    <n v="57601.97659434154"/>
    <n v="16.001000000000001"/>
  </r>
  <r>
    <x v="0"/>
    <x v="6"/>
    <x v="5"/>
    <x v="1"/>
    <n v="9.9940721148480006E-3"/>
    <n v="9.9940721148480005"/>
    <m/>
    <n v="1.3614635467529297"/>
    <n v="57601.977029361195"/>
    <n v="16.001000000000001"/>
  </r>
  <r>
    <x v="0"/>
    <x v="6"/>
    <x v="6"/>
    <x v="1"/>
    <n v="9.9938994918220003E-3"/>
    <n v="9.9938994918220008"/>
    <m/>
    <n v="1.274280309677124"/>
    <n v="57601.976278880051"/>
    <n v="16.001000000000001"/>
  </r>
  <r>
    <x v="0"/>
    <x v="6"/>
    <x v="7"/>
    <x v="1"/>
    <n v="0"/>
    <n v="0"/>
    <m/>
    <n v="1.274280309677124"/>
    <n v="0"/>
    <n v="0"/>
  </r>
  <r>
    <x v="0"/>
    <x v="6"/>
    <x v="9"/>
    <x v="1"/>
    <n v="9.9913327794069993E-3"/>
    <n v="9.9913327794069993"/>
    <m/>
    <n v="1.6266399621963501"/>
    <n v="57601.976653213016"/>
    <n v="16.001000000000001"/>
  </r>
  <r>
    <x v="0"/>
    <x v="6"/>
    <x v="10"/>
    <x v="1"/>
    <n v="9.9914716372129994E-3"/>
    <n v="9.9914716372129995"/>
    <m/>
    <n v="1.3621616363525391"/>
    <n v="57601.975906461594"/>
    <n v="16.001000000000001"/>
  </r>
  <r>
    <x v="0"/>
    <x v="6"/>
    <x v="11"/>
    <x v="1"/>
    <n v="9.9936139145100009E-3"/>
    <n v="9.99361391451"/>
    <m/>
    <n v="1.2749340534210205"/>
    <n v="57601.975567294627"/>
    <n v="16.001000000000001"/>
  </r>
  <r>
    <x v="0"/>
    <x v="6"/>
    <x v="12"/>
    <x v="1"/>
    <n v="1.0000311618188E-2"/>
    <n v="10.000311618188"/>
    <m/>
    <n v="1.2309707403182983"/>
    <n v="57601.976787652922"/>
    <n v="16.001000000000001"/>
  </r>
  <r>
    <x v="0"/>
    <x v="6"/>
    <x v="13"/>
    <x v="1"/>
    <n v="9.9937905097329995E-3"/>
    <n v="9.9937905097329995"/>
    <m/>
    <n v="1.3607660531997681"/>
    <n v="57601.976819632218"/>
    <n v="16.001000000000001"/>
  </r>
  <r>
    <x v="0"/>
    <x v="6"/>
    <x v="14"/>
    <x v="1"/>
    <n v="1.0004962314674E-2"/>
    <n v="10.004962314674"/>
    <m/>
    <n v="1.2303396463394165"/>
    <n v="57601.984528224086"/>
    <n v="16.001000000000001"/>
  </r>
  <r>
    <x v="0"/>
    <x v="6"/>
    <x v="15"/>
    <x v="1"/>
    <n v="0"/>
    <n v="0"/>
    <m/>
    <n v="1.2303396463394165"/>
    <n v="0"/>
    <n v="0"/>
  </r>
  <r>
    <x v="0"/>
    <x v="6"/>
    <x v="17"/>
    <x v="1"/>
    <n v="1.0015654325599E-2"/>
    <n v="10.015654325599"/>
    <m/>
    <n v="1.6706032752990723"/>
    <n v="57601.97603620532"/>
    <n v="16.001000000000001"/>
  </r>
  <r>
    <x v="0"/>
    <x v="6"/>
    <x v="18"/>
    <x v="1"/>
    <n v="1.0015539452738999E-2"/>
    <n v="10.015539452738999"/>
    <m/>
    <n v="1.2309707403182983"/>
    <n v="57601.981535834129"/>
    <n v="16.001000000000001"/>
  </r>
  <r>
    <x v="0"/>
    <x v="6"/>
    <x v="19"/>
    <x v="1"/>
    <n v="1.0011590889572E-2"/>
    <n v="10.011590889572"/>
    <m/>
    <n v="1.3182209730148315"/>
    <n v="57601.976591315455"/>
    <n v="16.001000000000001"/>
  </r>
  <r>
    <x v="0"/>
    <x v="6"/>
    <x v="20"/>
    <x v="1"/>
    <n v="1.0009088021661E-2"/>
    <n v="10.009088021661"/>
    <m/>
    <n v="1.2309707403182983"/>
    <n v="57601.977087529725"/>
    <n v="16.001000000000001"/>
  </r>
  <r>
    <x v="0"/>
    <x v="6"/>
    <x v="21"/>
    <x v="1"/>
    <n v="1.0013309122278E-2"/>
    <n v="10.013309122278001"/>
    <m/>
    <n v="1.3182209730148315"/>
    <n v="57601.976645918905"/>
    <n v="16.001000000000001"/>
  </r>
  <r>
    <x v="0"/>
    <x v="6"/>
    <x v="22"/>
    <x v="1"/>
    <n v="1.0008416366903E-2"/>
    <n v="10.008416366903001"/>
    <m/>
    <n v="1.3182209730148315"/>
    <n v="57601.976912460421"/>
    <n v="16.001000000000001"/>
  </r>
  <r>
    <x v="0"/>
    <x v="6"/>
    <x v="23"/>
    <x v="1"/>
    <n v="0"/>
    <n v="0"/>
    <m/>
    <n v="1.3182209730148315"/>
    <n v="0"/>
    <n v="0"/>
  </r>
  <r>
    <x v="0"/>
    <x v="6"/>
    <x v="25"/>
    <x v="1"/>
    <n v="9.9982490951129998E-3"/>
    <n v="9.9982490951129996"/>
    <m/>
    <n v="1.6258058547973633"/>
    <n v="57601.97703951165"/>
    <n v="16.001000000000001"/>
  </r>
  <r>
    <x v="0"/>
    <x v="6"/>
    <x v="26"/>
    <x v="1"/>
    <n v="9.9972071934479999E-3"/>
    <n v="9.9972071934480002"/>
    <m/>
    <n v="1.3182209730148315"/>
    <n v="57601.976708700779"/>
    <n v="16.001000000000001"/>
  </r>
  <r>
    <x v="0"/>
    <x v="6"/>
    <x v="27"/>
    <x v="1"/>
    <n v="9.9976040311169998E-3"/>
    <n v="9.9976040311169996"/>
    <m/>
    <n v="1.3182209730148315"/>
    <n v="57601.976394304409"/>
    <n v="16.001000000000001"/>
  </r>
  <r>
    <x v="0"/>
    <x v="6"/>
    <x v="28"/>
    <x v="1"/>
    <n v="9.9966572641669998E-3"/>
    <n v="9.9966572641670002"/>
    <m/>
    <n v="1.2755885124206543"/>
    <n v="57601.97624847047"/>
    <n v="16.001000000000001"/>
  </r>
  <r>
    <x v="0"/>
    <x v="6"/>
    <x v="29"/>
    <x v="1"/>
    <n v="9.9929916641249995E-3"/>
    <n v="9.9929916641250003"/>
    <m/>
    <n v="1.3614635467529297"/>
    <n v="57601.976343019502"/>
    <n v="16.001000000000001"/>
  </r>
  <r>
    <x v="0"/>
    <x v="6"/>
    <x v="30"/>
    <x v="1"/>
    <n v="1.0003320248723E-2"/>
    <n v="10.003320248723"/>
    <m/>
    <n v="1.2309707403182983"/>
    <n v="57601.9729492521"/>
    <n v="16.001000000000001"/>
  </r>
  <r>
    <x v="0"/>
    <x v="6"/>
    <x v="31"/>
    <x v="1"/>
    <n v="0"/>
    <n v="0"/>
    <m/>
    <n v="1.2309707403182983"/>
    <n v="0"/>
    <n v="0"/>
  </r>
  <r>
    <x v="0"/>
    <x v="6"/>
    <x v="33"/>
    <x v="1"/>
    <n v="9.9975954593440001E-3"/>
    <n v="9.9975954593439997"/>
    <m/>
    <n v="0"/>
    <n v="57601.99140799536"/>
    <n v="16.001000000000001"/>
  </r>
  <r>
    <x v="0"/>
    <x v="6"/>
    <x v="34"/>
    <x v="1"/>
    <n v="1.0001292994812E-2"/>
    <n v="10.001292994812001"/>
    <m/>
    <n v="1.3614635467529297"/>
    <n v="57602.002949904963"/>
    <n v="16.001000000000001"/>
  </r>
  <r>
    <x v="0"/>
    <x v="6"/>
    <x v="35"/>
    <x v="1"/>
    <n v="9.9962084774740008E-3"/>
    <n v="9.996208477474001"/>
    <m/>
    <n v="1.2749340534210205"/>
    <n v="57602.005469095049"/>
    <n v="16.001000000000001"/>
  </r>
  <r>
    <x v="0"/>
    <x v="6"/>
    <x v="36"/>
    <x v="1"/>
    <n v="9.9967396233189999E-3"/>
    <n v="9.9967396233189998"/>
    <m/>
    <n v="1.3621616363525391"/>
    <n v="57601.991965855981"/>
    <n v="16.001000000000001"/>
  </r>
  <r>
    <x v="0"/>
    <x v="6"/>
    <x v="37"/>
    <x v="1"/>
    <n v="9.9959696334290006E-3"/>
    <n v="9.9959696334290005"/>
    <m/>
    <n v="1.3188972473144531"/>
    <n v="57602.005979024616"/>
    <n v="16.001000000000001"/>
  </r>
  <r>
    <x v="0"/>
    <x v="6"/>
    <x v="38"/>
    <x v="1"/>
    <n v="9.991354505813E-3"/>
    <n v="9.9913545058129998"/>
    <m/>
    <n v="1.4053816795349121"/>
    <n v="57602.005929009603"/>
    <n v="16.001000000000001"/>
  </r>
  <r>
    <x v="0"/>
    <x v="6"/>
    <x v="39"/>
    <x v="1"/>
    <n v="0"/>
    <n v="0"/>
    <m/>
    <n v="1.4053816795349121"/>
    <n v="0"/>
    <n v="0"/>
  </r>
  <r>
    <x v="0"/>
    <x v="6"/>
    <x v="41"/>
    <x v="1"/>
    <n v="9.9885124799279999E-3"/>
    <n v="9.9885124799279996"/>
    <m/>
    <n v="1.5826767683029175"/>
    <n v="57602.00142733338"/>
    <n v="16.001000000000001"/>
  </r>
  <r>
    <x v="0"/>
    <x v="6"/>
    <x v="42"/>
    <x v="1"/>
    <n v="9.9866182641690001E-3"/>
    <n v="9.9866182641689996"/>
    <m/>
    <n v="1.3195743560791016"/>
    <n v="57601.989392831383"/>
    <n v="16.001000000000001"/>
  </r>
  <r>
    <x v="0"/>
    <x v="6"/>
    <x v="43"/>
    <x v="1"/>
    <n v="9.9905383311109999E-3"/>
    <n v="9.9905383311110008"/>
    <m/>
    <n v="1.3188972473144531"/>
    <n v="57602.009101280986"/>
    <n v="16.001000000000001"/>
  </r>
  <r>
    <x v="0"/>
    <x v="6"/>
    <x v="44"/>
    <x v="1"/>
    <n v="9.9914765206920008E-3"/>
    <n v="9.9914765206920002"/>
    <m/>
    <n v="1.3621616363525391"/>
    <n v="57601.992664459256"/>
    <n v="16.001000000000001"/>
  </r>
  <r>
    <x v="0"/>
    <x v="6"/>
    <x v="45"/>
    <x v="1"/>
    <n v="9.9918925752400002E-3"/>
    <n v="9.9918925752399996"/>
    <m/>
    <n v="1.4053816795349121"/>
    <n v="57602.005477040861"/>
    <n v="16.001000000000001"/>
  </r>
  <r>
    <x v="0"/>
    <x v="6"/>
    <x v="46"/>
    <x v="1"/>
    <n v="9.9930496218050002E-3"/>
    <n v="9.9930496218049996"/>
    <m/>
    <n v="1.3621616363525391"/>
    <n v="57601.994091022141"/>
    <n v="16.001000000000001"/>
  </r>
  <r>
    <x v="0"/>
    <x v="6"/>
    <x v="47"/>
    <x v="1"/>
    <n v="0"/>
    <n v="0"/>
    <m/>
    <n v="1.3621616363525391"/>
    <n v="0"/>
    <n v="0"/>
  </r>
  <r>
    <x v="0"/>
    <x v="6"/>
    <x v="49"/>
    <x v="1"/>
    <n v="9.9866311355629993E-3"/>
    <n v="9.986631135563"/>
    <m/>
    <n v="1.6706032752990723"/>
    <n v="57602.014032813546"/>
    <n v="16.001000000000001"/>
  </r>
  <r>
    <x v="0"/>
    <x v="6"/>
    <x v="50"/>
    <x v="1"/>
    <n v="9.9870215823469992E-3"/>
    <n v="9.9870215823469994"/>
    <m/>
    <n v="1.231602668762207"/>
    <n v="57602.017031708994"/>
    <n v="16.001000000000001"/>
  </r>
  <r>
    <x v="0"/>
    <x v="6"/>
    <x v="51"/>
    <x v="1"/>
    <n v="9.9957037984650006E-3"/>
    <n v="9.9957037984650015"/>
    <m/>
    <n v="1.3188972473144531"/>
    <n v="57602.00537597973"/>
    <n v="16.001000000000001"/>
  </r>
  <r>
    <x v="0"/>
    <x v="6"/>
    <x v="52"/>
    <x v="1"/>
    <n v="9.9912671176440003E-3"/>
    <n v="9.991267117644"/>
    <m/>
    <n v="1.3182209730148315"/>
    <n v="57602.005733595724"/>
    <n v="16.001000000000001"/>
  </r>
  <r>
    <x v="0"/>
    <x v="6"/>
    <x v="53"/>
    <x v="1"/>
    <n v="9.9926448719249994E-3"/>
    <n v="9.9926448719250001"/>
    <m/>
    <n v="1.4492998123168945"/>
    <n v="57602.008133341587"/>
    <n v="16.001000000000001"/>
  </r>
  <r>
    <x v="0"/>
    <x v="6"/>
    <x v="54"/>
    <x v="1"/>
    <n v="9.9910589827289994E-3"/>
    <n v="9.9910589827289993"/>
    <m/>
    <n v="1.4061024188995361"/>
    <n v="57602.005600787961"/>
    <n v="16.001000000000001"/>
  </r>
  <r>
    <x v="0"/>
    <x v="6"/>
    <x v="55"/>
    <x v="1"/>
    <n v="0"/>
    <n v="0"/>
    <m/>
    <n v="1.4061024188995361"/>
    <n v="0"/>
    <n v="0"/>
  </r>
  <r>
    <x v="0"/>
    <x v="6"/>
    <x v="57"/>
    <x v="1"/>
    <n v="9.9994756374289992E-3"/>
    <n v="9.9994756374289988"/>
    <m/>
    <n v="1.7567270994186401"/>
    <n v="57602.007954274799"/>
    <n v="16.001000000000001"/>
  </r>
  <r>
    <x v="0"/>
    <x v="6"/>
    <x v="58"/>
    <x v="1"/>
    <n v="9.9968944237199993E-3"/>
    <n v="9.9968944237199988"/>
    <m/>
    <n v="1.4061024188995361"/>
    <n v="57602.005943681375"/>
    <n v="16.001000000000001"/>
  </r>
  <r>
    <x v="0"/>
    <x v="6"/>
    <x v="59"/>
    <x v="1"/>
    <n v="9.9994919011779995E-3"/>
    <n v="9.9994919011779988"/>
    <m/>
    <n v="1.4068237543106079"/>
    <n v="57602.005956806272"/>
    <n v="16.001000000000001"/>
  </r>
  <r>
    <x v="0"/>
    <x v="6"/>
    <x v="60"/>
    <x v="1"/>
    <n v="9.9882580821599991E-3"/>
    <n v="9.9882580821599998"/>
    <m/>
    <n v="1.3621616363525391"/>
    <n v="57602.005233275093"/>
    <n v="16.001000000000001"/>
  </r>
  <r>
    <x v="0"/>
    <x v="6"/>
    <x v="61"/>
    <x v="1"/>
    <n v="9.9829704320119998E-3"/>
    <n v="9.9829704320119994"/>
    <m/>
    <n v="1.4924529790878296"/>
    <n v="57602.005490837866"/>
    <n v="16.001000000000001"/>
  </r>
  <r>
    <x v="0"/>
    <x v="6"/>
    <x v="62"/>
    <x v="1"/>
    <n v="9.9810729437359996E-3"/>
    <n v="9.9810729437359988"/>
    <m/>
    <n v="1.4068237543106079"/>
    <n v="57602.005545945227"/>
    <n v="16.001000000000001"/>
  </r>
  <r>
    <x v="0"/>
    <x v="6"/>
    <x v="63"/>
    <x v="1"/>
    <n v="0"/>
    <n v="0"/>
    <m/>
    <n v="1.4068237543106079"/>
    <n v="0"/>
    <n v="0"/>
  </r>
  <r>
    <x v="1"/>
    <x v="6"/>
    <x v="0"/>
    <x v="0"/>
    <n v="2.1051679026721001E-2"/>
    <n v="21.051679026721001"/>
    <m/>
    <n v="3.2976994514465332"/>
    <n v="135124.46429404235"/>
    <n v="37.534999999999997"/>
  </r>
  <r>
    <x v="1"/>
    <x v="6"/>
    <x v="1"/>
    <x v="1"/>
    <n v="9.7944135691259999E-3"/>
    <n v="9.7944135691260001"/>
    <m/>
    <n v="3.3399612903594971"/>
    <n v="57601.976481942911"/>
    <n v="16.001000000000001"/>
  </r>
  <r>
    <x v="1"/>
    <x v="6"/>
    <x v="2"/>
    <x v="1"/>
    <n v="9.7912232646670001E-3"/>
    <n v="9.7912232646669999"/>
    <m/>
    <n v="3.255394458770752"/>
    <n v="57601.976366053321"/>
    <n v="16.001000000000001"/>
  </r>
  <r>
    <x v="1"/>
    <x v="6"/>
    <x v="3"/>
    <x v="1"/>
    <n v="9.7941786354119997E-3"/>
    <n v="9.7941786354119991"/>
    <m/>
    <n v="3.3399612903594971"/>
    <n v="57601.976642997804"/>
    <n v="16.001000000000001"/>
  </r>
  <r>
    <x v="1"/>
    <x v="6"/>
    <x v="4"/>
    <x v="1"/>
    <n v="9.7946048427069998E-3"/>
    <n v="9.7946048427069989"/>
    <m/>
    <n v="3.3399612903594971"/>
    <n v="57601.982498281279"/>
    <n v="16.001000000000001"/>
  </r>
  <r>
    <x v="1"/>
    <x v="6"/>
    <x v="5"/>
    <x v="1"/>
    <n v="9.7952145275179998E-3"/>
    <n v="9.7952145275180005"/>
    <m/>
    <n v="3.4243552684783936"/>
    <n v="57601.979928800938"/>
    <n v="16.001000000000001"/>
  </r>
  <r>
    <x v="1"/>
    <x v="6"/>
    <x v="6"/>
    <x v="1"/>
    <n v="9.7956293731200003E-3"/>
    <n v="9.7956293731200006"/>
    <m/>
    <n v="3.8233766555786133"/>
    <n v="57601.983120416851"/>
    <n v="16.001000000000001"/>
  </r>
  <r>
    <x v="1"/>
    <x v="6"/>
    <x v="7"/>
    <x v="1"/>
    <n v="0"/>
    <n v="0"/>
    <m/>
    <n v="3.2960143089294434"/>
    <n v="0"/>
    <n v="0"/>
  </r>
  <r>
    <x v="1"/>
    <x v="6"/>
    <x v="8"/>
    <x v="0"/>
    <n v="2.0974263685078001E-2"/>
    <n v="20.974263685078"/>
    <m/>
    <n v="3.3821799755096436"/>
    <n v="134996.62544799884"/>
    <n v="37.499000000000002"/>
  </r>
  <r>
    <x v="1"/>
    <x v="6"/>
    <x v="9"/>
    <x v="1"/>
    <n v="9.7945297859850008E-3"/>
    <n v="9.7945297859850005"/>
    <m/>
    <n v="3.3382554054260254"/>
    <n v="57601.976590674603"/>
    <n v="16.001000000000001"/>
  </r>
  <r>
    <x v="1"/>
    <x v="6"/>
    <x v="10"/>
    <x v="1"/>
    <n v="9.7939177453349995E-3"/>
    <n v="9.7939177453349995"/>
    <m/>
    <n v="3.2520675659179688"/>
    <n v="57601.976560254479"/>
    <n v="16.001000000000001"/>
  </r>
  <r>
    <x v="1"/>
    <x v="6"/>
    <x v="11"/>
    <x v="1"/>
    <n v="9.7939545160719999E-3"/>
    <n v="9.7939545160720005"/>
    <m/>
    <n v="3.3382554054260254"/>
    <n v="57601.972615133614"/>
    <n v="16.001000000000001"/>
  </r>
  <r>
    <x v="1"/>
    <x v="6"/>
    <x v="12"/>
    <x v="1"/>
    <n v="9.7954260803399997E-3"/>
    <n v="9.7954260803400004"/>
    <m/>
    <n v="3.3382554054260254"/>
    <n v="57601.976530689033"/>
    <n v="16.001000000000001"/>
  </r>
  <r>
    <x v="1"/>
    <x v="6"/>
    <x v="13"/>
    <x v="1"/>
    <n v="9.7978531666919992E-3"/>
    <n v="9.7978531666919988"/>
    <m/>
    <n v="3.38045334815979"/>
    <n v="57601.985856210944"/>
    <n v="16.001000000000001"/>
  </r>
  <r>
    <x v="1"/>
    <x v="6"/>
    <x v="14"/>
    <x v="1"/>
    <n v="9.8066632645130002E-3"/>
    <n v="9.8066632645130003"/>
    <m/>
    <n v="3.7794296741485596"/>
    <n v="57601.97655632149"/>
    <n v="16.001000000000001"/>
  </r>
  <r>
    <x v="1"/>
    <x v="6"/>
    <x v="15"/>
    <x v="1"/>
    <n v="0"/>
    <n v="0"/>
    <m/>
    <n v="3.2993862628936768"/>
    <n v="0"/>
    <n v="0"/>
  </r>
  <r>
    <x v="1"/>
    <x v="6"/>
    <x v="16"/>
    <x v="0"/>
    <n v="2.0919066426223001E-2"/>
    <n v="20.919066426223001"/>
    <m/>
    <n v="3.4226081371307373"/>
    <n v="134390.06254697495"/>
    <n v="37.331000000000003"/>
  </r>
  <r>
    <x v="1"/>
    <x v="6"/>
    <x v="17"/>
    <x v="1"/>
    <n v="9.8079124332000004E-3"/>
    <n v="9.8079124332000003"/>
    <m/>
    <n v="3.3416686058044434"/>
    <n v="57601.981845781069"/>
    <n v="16.001000000000001"/>
  </r>
  <r>
    <x v="1"/>
    <x v="6"/>
    <x v="18"/>
    <x v="1"/>
    <n v="9.8067381268210005E-3"/>
    <n v="9.806738126821001"/>
    <m/>
    <n v="3.3839080333709717"/>
    <n v="57601.976951130557"/>
    <n v="16.001000000000001"/>
  </r>
  <r>
    <x v="1"/>
    <x v="6"/>
    <x v="19"/>
    <x v="1"/>
    <n v="9.8029990594690006E-3"/>
    <n v="9.8029990594690002"/>
    <m/>
    <n v="3.3821799755096436"/>
    <n v="57601.976482796352"/>
    <n v="16.001000000000001"/>
  </r>
  <r>
    <x v="1"/>
    <x v="6"/>
    <x v="20"/>
    <x v="1"/>
    <n v="9.8083582150450006E-3"/>
    <n v="9.8083582150450006"/>
    <m/>
    <n v="3.3821799755096436"/>
    <n v="57601.976610890233"/>
    <n v="16.001000000000001"/>
  </r>
  <r>
    <x v="1"/>
    <x v="6"/>
    <x v="21"/>
    <x v="1"/>
    <n v="9.8049561968219998E-3"/>
    <n v="9.8049561968219994"/>
    <m/>
    <n v="3.3839080333709717"/>
    <n v="57601.976670637363"/>
    <n v="16.001000000000001"/>
  </r>
  <r>
    <x v="1"/>
    <x v="6"/>
    <x v="22"/>
    <x v="1"/>
    <n v="9.8045850927829994E-3"/>
    <n v="9.8045850927829985"/>
    <m/>
    <n v="3.8214240074157715"/>
    <n v="57601.976572390311"/>
    <n v="16.001000000000001"/>
  </r>
  <r>
    <x v="1"/>
    <x v="6"/>
    <x v="23"/>
    <x v="1"/>
    <n v="0"/>
    <n v="0"/>
    <m/>
    <n v="3.3399612903594971"/>
    <n v="0"/>
    <n v="0"/>
  </r>
  <r>
    <x v="1"/>
    <x v="6"/>
    <x v="24"/>
    <x v="0"/>
    <n v="2.0873798845399999E-2"/>
    <n v="20.8737988454"/>
    <m/>
    <n v="3.3821799755096436"/>
    <n v="134182.05608510817"/>
    <n v="37.273000000000003"/>
  </r>
  <r>
    <x v="1"/>
    <x v="6"/>
    <x v="25"/>
    <x v="1"/>
    <n v="9.7994103152730001E-3"/>
    <n v="9.7994103152730005"/>
    <m/>
    <n v="3.4261043071746826"/>
    <n v="57601.977211302939"/>
    <n v="16.001000000000001"/>
  </r>
  <r>
    <x v="1"/>
    <x v="6"/>
    <x v="26"/>
    <x v="1"/>
    <n v="9.7990726608989994E-3"/>
    <n v="9.7990726608990002"/>
    <m/>
    <n v="3.4278550148010254"/>
    <n v="57601.976548342136"/>
    <n v="16.001000000000001"/>
  </r>
  <r>
    <x v="1"/>
    <x v="6"/>
    <x v="27"/>
    <x v="1"/>
    <n v="9.7990050038849995E-3"/>
    <n v="9.7990050038850001"/>
    <m/>
    <n v="3.3839080333709717"/>
    <n v="57601.976351743899"/>
    <n v="16.001000000000001"/>
  </r>
  <r>
    <x v="1"/>
    <x v="6"/>
    <x v="28"/>
    <x v="1"/>
    <n v="9.7976824871779996E-3"/>
    <n v="9.7976824871779993"/>
    <m/>
    <n v="3.3839080333709717"/>
    <n v="57601.976448892958"/>
    <n v="16.001000000000001"/>
  </r>
  <r>
    <x v="1"/>
    <x v="6"/>
    <x v="29"/>
    <x v="1"/>
    <n v="9.806311846867E-3"/>
    <n v="9.8063118468670005"/>
    <m/>
    <n v="0"/>
    <n v="57601.97707002877"/>
    <n v="16.001000000000001"/>
  </r>
  <r>
    <x v="1"/>
    <x v="6"/>
    <x v="30"/>
    <x v="1"/>
    <n v="9.8056957177640007E-3"/>
    <n v="9.8056957177640012"/>
    <m/>
    <n v="3.7794296741485596"/>
    <n v="57601.976504446466"/>
    <n v="16.001000000000001"/>
  </r>
  <r>
    <x v="1"/>
    <x v="6"/>
    <x v="31"/>
    <x v="1"/>
    <n v="0"/>
    <n v="0"/>
    <m/>
    <n v="3.4664878845214844"/>
    <n v="0"/>
    <n v="0"/>
  </r>
  <r>
    <x v="1"/>
    <x v="6"/>
    <x v="32"/>
    <x v="0"/>
    <n v="2.0812367124087999E-2"/>
    <n v="20.812367124087999"/>
    <m/>
    <n v="3.4682571887969971"/>
    <n v="133784.93335218471"/>
    <n v="37.161999999999999"/>
  </r>
  <r>
    <x v="1"/>
    <x v="6"/>
    <x v="33"/>
    <x v="1"/>
    <n v="9.8011954544940001E-3"/>
    <n v="9.8011954544939996"/>
    <m/>
    <n v="3.4313616752624512"/>
    <n v="57602.003297359304"/>
    <n v="16.001000000000001"/>
  </r>
  <r>
    <x v="1"/>
    <x v="6"/>
    <x v="34"/>
    <x v="1"/>
    <n v="9.7998858687820007E-3"/>
    <n v="9.7998858687820007"/>
    <m/>
    <n v="3.3839080333709717"/>
    <n v="57602.00802614275"/>
    <n v="16.001000000000001"/>
  </r>
  <r>
    <x v="1"/>
    <x v="6"/>
    <x v="35"/>
    <x v="1"/>
    <n v="9.7981848612939994E-3"/>
    <n v="9.7981848612939988"/>
    <m/>
    <n v="3.4278550148010254"/>
    <n v="57602.010225254722"/>
    <n v="16.001000000000001"/>
  </r>
  <r>
    <x v="1"/>
    <x v="6"/>
    <x v="36"/>
    <x v="1"/>
    <n v="9.7973717382800005E-3"/>
    <n v="9.7973717382800007"/>
    <m/>
    <n v="3.4278550148010254"/>
    <n v="57601.993838302369"/>
    <n v="16.001000000000001"/>
  </r>
  <r>
    <x v="1"/>
    <x v="6"/>
    <x v="37"/>
    <x v="1"/>
    <n v="9.7961227587739994E-3"/>
    <n v="9.7961227587739987"/>
    <m/>
    <n v="3.4682571887969971"/>
    <n v="57602.005642875825"/>
    <n v="16.001000000000001"/>
  </r>
  <r>
    <x v="1"/>
    <x v="6"/>
    <x v="38"/>
    <x v="1"/>
    <n v="9.7939579073649998E-3"/>
    <n v="9.7939579073649998"/>
    <m/>
    <n v="3.7832963466644287"/>
    <n v="57602.005531424751"/>
    <n v="16.001000000000001"/>
  </r>
  <r>
    <x v="1"/>
    <x v="6"/>
    <x v="39"/>
    <x v="1"/>
    <n v="0"/>
    <n v="0"/>
    <m/>
    <n v="3.3856379985809326"/>
    <n v="0"/>
    <n v="0"/>
  </r>
  <r>
    <x v="1"/>
    <x v="6"/>
    <x v="40"/>
    <x v="0"/>
    <n v="2.0800413074496E-2"/>
    <n v="20.800413074495999"/>
    <m/>
    <n v="3.4700286388397217"/>
    <n v="133768.35283908015"/>
    <n v="37.158000000000001"/>
  </r>
  <r>
    <x v="1"/>
    <x v="6"/>
    <x v="41"/>
    <x v="1"/>
    <n v="9.7983966010720003E-3"/>
    <n v="9.7983966010719996"/>
    <m/>
    <n v="3.4682571887969971"/>
    <n v="57601.993499093485"/>
    <n v="16.001000000000001"/>
  </r>
  <r>
    <x v="1"/>
    <x v="6"/>
    <x v="42"/>
    <x v="1"/>
    <n v="9.8001984393720001E-3"/>
    <n v="9.8001984393720001"/>
    <m/>
    <n v="3.4718017578125"/>
    <n v="57602.003977459186"/>
    <n v="16.001000000000001"/>
  </r>
  <r>
    <x v="1"/>
    <x v="6"/>
    <x v="43"/>
    <x v="1"/>
    <n v="9.7988434899989995E-3"/>
    <n v="9.7988434899989993"/>
    <m/>
    <n v="3.4296073913574219"/>
    <n v="57602.005455651582"/>
    <n v="16.001000000000001"/>
  </r>
  <r>
    <x v="1"/>
    <x v="6"/>
    <x v="44"/>
    <x v="1"/>
    <n v="9.8002245935929991E-3"/>
    <n v="9.8002245935929988"/>
    <m/>
    <n v="3.4296073913574219"/>
    <n v="57602.005536920653"/>
    <n v="16.001000000000001"/>
  </r>
  <r>
    <x v="1"/>
    <x v="6"/>
    <x v="45"/>
    <x v="1"/>
    <n v="9.7979268352499996E-3"/>
    <n v="9.7979268352499993"/>
    <m/>
    <n v="3.5139532089233398"/>
    <n v="57601.998083099796"/>
    <n v="16.001000000000001"/>
  </r>
  <r>
    <x v="1"/>
    <x v="6"/>
    <x v="46"/>
    <x v="1"/>
    <n v="9.7928147424909996E-3"/>
    <n v="9.7928147424910001"/>
    <m/>
    <n v="3.7813618183135986"/>
    <n v="57601.996360142162"/>
    <n v="16.001000000000001"/>
  </r>
  <r>
    <x v="1"/>
    <x v="6"/>
    <x v="47"/>
    <x v="1"/>
    <n v="0"/>
    <n v="0"/>
    <m/>
    <n v="3.4296073913574219"/>
    <n v="0"/>
    <n v="0"/>
  </r>
  <r>
    <x v="1"/>
    <x v="6"/>
    <x v="48"/>
    <x v="0"/>
    <n v="2.0773371217548998E-2"/>
    <n v="20.773371217548998"/>
    <m/>
    <n v="3.4278550148010254"/>
    <n v="133591.24844682001"/>
    <n v="37.109000000000002"/>
  </r>
  <r>
    <x v="1"/>
    <x v="6"/>
    <x v="49"/>
    <x v="1"/>
    <n v="9.7992069096890008E-3"/>
    <n v="9.7992069096890013"/>
    <m/>
    <n v="3.4700286388397217"/>
    <n v="57602.005558778823"/>
    <n v="16.001000000000001"/>
  </r>
  <r>
    <x v="1"/>
    <x v="6"/>
    <x v="50"/>
    <x v="1"/>
    <n v="9.7990174834379998E-3"/>
    <n v="9.7990174834379999"/>
    <m/>
    <n v="3.4296073913574219"/>
    <n v="57602.003612316737"/>
    <n v="16.001000000000001"/>
  </r>
  <r>
    <x v="1"/>
    <x v="6"/>
    <x v="51"/>
    <x v="1"/>
    <n v="9.7990565782419999E-3"/>
    <n v="9.7990565782420003"/>
    <m/>
    <n v="3.4278550148010254"/>
    <n v="57602.005604191523"/>
    <n v="16.001000000000001"/>
  </r>
  <r>
    <x v="1"/>
    <x v="6"/>
    <x v="52"/>
    <x v="1"/>
    <n v="9.7976382064480002E-3"/>
    <n v="9.797638206448001"/>
    <m/>
    <n v="3.4278550148010254"/>
    <n v="57602.005617386007"/>
    <n v="16.001000000000001"/>
  </r>
  <r>
    <x v="1"/>
    <x v="6"/>
    <x v="53"/>
    <x v="1"/>
    <n v="9.801682719585E-3"/>
    <n v="9.8016827195849991"/>
    <m/>
    <n v="3.4261043071746826"/>
    <n v="57602.005463254231"/>
    <n v="16.001000000000001"/>
  </r>
  <r>
    <x v="1"/>
    <x v="6"/>
    <x v="54"/>
    <x v="1"/>
    <n v="9.8022115760999992E-3"/>
    <n v="9.8022115760999995"/>
    <m/>
    <n v="3.9092729091644287"/>
    <n v="57602.005610731867"/>
    <n v="16.001000000000001"/>
  </r>
  <r>
    <x v="1"/>
    <x v="6"/>
    <x v="55"/>
    <x v="1"/>
    <n v="0"/>
    <n v="0"/>
    <m/>
    <n v="3.3839080333709717"/>
    <n v="0"/>
    <n v="0"/>
  </r>
  <r>
    <x v="1"/>
    <x v="6"/>
    <x v="56"/>
    <x v="0"/>
    <n v="2.0757289301440999E-2"/>
    <n v="20.757289301440998"/>
    <m/>
    <n v="3.4718017578125"/>
    <n v="133389.70801112"/>
    <n v="37.052999999999997"/>
  </r>
  <r>
    <x v="1"/>
    <x v="6"/>
    <x v="57"/>
    <x v="1"/>
    <n v="9.7977862076720004E-3"/>
    <n v="9.7977862076720008"/>
    <m/>
    <n v="3.3873698711395264"/>
    <n v="57602.005678391826"/>
    <n v="16.001000000000001"/>
  </r>
  <r>
    <x v="1"/>
    <x v="6"/>
    <x v="58"/>
    <x v="1"/>
    <n v="9.7960013036600003E-3"/>
    <n v="9.7960013036600007"/>
    <m/>
    <n v="3.4296073913574219"/>
    <n v="57602.005324158141"/>
    <n v="16.001000000000001"/>
  </r>
  <r>
    <x v="1"/>
    <x v="6"/>
    <x v="59"/>
    <x v="1"/>
    <n v="9.7926533213630006E-3"/>
    <n v="9.7926533213629998"/>
    <m/>
    <n v="3.2133455276489258"/>
    <n v="57602.005808611197"/>
    <n v="16.001000000000001"/>
  </r>
  <r>
    <x v="1"/>
    <x v="6"/>
    <x v="60"/>
    <x v="1"/>
    <n v="9.7963857656830008E-3"/>
    <n v="9.7963857656830005"/>
    <m/>
    <n v="3.827643871307373"/>
    <n v="57602.005563937157"/>
    <n v="16.001000000000001"/>
  </r>
  <r>
    <x v="1"/>
    <x v="6"/>
    <x v="61"/>
    <x v="1"/>
    <n v="9.8005951192590007E-3"/>
    <n v="9.8005951192590004"/>
    <m/>
    <n v="3.2963190078735352"/>
    <n v="57602.005774821198"/>
    <n v="16.001000000000001"/>
  </r>
  <r>
    <x v="1"/>
    <x v="6"/>
    <x v="62"/>
    <x v="1"/>
    <n v="9.8003048228949997E-3"/>
    <n v="9.8003048228949989"/>
    <m/>
    <n v="0"/>
    <n v="57601.988734598097"/>
    <n v="16.001000000000001"/>
  </r>
  <r>
    <x v="1"/>
    <x v="6"/>
    <x v="63"/>
    <x v="1"/>
    <n v="0"/>
    <n v="0"/>
    <m/>
    <n v="0"/>
    <n v="0"/>
    <n v="0"/>
  </r>
  <r>
    <x v="1"/>
    <x v="6"/>
    <x v="64"/>
    <x v="0"/>
    <n v="2.0720641177199999E-2"/>
    <n v="20.720641177199997"/>
    <m/>
    <n v="3.3873698711395264"/>
    <n v="133041.85627643645"/>
    <n v="36.956000000000003"/>
  </r>
  <r>
    <x v="1"/>
    <x v="6"/>
    <x v="65"/>
    <x v="1"/>
    <n v="9.8038268929560007E-3"/>
    <n v="9.8038268929560015"/>
    <m/>
    <n v="3.9092729091644287"/>
    <n v="57601.975722818759"/>
    <n v="16.001000000000001"/>
  </r>
  <r>
    <x v="1"/>
    <x v="6"/>
    <x v="66"/>
    <x v="1"/>
    <n v="9.800307645791E-3"/>
    <n v="9.8003076457909994"/>
    <m/>
    <n v="3.4718017578125"/>
    <n v="57601.976967872906"/>
    <n v="16.001000000000001"/>
  </r>
  <r>
    <x v="1"/>
    <x v="6"/>
    <x v="67"/>
    <x v="1"/>
    <n v="9.79923818694E-3"/>
    <n v="9.7992381869400003"/>
    <m/>
    <n v="3.5139532089233398"/>
    <n v="57601.97566729816"/>
    <n v="16.001000000000001"/>
  </r>
  <r>
    <x v="1"/>
    <x v="6"/>
    <x v="68"/>
    <x v="1"/>
    <n v="9.7964861131849997E-3"/>
    <n v="9.796486113184999"/>
    <m/>
    <n v="3.5560612678527832"/>
    <n v="57601.991587104487"/>
    <n v="16.001000000000001"/>
  </r>
  <r>
    <x v="1"/>
    <x v="6"/>
    <x v="69"/>
    <x v="1"/>
    <n v="9.797834144963E-3"/>
    <n v="9.7978341449629998"/>
    <m/>
    <n v="3.5578775405883789"/>
    <n v="57601.975692972905"/>
    <n v="16.001000000000001"/>
  </r>
  <r>
    <x v="1"/>
    <x v="6"/>
    <x v="70"/>
    <x v="1"/>
    <n v="9.8063857991099995E-3"/>
    <n v="9.8063857991100001"/>
    <m/>
    <n v="3.5157485008239746"/>
    <n v="57601.976709612049"/>
    <n v="16.001000000000001"/>
  </r>
  <r>
    <x v="1"/>
    <x v="6"/>
    <x v="71"/>
    <x v="1"/>
    <n v="0"/>
    <n v="0"/>
    <m/>
    <n v="3.5157485008239746"/>
    <n v="0"/>
    <n v="0"/>
  </r>
  <r>
    <x v="1"/>
    <x v="6"/>
    <x v="72"/>
    <x v="0"/>
    <n v="2.0673878102465001E-2"/>
    <n v="20.673878102465"/>
    <m/>
    <n v="3.5560612678527832"/>
    <n v="132751.63178437593"/>
    <n v="36.875"/>
  </r>
  <r>
    <x v="1"/>
    <x v="6"/>
    <x v="73"/>
    <x v="1"/>
    <n v="9.8043341909480001E-3"/>
    <n v="9.8043341909479995"/>
    <m/>
    <n v="3.9092729091644287"/>
    <n v="57601.97774719361"/>
    <n v="16.001000000000001"/>
  </r>
  <r>
    <x v="1"/>
    <x v="6"/>
    <x v="74"/>
    <x v="1"/>
    <n v="9.8050797273579997E-3"/>
    <n v="9.8050797273580006"/>
    <m/>
    <n v="3.4718017578125"/>
    <n v="57601.978363822447"/>
    <n v="16.001000000000001"/>
  </r>
  <r>
    <x v="1"/>
    <x v="6"/>
    <x v="75"/>
    <x v="1"/>
    <n v="9.8050769917579998E-3"/>
    <n v="9.8050769917579998"/>
    <m/>
    <n v="3.5578775405883789"/>
    <n v="57600.02205917734"/>
    <n v="16"/>
  </r>
  <r>
    <x v="1"/>
    <x v="6"/>
    <x v="76"/>
    <x v="1"/>
    <n v="9.8098646350639994E-3"/>
    <n v="9.8098646350639989"/>
    <m/>
    <n v="3.5157485008239746"/>
    <n v="57601.976411105832"/>
    <n v="16.001000000000001"/>
  </r>
  <r>
    <x v="1"/>
    <x v="6"/>
    <x v="77"/>
    <x v="1"/>
    <n v="9.8040155677489998E-3"/>
    <n v="9.8040155677489995"/>
    <m/>
    <n v="3.5578775405883789"/>
    <n v="57601.986266050553"/>
    <n v="16.001000000000001"/>
  </r>
  <r>
    <x v="1"/>
    <x v="6"/>
    <x v="78"/>
    <x v="1"/>
    <n v="9.8057626895759996E-3"/>
    <n v="9.8057626895759995"/>
    <m/>
    <n v="3.5596954822540283"/>
    <n v="57601.975655842871"/>
    <n v="16.001000000000001"/>
  </r>
  <r>
    <x v="1"/>
    <x v="6"/>
    <x v="79"/>
    <x v="1"/>
    <n v="0"/>
    <n v="0"/>
    <m/>
    <n v="3.5596954822540283"/>
    <n v="0"/>
    <n v="0"/>
  </r>
  <r>
    <x v="1"/>
    <x v="6"/>
    <x v="80"/>
    <x v="0"/>
    <n v="2.0663514058652001E-2"/>
    <n v="20.663514058652002"/>
    <m/>
    <n v="3.5596954822540283"/>
    <n v="132647.24832240774"/>
    <n v="36.845999999999997"/>
  </r>
  <r>
    <x v="1"/>
    <x v="6"/>
    <x v="81"/>
    <x v="1"/>
    <n v="9.8072107797640001E-3"/>
    <n v="9.8072107797640005"/>
    <m/>
    <n v="3.9092729091644287"/>
    <n v="57601.97870251369"/>
    <n v="16.001000000000001"/>
  </r>
  <r>
    <x v="1"/>
    <x v="6"/>
    <x v="82"/>
    <x v="1"/>
    <n v="9.8074868736359993E-3"/>
    <n v="9.8074868736359999"/>
    <m/>
    <n v="3.5578775405883789"/>
    <n v="57601.975030708643"/>
    <n v="16.001000000000001"/>
  </r>
  <r>
    <x v="1"/>
    <x v="6"/>
    <x v="83"/>
    <x v="1"/>
    <n v="9.8017721689159995E-3"/>
    <n v="9.8017721689159991"/>
    <m/>
    <n v="3.5157485008239746"/>
    <n v="57601.97490819353"/>
    <n v="16.001000000000001"/>
  </r>
  <r>
    <x v="1"/>
    <x v="6"/>
    <x v="84"/>
    <x v="1"/>
    <n v="9.7979534640739996E-3"/>
    <n v="9.7979534640740003"/>
    <m/>
    <n v="3.5596954822540283"/>
    <n v="57601.976096038081"/>
    <n v="16.001000000000001"/>
  </r>
  <r>
    <x v="1"/>
    <x v="6"/>
    <x v="85"/>
    <x v="1"/>
    <n v="9.7952284665620004E-3"/>
    <n v="9.7952284665620013"/>
    <m/>
    <n v="3.5578775405883789"/>
    <n v="57601.975699953342"/>
    <n v="16.001000000000001"/>
  </r>
  <r>
    <x v="1"/>
    <x v="6"/>
    <x v="86"/>
    <x v="1"/>
    <n v="9.7950437611000005E-3"/>
    <n v="9.7950437611000005"/>
    <m/>
    <n v="3.5578775405883789"/>
    <n v="57600.009690634048"/>
    <n v="16"/>
  </r>
  <r>
    <x v="1"/>
    <x v="6"/>
    <x v="87"/>
    <x v="1"/>
    <n v="0"/>
    <n v="0"/>
    <m/>
    <n v="3.5578775405883789"/>
    <n v="0"/>
    <n v="0"/>
  </r>
  <r>
    <x v="1"/>
    <x v="6"/>
    <x v="88"/>
    <x v="0"/>
    <n v="2.0637729417649998E-2"/>
    <n v="20.63772941765"/>
    <m/>
    <n v="3.5157485008239746"/>
    <n v="132616.40784925729"/>
    <n v="36.838000000000001"/>
  </r>
  <r>
    <x v="1"/>
    <x v="6"/>
    <x v="89"/>
    <x v="1"/>
    <n v="9.7960940549640003E-3"/>
    <n v="9.7960940549639997"/>
    <m/>
    <n v="3.8233766555786133"/>
    <n v="57601.980928837758"/>
    <n v="16.001000000000001"/>
  </r>
  <r>
    <x v="1"/>
    <x v="6"/>
    <x v="90"/>
    <x v="1"/>
    <n v="9.795604630976E-3"/>
    <n v="9.7956046309759994"/>
    <m/>
    <n v="3.473576545715332"/>
    <n v="57600.036702915691"/>
    <n v="16"/>
  </r>
  <r>
    <x v="1"/>
    <x v="6"/>
    <x v="91"/>
    <x v="1"/>
    <n v="9.7960374051649993E-3"/>
    <n v="9.7960374051649985"/>
    <m/>
    <n v="3.473576545715332"/>
    <n v="57600.026505840156"/>
    <n v="16"/>
  </r>
  <r>
    <x v="1"/>
    <x v="6"/>
    <x v="92"/>
    <x v="1"/>
    <n v="9.7966455104420008E-3"/>
    <n v="9.7966455104420014"/>
    <m/>
    <n v="3.6877672672271729"/>
    <n v="57601.997812366317"/>
    <n v="16.001000000000001"/>
  </r>
  <r>
    <x v="1"/>
    <x v="6"/>
    <x v="93"/>
    <x v="1"/>
    <n v="9.7941962407259997E-3"/>
    <n v="9.7941962407260004"/>
    <m/>
    <n v="3.5999631881713867"/>
    <n v="57601.986493680874"/>
    <n v="16.001000000000001"/>
  </r>
  <r>
    <x v="1"/>
    <x v="6"/>
    <x v="94"/>
    <x v="1"/>
    <n v="9.7951392700869992E-3"/>
    <n v="9.7951392700869988"/>
    <m/>
    <n v="3.5578775405883789"/>
    <n v="57601.980646699289"/>
    <n v="16.001000000000001"/>
  </r>
  <r>
    <x v="1"/>
    <x v="6"/>
    <x v="95"/>
    <x v="1"/>
    <n v="0"/>
    <n v="0"/>
    <m/>
    <n v="3.5578775405883789"/>
    <n v="0"/>
    <n v="0"/>
  </r>
  <r>
    <x v="1"/>
    <x v="6"/>
    <x v="96"/>
    <x v="0"/>
    <n v="2.0615578502125999E-2"/>
    <n v="20.615578502125999"/>
    <m/>
    <n v="3.5596954822540283"/>
    <n v="132455.53225987457"/>
    <n v="36.792999999999999"/>
  </r>
  <r>
    <x v="1"/>
    <x v="6"/>
    <x v="97"/>
    <x v="1"/>
    <n v="9.7961342874550005E-3"/>
    <n v="9.7961342874550006"/>
    <m/>
    <n v="3.9112703800201416"/>
    <n v="57602.002842824048"/>
    <n v="16.001000000000001"/>
  </r>
  <r>
    <x v="1"/>
    <x v="6"/>
    <x v="98"/>
    <x v="1"/>
    <n v="9.7985080520949994E-3"/>
    <n v="9.7985080520949985"/>
    <m/>
    <n v="3.5999631881713867"/>
    <n v="57601.971264442313"/>
    <n v="16.001000000000001"/>
  </r>
  <r>
    <x v="1"/>
    <x v="6"/>
    <x v="99"/>
    <x v="1"/>
    <n v="9.7968017275159996E-3"/>
    <n v="9.7968017275159998"/>
    <m/>
    <n v="3.5615153312683105"/>
    <n v="57602.010358372674"/>
    <n v="16.001000000000001"/>
  </r>
  <r>
    <x v="1"/>
    <x v="6"/>
    <x v="100"/>
    <x v="1"/>
    <n v="9.7935714761859995E-3"/>
    <n v="9.7935714761859991"/>
    <m/>
    <n v="3.601801872253418"/>
    <n v="57601.98227933966"/>
    <n v="16.001000000000001"/>
  </r>
  <r>
    <x v="1"/>
    <x v="6"/>
    <x v="101"/>
    <x v="1"/>
    <n v="9.7969685606910002E-3"/>
    <n v="9.7969685606910009"/>
    <m/>
    <n v="3.601801872253418"/>
    <n v="57601.975853401462"/>
    <n v="16.001000000000001"/>
  </r>
  <r>
    <x v="1"/>
    <x v="6"/>
    <x v="102"/>
    <x v="1"/>
    <n v="9.7983873362960001E-3"/>
    <n v="9.7983873362960008"/>
    <m/>
    <n v="3.601801872253418"/>
    <n v="57601.980675258208"/>
    <n v="16.001000000000001"/>
  </r>
  <r>
    <x v="1"/>
    <x v="6"/>
    <x v="103"/>
    <x v="1"/>
    <n v="0"/>
    <n v="0"/>
    <m/>
    <n v="3.601801872253418"/>
    <n v="0"/>
    <n v="0"/>
  </r>
  <r>
    <x v="1"/>
    <x v="6"/>
    <x v="104"/>
    <x v="0"/>
    <n v="2.0595421069232001E-2"/>
    <n v="20.595421069232"/>
    <m/>
    <n v="3.5578775405883789"/>
    <n v="132257.82178903738"/>
    <n v="36.738"/>
  </r>
  <r>
    <x v="1"/>
    <x v="6"/>
    <x v="105"/>
    <x v="1"/>
    <n v="9.7969810694779995E-3"/>
    <n v="9.7969810694779991"/>
    <m/>
    <n v="3.9112703800201416"/>
    <n v="57601.986604208483"/>
    <n v="16.001000000000001"/>
  </r>
  <r>
    <x v="1"/>
    <x v="6"/>
    <x v="106"/>
    <x v="1"/>
    <n v="9.7982363381479993E-3"/>
    <n v="9.7982363381479995"/>
    <m/>
    <n v="3.601801872253418"/>
    <n v="57602.01274529261"/>
    <n v="16.001000000000001"/>
  </r>
  <r>
    <x v="1"/>
    <x v="6"/>
    <x v="107"/>
    <x v="1"/>
    <n v="9.7978226903509998E-3"/>
    <n v="9.7978226903509995"/>
    <m/>
    <n v="3.7297654151916504"/>
    <n v="57601.994095107897"/>
    <n v="16.001000000000001"/>
  </r>
  <r>
    <x v="1"/>
    <x v="6"/>
    <x v="108"/>
    <x v="1"/>
    <n v="9.7956169300839994E-3"/>
    <n v="9.7956169300839999"/>
    <m/>
    <n v="3.6036422252655029"/>
    <n v="57601.984200894251"/>
    <n v="16.001000000000001"/>
  </r>
  <r>
    <x v="1"/>
    <x v="6"/>
    <x v="109"/>
    <x v="1"/>
    <n v="9.7987517906320005E-3"/>
    <n v="9.7987517906320001"/>
    <m/>
    <n v="3.5596954822540283"/>
    <n v="57602.045305118474"/>
    <n v="16.001000000000001"/>
  </r>
  <r>
    <x v="1"/>
    <x v="6"/>
    <x v="110"/>
    <x v="1"/>
    <n v="9.8027852197830005E-3"/>
    <n v="9.8027852197830008"/>
    <m/>
    <n v="3.6036422252655029"/>
    <n v="57604.821405992494"/>
    <n v="16.001000000000001"/>
  </r>
  <r>
    <x v="1"/>
    <x v="6"/>
    <x v="111"/>
    <x v="1"/>
    <n v="0"/>
    <n v="0"/>
    <m/>
    <n v="3.6036422252655029"/>
    <n v="0"/>
    <n v="0"/>
  </r>
  <r>
    <x v="1"/>
    <x v="6"/>
    <x v="112"/>
    <x v="0"/>
    <n v="2.0571861686681001E-2"/>
    <n v="20.571861686681"/>
    <m/>
    <n v="3.5615153312683105"/>
    <n v="132078.95356556191"/>
    <n v="36.689"/>
  </r>
  <r>
    <x v="1"/>
    <x v="6"/>
    <x v="113"/>
    <x v="1"/>
    <n v="9.7973101646910005E-3"/>
    <n v="9.7973101646909999"/>
    <m/>
    <n v="0"/>
    <n v="57605.818308798072"/>
    <n v="16.001999999999999"/>
  </r>
  <r>
    <x v="1"/>
    <x v="6"/>
    <x v="114"/>
    <x v="1"/>
    <n v="9.7966427995760004E-3"/>
    <n v="9.7966427995760004"/>
    <m/>
    <n v="3.5596954822540283"/>
    <n v="57602.005693048835"/>
    <n v="16.001000000000001"/>
  </r>
  <r>
    <x v="1"/>
    <x v="6"/>
    <x v="115"/>
    <x v="1"/>
    <n v="9.8169476144019992E-3"/>
    <n v="9.8169476144019985"/>
    <m/>
    <n v="3.5615153312683105"/>
    <n v="57602.003518557314"/>
    <n v="16.001000000000001"/>
  </r>
  <r>
    <x v="1"/>
    <x v="6"/>
    <x v="116"/>
    <x v="1"/>
    <n v="9.8021804136910005E-3"/>
    <n v="9.8021804136910013"/>
    <m/>
    <n v="3.6877672672271729"/>
    <n v="57602.003903359073"/>
    <n v="16.001000000000001"/>
  </r>
  <r>
    <x v="1"/>
    <x v="6"/>
    <x v="117"/>
    <x v="1"/>
    <n v="9.8023324168479992E-3"/>
    <n v="9.8023324168479995"/>
    <m/>
    <n v="3.6457264423370361"/>
    <n v="57602.00395601838"/>
    <n v="16.001000000000001"/>
  </r>
  <r>
    <x v="1"/>
    <x v="6"/>
    <x v="118"/>
    <x v="1"/>
    <n v="9.8003979723990005E-3"/>
    <n v="9.8003979723990007"/>
    <m/>
    <n v="3.5175459384918213"/>
    <n v="57602.003845299521"/>
    <n v="16.001000000000001"/>
  </r>
  <r>
    <x v="1"/>
    <x v="6"/>
    <x v="119"/>
    <x v="1"/>
    <n v="0"/>
    <n v="0"/>
    <m/>
    <n v="3.5175459384918213"/>
    <n v="0"/>
    <n v="0"/>
  </r>
  <r>
    <x v="1"/>
    <x v="6"/>
    <x v="120"/>
    <x v="0"/>
    <n v="2.0537690370538E-2"/>
    <n v="20.537690370538002"/>
    <m/>
    <n v="3.6054847240447998"/>
    <n v="131854.2057148352"/>
    <n v="36.625999999999998"/>
  </r>
  <r>
    <x v="1"/>
    <x v="6"/>
    <x v="121"/>
    <x v="1"/>
    <n v="9.7989188611460002E-3"/>
    <n v="9.7989188611459994"/>
    <m/>
    <n v="3.9112703800201416"/>
    <n v="57602.003507731162"/>
    <n v="16.001000000000001"/>
  </r>
  <r>
    <x v="1"/>
    <x v="6"/>
    <x v="122"/>
    <x v="1"/>
    <n v="9.7957368944409998E-3"/>
    <n v="9.7957368944409993"/>
    <m/>
    <n v="3.7297654151916504"/>
    <n v="57602.003889774824"/>
    <n v="16.001000000000001"/>
  </r>
  <r>
    <x v="1"/>
    <x v="6"/>
    <x v="123"/>
    <x v="1"/>
    <n v="9.7990658737720001E-3"/>
    <n v="9.7990658737719993"/>
    <m/>
    <n v="3.6475892066955566"/>
    <n v="57602.003581202029"/>
    <n v="16.001000000000001"/>
  </r>
  <r>
    <x v="1"/>
    <x v="6"/>
    <x v="124"/>
    <x v="1"/>
    <n v="9.8005691678380007E-3"/>
    <n v="9.8005691678380007"/>
    <m/>
    <n v="3.5615153312683105"/>
    <n v="57601.99023948297"/>
    <n v="16.001000000000001"/>
  </r>
  <r>
    <x v="1"/>
    <x v="6"/>
    <x v="125"/>
    <x v="1"/>
    <n v="9.8145509273729996E-3"/>
    <n v="9.8145509273730003"/>
    <m/>
    <n v="3.6457264423370361"/>
    <n v="57602.006102722502"/>
    <n v="16.001000000000001"/>
  </r>
  <r>
    <x v="1"/>
    <x v="6"/>
    <x v="126"/>
    <x v="1"/>
    <n v="9.8047984738270002E-3"/>
    <n v="9.8047984738270006"/>
    <m/>
    <n v="3.5615153312683105"/>
    <n v="57602.004293233287"/>
    <n v="16.001000000000001"/>
  </r>
  <r>
    <x v="1"/>
    <x v="6"/>
    <x v="127"/>
    <x v="1"/>
    <n v="0"/>
    <n v="0"/>
    <m/>
    <n v="3.5615153312683105"/>
    <n v="0"/>
    <n v="0"/>
  </r>
  <r>
    <x v="1"/>
    <x v="6"/>
    <x v="128"/>
    <x v="0"/>
    <n v="2.0523091263860999E-2"/>
    <n v="20.523091263860998"/>
    <m/>
    <n v="3.5633370876312256"/>
    <n v="131763.21186563058"/>
    <n v="36.600999999999999"/>
  </r>
  <r>
    <x v="1"/>
    <x v="6"/>
    <x v="129"/>
    <x v="1"/>
    <n v="9.7972838594470001E-3"/>
    <n v="9.7972838594470009"/>
    <m/>
    <n v="3.9531972408294678"/>
    <n v="57602.003664118398"/>
    <n v="16.001000000000001"/>
  </r>
  <r>
    <x v="1"/>
    <x v="6"/>
    <x v="130"/>
    <x v="1"/>
    <n v="9.8049634114700003E-3"/>
    <n v="9.8049634114700002"/>
    <m/>
    <n v="3.6877672672271729"/>
    <n v="57602.003574549635"/>
    <n v="16.001000000000001"/>
  </r>
  <r>
    <x v="1"/>
    <x v="6"/>
    <x v="131"/>
    <x v="1"/>
    <n v="9.7995619782329998E-3"/>
    <n v="9.7995619782329992"/>
    <m/>
    <n v="3.7297654151916504"/>
    <n v="57601.996759465335"/>
    <n v="16.001000000000001"/>
  </r>
  <r>
    <x v="1"/>
    <x v="6"/>
    <x v="132"/>
    <x v="1"/>
    <n v="9.8100565663960006E-3"/>
    <n v="9.8100565663959998"/>
    <m/>
    <n v="3.5615153312683105"/>
    <n v="57601.994427284619"/>
    <n v="16.001000000000001"/>
  </r>
  <r>
    <x v="1"/>
    <x v="6"/>
    <x v="133"/>
    <x v="1"/>
    <n v="9.7997178356699997E-3"/>
    <n v="9.7997178356700001"/>
    <m/>
    <n v="3.6877672672271729"/>
    <n v="57602.003502266394"/>
    <n v="16.001000000000001"/>
  </r>
  <r>
    <x v="1"/>
    <x v="6"/>
    <x v="134"/>
    <x v="1"/>
    <n v="9.8045620646990007E-3"/>
    <n v="9.8045620646990006"/>
    <m/>
    <n v="0"/>
    <n v="57602.000005387759"/>
    <n v="16.001000000000001"/>
  </r>
  <r>
    <x v="1"/>
    <x v="6"/>
    <x v="135"/>
    <x v="1"/>
    <n v="0"/>
    <n v="0"/>
    <m/>
    <n v="0"/>
    <n v="0"/>
    <n v="0"/>
  </r>
  <r>
    <x v="1"/>
    <x v="6"/>
    <x v="136"/>
    <x v="0"/>
    <n v="2.0486839321439999E-2"/>
    <n v="20.486839321439998"/>
    <m/>
    <n v="3.6896507740020752"/>
    <n v="131511.61946996849"/>
    <n v="36.530999999999999"/>
  </r>
  <r>
    <x v="1"/>
    <x v="6"/>
    <x v="137"/>
    <x v="1"/>
    <n v="9.8003516418890008E-3"/>
    <n v="9.8003516418890015"/>
    <m/>
    <n v="3.9552171230316162"/>
    <n v="57601.996705886115"/>
    <n v="16.001000000000001"/>
  </r>
  <r>
    <x v="1"/>
    <x v="6"/>
    <x v="138"/>
    <x v="1"/>
    <n v="9.8134915058210002E-3"/>
    <n v="9.8134915058210002"/>
    <m/>
    <n v="3.6896507740020752"/>
    <n v="57602.003819373676"/>
    <n v="16.001000000000001"/>
  </r>
  <r>
    <x v="1"/>
    <x v="6"/>
    <x v="139"/>
    <x v="1"/>
    <n v="9.8121989050629996E-3"/>
    <n v="9.8121989050629992"/>
    <m/>
    <n v="3.6457264423370361"/>
    <n v="57602.003614314264"/>
    <n v="16.001000000000001"/>
  </r>
  <r>
    <x v="1"/>
    <x v="6"/>
    <x v="140"/>
    <x v="1"/>
    <n v="9.8059928271070004E-3"/>
    <n v="9.8059928271069996"/>
    <m/>
    <n v="3.6054847240447998"/>
    <n v="57602.002882088433"/>
    <n v="16.001000000000001"/>
  </r>
  <r>
    <x v="1"/>
    <x v="6"/>
    <x v="141"/>
    <x v="1"/>
    <n v="9.802633383095E-3"/>
    <n v="9.8026333830949994"/>
    <m/>
    <n v="3.6877672672271729"/>
    <n v="57602.00354093955"/>
    <n v="16.001000000000001"/>
  </r>
  <r>
    <x v="1"/>
    <x v="6"/>
    <x v="142"/>
    <x v="1"/>
    <n v="9.8042985127219998E-3"/>
    <n v="9.8042985127219993"/>
    <m/>
    <n v="3.6036422252655029"/>
    <n v="57602.00161972981"/>
    <n v="16.001000000000001"/>
  </r>
  <r>
    <x v="1"/>
    <x v="6"/>
    <x v="143"/>
    <x v="1"/>
    <n v="0"/>
    <n v="0"/>
    <m/>
    <n v="3.6036422252655029"/>
    <n v="0"/>
    <n v="0"/>
  </r>
  <r>
    <x v="1"/>
    <x v="6"/>
    <x v="144"/>
    <x v="0"/>
    <n v="2.0474531594811999E-2"/>
    <n v="20.474531594811999"/>
    <m/>
    <n v="3.64945387840271"/>
    <n v="131405.10425438744"/>
    <n v="36.500999999999998"/>
  </r>
  <r>
    <x v="1"/>
    <x v="6"/>
    <x v="145"/>
    <x v="1"/>
    <n v="9.802345879866E-3"/>
    <n v="9.8023458798659995"/>
    <m/>
    <n v="3.9572391510009766"/>
    <n v="57600.037808971283"/>
    <n v="16"/>
  </r>
  <r>
    <x v="1"/>
    <x v="6"/>
    <x v="146"/>
    <x v="1"/>
    <n v="9.8011078520629999E-3"/>
    <n v="9.8011078520629997"/>
    <m/>
    <n v="3.6475892066955566"/>
    <n v="57602.00379277709"/>
    <n v="16.001000000000001"/>
  </r>
  <r>
    <x v="1"/>
    <x v="6"/>
    <x v="147"/>
    <x v="1"/>
    <n v="9.8021457416190005E-3"/>
    <n v="9.8021457416190003"/>
    <m/>
    <n v="3.64945387840271"/>
    <n v="57602.034575518133"/>
    <n v="16.001000000000001"/>
  </r>
  <r>
    <x v="1"/>
    <x v="6"/>
    <x v="148"/>
    <x v="1"/>
    <n v="9.8039543450330006E-3"/>
    <n v="9.8039543450330005"/>
    <m/>
    <n v="3.64945387840271"/>
    <n v="57602.00397730471"/>
    <n v="16.001000000000001"/>
  </r>
  <r>
    <x v="1"/>
    <x v="6"/>
    <x v="149"/>
    <x v="1"/>
    <n v="9.8013657928619994E-3"/>
    <n v="9.8013657928619988"/>
    <m/>
    <n v="3.6896507740020752"/>
    <n v="57602.003701641239"/>
    <n v="16.001000000000001"/>
  </r>
  <r>
    <x v="1"/>
    <x v="6"/>
    <x v="150"/>
    <x v="1"/>
    <n v="9.8010371194540008E-3"/>
    <n v="9.8010371194540014"/>
    <m/>
    <n v="3.64945387840271"/>
    <n v="57602.003556253519"/>
    <n v="16.001000000000001"/>
  </r>
  <r>
    <x v="1"/>
    <x v="6"/>
    <x v="151"/>
    <x v="1"/>
    <n v="0"/>
    <n v="0"/>
    <m/>
    <n v="3.64945387840271"/>
    <n v="0"/>
    <n v="0"/>
  </r>
  <r>
    <x v="1"/>
    <x v="6"/>
    <x v="152"/>
    <x v="0"/>
    <n v="2.0449449168073001E-2"/>
    <n v="20.449449168073002"/>
    <m/>
    <n v="3.7335751056671143"/>
    <n v="131242.28285138347"/>
    <n v="36.456000000000003"/>
  </r>
  <r>
    <x v="1"/>
    <x v="6"/>
    <x v="153"/>
    <x v="1"/>
    <n v="9.7987828738959996E-3"/>
    <n v="9.7987828738960001"/>
    <m/>
    <n v="4.041046142578125"/>
    <n v="57602.00376879298"/>
    <n v="16.001000000000001"/>
  </r>
  <r>
    <x v="1"/>
    <x v="6"/>
    <x v="154"/>
    <x v="1"/>
    <n v="9.8021935588829996E-3"/>
    <n v="9.8021935588829994"/>
    <m/>
    <n v="3.7316691875457764"/>
    <n v="57602.003737028826"/>
    <n v="16.001000000000001"/>
  </r>
  <r>
    <x v="1"/>
    <x v="6"/>
    <x v="155"/>
    <x v="1"/>
    <n v="9.7989953282210003E-3"/>
    <n v="9.7989953282210003"/>
    <m/>
    <n v="3.6475892066955566"/>
    <n v="57601.997986529066"/>
    <n v="16.001000000000001"/>
  </r>
  <r>
    <x v="1"/>
    <x v="6"/>
    <x v="156"/>
    <x v="1"/>
    <n v="9.8121537333169997E-3"/>
    <n v="9.8121537333170004"/>
    <m/>
    <n v="3.7335751056671143"/>
    <n v="57602.010842402371"/>
    <n v="16.001000000000001"/>
  </r>
  <r>
    <x v="1"/>
    <x v="6"/>
    <x v="157"/>
    <x v="1"/>
    <n v="9.8177280247489992E-3"/>
    <n v="9.817728024749"/>
    <m/>
    <n v="3.6934232711791992"/>
    <n v="57600.037436480306"/>
    <n v="16"/>
  </r>
  <r>
    <x v="1"/>
    <x v="6"/>
    <x v="158"/>
    <x v="1"/>
    <n v="9.8070459505950006E-3"/>
    <n v="9.8070459505950005"/>
    <m/>
    <n v="3.8155777454376221"/>
    <n v="57602.003863997459"/>
    <n v="16.001000000000001"/>
  </r>
  <r>
    <x v="1"/>
    <x v="6"/>
    <x v="159"/>
    <x v="1"/>
    <n v="0"/>
    <n v="0"/>
    <m/>
    <n v="3.8155777454376221"/>
    <n v="0"/>
    <n v="0"/>
  </r>
  <r>
    <x v="1"/>
    <x v="6"/>
    <x v="160"/>
    <x v="0"/>
    <n v="2.0434972678991001E-2"/>
    <n v="20.434972678991002"/>
    <m/>
    <n v="3.7335751056671143"/>
    <n v="130987.26480372356"/>
    <n v="36.384999999999998"/>
  </r>
  <r>
    <x v="1"/>
    <x v="6"/>
    <x v="161"/>
    <x v="1"/>
    <n v="9.8187609493460004E-3"/>
    <n v="9.8187609493460002"/>
    <m/>
    <n v="3.9991641044616699"/>
    <n v="57601.997447110727"/>
    <n v="16.001000000000001"/>
  </r>
  <r>
    <x v="1"/>
    <x v="6"/>
    <x v="162"/>
    <x v="1"/>
    <n v="9.8099457921440002E-3"/>
    <n v="9.809945792144001"/>
    <m/>
    <n v="3.6953127384185791"/>
    <n v="57602.003665338518"/>
    <n v="16.001000000000001"/>
  </r>
  <r>
    <x v="1"/>
    <x v="6"/>
    <x v="163"/>
    <x v="1"/>
    <n v="9.8031798668249993E-3"/>
    <n v="9.8031798668249994"/>
    <m/>
    <n v="3.7774996757507324"/>
    <n v="57602.003596685754"/>
    <n v="16.001000000000001"/>
  </r>
  <r>
    <x v="1"/>
    <x v="6"/>
    <x v="164"/>
    <x v="1"/>
    <n v="9.8090496365980002E-3"/>
    <n v="9.8090496365980009"/>
    <m/>
    <n v="3.8175244331359863"/>
    <n v="57601.983124371312"/>
    <n v="16.001000000000001"/>
  </r>
  <r>
    <x v="1"/>
    <x v="6"/>
    <x v="165"/>
    <x v="1"/>
    <n v="9.8066383587990004E-3"/>
    <n v="9.8066383587990007"/>
    <m/>
    <n v="3.7335751056671143"/>
    <n v="57602.003866502462"/>
    <n v="16.001000000000001"/>
  </r>
  <r>
    <x v="1"/>
    <x v="6"/>
    <x v="166"/>
    <x v="1"/>
    <n v="9.8014560875619994E-3"/>
    <n v="9.8014560875619985"/>
    <m/>
    <n v="3.7774996757507324"/>
    <n v="57602.003888314488"/>
    <n v="16.001000000000001"/>
  </r>
  <r>
    <x v="1"/>
    <x v="6"/>
    <x v="167"/>
    <x v="1"/>
    <n v="0"/>
    <n v="0"/>
    <m/>
    <n v="3.7774996757507324"/>
    <n v="0"/>
    <n v="0"/>
  </r>
  <r>
    <x v="1"/>
    <x v="6"/>
    <x v="168"/>
    <x v="0"/>
    <n v="2.0413209553282002E-2"/>
    <n v="20.413209553282002"/>
    <m/>
    <n v="3.7774996757507324"/>
    <n v="131033.20569199302"/>
    <n v="36.398000000000003"/>
  </r>
  <r>
    <x v="1"/>
    <x v="6"/>
    <x v="169"/>
    <x v="1"/>
    <n v="9.8120229727830001E-3"/>
    <n v="9.8120229727829997"/>
    <m/>
    <n v="3.9991641044616699"/>
    <n v="57602.004379998456"/>
    <n v="16.001000000000001"/>
  </r>
  <r>
    <x v="1"/>
    <x v="6"/>
    <x v="170"/>
    <x v="1"/>
    <n v="9.8115125468249999E-3"/>
    <n v="9.811512546825"/>
    <m/>
    <n v="3.7774996757507324"/>
    <n v="57602.007451498568"/>
    <n v="16.001000000000001"/>
  </r>
  <r>
    <x v="1"/>
    <x v="6"/>
    <x v="171"/>
    <x v="1"/>
    <n v="9.8026523948009994E-3"/>
    <n v="9.8026523948009991"/>
    <m/>
    <n v="3.735482931137085"/>
    <n v="57602.00376623906"/>
    <n v="16.001000000000001"/>
  </r>
  <r>
    <x v="1"/>
    <x v="6"/>
    <x v="172"/>
    <x v="1"/>
    <n v="9.8087119442200003E-3"/>
    <n v="9.8087119442200006"/>
    <m/>
    <n v="3.7774996757507324"/>
    <n v="57602.008420198945"/>
    <n v="16.001000000000001"/>
  </r>
  <r>
    <x v="1"/>
    <x v="6"/>
    <x v="173"/>
    <x v="1"/>
    <n v="9.819770187498E-3"/>
    <n v="9.8197701874979995"/>
    <m/>
    <n v="3.6934232711791992"/>
    <n v="57602.003371464496"/>
    <n v="16.001000000000001"/>
  </r>
  <r>
    <x v="1"/>
    <x v="6"/>
    <x v="174"/>
    <x v="1"/>
    <n v="9.8389335208939992E-3"/>
    <n v="9.838933520893999"/>
    <m/>
    <n v="3.8194730281829834"/>
    <n v="57600.037714192797"/>
    <n v="16"/>
  </r>
  <r>
    <x v="1"/>
    <x v="6"/>
    <x v="175"/>
    <x v="1"/>
    <n v="0"/>
    <n v="0"/>
    <m/>
    <n v="3.8194730281829834"/>
    <n v="0"/>
    <n v="0"/>
  </r>
  <r>
    <x v="1"/>
    <x v="6"/>
    <x v="176"/>
    <x v="0"/>
    <n v="2.0399205873515E-2"/>
    <n v="20.399205873515001"/>
    <m/>
    <n v="3.8614041805267334"/>
    <n v="130576.3211825028"/>
    <n v="36.271000000000001"/>
  </r>
  <r>
    <x v="1"/>
    <x v="6"/>
    <x v="177"/>
    <x v="1"/>
    <n v="9.8202029305589997E-3"/>
    <n v="9.8202029305590006"/>
    <m/>
    <n v="4.0431108474731445"/>
    <n v="57602.003689936726"/>
    <n v="16.001000000000001"/>
  </r>
  <r>
    <x v="1"/>
    <x v="6"/>
    <x v="178"/>
    <x v="1"/>
    <n v="9.8138062814410003E-3"/>
    <n v="9.8138062814409999"/>
    <m/>
    <n v="3.7774996757507324"/>
    <n v="57602.00373915692"/>
    <n v="16.001000000000001"/>
  </r>
  <r>
    <x v="1"/>
    <x v="6"/>
    <x v="179"/>
    <x v="1"/>
    <n v="9.8145738213950007E-3"/>
    <n v="9.8145738213950011"/>
    <m/>
    <n v="3.6513209342956543"/>
    <n v="57602.004279573579"/>
    <n v="16.001000000000001"/>
  </r>
  <r>
    <x v="1"/>
    <x v="6"/>
    <x v="180"/>
    <x v="1"/>
    <n v="9.8251177358379994E-3"/>
    <n v="9.8251177358379991"/>
    <m/>
    <n v="3.6531894207000732"/>
    <n v="57602.003448600459"/>
    <n v="16.001000000000001"/>
  </r>
  <r>
    <x v="1"/>
    <x v="6"/>
    <x v="181"/>
    <x v="1"/>
    <n v="9.8183159013480008E-3"/>
    <n v="9.8183159013480008"/>
    <m/>
    <n v="3.6915359497070313"/>
    <n v="57602.00362089921"/>
    <n v="16.001000000000001"/>
  </r>
  <r>
    <x v="1"/>
    <x v="6"/>
    <x v="182"/>
    <x v="1"/>
    <n v="9.8154916902280006E-3"/>
    <n v="9.8154916902280007"/>
    <m/>
    <n v="3.7393045425415039"/>
    <n v="57602.007902560537"/>
    <n v="16.001000000000001"/>
  </r>
  <r>
    <x v="1"/>
    <x v="6"/>
    <x v="183"/>
    <x v="1"/>
    <n v="0"/>
    <n v="0"/>
    <m/>
    <n v="3.7393045425415039"/>
    <n v="0"/>
    <n v="0"/>
  </r>
  <r>
    <x v="1"/>
    <x v="6"/>
    <x v="184"/>
    <x v="0"/>
    <n v="2.0379830114710999E-2"/>
    <n v="20.379830114710998"/>
    <m/>
    <n v="3.7335751056671143"/>
    <n v="130497.51936525037"/>
    <n v="36.249000000000002"/>
  </r>
  <r>
    <x v="1"/>
    <x v="6"/>
    <x v="185"/>
    <x v="1"/>
    <n v="9.8228195090609999E-3"/>
    <n v="9.8228195090610004"/>
    <m/>
    <n v="4.1288948059082031"/>
    <n v="57602.003767087168"/>
    <n v="16.001000000000001"/>
  </r>
  <r>
    <x v="1"/>
    <x v="6"/>
    <x v="186"/>
    <x v="1"/>
    <n v="9.8215715035739996E-3"/>
    <n v="9.821571503573999"/>
    <m/>
    <n v="3.7774996757507324"/>
    <n v="57602.004801725881"/>
    <n v="16.001000000000001"/>
  </r>
  <r>
    <x v="1"/>
    <x v="6"/>
    <x v="187"/>
    <x v="1"/>
    <n v="9.8146847854469997E-3"/>
    <n v="9.8146847854469996"/>
    <m/>
    <n v="3.7774996757507324"/>
    <n v="57602.003699166147"/>
    <n v="16.001000000000001"/>
  </r>
  <r>
    <x v="1"/>
    <x v="6"/>
    <x v="188"/>
    <x v="1"/>
    <n v="9.8038566099629999E-3"/>
    <n v="9.8038566099630007"/>
    <m/>
    <n v="3.7774996757507324"/>
    <n v="57602.003491000884"/>
    <n v="16.001000000000001"/>
  </r>
  <r>
    <x v="1"/>
    <x v="6"/>
    <x v="189"/>
    <x v="1"/>
    <n v="9.8040294272210005E-3"/>
    <n v="9.8040294272209998"/>
    <m/>
    <n v="3.7373926639556885"/>
    <n v="57602.010502744481"/>
    <n v="16.001000000000001"/>
  </r>
  <r>
    <x v="1"/>
    <x v="6"/>
    <x v="190"/>
    <x v="1"/>
    <n v="9.8089782748340005E-3"/>
    <n v="9.8089782748340006"/>
    <m/>
    <n v="3.8175244331359863"/>
    <n v="57602.003766299822"/>
    <n v="16.001000000000001"/>
  </r>
  <r>
    <x v="1"/>
    <x v="6"/>
    <x v="191"/>
    <x v="1"/>
    <n v="0"/>
    <n v="0"/>
    <m/>
    <n v="3.8175244331359863"/>
    <n v="0"/>
    <n v="0"/>
  </r>
  <r>
    <x v="1"/>
    <x v="6"/>
    <x v="192"/>
    <x v="0"/>
    <n v="2.0368169431011999E-2"/>
    <n v="20.368169431011999"/>
    <m/>
    <n v="3.735482931137085"/>
    <n v="130543.42133952152"/>
    <n v="36.262"/>
  </r>
  <r>
    <x v="1"/>
    <x v="6"/>
    <x v="193"/>
    <x v="1"/>
    <n v="9.8059557125389999E-3"/>
    <n v="9.8059557125389993"/>
    <m/>
    <n v="3.9991641044616699"/>
    <n v="57602.001213023847"/>
    <n v="16.001000000000001"/>
  </r>
  <r>
    <x v="0"/>
    <x v="6"/>
    <x v="65"/>
    <x v="1"/>
    <n v="9.9979230699909997E-3"/>
    <n v="9.9979230699909998"/>
    <m/>
    <n v="0"/>
    <n v="57601.984984003298"/>
    <n v="16.001000000000001"/>
  </r>
  <r>
    <x v="0"/>
    <x v="6"/>
    <x v="66"/>
    <x v="1"/>
    <n v="1.000858569945E-2"/>
    <n v="10.00858569945"/>
    <m/>
    <n v="1.4932180643081665"/>
    <n v="57601.977392757159"/>
    <n v="16.001000000000001"/>
  </r>
  <r>
    <x v="0"/>
    <x v="6"/>
    <x v="67"/>
    <x v="1"/>
    <n v="1.0002398864122001E-2"/>
    <n v="10.002398864122"/>
    <m/>
    <n v="1.4061024188995361"/>
    <n v="57601.985263518145"/>
    <n v="16.001000000000001"/>
  </r>
  <r>
    <x v="0"/>
    <x v="6"/>
    <x v="68"/>
    <x v="1"/>
    <n v="1.0001891489654999E-2"/>
    <n v="10.001891489655"/>
    <m/>
    <n v="1.4061024188995361"/>
    <n v="57601.975652854017"/>
    <n v="16.001000000000001"/>
  </r>
  <r>
    <x v="0"/>
    <x v="6"/>
    <x v="69"/>
    <x v="1"/>
    <n v="9.9987959983620003E-3"/>
    <n v="9.9987959983620005"/>
    <m/>
    <n v="1.4061024188995361"/>
    <n v="57601.97549251798"/>
    <n v="16.001000000000001"/>
  </r>
  <r>
    <x v="0"/>
    <x v="6"/>
    <x v="70"/>
    <x v="1"/>
    <n v="9.9937812687589996E-3"/>
    <n v="9.9937812687589993"/>
    <m/>
    <n v="1.4500430822372437"/>
    <n v="57601.975718981426"/>
    <n v="16.001000000000001"/>
  </r>
  <r>
    <x v="0"/>
    <x v="6"/>
    <x v="71"/>
    <x v="1"/>
    <n v="0"/>
    <n v="0"/>
    <m/>
    <n v="1.4500430822372437"/>
    <n v="0"/>
    <n v="0"/>
  </r>
  <r>
    <x v="0"/>
    <x v="6"/>
    <x v="73"/>
    <x v="1"/>
    <n v="9.9915076972909994E-3"/>
    <n v="9.9915076972909986"/>
    <m/>
    <n v="1.7145664691925049"/>
    <n v="57601.974101085281"/>
    <n v="16.001000000000001"/>
  </r>
  <r>
    <x v="0"/>
    <x v="6"/>
    <x v="74"/>
    <x v="1"/>
    <n v="1.0005711920003E-2"/>
    <n v="10.005711920003"/>
    <m/>
    <n v="1.3628605604171753"/>
    <n v="57601.975118875329"/>
    <n v="16.001000000000001"/>
  </r>
  <r>
    <x v="0"/>
    <x v="6"/>
    <x v="75"/>
    <x v="1"/>
    <n v="9.9989832141559997E-3"/>
    <n v="9.9989832141560004"/>
    <m/>
    <n v="1.4061024188995361"/>
    <n v="57601.975114307003"/>
    <n v="16.001000000000001"/>
  </r>
  <r>
    <x v="0"/>
    <x v="6"/>
    <x v="76"/>
    <x v="1"/>
    <n v="1.0002842168226E-2"/>
    <n v="10.002842168226"/>
    <m/>
    <n v="1.3621616363525391"/>
    <n v="57601.992778725784"/>
    <n v="16.001000000000001"/>
  </r>
  <r>
    <x v="0"/>
    <x v="6"/>
    <x v="77"/>
    <x v="1"/>
    <n v="1.0002733125545E-2"/>
    <n v="10.002733125544999"/>
    <m/>
    <n v="1.4061024188995361"/>
    <n v="57601.975617654592"/>
    <n v="16.001000000000001"/>
  </r>
  <r>
    <x v="0"/>
    <x v="6"/>
    <x v="78"/>
    <x v="1"/>
    <n v="1.0000629250797E-2"/>
    <n v="10.000629250796999"/>
    <m/>
    <n v="1.4068237543106079"/>
    <n v="57601.974888648227"/>
    <n v="16.001000000000001"/>
  </r>
  <r>
    <x v="0"/>
    <x v="6"/>
    <x v="79"/>
    <x v="1"/>
    <n v="0"/>
    <n v="0"/>
    <m/>
    <n v="1.4068237543106079"/>
    <n v="0"/>
    <n v="0"/>
  </r>
  <r>
    <x v="0"/>
    <x v="6"/>
    <x v="81"/>
    <x v="1"/>
    <n v="1.0005381463063999E-2"/>
    <n v="10.005381463063999"/>
    <m/>
    <n v="1.7145664691925049"/>
    <n v="57601.983510314327"/>
    <n v="16.001000000000001"/>
  </r>
  <r>
    <x v="0"/>
    <x v="6"/>
    <x v="82"/>
    <x v="1"/>
    <n v="1.0005597186383001E-2"/>
    <n v="10.005597186383001"/>
    <m/>
    <n v="1.4492998123168945"/>
    <n v="57601.977915215728"/>
    <n v="16.001000000000001"/>
  </r>
  <r>
    <x v="0"/>
    <x v="6"/>
    <x v="83"/>
    <x v="1"/>
    <n v="1.0006994871452001E-2"/>
    <n v="10.006994871452001"/>
    <m/>
    <n v="1.4932180643081665"/>
    <n v="57601.975795118793"/>
    <n v="16.001000000000001"/>
  </r>
  <r>
    <x v="0"/>
    <x v="6"/>
    <x v="84"/>
    <x v="1"/>
    <n v="9.9990209596889992E-3"/>
    <n v="9.9990209596890001"/>
    <m/>
    <n v="1.4932180643081665"/>
    <n v="57601.975424330398"/>
    <n v="16.001000000000001"/>
  </r>
  <r>
    <x v="0"/>
    <x v="6"/>
    <x v="85"/>
    <x v="1"/>
    <n v="1.0010149439891E-2"/>
    <n v="10.010149439891"/>
    <m/>
    <n v="1.4500430822372437"/>
    <n v="57600.012848154474"/>
    <n v="16"/>
  </r>
  <r>
    <x v="0"/>
    <x v="6"/>
    <x v="86"/>
    <x v="1"/>
    <n v="1.0004773829893E-2"/>
    <n v="10.004773829892999"/>
    <m/>
    <n v="1.3635601997375488"/>
    <n v="57601.976314976666"/>
    <n v="16.001000000000001"/>
  </r>
  <r>
    <x v="0"/>
    <x v="6"/>
    <x v="87"/>
    <x v="1"/>
    <n v="0"/>
    <n v="0"/>
    <m/>
    <n v="1.3635601997375488"/>
    <n v="0"/>
    <n v="0"/>
  </r>
  <r>
    <x v="0"/>
    <x v="6"/>
    <x v="89"/>
    <x v="1"/>
    <n v="9.9794862860290001E-3"/>
    <n v="9.9794862860289992"/>
    <m/>
    <n v="1.7567270994186401"/>
    <n v="57601.977425719102"/>
    <n v="16.001000000000001"/>
  </r>
  <r>
    <x v="0"/>
    <x v="6"/>
    <x v="90"/>
    <x v="1"/>
    <n v="9.9753000346230001E-3"/>
    <n v="9.9753000346230003"/>
    <m/>
    <n v="1.4932180643081665"/>
    <n v="57601.97559290503"/>
    <n v="16.001000000000001"/>
  </r>
  <r>
    <x v="0"/>
    <x v="6"/>
    <x v="91"/>
    <x v="1"/>
    <n v="9.9803390945219991E-3"/>
    <n v="9.9803390945219999"/>
    <m/>
    <n v="1.4061024188995361"/>
    <n v="57601.992716577421"/>
    <n v="16.001000000000001"/>
  </r>
  <r>
    <x v="0"/>
    <x v="6"/>
    <x v="92"/>
    <x v="1"/>
    <n v="9.9799988337100007E-3"/>
    <n v="9.9799988337100007"/>
    <m/>
    <n v="1.4061024188995361"/>
    <n v="57601.975761965565"/>
    <n v="16.001000000000001"/>
  </r>
  <r>
    <x v="0"/>
    <x v="6"/>
    <x v="93"/>
    <x v="1"/>
    <n v="9.9809645889159995E-3"/>
    <n v="9.9809645889159988"/>
    <m/>
    <n v="1.4932180643081665"/>
    <n v="57601.983422391771"/>
    <n v="16.001000000000001"/>
  </r>
  <r>
    <x v="0"/>
    <x v="6"/>
    <x v="94"/>
    <x v="1"/>
    <n v="9.9811874886120006E-3"/>
    <n v="9.9811874886120009"/>
    <m/>
    <n v="1.4061024188995361"/>
    <n v="57601.987322979257"/>
    <n v="16.001000000000001"/>
  </r>
  <r>
    <x v="0"/>
    <x v="6"/>
    <x v="95"/>
    <x v="1"/>
    <n v="0"/>
    <n v="0"/>
    <m/>
    <n v="1.4061024188995361"/>
    <n v="0"/>
    <n v="0"/>
  </r>
  <r>
    <x v="0"/>
    <x v="6"/>
    <x v="97"/>
    <x v="1"/>
    <n v="9.9798663217419998E-3"/>
    <n v="9.9798663217419996"/>
    <m/>
    <n v="1.6706032752990723"/>
    <n v="57601.957145425571"/>
    <n v="16.001000000000001"/>
  </r>
  <r>
    <x v="0"/>
    <x v="6"/>
    <x v="98"/>
    <x v="1"/>
    <n v="9.9753878407799999E-3"/>
    <n v="9.9753878407799998"/>
    <m/>
    <n v="1.4500430822372437"/>
    <n v="57601.989819359922"/>
    <n v="16.001000000000001"/>
  </r>
  <r>
    <x v="0"/>
    <x v="6"/>
    <x v="99"/>
    <x v="1"/>
    <n v="9.9843698308959995E-3"/>
    <n v="9.9843698308960001"/>
    <m/>
    <n v="1.4500430822372437"/>
    <n v="57601.99279486209"/>
    <n v="16.001000000000001"/>
  </r>
  <r>
    <x v="0"/>
    <x v="6"/>
    <x v="100"/>
    <x v="1"/>
    <n v="9.9831200154859995E-3"/>
    <n v="9.9831200154859996"/>
    <m/>
    <n v="1.4932180643081665"/>
    <n v="57602.027219253898"/>
    <n v="16.001000000000001"/>
  </r>
  <r>
    <x v="0"/>
    <x v="6"/>
    <x v="101"/>
    <x v="1"/>
    <n v="9.9834075740880008E-3"/>
    <n v="9.9834075740879999"/>
    <m/>
    <n v="1.4068237543106079"/>
    <n v="57601.988553457144"/>
    <n v="16.001000000000001"/>
  </r>
  <r>
    <x v="0"/>
    <x v="6"/>
    <x v="102"/>
    <x v="1"/>
    <n v="9.9857126578039995E-3"/>
    <n v="9.9857126578039992"/>
    <m/>
    <n v="1.4939837455749512"/>
    <n v="57601.995064596063"/>
    <n v="16.001000000000001"/>
  </r>
  <r>
    <x v="0"/>
    <x v="6"/>
    <x v="103"/>
    <x v="1"/>
    <n v="0"/>
    <n v="0"/>
    <m/>
    <n v="1.4939837455749512"/>
    <n v="0"/>
    <n v="0"/>
  </r>
  <r>
    <x v="0"/>
    <x v="6"/>
    <x v="105"/>
    <x v="1"/>
    <n v="9.9745511421080006E-3"/>
    <n v="9.974551142108"/>
    <m/>
    <n v="1.7585296630859375"/>
    <n v="57601.976078405976"/>
    <n v="16.001000000000001"/>
  </r>
  <r>
    <x v="0"/>
    <x v="6"/>
    <x v="106"/>
    <x v="1"/>
    <n v="9.9786151026649995E-3"/>
    <n v="9.9786151026649996"/>
    <m/>
    <n v="1.4500430822372437"/>
    <n v="57601.994743734715"/>
    <n v="16.001000000000001"/>
  </r>
  <r>
    <x v="0"/>
    <x v="6"/>
    <x v="107"/>
    <x v="1"/>
    <n v="9.9830274317169992E-3"/>
    <n v="9.9830274317169998"/>
    <m/>
    <n v="1.4500430822372437"/>
    <n v="57601.981289755509"/>
    <n v="16.001000000000001"/>
  </r>
  <r>
    <x v="0"/>
    <x v="6"/>
    <x v="108"/>
    <x v="1"/>
    <n v="9.9876360961619996E-3"/>
    <n v="9.9876360961619994"/>
    <m/>
    <n v="1.4947502613067627"/>
    <n v="57601.983017715131"/>
    <n v="16.001000000000001"/>
  </r>
  <r>
    <x v="0"/>
    <x v="6"/>
    <x v="109"/>
    <x v="1"/>
    <n v="9.9855807601640003E-3"/>
    <n v="9.9855807601639999"/>
    <m/>
    <n v="1.4947502613067627"/>
    <n v="57601.977144322795"/>
    <n v="16.001000000000001"/>
  </r>
  <r>
    <x v="0"/>
    <x v="6"/>
    <x v="110"/>
    <x v="1"/>
    <n v="9.9832802817749998E-3"/>
    <n v="9.9832802817750004"/>
    <m/>
    <n v="1.5363487005233765"/>
    <n v="57601.973126949597"/>
    <n v="16.001000000000001"/>
  </r>
  <r>
    <x v="0"/>
    <x v="6"/>
    <x v="111"/>
    <x v="1"/>
    <n v="0"/>
    <n v="0"/>
    <m/>
    <n v="1.5363487005233765"/>
    <n v="0"/>
    <n v="0"/>
  </r>
  <r>
    <x v="0"/>
    <x v="6"/>
    <x v="113"/>
    <x v="1"/>
    <n v="9.9778820879489992E-3"/>
    <n v="9.9778820879489984"/>
    <m/>
    <n v="1.7154467105865479"/>
    <n v="57602.020469777242"/>
    <n v="16.001000000000001"/>
  </r>
  <r>
    <x v="0"/>
    <x v="6"/>
    <x v="114"/>
    <x v="1"/>
    <n v="9.976024017428E-3"/>
    <n v="9.9760240174279993"/>
    <m/>
    <n v="1.4068237543106079"/>
    <n v="57602.056348696657"/>
    <n v="16.001000000000001"/>
  </r>
  <r>
    <x v="0"/>
    <x v="6"/>
    <x v="115"/>
    <x v="1"/>
    <n v="9.9865639879979998E-3"/>
    <n v="9.9865639879980002"/>
    <m/>
    <n v="1.6233084201812744"/>
    <n v="57605.14609884665"/>
    <n v="16.001000000000001"/>
  </r>
  <r>
    <x v="0"/>
    <x v="6"/>
    <x v="116"/>
    <x v="1"/>
    <n v="9.9860136493140003E-3"/>
    <n v="9.9860136493139997"/>
    <m/>
    <n v="1.4939837455749512"/>
    <n v="57613.311981813458"/>
    <n v="16.004000000000001"/>
  </r>
  <r>
    <x v="0"/>
    <x v="6"/>
    <x v="117"/>
    <x v="1"/>
    <n v="9.9888472835060003E-3"/>
    <n v="9.9888472835060007"/>
    <m/>
    <n v="1.5387134552001953"/>
    <n v="57611.777163999446"/>
    <n v="16.003"/>
  </r>
  <r>
    <x v="0"/>
    <x v="6"/>
    <x v="118"/>
    <x v="1"/>
    <n v="9.487411628313E-3"/>
    <n v="9.4874116283129997"/>
    <m/>
    <n v="0"/>
    <n v="54257.402633879297"/>
    <n v="15.071999999999999"/>
  </r>
  <r>
    <x v="0"/>
    <x v="6"/>
    <x v="119"/>
    <x v="1"/>
    <n v="0"/>
    <n v="0"/>
    <m/>
    <n v="0"/>
    <n v="0"/>
    <n v="0"/>
  </r>
  <r>
    <x v="0"/>
    <x v="6"/>
    <x v="121"/>
    <x v="1"/>
    <n v="1.0007013928727E-2"/>
    <n v="10.007013928727"/>
    <m/>
    <n v="1.7154467105865479"/>
    <n v="57602.003793430646"/>
    <n v="16.001000000000001"/>
  </r>
  <r>
    <x v="0"/>
    <x v="6"/>
    <x v="122"/>
    <x v="1"/>
    <n v="9.9897214472599999E-3"/>
    <n v="9.9897214472599991"/>
    <m/>
    <n v="1.5371361970901489"/>
    <n v="57602.004000382862"/>
    <n v="16.001000000000001"/>
  </r>
  <r>
    <x v="0"/>
    <x v="6"/>
    <x v="123"/>
    <x v="1"/>
    <n v="9.9878832855670001E-3"/>
    <n v="9.9878832855669994"/>
    <m/>
    <n v="1.4947502613067627"/>
    <n v="57602.003614528934"/>
    <n v="16.001000000000001"/>
  </r>
  <r>
    <x v="0"/>
    <x v="6"/>
    <x v="124"/>
    <x v="1"/>
    <n v="9.9869285280839992E-3"/>
    <n v="9.9869285280839986"/>
    <m/>
    <n v="1.4947502613067627"/>
    <n v="57602.002923541135"/>
    <n v="16.001000000000001"/>
  </r>
  <r>
    <x v="0"/>
    <x v="6"/>
    <x v="125"/>
    <x v="1"/>
    <n v="9.9881977830119997E-3"/>
    <n v="9.9881977830119997"/>
    <m/>
    <n v="1.5379245281219482"/>
    <n v="57602.004082090585"/>
    <n v="16.001000000000001"/>
  </r>
  <r>
    <x v="0"/>
    <x v="6"/>
    <x v="126"/>
    <x v="1"/>
    <n v="9.9815550156170003E-3"/>
    <n v="9.9815550156170012"/>
    <m/>
    <n v="1.5810543298721313"/>
    <n v="57602.003499099883"/>
    <n v="16.001000000000001"/>
  </r>
  <r>
    <x v="0"/>
    <x v="6"/>
    <x v="127"/>
    <x v="1"/>
    <n v="0"/>
    <n v="0"/>
    <m/>
    <n v="1.5810543298721313"/>
    <n v="0"/>
    <n v="0"/>
  </r>
  <r>
    <x v="0"/>
    <x v="6"/>
    <x v="129"/>
    <x v="1"/>
    <n v="9.9846183165679999E-3"/>
    <n v="9.9846183165679996"/>
    <m/>
    <n v="1.7585296630859375"/>
    <n v="57602.003995202176"/>
    <n v="16.001000000000001"/>
  </r>
  <r>
    <x v="0"/>
    <x v="6"/>
    <x v="130"/>
    <x v="1"/>
    <n v="9.986907875991E-3"/>
    <n v="9.9869078759909993"/>
    <m/>
    <n v="1.5379245281219482"/>
    <n v="57602.021131044865"/>
    <n v="16.001000000000001"/>
  </r>
  <r>
    <x v="0"/>
    <x v="6"/>
    <x v="131"/>
    <x v="1"/>
    <n v="1.0013051426264E-2"/>
    <n v="10.013051426264001"/>
    <m/>
    <n v="1.5379245281219482"/>
    <n v="57602.005766168848"/>
    <n v="16.001000000000001"/>
  </r>
  <r>
    <x v="0"/>
    <x v="6"/>
    <x v="132"/>
    <x v="1"/>
    <n v="9.9905180738790005E-3"/>
    <n v="9.9905180738790005"/>
    <m/>
    <n v="1.6258058547973633"/>
    <n v="57601.99027152537"/>
    <n v="16.001000000000001"/>
  </r>
  <r>
    <x v="0"/>
    <x v="6"/>
    <x v="133"/>
    <x v="1"/>
    <n v="9.9862014820110007E-3"/>
    <n v="9.9862014820110012"/>
    <m/>
    <n v="1.4947502613067627"/>
    <n v="57602.004719960431"/>
    <n v="16.001000000000001"/>
  </r>
  <r>
    <x v="0"/>
    <x v="6"/>
    <x v="134"/>
    <x v="1"/>
    <n v="9.9813081390040005E-3"/>
    <n v="9.9813081390039997"/>
    <m/>
    <n v="1.4515317678451538"/>
    <n v="57602.00377421423"/>
    <n v="16.001000000000001"/>
  </r>
  <r>
    <x v="0"/>
    <x v="6"/>
    <x v="135"/>
    <x v="1"/>
    <n v="0"/>
    <n v="0"/>
    <m/>
    <n v="1.4515317678451538"/>
    <n v="0"/>
    <n v="0"/>
  </r>
  <r>
    <x v="0"/>
    <x v="6"/>
    <x v="137"/>
    <x v="1"/>
    <n v="9.9811436213610005E-3"/>
    <n v="9.9811436213610012"/>
    <m/>
    <n v="1.8015687465667725"/>
    <n v="57601.998899346821"/>
    <n v="16.001000000000001"/>
  </r>
  <r>
    <x v="0"/>
    <x v="6"/>
    <x v="138"/>
    <x v="1"/>
    <n v="9.9962046366880008E-3"/>
    <n v="9.9962046366880006"/>
    <m/>
    <n v="1.5379245281219482"/>
    <n v="57602.007746171337"/>
    <n v="16.001000000000001"/>
  </r>
  <r>
    <x v="0"/>
    <x v="6"/>
    <x v="139"/>
    <x v="1"/>
    <n v="9.988349358536E-3"/>
    <n v="9.9883493585360004"/>
    <m/>
    <n v="1.5818651914596558"/>
    <n v="57602.003757933286"/>
    <n v="16.001000000000001"/>
  </r>
  <r>
    <x v="0"/>
    <x v="6"/>
    <x v="140"/>
    <x v="1"/>
    <n v="9.9861919478210007E-3"/>
    <n v="9.9861919478210002"/>
    <m/>
    <n v="0"/>
    <n v="57602.007703033785"/>
    <n v="16.001000000000001"/>
  </r>
  <r>
    <x v="0"/>
    <x v="6"/>
    <x v="141"/>
    <x v="1"/>
    <n v="9.9816304755410007E-3"/>
    <n v="9.9816304755410012"/>
    <m/>
    <n v="1.6688907146453857"/>
    <n v="57602.004048679395"/>
    <n v="16.001000000000001"/>
  </r>
  <r>
    <x v="0"/>
    <x v="6"/>
    <x v="142"/>
    <x v="1"/>
    <n v="9.9779760802000007E-3"/>
    <n v="9.9779760802000013"/>
    <m/>
    <n v="1.5834891796112061"/>
    <n v="57602.004571035875"/>
    <n v="16.001000000000001"/>
  </r>
  <r>
    <x v="0"/>
    <x v="6"/>
    <x v="143"/>
    <x v="1"/>
    <n v="0"/>
    <n v="0"/>
    <m/>
    <n v="1.5834891796112061"/>
    <n v="0"/>
    <n v="0"/>
  </r>
  <r>
    <x v="0"/>
    <x v="6"/>
    <x v="145"/>
    <x v="1"/>
    <n v="1.001071161991E-2"/>
    <n v="10.010711619909999"/>
    <m/>
    <n v="1.8875141143798828"/>
    <n v="57602.003554958297"/>
    <n v="16.001000000000001"/>
  </r>
  <r>
    <x v="0"/>
    <x v="6"/>
    <x v="146"/>
    <x v="1"/>
    <n v="1.0004529578597E-2"/>
    <n v="10.004529578596999"/>
    <m/>
    <n v="1.5818651914596558"/>
    <n v="57602.03602327012"/>
    <n v="16.001000000000001"/>
  </r>
  <r>
    <x v="0"/>
    <x v="6"/>
    <x v="147"/>
    <x v="1"/>
    <n v="9.9851536699950005E-3"/>
    <n v="9.9851536699950003"/>
    <m/>
    <n v="1.5387134552001953"/>
    <n v="57602.003578568947"/>
    <n v="16.001000000000001"/>
  </r>
  <r>
    <x v="0"/>
    <x v="6"/>
    <x v="148"/>
    <x v="1"/>
    <n v="9.9847089358450006E-3"/>
    <n v="9.984708935845001"/>
    <m/>
    <n v="1.5379245281219482"/>
    <n v="57602.003627034981"/>
    <n v="16.001000000000001"/>
  </r>
  <r>
    <x v="0"/>
    <x v="6"/>
    <x v="149"/>
    <x v="1"/>
    <n v="9.9876686991520001E-3"/>
    <n v="9.9876686991519996"/>
    <m/>
    <n v="1.6249725818634033"/>
    <n v="57602.002139740056"/>
    <n v="16.001000000000001"/>
  </r>
  <r>
    <x v="0"/>
    <x v="6"/>
    <x v="150"/>
    <x v="1"/>
    <n v="9.9845174214080006E-3"/>
    <n v="9.9845174214080004"/>
    <m/>
    <n v="1.6680357456207275"/>
    <n v="57602.005787424423"/>
    <n v="16.001000000000001"/>
  </r>
  <r>
    <x v="0"/>
    <x v="6"/>
    <x v="151"/>
    <x v="1"/>
    <n v="0"/>
    <n v="0"/>
    <m/>
    <n v="1.6680357456207275"/>
    <n v="0"/>
    <n v="0"/>
  </r>
  <r>
    <x v="0"/>
    <x v="6"/>
    <x v="153"/>
    <x v="1"/>
    <n v="9.9811308152310003E-3"/>
    <n v="9.9811308152309994"/>
    <m/>
    <n v="1.8024929761886597"/>
    <n v="57602.005752542187"/>
    <n v="16.001000000000001"/>
  </r>
  <r>
    <x v="0"/>
    <x v="6"/>
    <x v="154"/>
    <x v="1"/>
    <n v="9.9832626111659994E-3"/>
    <n v="9.9832626111659994"/>
    <m/>
    <n v="1.5387134552001953"/>
    <n v="57601.998481501025"/>
    <n v="16.001000000000001"/>
  </r>
  <r>
    <x v="0"/>
    <x v="6"/>
    <x v="155"/>
    <x v="1"/>
    <n v="9.9843467513490002E-3"/>
    <n v="9.9843467513489994"/>
    <m/>
    <n v="1.5387134552001953"/>
    <n v="57602.003862050959"/>
    <n v="16.001000000000001"/>
  </r>
  <r>
    <x v="0"/>
    <x v="6"/>
    <x v="156"/>
    <x v="1"/>
    <n v="9.9786562000129999E-3"/>
    <n v="9.978656200012999"/>
    <m/>
    <n v="1.5387134552001953"/>
    <n v="57602.003633918488"/>
    <n v="16.001000000000001"/>
  </r>
  <r>
    <x v="0"/>
    <x v="6"/>
    <x v="157"/>
    <x v="1"/>
    <n v="9.9780867708890008E-3"/>
    <n v="9.978086770889"/>
    <m/>
    <n v="1.6258058547973633"/>
    <n v="57602.003682050752"/>
    <n v="16.001000000000001"/>
  </r>
  <r>
    <x v="0"/>
    <x v="6"/>
    <x v="158"/>
    <x v="1"/>
    <n v="9.9803562508730004E-3"/>
    <n v="9.980356250873001"/>
    <m/>
    <n v="1.6249725818634033"/>
    <n v="57602.003750788877"/>
    <n v="16.001000000000001"/>
  </r>
  <r>
    <x v="0"/>
    <x v="6"/>
    <x v="159"/>
    <x v="1"/>
    <n v="0"/>
    <n v="0"/>
    <m/>
    <n v="1.6249725818634033"/>
    <n v="0"/>
    <n v="0"/>
  </r>
  <r>
    <x v="0"/>
    <x v="6"/>
    <x v="161"/>
    <x v="1"/>
    <n v="9.9772785674720008E-3"/>
    <n v="9.9772785674720001"/>
    <m/>
    <n v="1.8024929761886597"/>
    <n v="57602.003723440386"/>
    <n v="16.001000000000001"/>
  </r>
  <r>
    <x v="0"/>
    <x v="6"/>
    <x v="162"/>
    <x v="1"/>
    <n v="9.9818785837169997E-3"/>
    <n v="9.9818785837170001"/>
    <m/>
    <n v="1.5818651914596558"/>
    <n v="57600.03771697417"/>
    <n v="16"/>
  </r>
  <r>
    <x v="0"/>
    <x v="6"/>
    <x v="163"/>
    <x v="1"/>
    <n v="9.9856120124799993E-3"/>
    <n v="9.985612012479999"/>
    <m/>
    <n v="1.5818651914596558"/>
    <n v="57602.003667180674"/>
    <n v="16.001000000000001"/>
  </r>
  <r>
    <x v="0"/>
    <x v="6"/>
    <x v="164"/>
    <x v="1"/>
    <n v="1.0013853252658E-2"/>
    <n v="10.013853252658"/>
    <m/>
    <n v="1.5826767683029175"/>
    <n v="57602.004057697261"/>
    <n v="16.001000000000001"/>
  </r>
  <r>
    <x v="0"/>
    <x v="6"/>
    <x v="165"/>
    <x v="1"/>
    <n v="1.0010827858752E-2"/>
    <n v="10.010827858752"/>
    <m/>
    <n v="1.7128088474273682"/>
    <n v="57602.003696320506"/>
    <n v="16.001000000000001"/>
  </r>
  <r>
    <x v="0"/>
    <x v="6"/>
    <x v="166"/>
    <x v="1"/>
    <n v="9.9816855005779997E-3"/>
    <n v="9.9816855005779992"/>
    <m/>
    <n v="1.5826767683029175"/>
    <n v="57602.003761073473"/>
    <n v="16.001000000000001"/>
  </r>
  <r>
    <x v="0"/>
    <x v="6"/>
    <x v="167"/>
    <x v="1"/>
    <n v="0"/>
    <n v="0"/>
    <m/>
    <n v="1.5826767683029175"/>
    <n v="0"/>
    <n v="0"/>
  </r>
  <r>
    <x v="0"/>
    <x v="6"/>
    <x v="169"/>
    <x v="1"/>
    <n v="1.0013076770829001E-2"/>
    <n v="10.013076770829"/>
    <m/>
    <n v="1.84550940990448"/>
    <n v="57601.996930587702"/>
    <n v="16.001000000000001"/>
  </r>
  <r>
    <x v="0"/>
    <x v="6"/>
    <x v="170"/>
    <x v="1"/>
    <n v="9.9811580745829999E-3"/>
    <n v="9.981158074583"/>
    <m/>
    <n v="1.6258058547973633"/>
    <n v="57602.00366186387"/>
    <n v="16.001000000000001"/>
  </r>
  <r>
    <x v="0"/>
    <x v="6"/>
    <x v="171"/>
    <x v="1"/>
    <n v="9.9812325283960002E-3"/>
    <n v="9.9812325283959993"/>
    <m/>
    <n v="1.5387134552001953"/>
    <n v="57602.00547745511"/>
    <n v="16.001000000000001"/>
  </r>
  <r>
    <x v="0"/>
    <x v="6"/>
    <x v="172"/>
    <x v="1"/>
    <n v="1.0003834196779001E-2"/>
    <n v="10.003834196779001"/>
    <m/>
    <n v="1.6697466373443604"/>
    <n v="57601.999587520739"/>
    <n v="16.001000000000001"/>
  </r>
  <r>
    <x v="0"/>
    <x v="6"/>
    <x v="173"/>
    <x v="1"/>
    <n v="9.98007329677E-3"/>
    <n v="9.9800732967699997"/>
    <m/>
    <n v="1.5818651914596558"/>
    <n v="57602.003586525025"/>
    <n v="16.001000000000001"/>
  </r>
  <r>
    <x v="0"/>
    <x v="6"/>
    <x v="174"/>
    <x v="1"/>
    <n v="9.9799446184670008E-3"/>
    <n v="9.979944618467"/>
    <m/>
    <n v="1.7119314670562744"/>
    <n v="57602.008579021334"/>
    <n v="16.001000000000001"/>
  </r>
  <r>
    <x v="0"/>
    <x v="6"/>
    <x v="175"/>
    <x v="1"/>
    <n v="0"/>
    <n v="0"/>
    <m/>
    <n v="1.7119314670562744"/>
    <n v="0"/>
    <n v="0"/>
  </r>
  <r>
    <x v="0"/>
    <x v="6"/>
    <x v="177"/>
    <x v="1"/>
    <n v="9.9967777497269993E-3"/>
    <n v="9.9967777497269985"/>
    <m/>
    <n v="1.8894500732421875"/>
    <n v="57602.004357589773"/>
    <n v="16.001000000000001"/>
  </r>
  <r>
    <x v="0"/>
    <x v="6"/>
    <x v="178"/>
    <x v="1"/>
    <n v="1.0003230276445001E-2"/>
    <n v="10.003230276445001"/>
    <m/>
    <n v="1.6258058547973633"/>
    <n v="57602.00112133674"/>
    <n v="16.001000000000001"/>
  </r>
  <r>
    <x v="0"/>
    <x v="6"/>
    <x v="179"/>
    <x v="1"/>
    <n v="9.981683096657E-3"/>
    <n v="9.9816830966569992"/>
    <m/>
    <n v="1.5826767683029175"/>
    <n v="57602.006365861431"/>
    <n v="16.001000000000001"/>
  </r>
  <r>
    <x v="0"/>
    <x v="6"/>
    <x v="180"/>
    <x v="1"/>
    <n v="9.9881764123160004E-3"/>
    <n v="9.9881764123160011"/>
    <m/>
    <n v="1.6258058547973633"/>
    <n v="57602.008705202177"/>
    <n v="16.001000000000001"/>
  </r>
  <r>
    <x v="0"/>
    <x v="6"/>
    <x v="181"/>
    <x v="1"/>
    <n v="1.0013602548907E-2"/>
    <n v="10.013602548907"/>
    <m/>
    <n v="1.7558270692825317"/>
    <n v="57602.003859759672"/>
    <n v="16.001000000000001"/>
  </r>
  <r>
    <x v="0"/>
    <x v="6"/>
    <x v="182"/>
    <x v="1"/>
    <n v="1.0053819257861E-2"/>
    <n v="10.053819257861001"/>
    <m/>
    <n v="1.6697466373443604"/>
    <n v="57602.003642517506"/>
    <n v="16.001000000000001"/>
  </r>
  <r>
    <x v="0"/>
    <x v="6"/>
    <x v="183"/>
    <x v="1"/>
    <n v="0"/>
    <n v="0"/>
    <m/>
    <n v="1.6697466373443604"/>
    <n v="0"/>
    <n v="0"/>
  </r>
  <r>
    <x v="0"/>
    <x v="6"/>
    <x v="185"/>
    <x v="1"/>
    <n v="9.9984533438149999E-3"/>
    <n v="9.9984533438149992"/>
    <m/>
    <n v="1.9323997497558594"/>
    <n v="57602.003878309755"/>
    <n v="16.001000000000001"/>
  </r>
  <r>
    <x v="0"/>
    <x v="6"/>
    <x v="186"/>
    <x v="1"/>
    <n v="1.0002385601224999E-2"/>
    <n v="10.002385601224999"/>
    <m/>
    <n v="1.5395034551620483"/>
    <n v="57602.003811946051"/>
    <n v="16.001000000000001"/>
  </r>
  <r>
    <x v="0"/>
    <x v="6"/>
    <x v="187"/>
    <x v="1"/>
    <n v="9.9841539250220008E-3"/>
    <n v="9.9841539250220013"/>
    <m/>
    <n v="1.6706032752990723"/>
    <n v="57602.003560522469"/>
    <n v="16.001000000000001"/>
  </r>
  <r>
    <x v="0"/>
    <x v="6"/>
    <x v="188"/>
    <x v="1"/>
    <n v="1.0015127671465E-2"/>
    <n v="10.015127671465001"/>
    <m/>
    <n v="1.6274750232696533"/>
    <n v="57602.003588432119"/>
    <n v="16.001000000000001"/>
  </r>
  <r>
    <x v="0"/>
    <x v="6"/>
    <x v="189"/>
    <x v="1"/>
    <n v="1.0005069114400999E-2"/>
    <n v="10.005069114401"/>
    <m/>
    <n v="1.6258058547973633"/>
    <n v="57602.003359268674"/>
    <n v="16.001000000000001"/>
  </r>
  <r>
    <x v="0"/>
    <x v="6"/>
    <x v="190"/>
    <x v="1"/>
    <n v="1.0003102984629E-2"/>
    <n v="10.003102984628999"/>
    <m/>
    <n v="1.5834891796112061"/>
    <n v="57602.003370661085"/>
    <n v="16.001000000000001"/>
  </r>
  <r>
    <x v="0"/>
    <x v="6"/>
    <x v="191"/>
    <x v="1"/>
    <n v="0"/>
    <n v="0"/>
    <m/>
    <n v="1.5834891796112061"/>
    <n v="0"/>
    <n v="0"/>
  </r>
  <r>
    <x v="0"/>
    <x v="6"/>
    <x v="193"/>
    <x v="1"/>
    <n v="1.0016834816203E-2"/>
    <n v="10.016834816203"/>
    <m/>
    <n v="1.888481616973877"/>
    <n v="57601.999187055517"/>
    <n v="16.001000000000001"/>
  </r>
  <r>
    <x v="0"/>
    <x v="6"/>
    <x v="194"/>
    <x v="1"/>
    <n v="1.0018915758782001E-2"/>
    <n v="10.018915758782001"/>
    <m/>
    <n v="1.6266399621963501"/>
    <n v="57602.005172122197"/>
    <n v="16.001000000000001"/>
  </r>
  <r>
    <x v="0"/>
    <x v="6"/>
    <x v="195"/>
    <x v="1"/>
    <n v="1.0014979856990999E-2"/>
    <n v="10.014979856990999"/>
    <m/>
    <n v="1.5387134552001953"/>
    <n v="57602.004348198549"/>
    <n v="16.001000000000001"/>
  </r>
  <r>
    <x v="0"/>
    <x v="6"/>
    <x v="196"/>
    <x v="1"/>
    <n v="9.9935496006649995E-3"/>
    <n v="9.9935496006650002"/>
    <m/>
    <n v="1.6258058547973633"/>
    <n v="57602.003536748714"/>
    <n v="16.001000000000001"/>
  </r>
  <r>
    <x v="0"/>
    <x v="6"/>
    <x v="197"/>
    <x v="1"/>
    <n v="9.9831227065580001E-3"/>
    <n v="9.9831227065579995"/>
    <m/>
    <n v="1.5834891796112061"/>
    <n v="57602.0037865505"/>
    <n v="16.001000000000001"/>
  </r>
  <r>
    <x v="0"/>
    <x v="6"/>
    <x v="198"/>
    <x v="1"/>
    <n v="9.9912015330679994E-3"/>
    <n v="9.9912015330679989"/>
    <m/>
    <n v="1.7128088474273682"/>
    <n v="57602.010232347922"/>
    <n v="16.001000000000001"/>
  </r>
  <r>
    <x v="0"/>
    <x v="6"/>
    <x v="199"/>
    <x v="1"/>
    <n v="0"/>
    <n v="0"/>
    <m/>
    <n v="1.7128088474273682"/>
    <n v="0"/>
    <n v="0"/>
  </r>
  <r>
    <x v="0"/>
    <x v="6"/>
    <x v="201"/>
    <x v="1"/>
    <n v="9.9895341968109994E-3"/>
    <n v="9.9895341968109985"/>
    <m/>
    <n v="1.9323997497558594"/>
    <n v="57602.003713756261"/>
    <n v="16.001000000000001"/>
  </r>
  <r>
    <x v="0"/>
    <x v="6"/>
    <x v="202"/>
    <x v="1"/>
    <n v="9.9921647243369997E-3"/>
    <n v="9.992164724337"/>
    <m/>
    <n v="1.6697466373443604"/>
    <n v="57602.003751708595"/>
    <n v="16.001000000000001"/>
  </r>
  <r>
    <x v="0"/>
    <x v="6"/>
    <x v="0"/>
    <x v="0"/>
    <n v="1.7501323482009001E-2"/>
    <n v="17.501323482009003"/>
    <m/>
    <n v="1.3614635467529297"/>
    <n v="106567.2438132145"/>
    <n v="29.602"/>
  </r>
  <r>
    <x v="0"/>
    <x v="6"/>
    <x v="8"/>
    <x v="0"/>
    <n v="1.7066133006086E-2"/>
    <n v="17.066133006086002"/>
    <m/>
    <n v="1.3175452947616577"/>
    <n v="105361.88834339786"/>
    <n v="29.266999999999999"/>
  </r>
  <r>
    <x v="0"/>
    <x v="6"/>
    <x v="16"/>
    <x v="0"/>
    <n v="1.6978902080838E-2"/>
    <n v="16.978902080838001"/>
    <m/>
    <n v="1.2749340534210205"/>
    <n v="104514.87083256296"/>
    <n v="29.032"/>
  </r>
  <r>
    <x v="0"/>
    <x v="6"/>
    <x v="24"/>
    <x v="0"/>
    <n v="1.6874378203230001E-2"/>
    <n v="16.874378203230002"/>
    <m/>
    <n v="1.3621616363525391"/>
    <n v="103961.19149513176"/>
    <n v="28.878"/>
  </r>
  <r>
    <x v="0"/>
    <x v="6"/>
    <x v="32"/>
    <x v="0"/>
    <n v="1.6806916658206002E-2"/>
    <n v="16.806916658206003"/>
    <m/>
    <n v="1.3188972473144531"/>
    <n v="103512.71556265988"/>
    <n v="28.754000000000001"/>
  </r>
  <r>
    <x v="0"/>
    <x v="6"/>
    <x v="40"/>
    <x v="0"/>
    <n v="1.6739353739796001E-2"/>
    <n v="16.739353739796002"/>
    <m/>
    <n v="1.3614635467529297"/>
    <n v="103276.07026926643"/>
    <n v="28.687999999999999"/>
  </r>
  <r>
    <x v="0"/>
    <x v="6"/>
    <x v="48"/>
    <x v="0"/>
    <n v="1.6710236877377001E-2"/>
    <n v="16.710236877377"/>
    <m/>
    <n v="1.3188972473144531"/>
    <n v="103051.03720548422"/>
    <n v="28.625"/>
  </r>
  <r>
    <x v="0"/>
    <x v="6"/>
    <x v="56"/>
    <x v="0"/>
    <n v="1.6671296542242E-2"/>
    <n v="16.671296542242001"/>
    <m/>
    <n v="1.4053816795349121"/>
    <n v="102640.94917082228"/>
    <n v="28.510999999999999"/>
  </r>
  <r>
    <x v="0"/>
    <x v="6"/>
    <x v="64"/>
    <x v="0"/>
    <n v="1.6623088883534001E-2"/>
    <n v="16.623088883533999"/>
    <m/>
    <n v="1.3195743560791016"/>
    <n v="102410.23129246708"/>
    <n v="28.446999999999999"/>
  </r>
  <r>
    <x v="0"/>
    <x v="6"/>
    <x v="72"/>
    <x v="0"/>
    <n v="1.6579902415725E-2"/>
    <n v="16.579902415725002"/>
    <m/>
    <n v="1.4500430822372437"/>
    <n v="102172.36755556808"/>
    <n v="28.381"/>
  </r>
  <r>
    <x v="0"/>
    <x v="6"/>
    <x v="80"/>
    <x v="0"/>
    <n v="1.6572277580286999E-2"/>
    <n v="16.572277580287"/>
    <m/>
    <n v="1.3188972473144531"/>
    <n v="101795.04800837285"/>
    <n v="28.276"/>
  </r>
  <r>
    <x v="0"/>
    <x v="6"/>
    <x v="88"/>
    <x v="0"/>
    <n v="1.6499877071143001E-2"/>
    <n v="16.499877071143001"/>
    <m/>
    <n v="1.4500430822372437"/>
    <n v="101591.76815313943"/>
    <n v="28.22"/>
  </r>
  <r>
    <x v="0"/>
    <x v="6"/>
    <x v="96"/>
    <x v="0"/>
    <n v="1.646319118684E-2"/>
    <n v="16.46319118684"/>
    <m/>
    <n v="1.4932180643081665"/>
    <n v="101430.08327010978"/>
    <n v="28.175000000000001"/>
  </r>
  <r>
    <x v="0"/>
    <x v="6"/>
    <x v="104"/>
    <x v="0"/>
    <n v="1.6436832454206001E-2"/>
    <n v="16.436832454206002"/>
    <m/>
    <n v="1.4507870674133301"/>
    <n v="101250.20255348372"/>
    <n v="28.125"/>
  </r>
  <r>
    <x v="0"/>
    <x v="6"/>
    <x v="112"/>
    <x v="0"/>
    <n v="1.6394123423339999E-2"/>
    <n v="16.394123423339998"/>
    <m/>
    <n v="1.4507870674133301"/>
    <n v="100974.29112408972"/>
    <n v="28.047999999999998"/>
  </r>
  <r>
    <x v="0"/>
    <x v="6"/>
    <x v="120"/>
    <x v="0"/>
    <n v="1.6344329241379001E-2"/>
    <n v="16.344329241379"/>
    <m/>
    <n v="1.5810543298721313"/>
    <n v="100653.32092874256"/>
    <n v="27.959"/>
  </r>
  <r>
    <x v="0"/>
    <x v="6"/>
    <x v="128"/>
    <x v="0"/>
    <n v="1.6319836951139002E-2"/>
    <n v="16.319836951139003"/>
    <m/>
    <n v="1.4947502613067627"/>
    <n v="100531.95010302716"/>
    <n v="27.925999999999998"/>
  </r>
  <r>
    <x v="0"/>
    <x v="6"/>
    <x v="136"/>
    <x v="0"/>
    <n v="1.6294352760124E-2"/>
    <n v="16.294352760123999"/>
    <m/>
    <n v="1.5810543298721313"/>
    <n v="100221.92023060856"/>
    <n v="27.838999999999999"/>
  </r>
  <r>
    <x v="0"/>
    <x v="6"/>
    <x v="144"/>
    <x v="0"/>
    <n v="1.6254480305528E-2"/>
    <n v="16.254480305528002"/>
    <m/>
    <n v="1.5387134552001953"/>
    <n v="100044.42952680262"/>
    <n v="27.79"/>
  </r>
  <r>
    <x v="0"/>
    <x v="6"/>
    <x v="152"/>
    <x v="0"/>
    <n v="1.622962731205E-2"/>
    <n v="16.229627312049999"/>
    <m/>
    <n v="1.4075459241867065"/>
    <n v="99862.239495754606"/>
    <n v="27.74"/>
  </r>
  <r>
    <x v="0"/>
    <x v="6"/>
    <x v="160"/>
    <x v="0"/>
    <n v="1.6211701632677999E-2"/>
    <n v="16.211701632678"/>
    <m/>
    <n v="1.6249725818634033"/>
    <n v="99768.498264133217"/>
    <n v="27.713000000000001"/>
  </r>
  <r>
    <x v="0"/>
    <x v="6"/>
    <x v="168"/>
    <x v="0"/>
    <n v="1.6215241549287999E-2"/>
    <n v="16.215241549287999"/>
    <m/>
    <n v="1.6258058547973633"/>
    <n v="99491.979611861156"/>
    <n v="27.637"/>
  </r>
  <r>
    <x v="0"/>
    <x v="6"/>
    <x v="176"/>
    <x v="0"/>
    <n v="1.6158858406267001E-2"/>
    <n v="16.158858406267001"/>
    <m/>
    <n v="1.7128088474273682"/>
    <n v="99477.109487697511"/>
    <n v="27.632999999999999"/>
  </r>
  <r>
    <x v="0"/>
    <x v="6"/>
    <x v="184"/>
    <x v="0"/>
    <n v="1.6192698743634999E-2"/>
    <n v="16.192698743634999"/>
    <m/>
    <n v="1.6697466373443604"/>
    <n v="99053.702657859641"/>
    <n v="27.515000000000001"/>
  </r>
  <r>
    <x v="0"/>
    <x v="6"/>
    <x v="192"/>
    <x v="0"/>
    <n v="1.6126353077998E-2"/>
    <n v="16.126353077998001"/>
    <m/>
    <n v="1.5826767683029175"/>
    <n v="98957.280581005718"/>
    <n v="27.488"/>
  </r>
  <r>
    <x v="0"/>
    <x v="6"/>
    <x v="200"/>
    <x v="0"/>
    <n v="1.6096841851856999E-2"/>
    <n v="16.096841851857"/>
    <m/>
    <n v="1.6697466373443604"/>
    <n v="98841.062446136129"/>
    <n v="27.456"/>
  </r>
  <r>
    <x v="0"/>
    <x v="6"/>
    <x v="208"/>
    <x v="0"/>
    <n v="1.6082034513688E-2"/>
    <n v="16.082034513688001"/>
    <m/>
    <n v="1.6266399621963501"/>
    <n v="98759.67338972108"/>
    <n v="27.433"/>
  </r>
  <r>
    <x v="0"/>
    <x v="6"/>
    <x v="216"/>
    <x v="0"/>
    <n v="1.6068895818700999E-2"/>
    <n v="16.068895818700998"/>
    <m/>
    <n v="1.6697466373443604"/>
    <n v="98660.985643538283"/>
    <n v="27.405999999999999"/>
  </r>
  <r>
    <x v="0"/>
    <x v="6"/>
    <x v="224"/>
    <x v="0"/>
    <n v="1.6037904619794E-2"/>
    <n v="16.037904619793999"/>
    <m/>
    <n v="1.6706032752990723"/>
    <n v="98459.289783431581"/>
    <n v="27.35"/>
  </r>
  <r>
    <x v="0"/>
    <x v="6"/>
    <x v="232"/>
    <x v="0"/>
    <n v="1.6023801775536001E-2"/>
    <n v="16.023801775536"/>
    <m/>
    <n v="1.7576279640197754"/>
    <n v="98198.728121135719"/>
    <n v="27.277000000000001"/>
  </r>
  <r>
    <x v="0"/>
    <x v="6"/>
    <x v="240"/>
    <x v="0"/>
    <n v="1.6005736024616E-2"/>
    <n v="16.005736024615999"/>
    <m/>
    <n v="1.7136873006820679"/>
    <n v="98010.797574286349"/>
    <n v="27.225000000000001"/>
  </r>
  <r>
    <x v="0"/>
    <x v="6"/>
    <x v="248"/>
    <x v="0"/>
    <n v="1.6006287952565999E-2"/>
    <n v="16.006287952565998"/>
    <m/>
    <n v="1.8436185121536255"/>
    <n v="97958.868475271025"/>
    <n v="27.210999999999999"/>
  </r>
  <r>
    <x v="0"/>
    <x v="6"/>
    <x v="256"/>
    <x v="0"/>
    <n v="1.5972473551825999E-2"/>
    <n v="15.972473551825999"/>
    <m/>
    <n v="1.6723192930221558"/>
    <n v="97654.031173439085"/>
    <n v="27.126000000000001"/>
  </r>
  <r>
    <x v="0"/>
    <x v="6"/>
    <x v="264"/>
    <x v="0"/>
    <n v="1.5938178349477999E-2"/>
    <n v="15.938178349477999"/>
    <m/>
    <n v="1.7576279640197754"/>
    <n v="97457.768336633337"/>
    <n v="27.071999999999999"/>
  </r>
  <r>
    <x v="0"/>
    <x v="6"/>
    <x v="272"/>
    <x v="0"/>
    <n v="1.5937168581111001E-2"/>
    <n v="15.937168581111001"/>
    <m/>
    <n v="1.7997227907180786"/>
    <n v="97406.884445621297"/>
    <n v="27.056999999999999"/>
  </r>
  <r>
    <x v="0"/>
    <x v="6"/>
    <x v="280"/>
    <x v="0"/>
    <n v="1.5898098342726E-2"/>
    <n v="15.898098342726"/>
    <m/>
    <n v="1.7576279640197754"/>
    <n v="97175.184438146782"/>
    <n v="26.992999999999999"/>
  </r>
  <r>
    <x v="0"/>
    <x v="6"/>
    <x v="288"/>
    <x v="0"/>
    <n v="1.5870141079779E-2"/>
    <n v="15.870141079779"/>
    <m/>
    <n v="1.7576279640197754"/>
    <n v="96953.571692219106"/>
    <n v="26.931999999999999"/>
  </r>
  <r>
    <x v="0"/>
    <x v="6"/>
    <x v="296"/>
    <x v="0"/>
    <n v="1.5855104405919002E-2"/>
    <n v="15.855104405919002"/>
    <m/>
    <n v="1.8015687465667725"/>
    <n v="96812.90647867322"/>
    <n v="26.891999999999999"/>
  </r>
  <r>
    <x v="0"/>
    <x v="6"/>
    <x v="304"/>
    <x v="0"/>
    <n v="1.5852815997282999E-2"/>
    <n v="15.852815997282999"/>
    <m/>
    <n v="1.8024929761886597"/>
    <n v="96555.932912691962"/>
    <n v="26.821000000000002"/>
  </r>
  <r>
    <x v="0"/>
    <x v="6"/>
    <x v="312"/>
    <x v="0"/>
    <n v="1.5805595793461E-2"/>
    <n v="15.805595793461"/>
    <m/>
    <n v="1.8445634841918945"/>
    <n v="96283.999472910422"/>
    <n v="26.745999999999999"/>
  </r>
  <r>
    <x v="0"/>
    <x v="6"/>
    <x v="320"/>
    <x v="0"/>
    <n v="1.5775822183120999E-2"/>
    <n v="15.775822183120999"/>
    <m/>
    <n v="1.84550940990448"/>
    <n v="96166.501162833461"/>
    <n v="26.713000000000001"/>
  </r>
  <r>
    <x v="0"/>
    <x v="6"/>
    <x v="328"/>
    <x v="0"/>
    <n v="1.5768088534311001E-2"/>
    <n v="15.768088534311001"/>
    <m/>
    <n v="1.84550940990448"/>
    <n v="95946.462532546066"/>
    <n v="26.652000000000001"/>
  </r>
  <r>
    <x v="0"/>
    <x v="6"/>
    <x v="336"/>
    <x v="0"/>
    <n v="1.5748464667682999E-2"/>
    <n v="15.748464667682999"/>
    <m/>
    <n v="1.888481616973877"/>
    <n v="95758.672689559782"/>
    <n v="26.6"/>
  </r>
  <r>
    <x v="0"/>
    <x v="6"/>
    <x v="344"/>
    <x v="0"/>
    <n v="1.5694692909445002E-2"/>
    <n v="15.694692909445001"/>
    <m/>
    <n v="1.8445634841918945"/>
    <n v="95497.691643667305"/>
    <n v="26.527000000000001"/>
  </r>
  <r>
    <x v="0"/>
    <x v="6"/>
    <x v="352"/>
    <x v="0"/>
    <n v="1.5663457538743E-2"/>
    <n v="15.663457538743"/>
    <m/>
    <n v="1.8024929761886597"/>
    <n v="95311.939178119399"/>
    <n v="26.475999999999999"/>
  </r>
  <r>
    <x v="0"/>
    <x v="6"/>
    <x v="360"/>
    <x v="0"/>
    <n v="1.5667642614364E-2"/>
    <n v="15.667642614364"/>
    <m/>
    <n v="2.1091535091400146"/>
    <n v="95291.891974443381"/>
    <n v="26.47"/>
  </r>
  <r>
    <x v="0"/>
    <x v="6"/>
    <x v="368"/>
    <x v="0"/>
    <n v="1.5680840503618999E-2"/>
    <n v="15.680840503618999"/>
    <m/>
    <n v="2.1072468757629395"/>
    <n v="95630.522787063441"/>
    <n v="26.564"/>
  </r>
  <r>
    <x v="0"/>
    <x v="6"/>
    <x v="376"/>
    <x v="0"/>
    <n v="1.5588573012906001E-2"/>
    <n v="15.588573012906"/>
    <m/>
    <n v="1.931643009185791"/>
    <n v="95241.640314042044"/>
    <n v="26.456"/>
  </r>
  <r>
    <x v="0"/>
    <x v="6"/>
    <x v="384"/>
    <x v="0"/>
    <m/>
    <m/>
    <m/>
    <n v="0"/>
    <m/>
    <m/>
  </r>
  <r>
    <x v="0"/>
    <x v="6"/>
    <x v="392"/>
    <x v="0"/>
    <n v="1.5263362285208E-2"/>
    <n v="15.263362285208"/>
    <m/>
    <n v="2.0194449424743652"/>
    <n v="93821.743238562049"/>
    <n v="26.062000000000001"/>
  </r>
  <r>
    <x v="0"/>
    <x v="6"/>
    <x v="400"/>
    <x v="0"/>
    <n v="1.5327619392231E-2"/>
    <n v="15.327619392231"/>
    <m/>
    <n v="2.0633459091186523"/>
    <n v="93286.459365067989"/>
    <n v="25.913"/>
  </r>
  <r>
    <x v="0"/>
    <x v="6"/>
    <x v="408"/>
    <x v="0"/>
    <n v="1.5255872144739E-2"/>
    <n v="15.255872144739001"/>
    <m/>
    <n v="2.0204794406890869"/>
    <n v="93259.438076685867"/>
    <n v="25.905000000000001"/>
  </r>
  <r>
    <x v="0"/>
    <x v="6"/>
    <x v="203"/>
    <x v="1"/>
    <n v="9.9999727598719997E-3"/>
    <n v="9.9999727598719996"/>
    <m/>
    <n v="1.6258058547973633"/>
    <n v="57601.989781140743"/>
    <n v="16.001000000000001"/>
  </r>
  <r>
    <x v="0"/>
    <x v="6"/>
    <x v="204"/>
    <x v="1"/>
    <n v="9.989541342424E-3"/>
    <n v="9.9895413424239994"/>
    <m/>
    <n v="1.5826767683029175"/>
    <n v="57602.003427705888"/>
    <n v="16.001000000000001"/>
  </r>
  <r>
    <x v="0"/>
    <x v="6"/>
    <x v="205"/>
    <x v="1"/>
    <n v="9.984646738008E-3"/>
    <n v="9.9846467380079993"/>
    <m/>
    <n v="1.5834891796112061"/>
    <n v="57600.037933723943"/>
    <n v="16"/>
  </r>
  <r>
    <x v="0"/>
    <x v="6"/>
    <x v="206"/>
    <x v="1"/>
    <n v="9.9898430664950005E-3"/>
    <n v="9.9898430664950002"/>
    <m/>
    <n v="1.6258058547973633"/>
    <n v="57602.00384770699"/>
    <n v="16.001000000000001"/>
  </r>
  <r>
    <x v="0"/>
    <x v="6"/>
    <x v="207"/>
    <x v="1"/>
    <n v="0"/>
    <n v="0"/>
    <m/>
    <n v="1.6258058547973633"/>
    <n v="0"/>
    <n v="0"/>
  </r>
  <r>
    <x v="0"/>
    <x v="6"/>
    <x v="209"/>
    <x v="1"/>
    <n v="9.9883876552939992E-3"/>
    <n v="9.9883876552939999"/>
    <m/>
    <n v="1.84550940990448"/>
    <n v="57602.00474169982"/>
    <n v="16.001000000000001"/>
  </r>
  <r>
    <x v="0"/>
    <x v="6"/>
    <x v="210"/>
    <x v="1"/>
    <n v="9.9910064014919996E-3"/>
    <n v="9.9910064014919993"/>
    <m/>
    <n v="1.7128088474273682"/>
    <n v="57602.0038352298"/>
    <n v="16.001000000000001"/>
  </r>
  <r>
    <x v="0"/>
    <x v="6"/>
    <x v="211"/>
    <x v="1"/>
    <n v="9.9942925995890001E-3"/>
    <n v="9.9942925995890004"/>
    <m/>
    <n v="1.7128088474273682"/>
    <n v="57602.002644221197"/>
    <n v="16.001000000000001"/>
  </r>
  <r>
    <x v="0"/>
    <x v="6"/>
    <x v="212"/>
    <x v="1"/>
    <n v="9.99421484342E-3"/>
    <n v="9.99421484342"/>
    <m/>
    <n v="1.7136873006820679"/>
    <n v="57602.00479830899"/>
    <n v="16.001000000000001"/>
  </r>
  <r>
    <x v="0"/>
    <x v="6"/>
    <x v="213"/>
    <x v="1"/>
    <n v="9.9907931357869992E-3"/>
    <n v="9.9907931357869995"/>
    <m/>
    <n v="1.6697466373443604"/>
    <n v="57602.006205168465"/>
    <n v="16.001000000000001"/>
  </r>
  <r>
    <x v="0"/>
    <x v="6"/>
    <x v="214"/>
    <x v="1"/>
    <n v="9.997901636088E-3"/>
    <n v="9.9979016360880006"/>
    <m/>
    <n v="1.6697466373443604"/>
    <n v="57602.004093242474"/>
    <n v="16.001000000000001"/>
  </r>
  <r>
    <x v="0"/>
    <x v="6"/>
    <x v="215"/>
    <x v="1"/>
    <n v="0"/>
    <n v="0"/>
    <m/>
    <n v="1.6697466373443604"/>
    <n v="0"/>
    <n v="0"/>
  </r>
  <r>
    <x v="0"/>
    <x v="6"/>
    <x v="217"/>
    <x v="1"/>
    <n v="9.9916179744579999E-3"/>
    <n v="9.9916179744580003"/>
    <m/>
    <n v="1.888481616973877"/>
    <n v="57602.003067100552"/>
    <n v="16.001000000000001"/>
  </r>
  <r>
    <x v="0"/>
    <x v="6"/>
    <x v="218"/>
    <x v="1"/>
    <n v="9.9858555641590008E-3"/>
    <n v="9.9858555641590012"/>
    <m/>
    <n v="1.6706032752990723"/>
    <n v="57600.037749722294"/>
    <n v="16"/>
  </r>
  <r>
    <x v="0"/>
    <x v="6"/>
    <x v="219"/>
    <x v="1"/>
    <n v="9.9866126051630002E-3"/>
    <n v="9.9866126051629998"/>
    <m/>
    <n v="1.7576279640197754"/>
    <n v="57602.001299218406"/>
    <n v="16.001000000000001"/>
  </r>
  <r>
    <x v="0"/>
    <x v="6"/>
    <x v="220"/>
    <x v="1"/>
    <n v="9.9801591675570001E-3"/>
    <n v="9.9801591675569998"/>
    <m/>
    <n v="1.7576279640197754"/>
    <n v="57601.989101779429"/>
    <n v="16.001000000000001"/>
  </r>
  <r>
    <x v="0"/>
    <x v="6"/>
    <x v="221"/>
    <x v="1"/>
    <n v="9.9864345867410002E-3"/>
    <n v="9.9864345867409998"/>
    <m/>
    <n v="1.7136873006820679"/>
    <n v="57602.001935376931"/>
    <n v="16.001000000000001"/>
  </r>
  <r>
    <x v="0"/>
    <x v="6"/>
    <x v="222"/>
    <x v="1"/>
    <n v="9.9840308691009991E-3"/>
    <n v="9.9840308691009998"/>
    <m/>
    <n v="1.7136873006820679"/>
    <n v="57601.991532610744"/>
    <n v="16.001000000000001"/>
  </r>
  <r>
    <x v="0"/>
    <x v="6"/>
    <x v="223"/>
    <x v="1"/>
    <n v="0"/>
    <n v="0"/>
    <m/>
    <n v="1.7136873006820679"/>
    <n v="0"/>
    <n v="0"/>
  </r>
  <r>
    <x v="0"/>
    <x v="6"/>
    <x v="225"/>
    <x v="1"/>
    <n v="1.0018040438494E-2"/>
    <n v="10.018040438494001"/>
    <m/>
    <n v="1.8904194831848145"/>
    <n v="57602.010147839595"/>
    <n v="16.001000000000001"/>
  </r>
  <r>
    <x v="0"/>
    <x v="6"/>
    <x v="226"/>
    <x v="1"/>
    <n v="9.9877830159719998E-3"/>
    <n v="9.9877830159719991"/>
    <m/>
    <n v="1.7145664691925049"/>
    <n v="57602.003604988466"/>
    <n v="16.001000000000001"/>
  </r>
  <r>
    <x v="0"/>
    <x v="6"/>
    <x v="227"/>
    <x v="1"/>
    <n v="9.9821095696659996E-3"/>
    <n v="9.9821095696659992"/>
    <m/>
    <n v="1.7576279640197754"/>
    <n v="57602.003780351151"/>
    <n v="16.001000000000001"/>
  </r>
  <r>
    <x v="0"/>
    <x v="6"/>
    <x v="228"/>
    <x v="1"/>
    <n v="9.9852337656499996E-3"/>
    <n v="9.9852337656499994"/>
    <m/>
    <n v="1.6706032752990723"/>
    <n v="57602.003438159496"/>
    <n v="16.001000000000001"/>
  </r>
  <r>
    <x v="0"/>
    <x v="6"/>
    <x v="229"/>
    <x v="1"/>
    <n v="9.9881574078880004E-3"/>
    <n v="9.988157407888"/>
    <m/>
    <n v="1.8445634841918945"/>
    <n v="57602.003804768821"/>
    <n v="16.001000000000001"/>
  </r>
  <r>
    <x v="0"/>
    <x v="6"/>
    <x v="230"/>
    <x v="1"/>
    <n v="9.9944001286469998E-3"/>
    <n v="9.9944001286469994"/>
    <m/>
    <n v="1.6266399621963501"/>
    <n v="57602.003937783549"/>
    <n v="16.001000000000001"/>
  </r>
  <r>
    <x v="0"/>
    <x v="6"/>
    <x v="231"/>
    <x v="1"/>
    <n v="0"/>
    <n v="0"/>
    <m/>
    <n v="1.6266399621963501"/>
    <n v="0"/>
    <n v="0"/>
  </r>
  <r>
    <x v="0"/>
    <x v="6"/>
    <x v="233"/>
    <x v="1"/>
    <n v="1.0012099171495E-2"/>
    <n v="10.012099171495001"/>
    <m/>
    <n v="1.8474041223526001"/>
    <n v="57602.004591784797"/>
    <n v="16.001000000000001"/>
  </r>
  <r>
    <x v="0"/>
    <x v="6"/>
    <x v="234"/>
    <x v="1"/>
    <n v="9.9901613544779999E-3"/>
    <n v="9.9901613544779995"/>
    <m/>
    <n v="1.6706032752990723"/>
    <n v="57602.005891643377"/>
    <n v="16.001000000000001"/>
  </r>
  <r>
    <x v="0"/>
    <x v="6"/>
    <x v="235"/>
    <x v="1"/>
    <n v="9.9873507935709996E-3"/>
    <n v="9.9873507935710002"/>
    <m/>
    <n v="1.7576279640197754"/>
    <n v="57602.003750395859"/>
    <n v="16.001000000000001"/>
  </r>
  <r>
    <x v="0"/>
    <x v="6"/>
    <x v="236"/>
    <x v="1"/>
    <n v="1.0000102333939999E-2"/>
    <n v="10.000102333939999"/>
    <m/>
    <n v="1.6274750232696533"/>
    <n v="57602.003340053037"/>
    <n v="16.001000000000001"/>
  </r>
  <r>
    <x v="0"/>
    <x v="6"/>
    <x v="237"/>
    <x v="1"/>
    <n v="1.0019767113124E-2"/>
    <n v="10.019767113124001"/>
    <m/>
    <n v="1.8015687465667725"/>
    <n v="57602.003122079317"/>
    <n v="16.001000000000001"/>
  </r>
  <r>
    <x v="0"/>
    <x v="6"/>
    <x v="238"/>
    <x v="1"/>
    <n v="1.0015620575069E-2"/>
    <n v="10.015620575069001"/>
    <m/>
    <n v="1.7576279640197754"/>
    <n v="57602.003233498792"/>
    <n v="16.001000000000001"/>
  </r>
  <r>
    <x v="0"/>
    <x v="6"/>
    <x v="239"/>
    <x v="1"/>
    <n v="0"/>
    <n v="0"/>
    <m/>
    <n v="1.7576279640197754"/>
    <n v="0"/>
    <n v="0"/>
  </r>
  <r>
    <x v="0"/>
    <x v="6"/>
    <x v="241"/>
    <x v="1"/>
    <n v="1.0015366348642E-2"/>
    <n v="10.015366348642001"/>
    <m/>
    <n v="2.0212721824645996"/>
    <n v="57602.003548174995"/>
    <n v="16.001000000000001"/>
  </r>
  <r>
    <x v="0"/>
    <x v="6"/>
    <x v="242"/>
    <x v="1"/>
    <n v="9.9912472155750005E-3"/>
    <n v="9.991247215575001"/>
    <m/>
    <n v="1.6274750232696533"/>
    <n v="57602.003497220037"/>
    <n v="16.001000000000001"/>
  </r>
  <r>
    <x v="0"/>
    <x v="6"/>
    <x v="243"/>
    <x v="1"/>
    <n v="1.0000026134693999E-2"/>
    <n v="10.000026134694"/>
    <m/>
    <n v="1.7136873006820679"/>
    <n v="57601.998746038895"/>
    <n v="16.001000000000001"/>
  </r>
  <r>
    <x v="0"/>
    <x v="6"/>
    <x v="244"/>
    <x v="1"/>
    <n v="1.0019488837679001E-2"/>
    <n v="10.019488837679001"/>
    <m/>
    <n v="1.7145664691925049"/>
    <n v="57602.003760238098"/>
    <n v="16.001000000000001"/>
  </r>
  <r>
    <x v="0"/>
    <x v="6"/>
    <x v="245"/>
    <x v="1"/>
    <n v="1.0017711314026E-2"/>
    <n v="10.017711314026"/>
    <m/>
    <n v="1.7567270994186401"/>
    <n v="57602.011277541184"/>
    <n v="16.001000000000001"/>
  </r>
  <r>
    <x v="0"/>
    <x v="6"/>
    <x v="246"/>
    <x v="1"/>
    <n v="1.0010326520333001E-2"/>
    <n v="10.010326520333001"/>
    <m/>
    <n v="1.8006452322006226"/>
    <n v="57602.004815621898"/>
    <n v="16.001000000000001"/>
  </r>
  <r>
    <x v="0"/>
    <x v="6"/>
    <x v="247"/>
    <x v="1"/>
    <n v="0"/>
    <n v="0"/>
    <m/>
    <n v="1.8006452322006226"/>
    <n v="0"/>
    <n v="0"/>
  </r>
  <r>
    <x v="0"/>
    <x v="6"/>
    <x v="249"/>
    <x v="1"/>
    <n v="1.0017830280819E-2"/>
    <n v="10.017830280819"/>
    <m/>
    <n v="1.8464561700820923"/>
    <n v="57601.990458299078"/>
    <n v="16.001000000000001"/>
  </r>
  <r>
    <x v="0"/>
    <x v="6"/>
    <x v="250"/>
    <x v="1"/>
    <n v="1.0007296364082E-2"/>
    <n v="10.007296364082"/>
    <m/>
    <n v="1.84550940990448"/>
    <n v="57600.035422909474"/>
    <n v="16"/>
  </r>
  <r>
    <x v="0"/>
    <x v="6"/>
    <x v="251"/>
    <x v="1"/>
    <n v="1.0023036035087999E-2"/>
    <n v="10.023036035087999"/>
    <m/>
    <n v="1.7576279640197754"/>
    <n v="57602.000805523618"/>
    <n v="16.001000000000001"/>
  </r>
  <r>
    <x v="0"/>
    <x v="6"/>
    <x v="252"/>
    <x v="1"/>
    <n v="1.0022361032921E-2"/>
    <n v="10.022361032920999"/>
    <m/>
    <n v="1.6706032752990723"/>
    <n v="57602.021998539247"/>
    <n v="16.001000000000001"/>
  </r>
  <r>
    <x v="0"/>
    <x v="6"/>
    <x v="253"/>
    <x v="1"/>
    <n v="1.0028964983161E-2"/>
    <n v="10.028964983161"/>
    <m/>
    <n v="1.7576279640197754"/>
    <n v="57602.003745685724"/>
    <n v="16.001000000000001"/>
  </r>
  <r>
    <x v="0"/>
    <x v="6"/>
    <x v="254"/>
    <x v="1"/>
    <n v="1.0031226963393E-2"/>
    <n v="10.031226963392999"/>
    <m/>
    <n v="1.6714608669281006"/>
    <n v="57602.004466898063"/>
    <n v="16.001000000000001"/>
  </r>
  <r>
    <x v="0"/>
    <x v="6"/>
    <x v="255"/>
    <x v="1"/>
    <n v="0"/>
    <n v="0"/>
    <m/>
    <n v="1.6714608669281006"/>
    <n v="0"/>
    <n v="0"/>
  </r>
  <r>
    <x v="0"/>
    <x v="6"/>
    <x v="257"/>
    <x v="1"/>
    <n v="1.0021843533578E-2"/>
    <n v="10.021843533578"/>
    <m/>
    <n v="1.8894500732421875"/>
    <n v="57602.003918226721"/>
    <n v="16.001000000000001"/>
  </r>
  <r>
    <x v="0"/>
    <x v="6"/>
    <x v="258"/>
    <x v="1"/>
    <n v="1.0021882116851E-2"/>
    <n v="10.021882116851"/>
    <m/>
    <n v="1.7145664691925049"/>
    <n v="57602.015869837647"/>
    <n v="16.001000000000001"/>
  </r>
  <r>
    <x v="0"/>
    <x v="6"/>
    <x v="259"/>
    <x v="1"/>
    <n v="1.0022670610132E-2"/>
    <n v="10.022670610132"/>
    <m/>
    <n v="1.8015687465667725"/>
    <n v="57602.003768269802"/>
    <n v="16.001000000000001"/>
  </r>
  <r>
    <x v="0"/>
    <x v="6"/>
    <x v="260"/>
    <x v="1"/>
    <n v="1.0020499662613E-2"/>
    <n v="10.020499662613"/>
    <m/>
    <n v="1.7145664691925049"/>
    <n v="57602.003876294839"/>
    <n v="16.001000000000001"/>
  </r>
  <r>
    <x v="0"/>
    <x v="6"/>
    <x v="261"/>
    <x v="1"/>
    <n v="1.0007559112292E-2"/>
    <n v="10.007559112292"/>
    <m/>
    <n v="1.8015687465667725"/>
    <n v="57601.999773771196"/>
    <n v="16.001000000000001"/>
  </r>
  <r>
    <x v="0"/>
    <x v="6"/>
    <x v="262"/>
    <x v="1"/>
    <n v="1.0009292193882E-2"/>
    <n v="10.009292193882001"/>
    <m/>
    <n v="1.7145664691925049"/>
    <n v="57602.003714835875"/>
    <n v="16.001000000000001"/>
  </r>
  <r>
    <x v="0"/>
    <x v="6"/>
    <x v="263"/>
    <x v="1"/>
    <n v="0"/>
    <n v="0"/>
    <m/>
    <n v="1.7145664691925049"/>
    <n v="0"/>
    <n v="0"/>
  </r>
  <r>
    <x v="0"/>
    <x v="6"/>
    <x v="265"/>
    <x v="1"/>
    <n v="1.0024063650446001E-2"/>
    <n v="10.024063650446001"/>
    <m/>
    <n v="1.8904194831848145"/>
    <n v="57601.990955176669"/>
    <n v="16.001000000000001"/>
  </r>
  <r>
    <x v="0"/>
    <x v="6"/>
    <x v="266"/>
    <x v="1"/>
    <n v="1.0025445610893E-2"/>
    <n v="10.025445610893"/>
    <m/>
    <n v="1.6714608669281006"/>
    <n v="57602.004197366216"/>
    <n v="16.001000000000001"/>
  </r>
  <r>
    <x v="0"/>
    <x v="6"/>
    <x v="267"/>
    <x v="1"/>
    <n v="1.0013368971865E-2"/>
    <n v="10.013368971864999"/>
    <m/>
    <n v="1.7576279640197754"/>
    <n v="57602.004127499342"/>
    <n v="16.001000000000001"/>
  </r>
  <r>
    <x v="0"/>
    <x v="6"/>
    <x v="268"/>
    <x v="1"/>
    <n v="1.0032733943156E-2"/>
    <n v="10.032733943156"/>
    <m/>
    <n v="1.7576279640197754"/>
    <n v="57602.016012074797"/>
    <n v="16.001000000000001"/>
  </r>
  <r>
    <x v="0"/>
    <x v="6"/>
    <x v="269"/>
    <x v="1"/>
    <n v="1.0030213474732E-2"/>
    <n v="10.030213474731999"/>
    <m/>
    <n v="1.8006452322006226"/>
    <n v="57602.017171026106"/>
    <n v="16.001000000000001"/>
  </r>
  <r>
    <x v="0"/>
    <x v="6"/>
    <x v="270"/>
    <x v="1"/>
    <n v="1.0026911659941001E-2"/>
    <n v="10.026911659941"/>
    <m/>
    <n v="1.7154467105865479"/>
    <n v="57602.003930698062"/>
    <n v="16.001000000000001"/>
  </r>
  <r>
    <x v="0"/>
    <x v="6"/>
    <x v="271"/>
    <x v="1"/>
    <n v="0"/>
    <n v="0"/>
    <m/>
    <n v="1.7154467105865479"/>
    <n v="0"/>
    <n v="0"/>
  </r>
  <r>
    <x v="0"/>
    <x v="6"/>
    <x v="273"/>
    <x v="1"/>
    <n v="1.0027452419819999E-2"/>
    <n v="10.027452419819999"/>
    <m/>
    <n v="1.9773315191268921"/>
    <n v="57602.007516590194"/>
    <n v="16.001000000000001"/>
  </r>
  <r>
    <x v="0"/>
    <x v="6"/>
    <x v="274"/>
    <x v="1"/>
    <n v="1.0030604434442E-2"/>
    <n v="10.030604434441999"/>
    <m/>
    <n v="1.84550940990448"/>
    <n v="57601.979737946313"/>
    <n v="16.001000000000001"/>
  </r>
  <r>
    <x v="0"/>
    <x v="6"/>
    <x v="275"/>
    <x v="1"/>
    <n v="1.0030847412280001E-2"/>
    <n v="10.03084741228"/>
    <m/>
    <n v="1.7576279640197754"/>
    <n v="57602.001917998445"/>
    <n v="16.001000000000001"/>
  </r>
  <r>
    <x v="0"/>
    <x v="6"/>
    <x v="276"/>
    <x v="1"/>
    <n v="1.0025957059249E-2"/>
    <n v="10.025957059249"/>
    <m/>
    <n v="1.8006452322006226"/>
    <n v="57601.997315204018"/>
    <n v="16.001000000000001"/>
  </r>
  <r>
    <x v="0"/>
    <x v="6"/>
    <x v="277"/>
    <x v="1"/>
    <n v="1.0028643152325999E-2"/>
    <n v="10.028643152326"/>
    <m/>
    <n v="1.8006452322006226"/>
    <n v="57602.007050658598"/>
    <n v="16.001000000000001"/>
  </r>
  <r>
    <x v="0"/>
    <x v="6"/>
    <x v="278"/>
    <x v="1"/>
    <n v="1.0029323291329001E-2"/>
    <n v="10.029323291329"/>
    <m/>
    <n v="1.6706032752990723"/>
    <n v="57602.016822360827"/>
    <n v="16.001000000000001"/>
  </r>
  <r>
    <x v="0"/>
    <x v="6"/>
    <x v="279"/>
    <x v="1"/>
    <n v="0"/>
    <n v="0"/>
    <m/>
    <n v="1.6706032752990723"/>
    <n v="0"/>
    <n v="0"/>
  </r>
  <r>
    <x v="0"/>
    <x v="6"/>
    <x v="281"/>
    <x v="1"/>
    <n v="1.0022037424309E-2"/>
    <n v="10.022037424309"/>
    <m/>
    <n v="2.0641543865203857"/>
    <n v="57602.004156599185"/>
    <n v="16.001000000000001"/>
  </r>
  <r>
    <x v="0"/>
    <x v="6"/>
    <x v="282"/>
    <x v="1"/>
    <n v="1.0026997625039001E-2"/>
    <n v="10.026997625039002"/>
    <m/>
    <n v="1.7576279640197754"/>
    <n v="57602.00119758807"/>
    <n v="16.001000000000001"/>
  </r>
  <r>
    <x v="0"/>
    <x v="6"/>
    <x v="283"/>
    <x v="1"/>
    <n v="1.0017490417239001E-2"/>
    <n v="10.017490417239001"/>
    <m/>
    <n v="1.7576279640197754"/>
    <n v="57602.003384840602"/>
    <n v="16.001000000000001"/>
  </r>
  <r>
    <x v="0"/>
    <x v="6"/>
    <x v="284"/>
    <x v="1"/>
    <n v="1.0022423701204999E-2"/>
    <n v="10.022423701205"/>
    <m/>
    <n v="1.8006452322006226"/>
    <n v="57602.006166167237"/>
    <n v="16.001000000000001"/>
  </r>
  <r>
    <x v="0"/>
    <x v="6"/>
    <x v="285"/>
    <x v="1"/>
    <n v="1.0024036924508E-2"/>
    <n v="10.024036924508"/>
    <m/>
    <n v="1.7576279640197754"/>
    <n v="57600.039984391085"/>
    <n v="16"/>
  </r>
  <r>
    <x v="0"/>
    <x v="6"/>
    <x v="286"/>
    <x v="1"/>
    <n v="1.0026129710794999E-2"/>
    <n v="10.026129710794999"/>
    <m/>
    <n v="1.8006452322006226"/>
    <n v="57602.004427955151"/>
    <n v="16.001000000000001"/>
  </r>
  <r>
    <x v="0"/>
    <x v="6"/>
    <x v="287"/>
    <x v="1"/>
    <n v="0"/>
    <n v="0"/>
    <m/>
    <n v="1.8006452322006226"/>
    <n v="0"/>
    <n v="0"/>
  </r>
  <r>
    <x v="0"/>
    <x v="6"/>
    <x v="289"/>
    <x v="1"/>
    <n v="1.0028656245716E-2"/>
    <n v="10.028656245716"/>
    <m/>
    <n v="2.0202362537384033"/>
    <n v="57602.003644714976"/>
    <n v="16.001000000000001"/>
  </r>
  <r>
    <x v="0"/>
    <x v="6"/>
    <x v="290"/>
    <x v="1"/>
    <n v="1.0031185196845E-2"/>
    <n v="10.031185196845"/>
    <m/>
    <n v="1.7567270994186401"/>
    <n v="57601.993453485811"/>
    <n v="16.001000000000001"/>
  </r>
  <r>
    <x v="0"/>
    <x v="6"/>
    <x v="291"/>
    <x v="1"/>
    <n v="1.0032933988593E-2"/>
    <n v="10.032933988592999"/>
    <m/>
    <n v="1.7594324350357056"/>
    <n v="57602.061405544096"/>
    <n v="16.001000000000001"/>
  </r>
  <r>
    <x v="0"/>
    <x v="6"/>
    <x v="292"/>
    <x v="1"/>
    <n v="1.004265440247E-2"/>
    <n v="10.042654402469999"/>
    <m/>
    <n v="1.8015687465667725"/>
    <n v="57602.014255997434"/>
    <n v="16.001000000000001"/>
  </r>
  <r>
    <x v="0"/>
    <x v="6"/>
    <x v="293"/>
    <x v="1"/>
    <n v="1.0041658957319E-2"/>
    <n v="10.041658957319001"/>
    <m/>
    <n v="1.8024929761886597"/>
    <n v="57602.003454754624"/>
    <n v="16.001000000000001"/>
  </r>
  <r>
    <x v="0"/>
    <x v="6"/>
    <x v="294"/>
    <x v="1"/>
    <n v="1.0011348803471E-2"/>
    <n v="10.011348803471"/>
    <m/>
    <n v="1.7585296630859375"/>
    <n v="57602.003373074018"/>
    <n v="16.001000000000001"/>
  </r>
  <r>
    <x v="0"/>
    <x v="6"/>
    <x v="295"/>
    <x v="1"/>
    <n v="0"/>
    <n v="0"/>
    <m/>
    <n v="1.7585296630859375"/>
    <n v="0"/>
    <n v="0"/>
  </r>
  <r>
    <x v="0"/>
    <x v="6"/>
    <x v="297"/>
    <x v="1"/>
    <n v="1.0047202714675E-2"/>
    <n v="10.047202714675"/>
    <m/>
    <n v="1.9783458709716797"/>
    <n v="57602.003259543235"/>
    <n v="16.001000000000001"/>
  </r>
  <r>
    <x v="0"/>
    <x v="6"/>
    <x v="298"/>
    <x v="1"/>
    <n v="1.0047852090495E-2"/>
    <n v="10.047852090495001"/>
    <m/>
    <n v="1.8445634841918945"/>
    <n v="57602.003601559583"/>
    <n v="16.001000000000001"/>
  </r>
  <r>
    <x v="0"/>
    <x v="6"/>
    <x v="299"/>
    <x v="1"/>
    <n v="1.0051835744062E-2"/>
    <n v="10.051835744062"/>
    <m/>
    <n v="1.8015687465667725"/>
    <n v="57602.000834665043"/>
    <n v="16.001000000000001"/>
  </r>
  <r>
    <x v="0"/>
    <x v="6"/>
    <x v="300"/>
    <x v="1"/>
    <n v="1.0053550217632001E-2"/>
    <n v="10.053550217632001"/>
    <m/>
    <n v="1.8006452322006226"/>
    <n v="57602.019016900951"/>
    <n v="16.001000000000001"/>
  </r>
  <r>
    <x v="0"/>
    <x v="6"/>
    <x v="301"/>
    <x v="1"/>
    <n v="1.0048654613875999E-2"/>
    <n v="10.048654613876"/>
    <m/>
    <n v="1.7585296630859375"/>
    <n v="57602.002783993164"/>
    <n v="16.001000000000001"/>
  </r>
  <r>
    <x v="0"/>
    <x v="6"/>
    <x v="302"/>
    <x v="1"/>
    <n v="1.0049252803236999E-2"/>
    <n v="10.049252803237"/>
    <m/>
    <n v="1.7576279640197754"/>
    <n v="57602.003770893818"/>
    <n v="16.001000000000001"/>
  </r>
  <r>
    <x v="0"/>
    <x v="6"/>
    <x v="303"/>
    <x v="1"/>
    <n v="0"/>
    <n v="0"/>
    <m/>
    <n v="1.7576279640197754"/>
    <n v="0"/>
    <n v="0"/>
  </r>
  <r>
    <x v="0"/>
    <x v="6"/>
    <x v="305"/>
    <x v="1"/>
    <n v="1.0038138940465E-2"/>
    <n v="10.038138940465"/>
    <m/>
    <n v="1.9343826770782471"/>
    <n v="57602.015222562375"/>
    <n v="16.001000000000001"/>
  </r>
  <r>
    <x v="0"/>
    <x v="6"/>
    <x v="306"/>
    <x v="1"/>
    <n v="1.0040010785289001E-2"/>
    <n v="10.040010785289001"/>
    <m/>
    <n v="1.8024929761886597"/>
    <n v="57602.003066417208"/>
    <n v="16.001000000000001"/>
  </r>
  <r>
    <x v="0"/>
    <x v="6"/>
    <x v="307"/>
    <x v="1"/>
    <n v="1.003721061393E-2"/>
    <n v="10.03721061393"/>
    <m/>
    <n v="1.8436185121536255"/>
    <n v="57602.004635011457"/>
    <n v="16.001000000000001"/>
  </r>
  <r>
    <x v="0"/>
    <x v="6"/>
    <x v="308"/>
    <x v="1"/>
    <n v="1.0035168050714E-2"/>
    <n v="10.035168050713999"/>
    <m/>
    <n v="1.84550940990448"/>
    <n v="57602.005982861534"/>
    <n v="16.001000000000001"/>
  </r>
  <r>
    <x v="0"/>
    <x v="6"/>
    <x v="309"/>
    <x v="1"/>
    <n v="1.0033439613188999E-2"/>
    <n v="10.033439613189"/>
    <m/>
    <n v="1.8445634841918945"/>
    <n v="57602.003691248276"/>
    <n v="16.001000000000001"/>
  </r>
  <r>
    <x v="0"/>
    <x v="6"/>
    <x v="310"/>
    <x v="1"/>
    <n v="1.0040970576674999E-2"/>
    <n v="10.040970576674999"/>
    <m/>
    <n v="1.8015687465667725"/>
    <n v="57601.999720483378"/>
    <n v="16.001000000000001"/>
  </r>
  <r>
    <x v="0"/>
    <x v="6"/>
    <x v="311"/>
    <x v="1"/>
    <n v="0"/>
    <n v="0"/>
    <m/>
    <n v="1.8015687465667725"/>
    <n v="0"/>
    <n v="0"/>
  </r>
  <r>
    <x v="0"/>
    <x v="6"/>
    <x v="313"/>
    <x v="1"/>
    <n v="1.0041898736142999E-2"/>
    <n v="10.041898736142999"/>
    <m/>
    <n v="1.9773315191268921"/>
    <n v="57602.000147649946"/>
    <n v="16.001000000000001"/>
  </r>
  <r>
    <x v="0"/>
    <x v="6"/>
    <x v="314"/>
    <x v="1"/>
    <n v="1.0047039495317E-2"/>
    <n v="10.047039495317"/>
    <m/>
    <n v="1.7154467105865479"/>
    <n v="57602.003477735576"/>
    <n v="16.001000000000001"/>
  </r>
  <r>
    <x v="0"/>
    <x v="6"/>
    <x v="315"/>
    <x v="1"/>
    <n v="1.0046511849178E-2"/>
    <n v="10.046511849178"/>
    <m/>
    <n v="1.888481616973877"/>
    <n v="57602.006195036971"/>
    <n v="16.001000000000001"/>
  </r>
  <r>
    <x v="0"/>
    <x v="6"/>
    <x v="316"/>
    <x v="1"/>
    <n v="1.0040556137879001E-2"/>
    <n v="10.040556137879001"/>
    <m/>
    <n v="1.8015687465667725"/>
    <n v="57602.003292593421"/>
    <n v="16.001000000000001"/>
  </r>
  <r>
    <x v="0"/>
    <x v="6"/>
    <x v="317"/>
    <x v="1"/>
    <n v="1.004004315733E-2"/>
    <n v="10.04004315733"/>
    <m/>
    <n v="1.8024929761886597"/>
    <n v="57600.0377952899"/>
    <n v="16"/>
  </r>
  <r>
    <x v="0"/>
    <x v="6"/>
    <x v="318"/>
    <x v="1"/>
    <n v="1.0038099397823E-2"/>
    <n v="10.038099397823"/>
    <m/>
    <n v="1.8445634841918945"/>
    <n v="57600.036863997739"/>
    <n v="16"/>
  </r>
  <r>
    <x v="0"/>
    <x v="6"/>
    <x v="319"/>
    <x v="1"/>
    <n v="0"/>
    <n v="0"/>
    <m/>
    <n v="1.8445634841918945"/>
    <n v="0"/>
    <n v="0"/>
  </r>
  <r>
    <x v="0"/>
    <x v="6"/>
    <x v="321"/>
    <x v="1"/>
    <n v="1.0024786352140999E-2"/>
    <n v="10.024786352141"/>
    <m/>
    <n v="1.9783458709716797"/>
    <n v="57602.004129115157"/>
    <n v="16.001000000000001"/>
  </r>
  <r>
    <x v="0"/>
    <x v="6"/>
    <x v="322"/>
    <x v="1"/>
    <n v="1.0042198552386E-2"/>
    <n v="10.042198552386001"/>
    <m/>
    <n v="1.7585296630859375"/>
    <n v="57602.008250922328"/>
    <n v="16.001000000000001"/>
  </r>
  <r>
    <x v="0"/>
    <x v="6"/>
    <x v="323"/>
    <x v="1"/>
    <n v="1.0043615277208E-2"/>
    <n v="10.043615277208"/>
    <m/>
    <n v="1.84550940990448"/>
    <n v="57601.983502257062"/>
    <n v="16.001000000000001"/>
  </r>
  <r>
    <x v="0"/>
    <x v="6"/>
    <x v="324"/>
    <x v="1"/>
    <n v="1.0041424616767001E-2"/>
    <n v="10.041424616767001"/>
    <m/>
    <n v="1.8464561700820923"/>
    <n v="57601.982329346851"/>
    <n v="16.001000000000001"/>
  </r>
  <r>
    <x v="0"/>
    <x v="6"/>
    <x v="325"/>
    <x v="1"/>
    <n v="1.0045417130401999E-2"/>
    <n v="10.045417130401999"/>
    <m/>
    <n v="1.8024929761886597"/>
    <n v="57601.967736186474"/>
    <n v="16.001000000000001"/>
  </r>
  <r>
    <x v="0"/>
    <x v="6"/>
    <x v="326"/>
    <x v="1"/>
    <n v="1.0046172468836E-2"/>
    <n v="10.046172468836"/>
    <m/>
    <n v="1.8024929761886597"/>
    <n v="57601.978319150345"/>
    <n v="16.001000000000001"/>
  </r>
  <r>
    <x v="0"/>
    <x v="6"/>
    <x v="327"/>
    <x v="1"/>
    <n v="0"/>
    <n v="0"/>
    <m/>
    <n v="1.8024929761886597"/>
    <n v="0"/>
    <n v="0"/>
  </r>
  <r>
    <x v="0"/>
    <x v="6"/>
    <x v="329"/>
    <x v="1"/>
    <n v="1.0061688934601E-2"/>
    <n v="10.061688934600999"/>
    <m/>
    <n v="2.1080725193023682"/>
    <n v="57601.986130516321"/>
    <n v="16.001000000000001"/>
  </r>
  <r>
    <x v="0"/>
    <x v="6"/>
    <x v="330"/>
    <x v="1"/>
    <n v="1.0059819058700001E-2"/>
    <n v="10.0598190587"/>
    <m/>
    <n v="1.84550940990448"/>
    <n v="57601.986604302008"/>
    <n v="16.001000000000001"/>
  </r>
  <r>
    <x v="0"/>
    <x v="6"/>
    <x v="331"/>
    <x v="1"/>
    <n v="1.0049649490026E-2"/>
    <n v="10.049649490025999"/>
    <m/>
    <n v="1.8445634841918945"/>
    <n v="57601.989219778945"/>
    <n v="16.001000000000001"/>
  </r>
  <r>
    <x v="0"/>
    <x v="6"/>
    <x v="332"/>
    <x v="1"/>
    <n v="1.0046720746294001E-2"/>
    <n v="10.046720746294001"/>
    <m/>
    <n v="1.888481616973877"/>
    <n v="57601.992142222269"/>
    <n v="16.001000000000001"/>
  </r>
  <r>
    <x v="0"/>
    <x v="6"/>
    <x v="333"/>
    <x v="1"/>
    <n v="1.0053245164443E-2"/>
    <n v="10.053245164443"/>
    <m/>
    <n v="1.8445634841918945"/>
    <n v="57601.995867997677"/>
    <n v="16.001000000000001"/>
  </r>
  <r>
    <x v="0"/>
    <x v="6"/>
    <x v="334"/>
    <x v="1"/>
    <n v="1.0056258074973E-2"/>
    <n v="10.056258074973"/>
    <m/>
    <n v="1.8464561700820923"/>
    <n v="57601.995181986073"/>
    <n v="16.001000000000001"/>
  </r>
  <r>
    <x v="0"/>
    <x v="6"/>
    <x v="335"/>
    <x v="1"/>
    <n v="0"/>
    <n v="0"/>
    <m/>
    <n v="1.8464561700820923"/>
    <n v="0"/>
    <n v="0"/>
  </r>
  <r>
    <x v="0"/>
    <x v="6"/>
    <x v="337"/>
    <x v="1"/>
    <n v="1.0058584032376999E-2"/>
    <n v="10.058584032376999"/>
    <m/>
    <n v="1.9793615341186523"/>
    <n v="57602.053626988964"/>
    <n v="16.001000000000001"/>
  </r>
  <r>
    <x v="0"/>
    <x v="6"/>
    <x v="338"/>
    <x v="1"/>
    <n v="1.0057183738309E-2"/>
    <n v="10.057183738309"/>
    <m/>
    <n v="1.8904194831848145"/>
    <n v="57602.075536536926"/>
    <n v="16.001000000000001"/>
  </r>
  <r>
    <x v="0"/>
    <x v="6"/>
    <x v="339"/>
    <x v="1"/>
    <n v="1.004922307703E-2"/>
    <n v="10.04922307703"/>
    <m/>
    <n v="1.9323997497558594"/>
    <n v="57602.067800292658"/>
    <n v="16.001000000000001"/>
  </r>
  <r>
    <x v="0"/>
    <x v="6"/>
    <x v="340"/>
    <x v="1"/>
    <n v="1.0042242561587001E-2"/>
    <n v="10.042242561587001"/>
    <m/>
    <n v="1.8024929761886597"/>
    <n v="57602.011969880245"/>
    <n v="16.001000000000001"/>
  </r>
  <r>
    <x v="0"/>
    <x v="6"/>
    <x v="341"/>
    <x v="1"/>
    <n v="1.0030059003039E-2"/>
    <n v="10.030059003039"/>
    <m/>
    <n v="1.8894500732421875"/>
    <n v="57602.061359757936"/>
    <n v="16.001000000000001"/>
  </r>
  <r>
    <x v="0"/>
    <x v="6"/>
    <x v="342"/>
    <x v="1"/>
    <n v="1.0043092735408E-2"/>
    <n v="10.043092735408001"/>
    <m/>
    <n v="1.9323997497558594"/>
    <n v="57600.037693567254"/>
    <n v="16"/>
  </r>
  <r>
    <x v="0"/>
    <x v="6"/>
    <x v="343"/>
    <x v="1"/>
    <n v="0"/>
    <n v="0"/>
    <m/>
    <n v="1.9323997497558594"/>
    <n v="0"/>
    <n v="0"/>
  </r>
  <r>
    <x v="0"/>
    <x v="6"/>
    <x v="345"/>
    <x v="1"/>
    <n v="1.0045772171391E-2"/>
    <n v="10.045772171391"/>
    <m/>
    <n v="2.0212721824645996"/>
    <n v="57602.003809451722"/>
    <n v="16.001000000000001"/>
  </r>
  <r>
    <x v="0"/>
    <x v="6"/>
    <x v="346"/>
    <x v="1"/>
    <n v="1.0049508781831E-2"/>
    <n v="10.049508781830999"/>
    <m/>
    <n v="1.8024929761886597"/>
    <n v="57602.005985200303"/>
    <n v="16.001000000000001"/>
  </r>
  <r>
    <x v="0"/>
    <x v="6"/>
    <x v="347"/>
    <x v="1"/>
    <n v="1.0042876243123999E-2"/>
    <n v="10.042876243123999"/>
    <m/>
    <n v="1.8445634841918945"/>
    <n v="57602.003794125529"/>
    <n v="16.001000000000001"/>
  </r>
  <r>
    <x v="0"/>
    <x v="6"/>
    <x v="348"/>
    <x v="1"/>
    <n v="1.0034378311694001E-2"/>
    <n v="10.034378311694001"/>
    <m/>
    <n v="1.933390736579895"/>
    <n v="57602.012766350657"/>
    <n v="16.001000000000001"/>
  </r>
  <r>
    <x v="0"/>
    <x v="6"/>
    <x v="349"/>
    <x v="1"/>
    <n v="1.0044048000555E-2"/>
    <n v="10.044048000555"/>
    <m/>
    <n v="1.8024929761886597"/>
    <n v="57602.00342768761"/>
    <n v="16.001000000000001"/>
  </r>
  <r>
    <x v="0"/>
    <x v="6"/>
    <x v="350"/>
    <x v="1"/>
    <n v="1.005275139505E-2"/>
    <n v="10.05275139505"/>
    <m/>
    <n v="1.933390736579895"/>
    <n v="57602.003634929795"/>
    <n v="16.001000000000001"/>
  </r>
  <r>
    <x v="0"/>
    <x v="6"/>
    <x v="351"/>
    <x v="1"/>
    <n v="0"/>
    <n v="0"/>
    <m/>
    <n v="1.933390736579895"/>
    <n v="0"/>
    <n v="0"/>
  </r>
  <r>
    <x v="0"/>
    <x v="6"/>
    <x v="353"/>
    <x v="1"/>
    <n v="1.0043563039874E-2"/>
    <n v="10.043563039874"/>
    <m/>
    <n v="2.1080725193023682"/>
    <n v="57602.004633672208"/>
    <n v="16.001000000000001"/>
  </r>
  <r>
    <x v="0"/>
    <x v="6"/>
    <x v="354"/>
    <x v="1"/>
    <n v="1.0050291263357001E-2"/>
    <n v="10.050291263357"/>
    <m/>
    <n v="1.8894500732421875"/>
    <n v="57602.003943006785"/>
    <n v="16.001000000000001"/>
  </r>
  <r>
    <x v="0"/>
    <x v="6"/>
    <x v="355"/>
    <x v="1"/>
    <m/>
    <n v="0"/>
    <m/>
    <m/>
    <m/>
    <n v="0"/>
  </r>
  <r>
    <x v="0"/>
    <x v="6"/>
    <x v="356"/>
    <x v="1"/>
    <m/>
    <n v="0"/>
    <m/>
    <m/>
    <m/>
    <n v="0"/>
  </r>
  <r>
    <x v="0"/>
    <x v="6"/>
    <x v="357"/>
    <x v="1"/>
    <m/>
    <n v="0"/>
    <m/>
    <m/>
    <m/>
    <n v="0"/>
  </r>
  <r>
    <x v="0"/>
    <x v="6"/>
    <x v="358"/>
    <x v="1"/>
    <m/>
    <n v="0"/>
    <m/>
    <m/>
    <m/>
    <n v="0"/>
  </r>
  <r>
    <x v="0"/>
    <x v="6"/>
    <x v="359"/>
    <x v="1"/>
    <m/>
    <n v="0"/>
    <m/>
    <m/>
    <m/>
    <n v="0"/>
  </r>
  <r>
    <x v="0"/>
    <x v="6"/>
    <x v="361"/>
    <x v="1"/>
    <n v="1.0043310242134E-2"/>
    <n v="10.043310242134"/>
    <m/>
    <n v="2.0202362537384033"/>
    <n v="57601.977070128851"/>
    <n v="16.001000000000001"/>
  </r>
  <r>
    <x v="0"/>
    <x v="6"/>
    <x v="362"/>
    <x v="1"/>
    <n v="1.003604001012E-2"/>
    <n v="10.036040010120001"/>
    <m/>
    <n v="1.8474041223526001"/>
    <n v="57601.994587024965"/>
    <n v="16.001000000000001"/>
  </r>
  <r>
    <x v="0"/>
    <x v="6"/>
    <x v="363"/>
    <x v="1"/>
    <n v="1.0050253338896999E-2"/>
    <n v="10.050253338896999"/>
    <m/>
    <n v="1.84550940990448"/>
    <n v="57601.968491501495"/>
    <n v="16.001000000000001"/>
  </r>
  <r>
    <x v="0"/>
    <x v="6"/>
    <x v="364"/>
    <x v="1"/>
    <n v="1.0031779368607999E-2"/>
    <n v="10.031779368607999"/>
    <m/>
    <n v="1.84550940990448"/>
    <n v="57601.996641355829"/>
    <n v="16.001000000000001"/>
  </r>
  <r>
    <x v="0"/>
    <x v="6"/>
    <x v="365"/>
    <x v="1"/>
    <n v="1.0042920633853E-2"/>
    <n v="10.042920633852999"/>
    <m/>
    <n v="1.8464561700820923"/>
    <n v="57601.987935673955"/>
    <n v="16.001000000000001"/>
  </r>
  <r>
    <x v="0"/>
    <x v="6"/>
    <x v="366"/>
    <x v="1"/>
    <n v="1.0044472284546999E-2"/>
    <n v="10.044472284547"/>
    <m/>
    <n v="1.8894500732421875"/>
    <n v="57600.018147098395"/>
    <n v="16"/>
  </r>
  <r>
    <x v="0"/>
    <x v="6"/>
    <x v="367"/>
    <x v="1"/>
    <n v="0"/>
    <n v="0"/>
    <m/>
    <n v="1.8894500732421875"/>
    <n v="0"/>
    <n v="0"/>
  </r>
  <r>
    <x v="0"/>
    <x v="6"/>
    <x v="369"/>
    <x v="1"/>
    <n v="1.0009338794096E-2"/>
    <n v="10.009338794096001"/>
    <m/>
    <n v="1.9775691032409668"/>
    <n v="57602.005254365504"/>
    <n v="16.001000000000001"/>
  </r>
  <r>
    <x v="0"/>
    <x v="6"/>
    <x v="370"/>
    <x v="1"/>
    <n v="1.0005369271145001E-2"/>
    <n v="10.005369271145"/>
    <m/>
    <n v="1.8887090682983398"/>
    <n v="57602.003289057575"/>
    <n v="16.001000000000001"/>
  </r>
  <r>
    <x v="0"/>
    <x v="6"/>
    <x v="371"/>
    <x v="1"/>
    <n v="9.9981052244240004E-3"/>
    <n v="9.9981052244240001"/>
    <m/>
    <n v="1.931643009185791"/>
    <n v="57602.005557556346"/>
    <n v="16.001000000000001"/>
  </r>
  <r>
    <x v="0"/>
    <x v="6"/>
    <x v="372"/>
    <x v="1"/>
    <n v="9.9859995556709994E-3"/>
    <n v="9.9859995556709986"/>
    <m/>
    <n v="1.8887090682983398"/>
    <n v="57602.005458486674"/>
    <n v="16.001000000000001"/>
  </r>
  <r>
    <x v="0"/>
    <x v="6"/>
    <x v="373"/>
    <x v="1"/>
    <n v="9.9878191871610005E-3"/>
    <n v="9.9878191871609996"/>
    <m/>
    <n v="1.9745328426361084"/>
    <n v="57602.005813050026"/>
    <n v="16.001000000000001"/>
  </r>
  <r>
    <x v="0"/>
    <x v="6"/>
    <x v="374"/>
    <x v="1"/>
    <n v="9.9870315099420005E-3"/>
    <n v="9.9870315099419997"/>
    <m/>
    <n v="1.9326325654983521"/>
    <n v="57602.005652352636"/>
    <n v="16.001000000000001"/>
  </r>
  <r>
    <x v="0"/>
    <x v="6"/>
    <x v="375"/>
    <x v="1"/>
    <n v="0"/>
    <n v="0"/>
    <m/>
    <n v="1.9326325654983521"/>
    <n v="0"/>
    <n v="0"/>
  </r>
  <r>
    <x v="0"/>
    <x v="6"/>
    <x v="377"/>
    <x v="1"/>
    <n v="9.9681466223410006E-3"/>
    <n v="9.9681466223410009"/>
    <m/>
    <n v="2.1072468757629395"/>
    <n v="57602.00551257858"/>
    <n v="16.001000000000001"/>
  </r>
  <r>
    <x v="0"/>
    <x v="6"/>
    <x v="378"/>
    <x v="1"/>
    <n v="2.0054490491E-5"/>
    <n v="2.0054490490999999E-2"/>
    <m/>
    <n v="1.8887090682983398"/>
    <n v="18064.538081479128"/>
    <n v="5.0179999999999998"/>
  </r>
  <r>
    <x v="0"/>
    <x v="6"/>
    <x v="379"/>
    <x v="1"/>
    <n v="1.9668141368000001E-5"/>
    <n v="1.9668141368000002E-2"/>
    <m/>
    <n v="0.83241361379623413"/>
    <n v="18118.340704925125"/>
    <n v="5.0330000000000004"/>
  </r>
  <r>
    <x v="0"/>
    <x v="6"/>
    <x v="380"/>
    <x v="1"/>
    <n v="1.8048995735000001E-5"/>
    <n v="1.8048995735E-2"/>
    <m/>
    <n v="42.869304656982422"/>
    <n v="17099.312147655044"/>
    <n v="4.75"/>
  </r>
  <r>
    <x v="0"/>
    <x v="6"/>
    <x v="381"/>
    <x v="1"/>
    <n v="1.9870979535000002E-5"/>
    <n v="1.9870979535000003E-2"/>
    <m/>
    <n v="57.159069061279297"/>
    <n v="18242.806957995752"/>
    <n v="5.0670000000000002"/>
  </r>
  <r>
    <x v="0"/>
    <x v="6"/>
    <x v="382"/>
    <x v="1"/>
    <n v="2.0187265260999999E-5"/>
    <n v="2.0187265260999999E-2"/>
    <m/>
    <n v="0.61682450771331787"/>
    <n v="19501.97035935345"/>
    <n v="5.4169999999999998"/>
  </r>
  <r>
    <x v="0"/>
    <x v="6"/>
    <x v="383"/>
    <x v="1"/>
    <n v="0"/>
    <n v="0"/>
    <m/>
    <n v="0.61682450771331787"/>
    <n v="0"/>
    <n v="0"/>
  </r>
  <r>
    <x v="0"/>
    <x v="6"/>
    <x v="385"/>
    <x v="1"/>
    <n v="9.9342725319410009E-3"/>
    <n v="9.9342725319410015"/>
    <m/>
    <n v="2.1083264350891113"/>
    <n v="57602.021227346107"/>
    <n v="16.001000000000001"/>
  </r>
  <r>
    <x v="0"/>
    <x v="6"/>
    <x v="386"/>
    <x v="1"/>
    <n v="9.9317492734420001E-3"/>
    <n v="9.9317492734419996"/>
    <m/>
    <n v="2.0633459091186523"/>
    <n v="57602.037197258425"/>
    <n v="16.001000000000001"/>
  </r>
  <r>
    <x v="0"/>
    <x v="6"/>
    <x v="387"/>
    <x v="1"/>
    <n v="9.9241275668729995E-3"/>
    <n v="9.9241275668729987"/>
    <m/>
    <n v="2.01841139793396"/>
    <n v="57602.011768176781"/>
    <n v="16.001000000000001"/>
  </r>
  <r>
    <x v="0"/>
    <x v="6"/>
    <x v="388"/>
    <x v="1"/>
    <n v="9.9255262866759994E-3"/>
    <n v="9.9255262866759999"/>
    <m/>
    <n v="1.9326325654983521"/>
    <n v="57601.976984649242"/>
    <n v="16.001000000000001"/>
  </r>
  <r>
    <x v="0"/>
    <x v="6"/>
    <x v="389"/>
    <x v="1"/>
    <n v="9.9235437608709998E-3"/>
    <n v="9.9235437608710004"/>
    <m/>
    <n v="1.9765560626983643"/>
    <n v="57602.007263509833"/>
    <n v="16.001000000000001"/>
  </r>
  <r>
    <x v="0"/>
    <x v="6"/>
    <x v="390"/>
    <x v="1"/>
    <n v="9.9184309388009994E-3"/>
    <n v="9.9184309388009986"/>
    <m/>
    <n v="2.0194449424743652"/>
    <n v="57602.005197670878"/>
    <n v="16.001000000000001"/>
  </r>
  <r>
    <x v="0"/>
    <x v="6"/>
    <x v="391"/>
    <x v="1"/>
    <n v="0"/>
    <n v="0"/>
    <m/>
    <n v="2.0194449424743652"/>
    <n v="0"/>
    <n v="0"/>
  </r>
  <r>
    <x v="0"/>
    <x v="6"/>
    <x v="393"/>
    <x v="1"/>
    <n v="9.9295258440439994E-3"/>
    <n v="9.9295258440439991"/>
    <m/>
    <n v="2.1094069480895996"/>
    <n v="57601.992116040128"/>
    <n v="16.001000000000001"/>
  </r>
  <r>
    <x v="0"/>
    <x v="6"/>
    <x v="394"/>
    <x v="1"/>
    <n v="9.9558086213819997E-3"/>
    <n v="9.9558086213819994"/>
    <m/>
    <n v="1.9326325654983521"/>
    <n v="57602.006661965715"/>
    <n v="16.001000000000001"/>
  </r>
  <r>
    <x v="0"/>
    <x v="6"/>
    <x v="395"/>
    <x v="1"/>
    <n v="9.9958663395399994E-3"/>
    <n v="9.9958663395399991"/>
    <m/>
    <n v="2.0194449424743652"/>
    <n v="57602.00484030557"/>
    <n v="16.001000000000001"/>
  </r>
  <r>
    <x v="0"/>
    <x v="6"/>
    <x v="396"/>
    <x v="1"/>
    <n v="1.0002048181188E-2"/>
    <n v="10.002048181188"/>
    <m/>
    <n v="1.9755439758300781"/>
    <n v="57602.006233629567"/>
    <n v="16.001000000000001"/>
  </r>
  <r>
    <x v="0"/>
    <x v="6"/>
    <x v="397"/>
    <x v="1"/>
    <n v="1.0008847870491999E-2"/>
    <n v="10.008847870492"/>
    <m/>
    <n v="2.0644028186798096"/>
    <n v="57602.005121599213"/>
    <n v="16.001000000000001"/>
  </r>
  <r>
    <x v="0"/>
    <x v="6"/>
    <x v="398"/>
    <x v="1"/>
    <n v="1.0010647046193E-2"/>
    <n v="10.010647046193"/>
    <m/>
    <n v="2.1061685085296631"/>
    <n v="57602.005623166246"/>
    <n v="16.001000000000001"/>
  </r>
  <r>
    <x v="0"/>
    <x v="6"/>
    <x v="399"/>
    <x v="1"/>
    <n v="0"/>
    <n v="0"/>
    <m/>
    <n v="2.1061685085296631"/>
    <n v="0"/>
    <n v="0"/>
  </r>
  <r>
    <x v="0"/>
    <x v="6"/>
    <x v="401"/>
    <x v="1"/>
    <n v="1.0002223480201E-2"/>
    <n v="10.002223480201"/>
    <m/>
    <n v="2.1094069480895996"/>
    <n v="57600.039068878723"/>
    <n v="16"/>
  </r>
  <r>
    <x v="0"/>
    <x v="6"/>
    <x v="402"/>
    <x v="1"/>
    <n v="1.0009438742278E-2"/>
    <n v="10.009438742278"/>
    <m/>
    <n v="2.1050910949707031"/>
    <n v="57601.990945180951"/>
    <n v="16.001000000000001"/>
  </r>
  <r>
    <x v="0"/>
    <x v="6"/>
    <x v="403"/>
    <x v="1"/>
    <n v="1.0011735178797001E-2"/>
    <n v="10.011735178797"/>
    <m/>
    <n v="2.0633459091186523"/>
    <n v="57602.001652465333"/>
    <n v="16.001000000000001"/>
  </r>
  <r>
    <x v="0"/>
    <x v="6"/>
    <x v="404"/>
    <x v="1"/>
    <n v="1.0008594210984999E-2"/>
    <n v="10.008594210984999"/>
    <m/>
    <n v="2.0194449424743652"/>
    <n v="57602.005663992692"/>
    <n v="16.001000000000001"/>
  </r>
  <r>
    <x v="0"/>
    <x v="6"/>
    <x v="405"/>
    <x v="1"/>
    <n v="9.9673595939810001E-3"/>
    <n v="9.9673595939809996"/>
    <m/>
    <n v="2.1072468757629395"/>
    <n v="57602.005466303832"/>
    <n v="16.001000000000001"/>
  </r>
  <r>
    <x v="0"/>
    <x v="6"/>
    <x v="406"/>
    <x v="1"/>
    <n v="9.9614654925430004E-3"/>
    <n v="9.9614654925430006"/>
    <m/>
    <n v="2.1061685085296631"/>
    <n v="57602.005451237346"/>
    <n v="16.001000000000001"/>
  </r>
  <r>
    <x v="0"/>
    <x v="6"/>
    <x v="407"/>
    <x v="1"/>
    <n v="0"/>
    <n v="0"/>
    <m/>
    <n v="2.1061685085296631"/>
    <n v="0"/>
    <n v="0"/>
  </r>
  <r>
    <x v="0"/>
    <x v="6"/>
    <x v="409"/>
    <x v="1"/>
    <n v="9.9584261000610005E-3"/>
    <n v="9.9584261000610006"/>
    <m/>
    <n v="2.0644028186798096"/>
    <n v="57602.005535979566"/>
    <n v="16.001000000000001"/>
  </r>
  <r>
    <x v="0"/>
    <x v="6"/>
    <x v="410"/>
    <x v="1"/>
    <n v="9.9650486013820004E-3"/>
    <n v="9.9650486013819997"/>
    <m/>
    <n v="2.0644028186798096"/>
    <n v="57602.00563715944"/>
    <n v="16.001000000000001"/>
  </r>
  <r>
    <x v="0"/>
    <x v="6"/>
    <x v="411"/>
    <x v="1"/>
    <n v="9.9636758675209994E-3"/>
    <n v="9.9636758675209993"/>
    <m/>
    <n v="2.0633459091186523"/>
    <n v="57602.005530285045"/>
    <n v="16.001000000000001"/>
  </r>
  <r>
    <x v="0"/>
    <x v="6"/>
    <x v="412"/>
    <x v="1"/>
    <n v="9.9615719738629996E-3"/>
    <n v="9.9615719738630002"/>
    <m/>
    <n v="2.1500468254089355"/>
    <n v="57602.005561339494"/>
    <n v="16.001000000000001"/>
  </r>
  <r>
    <x v="0"/>
    <x v="6"/>
    <x v="413"/>
    <x v="1"/>
    <n v="9.6954640152060005E-3"/>
    <n v="9.6954640152060012"/>
    <m/>
    <n v="2.1072468757629395"/>
    <n v="56042.38667781213"/>
    <n v="15.567"/>
  </r>
  <r>
    <x v="1"/>
    <x v="6"/>
    <x v="194"/>
    <x v="1"/>
    <n v="9.8154576294379996E-3"/>
    <n v="9.8154576294379989"/>
    <m/>
    <n v="3.735482931137085"/>
    <n v="57602.003202993561"/>
    <n v="16.001000000000001"/>
  </r>
  <r>
    <x v="1"/>
    <x v="6"/>
    <x v="195"/>
    <x v="1"/>
    <n v="9.8025847140409995E-3"/>
    <n v="9.8025847140410001"/>
    <m/>
    <n v="3.7335751056671143"/>
    <n v="57602.00374596929"/>
    <n v="16.001000000000001"/>
  </r>
  <r>
    <x v="1"/>
    <x v="6"/>
    <x v="196"/>
    <x v="1"/>
    <n v="9.8035307618420005E-3"/>
    <n v="9.8035307618420013"/>
    <m/>
    <n v="3.6934232711791992"/>
    <n v="57602.003820086757"/>
    <n v="16.001000000000001"/>
  </r>
  <r>
    <x v="1"/>
    <x v="6"/>
    <x v="197"/>
    <x v="1"/>
    <n v="9.8060789732460005E-3"/>
    <n v="9.8060789732460005"/>
    <m/>
    <n v="3.7774996757507324"/>
    <n v="57602.004463753568"/>
    <n v="16.001000000000001"/>
  </r>
  <r>
    <x v="1"/>
    <x v="6"/>
    <x v="198"/>
    <x v="1"/>
    <n v="9.8063812831730001E-3"/>
    <n v="9.8063812831729997"/>
    <m/>
    <n v="3.7774996757507324"/>
    <n v="57601.989485005754"/>
    <n v="16.001000000000001"/>
  </r>
  <r>
    <x v="1"/>
    <x v="6"/>
    <x v="199"/>
    <x v="1"/>
    <n v="0"/>
    <n v="0"/>
    <m/>
    <n v="3.7373926639556885"/>
    <n v="0"/>
    <n v="0"/>
  </r>
  <r>
    <x v="1"/>
    <x v="6"/>
    <x v="200"/>
    <x v="0"/>
    <n v="2.035261957936E-2"/>
    <n v="20.352619579359999"/>
    <m/>
    <n v="4.0431108474731445"/>
    <n v="130536.2459907844"/>
    <n v="36.26"/>
  </r>
  <r>
    <x v="1"/>
    <x v="6"/>
    <x v="201"/>
    <x v="1"/>
    <n v="9.8055019301829995E-3"/>
    <n v="9.8055019301829986"/>
    <m/>
    <n v="3.735482931137085"/>
    <n v="57602.001872300651"/>
    <n v="16.001000000000001"/>
  </r>
  <r>
    <x v="1"/>
    <x v="6"/>
    <x v="202"/>
    <x v="1"/>
    <n v="9.8064185956169992E-3"/>
    <n v="9.806418595617"/>
    <m/>
    <n v="3.7794296741485596"/>
    <n v="57602.005189269912"/>
    <n v="16.001000000000001"/>
  </r>
  <r>
    <x v="1"/>
    <x v="6"/>
    <x v="203"/>
    <x v="1"/>
    <n v="9.8064358749249993E-3"/>
    <n v="9.8064358749249987"/>
    <m/>
    <n v="3.7373926639556885"/>
    <n v="57602.00264649478"/>
    <n v="16.001000000000001"/>
  </r>
  <r>
    <x v="1"/>
    <x v="6"/>
    <x v="204"/>
    <x v="1"/>
    <n v="9.8044606519639994E-3"/>
    <n v="9.8044606519639999"/>
    <m/>
    <n v="3.8214240074157715"/>
    <n v="57602.004953873271"/>
    <n v="16.001000000000001"/>
  </r>
  <r>
    <x v="1"/>
    <x v="6"/>
    <x v="205"/>
    <x v="1"/>
    <n v="9.8064749475440006E-3"/>
    <n v="9.8064749475440003"/>
    <m/>
    <n v="3.7755711078643799"/>
    <n v="57602.003547010609"/>
    <n v="16.001000000000001"/>
  </r>
  <r>
    <x v="1"/>
    <x v="6"/>
    <x v="206"/>
    <x v="1"/>
    <n v="9.8051909202180008E-3"/>
    <n v="9.805190920218001"/>
    <m/>
    <n v="3.7755711078643799"/>
    <n v="57602.003458164792"/>
    <n v="16.001000000000001"/>
  </r>
  <r>
    <x v="1"/>
    <x v="6"/>
    <x v="207"/>
    <x v="1"/>
    <n v="0"/>
    <n v="0"/>
    <m/>
    <n v="3.8214240074157715"/>
    <n v="0"/>
    <n v="0"/>
  </r>
  <r>
    <x v="1"/>
    <x v="6"/>
    <x v="208"/>
    <x v="0"/>
    <n v="2.033677433179E-2"/>
    <n v="20.33677433179"/>
    <m/>
    <n v="4.131004810333252"/>
    <n v="130486.55522719548"/>
    <n v="36.246000000000002"/>
  </r>
  <r>
    <x v="1"/>
    <x v="6"/>
    <x v="209"/>
    <x v="1"/>
    <n v="9.7991216370910007E-3"/>
    <n v="9.7991216370909999"/>
    <m/>
    <n v="3.735482931137085"/>
    <n v="57602.003474232435"/>
    <n v="16.001000000000001"/>
  </r>
  <r>
    <x v="1"/>
    <x v="6"/>
    <x v="210"/>
    <x v="1"/>
    <n v="9.7952249328489994E-3"/>
    <n v="9.7952249328489991"/>
    <m/>
    <n v="3.8194730281829834"/>
    <n v="57602.003621662407"/>
    <n v="16.001000000000001"/>
  </r>
  <r>
    <x v="1"/>
    <x v="6"/>
    <x v="211"/>
    <x v="1"/>
    <n v="9.8000471674429997E-3"/>
    <n v="9.8000471674429992"/>
    <m/>
    <n v="3.735482931137085"/>
    <n v="57602.005879794873"/>
    <n v="16.001000000000001"/>
  </r>
  <r>
    <x v="1"/>
    <x v="6"/>
    <x v="212"/>
    <x v="1"/>
    <n v="9.7982942774270006E-3"/>
    <n v="9.7982942774270008"/>
    <m/>
    <n v="3.7813618183135986"/>
    <n v="57601.999955527179"/>
    <n v="16.001000000000001"/>
  </r>
  <r>
    <x v="1"/>
    <x v="6"/>
    <x v="213"/>
    <x v="1"/>
    <n v="9.8004220155309997E-3"/>
    <n v="9.8004220155309998"/>
    <m/>
    <n v="3.7813618183135986"/>
    <n v="57602.002928378672"/>
    <n v="16.001000000000001"/>
  </r>
  <r>
    <x v="1"/>
    <x v="6"/>
    <x v="214"/>
    <x v="1"/>
    <n v="9.8148440426539998E-3"/>
    <n v="9.8148440426540002"/>
    <m/>
    <n v="3.7813618183135986"/>
    <n v="57602.019494062079"/>
    <n v="16.001000000000001"/>
  </r>
  <r>
    <x v="1"/>
    <x v="6"/>
    <x v="215"/>
    <x v="1"/>
    <n v="0"/>
    <n v="0"/>
    <m/>
    <n v="3.7794296741485596"/>
    <n v="0"/>
    <n v="0"/>
  </r>
  <r>
    <x v="1"/>
    <x v="6"/>
    <x v="216"/>
    <x v="0"/>
    <n v="2.0315965284253001E-2"/>
    <n v="20.315965284253"/>
    <m/>
    <n v="4.0451779365539551"/>
    <n v="130303.49728645444"/>
    <n v="36.195"/>
  </r>
  <r>
    <x v="1"/>
    <x v="6"/>
    <x v="217"/>
    <x v="1"/>
    <n v="9.7974273724969994E-3"/>
    <n v="9.7974273724969994"/>
    <m/>
    <n v="3.8214240074157715"/>
    <n v="57602.003746799332"/>
    <n v="16.001000000000001"/>
  </r>
  <r>
    <x v="1"/>
    <x v="6"/>
    <x v="218"/>
    <x v="1"/>
    <n v="9.7989590317909998E-3"/>
    <n v="9.798959031791"/>
    <m/>
    <n v="3.7373926639556885"/>
    <n v="57602.003682709663"/>
    <n v="16.001000000000001"/>
  </r>
  <r>
    <x v="1"/>
    <x v="6"/>
    <x v="219"/>
    <x v="1"/>
    <n v="9.799517290161E-3"/>
    <n v="9.7995172901610008"/>
    <m/>
    <n v="3.8214240074157715"/>
    <n v="57602.032856658014"/>
    <n v="16.001000000000001"/>
  </r>
  <r>
    <x v="1"/>
    <x v="6"/>
    <x v="220"/>
    <x v="1"/>
    <n v="9.8085380558939998E-3"/>
    <n v="9.8085380558939992"/>
    <m/>
    <n v="3.8233766555786133"/>
    <n v="57602.003799926155"/>
    <n v="16.001000000000001"/>
  </r>
  <r>
    <x v="1"/>
    <x v="6"/>
    <x v="221"/>
    <x v="1"/>
    <n v="9.8131395483239993E-3"/>
    <n v="9.8131395483239992"/>
    <m/>
    <n v="3.863375186920166"/>
    <n v="57602.003711525016"/>
    <n v="16.001000000000001"/>
  </r>
  <r>
    <x v="1"/>
    <x v="6"/>
    <x v="222"/>
    <x v="1"/>
    <n v="9.8132444585429992E-3"/>
    <n v="9.8132444585429983"/>
    <m/>
    <n v="3.863375186920166"/>
    <n v="57602.003729121658"/>
    <n v="16.001000000000001"/>
  </r>
  <r>
    <x v="1"/>
    <x v="6"/>
    <x v="223"/>
    <x v="1"/>
    <n v="0"/>
    <n v="0"/>
    <m/>
    <n v="3.8253312110900879"/>
    <n v="0"/>
    <n v="0"/>
  </r>
  <r>
    <x v="1"/>
    <x v="6"/>
    <x v="224"/>
    <x v="0"/>
    <n v="2.0292793195012E-2"/>
    <n v="20.292793195011999"/>
    <m/>
    <n v="4.0431108474731445"/>
    <n v="130175.7537953217"/>
    <n v="36.159999999999997"/>
  </r>
  <r>
    <x v="1"/>
    <x v="6"/>
    <x v="225"/>
    <x v="1"/>
    <n v="9.7995316178059993E-3"/>
    <n v="9.7995316178060001"/>
    <m/>
    <n v="3.863375186920166"/>
    <n v="57602.0033676577"/>
    <n v="16.001000000000001"/>
  </r>
  <r>
    <x v="1"/>
    <x v="6"/>
    <x v="226"/>
    <x v="1"/>
    <n v="9.8124366774999996E-3"/>
    <n v="9.8124366774999991"/>
    <m/>
    <n v="3.9072771072387695"/>
    <n v="57602.003843657105"/>
    <n v="16.001000000000001"/>
  </r>
  <r>
    <x v="1"/>
    <x v="6"/>
    <x v="227"/>
    <x v="1"/>
    <n v="9.8126348292610008E-3"/>
    <n v="9.8126348292610004"/>
    <m/>
    <n v="3.7813618183135986"/>
    <n v="57602.003649824197"/>
    <n v="16.001000000000001"/>
  </r>
  <r>
    <x v="1"/>
    <x v="6"/>
    <x v="228"/>
    <x v="1"/>
    <n v="9.8128707353079998E-3"/>
    <n v="9.8128707353079996"/>
    <m/>
    <n v="3.9072771072387695"/>
    <n v="57602.003865305262"/>
    <n v="16.001000000000001"/>
  </r>
  <r>
    <x v="1"/>
    <x v="6"/>
    <x v="229"/>
    <x v="1"/>
    <n v="9.8057842385559993E-3"/>
    <n v="9.805784238555999"/>
    <m/>
    <n v="3.7794296741485596"/>
    <n v="57600.037752268268"/>
    <n v="16"/>
  </r>
  <r>
    <x v="1"/>
    <x v="6"/>
    <x v="230"/>
    <x v="1"/>
    <n v="9.8112528076930005E-3"/>
    <n v="9.8112528076930001"/>
    <m/>
    <n v="3.7794296741485596"/>
    <n v="57600.037805470085"/>
    <n v="16"/>
  </r>
  <r>
    <x v="1"/>
    <x v="6"/>
    <x v="231"/>
    <x v="1"/>
    <n v="0"/>
    <n v="0"/>
    <m/>
    <n v="3.8194730281829834"/>
    <n v="0"/>
    <n v="0"/>
  </r>
  <r>
    <x v="1"/>
    <x v="6"/>
    <x v="232"/>
    <x v="0"/>
    <n v="2.0281009263390999E-2"/>
    <n v="20.281009263390999"/>
    <m/>
    <n v="4.1728191375732422"/>
    <n v="130056.70479939308"/>
    <n v="36.127000000000002"/>
  </r>
  <r>
    <x v="1"/>
    <x v="6"/>
    <x v="233"/>
    <x v="1"/>
    <n v="9.8146016654900008E-3"/>
    <n v="9.8146016654900006"/>
    <m/>
    <n v="3.8653483390808105"/>
    <n v="57602.001224353255"/>
    <n v="16.001000000000001"/>
  </r>
  <r>
    <x v="1"/>
    <x v="6"/>
    <x v="234"/>
    <x v="1"/>
    <n v="9.8130679986389996E-3"/>
    <n v="9.8130679986389993"/>
    <m/>
    <n v="3.9092729091644287"/>
    <n v="57602.008201707875"/>
    <n v="16.001000000000001"/>
  </r>
  <r>
    <x v="1"/>
    <x v="6"/>
    <x v="235"/>
    <x v="1"/>
    <n v="9.8072824085250008E-3"/>
    <n v="9.8072824085250012"/>
    <m/>
    <n v="3.8253312110900879"/>
    <n v="57602.003648750382"/>
    <n v="16.001000000000001"/>
  </r>
  <r>
    <x v="1"/>
    <x v="6"/>
    <x v="236"/>
    <x v="1"/>
    <n v="9.8075367214870007E-3"/>
    <n v="9.8075367214870006"/>
    <m/>
    <n v="3.8253312110900879"/>
    <n v="57601.990337942421"/>
    <n v="16.001000000000001"/>
  </r>
  <r>
    <x v="1"/>
    <x v="6"/>
    <x v="237"/>
    <x v="1"/>
    <n v="9.8097558648200002E-3"/>
    <n v="9.8097558648199996"/>
    <m/>
    <n v="3.8253312110900879"/>
    <n v="57602.006315249149"/>
    <n v="16.001000000000001"/>
  </r>
  <r>
    <x v="1"/>
    <x v="6"/>
    <x v="238"/>
    <x v="1"/>
    <n v="9.8194263439510005E-3"/>
    <n v="9.819426343951001"/>
    <m/>
    <n v="3.8253312110900879"/>
    <n v="57602.006762670477"/>
    <n v="16.001000000000001"/>
  </r>
  <r>
    <x v="1"/>
    <x v="6"/>
    <x v="239"/>
    <x v="1"/>
    <n v="0"/>
    <n v="0"/>
    <m/>
    <n v="3.8673233985900879"/>
    <n v="0"/>
    <n v="0"/>
  </r>
  <r>
    <x v="1"/>
    <x v="6"/>
    <x v="240"/>
    <x v="0"/>
    <n v="2.0266353178152001E-2"/>
    <n v="20.266353178152002"/>
    <m/>
    <n v="4.1706891059875488"/>
    <n v="129815.13185196753"/>
    <n v="36.06"/>
  </r>
  <r>
    <x v="1"/>
    <x v="6"/>
    <x v="241"/>
    <x v="1"/>
    <n v="9.8153649388400006E-3"/>
    <n v="9.8153649388400002"/>
    <m/>
    <n v="3.9072771072387695"/>
    <n v="57601.997452693897"/>
    <n v="16.001000000000001"/>
  </r>
  <r>
    <x v="1"/>
    <x v="6"/>
    <x v="242"/>
    <x v="1"/>
    <n v="9.8178194996249996E-3"/>
    <n v="9.8178194996249992"/>
    <m/>
    <n v="3.9092729091644287"/>
    <n v="57602.007326851039"/>
    <n v="16.001000000000001"/>
  </r>
  <r>
    <x v="1"/>
    <x v="6"/>
    <x v="243"/>
    <x v="1"/>
    <n v="9.8192101352319993E-3"/>
    <n v="9.8192101352319998"/>
    <m/>
    <n v="3.8653483390808105"/>
    <n v="57602.003676934066"/>
    <n v="16.001000000000001"/>
  </r>
  <r>
    <x v="1"/>
    <x v="6"/>
    <x v="244"/>
    <x v="1"/>
    <n v="9.8162588552980004E-3"/>
    <n v="9.8162588552980008"/>
    <m/>
    <n v="3.8653483390808105"/>
    <n v="57601.972113765703"/>
    <n v="16.001000000000001"/>
  </r>
  <r>
    <x v="1"/>
    <x v="6"/>
    <x v="245"/>
    <x v="1"/>
    <n v="9.8166829378889993E-3"/>
    <n v="9.8166829378889986"/>
    <m/>
    <n v="3.8233766555786133"/>
    <n v="57602.003658529298"/>
    <n v="16.001000000000001"/>
  </r>
  <r>
    <x v="1"/>
    <x v="6"/>
    <x v="246"/>
    <x v="1"/>
    <n v="9.8150129910789998E-3"/>
    <n v="9.8150129910789996"/>
    <m/>
    <n v="3.8233766555786133"/>
    <n v="57602.004765849"/>
    <n v="16.001000000000001"/>
  </r>
  <r>
    <x v="1"/>
    <x v="6"/>
    <x v="247"/>
    <x v="1"/>
    <n v="0"/>
    <n v="0"/>
    <m/>
    <n v="3.951179027557373"/>
    <n v="0"/>
    <n v="0"/>
  </r>
  <r>
    <x v="1"/>
    <x v="6"/>
    <x v="248"/>
    <x v="0"/>
    <n v="2.0239015214264001E-2"/>
    <n v="20.239015214264001"/>
    <m/>
    <n v="4.0891470909118652"/>
    <n v="129581.63491765606"/>
    <n v="35.994999999999997"/>
  </r>
  <r>
    <x v="1"/>
    <x v="6"/>
    <x v="249"/>
    <x v="1"/>
    <n v="9.803604033192E-3"/>
    <n v="9.8036040331920002"/>
    <m/>
    <n v="3.8653483390808105"/>
    <n v="57602.003294110895"/>
    <n v="16.001000000000001"/>
  </r>
  <r>
    <x v="1"/>
    <x v="6"/>
    <x v="250"/>
    <x v="1"/>
    <n v="9.8090255287649995E-3"/>
    <n v="9.8090255287649999"/>
    <m/>
    <n v="3.8253312110900879"/>
    <n v="57602.01970655952"/>
    <n v="16.001000000000001"/>
  </r>
  <r>
    <x v="1"/>
    <x v="6"/>
    <x v="251"/>
    <x v="1"/>
    <n v="9.8119667145400002E-3"/>
    <n v="9.8119667145400005"/>
    <m/>
    <n v="3.8653483390808105"/>
    <n v="57602.003042347395"/>
    <n v="16.001000000000001"/>
  </r>
  <r>
    <x v="1"/>
    <x v="6"/>
    <x v="252"/>
    <x v="1"/>
    <n v="9.8138761783070003E-3"/>
    <n v="9.8138761783069999"/>
    <m/>
    <n v="3.8253312110900879"/>
    <n v="57602.005293430222"/>
    <n v="16.001000000000001"/>
  </r>
  <r>
    <x v="1"/>
    <x v="6"/>
    <x v="253"/>
    <x v="1"/>
    <n v="9.8163066510689994E-3"/>
    <n v="9.8163066510689987"/>
    <m/>
    <n v="3.8673233985900879"/>
    <n v="57602.001613104141"/>
    <n v="16.001000000000001"/>
  </r>
  <r>
    <x v="1"/>
    <x v="6"/>
    <x v="254"/>
    <x v="1"/>
    <n v="9.8166230992150008E-3"/>
    <n v="9.8166230992150005"/>
    <m/>
    <n v="3.8673233985900879"/>
    <n v="57602.002271158992"/>
    <n v="16.001000000000001"/>
  </r>
  <r>
    <x v="1"/>
    <x v="6"/>
    <x v="255"/>
    <x v="1"/>
    <n v="0"/>
    <n v="0"/>
    <m/>
    <n v="3.8253312110900879"/>
    <n v="0"/>
    <n v="0"/>
  </r>
  <r>
    <x v="1"/>
    <x v="6"/>
    <x v="256"/>
    <x v="0"/>
    <n v="2.0218354084260998E-2"/>
    <n v="20.218354084260998"/>
    <m/>
    <n v="4.1749515533447266"/>
    <n v="129427.8816142484"/>
    <n v="35.951999999999998"/>
  </r>
  <r>
    <x v="1"/>
    <x v="6"/>
    <x v="257"/>
    <x v="1"/>
    <n v="9.8166250598799992E-3"/>
    <n v="9.8166250598799998"/>
    <m/>
    <n v="3.9072771072387695"/>
    <n v="57602.006048195675"/>
    <n v="16.001000000000001"/>
  </r>
  <r>
    <x v="1"/>
    <x v="6"/>
    <x v="258"/>
    <x v="1"/>
    <n v="9.8154631278400007E-3"/>
    <n v="9.8154631278400011"/>
    <m/>
    <n v="3.9112703800201416"/>
    <n v="57602.025682588523"/>
    <n v="16.001000000000001"/>
  </r>
  <r>
    <x v="1"/>
    <x v="6"/>
    <x v="259"/>
    <x v="1"/>
    <n v="9.8154487133140008E-3"/>
    <n v="9.8154487133140016"/>
    <m/>
    <n v="3.9092729091644287"/>
    <n v="57602.00208853923"/>
    <n v="16.001000000000001"/>
  </r>
  <r>
    <x v="1"/>
    <x v="6"/>
    <x v="260"/>
    <x v="1"/>
    <n v="9.8164530419560005E-3"/>
    <n v="9.8164530419560005"/>
    <m/>
    <n v="3.951179027557373"/>
    <n v="57602.003749175361"/>
    <n v="16.001000000000001"/>
  </r>
  <r>
    <x v="1"/>
    <x v="6"/>
    <x v="261"/>
    <x v="1"/>
    <n v="9.8167840657239994E-3"/>
    <n v="9.8167840657239989"/>
    <m/>
    <n v="3.8253312110900879"/>
    <n v="57602.003542377279"/>
    <n v="16.001000000000001"/>
  </r>
  <r>
    <x v="1"/>
    <x v="6"/>
    <x v="262"/>
    <x v="1"/>
    <n v="9.8195948049199996E-3"/>
    <n v="9.8195948049199995"/>
    <m/>
    <n v="3.8253312110900879"/>
    <n v="57602.003716121937"/>
    <n v="16.001000000000001"/>
  </r>
  <r>
    <x v="1"/>
    <x v="6"/>
    <x v="263"/>
    <x v="1"/>
    <n v="0"/>
    <n v="0"/>
    <m/>
    <n v="3.8673233985900879"/>
    <n v="0"/>
    <n v="0"/>
  </r>
  <r>
    <x v="1"/>
    <x v="6"/>
    <x v="264"/>
    <x v="0"/>
    <n v="2.0200039087105E-2"/>
    <n v="20.200039087105001"/>
    <m/>
    <n v="4.2145910263061523"/>
    <n v="129278.82031216063"/>
    <n v="35.911000000000001"/>
  </r>
  <r>
    <x v="1"/>
    <x v="6"/>
    <x v="265"/>
    <x v="1"/>
    <n v="9.8170770753770002E-3"/>
    <n v="9.817077075377"/>
    <m/>
    <n v="3.8253312110900879"/>
    <n v="57602.019321411535"/>
    <n v="16.001000000000001"/>
  </r>
  <r>
    <x v="1"/>
    <x v="6"/>
    <x v="266"/>
    <x v="1"/>
    <n v="9.8170950487749993E-3"/>
    <n v="9.8170950487750002"/>
    <m/>
    <n v="3.99100661277771"/>
    <n v="57602.004171662629"/>
    <n v="16.001000000000001"/>
  </r>
  <r>
    <x v="1"/>
    <x v="6"/>
    <x v="267"/>
    <x v="1"/>
    <n v="9.8137765698069999E-3"/>
    <n v="9.8137765698070005"/>
    <m/>
    <n v="3.9112703800201416"/>
    <n v="57602.004379293088"/>
    <n v="16.001000000000001"/>
  </r>
  <r>
    <x v="1"/>
    <x v="6"/>
    <x v="268"/>
    <x v="1"/>
    <n v="9.8134183060469993E-3"/>
    <n v="9.8134183060469997"/>
    <m/>
    <n v="3.9092729091644287"/>
    <n v="57602.004147858985"/>
    <n v="16.001000000000001"/>
  </r>
  <r>
    <x v="1"/>
    <x v="6"/>
    <x v="269"/>
    <x v="1"/>
    <n v="9.8181170292479993E-3"/>
    <n v="9.8181170292479987"/>
    <m/>
    <n v="3.8673233985900879"/>
    <n v="57602.004408329405"/>
    <n v="16.001000000000001"/>
  </r>
  <r>
    <x v="1"/>
    <x v="6"/>
    <x v="270"/>
    <x v="1"/>
    <n v="9.8144545183179999E-3"/>
    <n v="9.8144545183179996"/>
    <m/>
    <n v="3.8673233985900879"/>
    <n v="57601.992152799779"/>
    <n v="16.001000000000001"/>
  </r>
  <r>
    <x v="1"/>
    <x v="6"/>
    <x v="271"/>
    <x v="1"/>
    <n v="0"/>
    <n v="0"/>
    <m/>
    <n v="3.9092729091644287"/>
    <n v="0"/>
    <n v="0"/>
  </r>
  <r>
    <x v="1"/>
    <x v="6"/>
    <x v="272"/>
    <x v="0"/>
    <n v="2.0176243926103E-2"/>
    <n v="20.176243926102998"/>
    <m/>
    <n v="4.1749515533447266"/>
    <n v="129154.29513725838"/>
    <n v="35.875999999999998"/>
  </r>
  <r>
    <x v="1"/>
    <x v="6"/>
    <x v="273"/>
    <x v="1"/>
    <n v="9.8153744654690001E-3"/>
    <n v="9.8153744654690005"/>
    <m/>
    <n v="3.9112703800201416"/>
    <n v="57602.00363229707"/>
    <n v="16.001000000000001"/>
  </r>
  <r>
    <x v="1"/>
    <x v="6"/>
    <x v="274"/>
    <x v="1"/>
    <n v="9.8134179503549992E-3"/>
    <n v="9.8134179503549994"/>
    <m/>
    <n v="3.8693006038665771"/>
    <n v="57602.004084263397"/>
    <n v="16.001000000000001"/>
  </r>
  <r>
    <x v="1"/>
    <x v="6"/>
    <x v="275"/>
    <x v="1"/>
    <n v="9.8161769953289991E-3"/>
    <n v="9.8161769953289983"/>
    <m/>
    <n v="3.9092729091644287"/>
    <n v="57600.016087615877"/>
    <n v="16"/>
  </r>
  <r>
    <x v="1"/>
    <x v="6"/>
    <x v="276"/>
    <x v="1"/>
    <n v="9.8167050789719993E-3"/>
    <n v="9.8167050789719994"/>
    <m/>
    <n v="3.9072771072387695"/>
    <n v="57602.002668753907"/>
    <n v="16.001000000000001"/>
  </r>
  <r>
    <x v="1"/>
    <x v="6"/>
    <x v="277"/>
    <x v="1"/>
    <n v="9.8179726059380006E-3"/>
    <n v="9.8179726059380013"/>
    <m/>
    <n v="3.8253312110900879"/>
    <n v="57602.02694848449"/>
    <n v="16.001000000000001"/>
  </r>
  <r>
    <x v="1"/>
    <x v="6"/>
    <x v="278"/>
    <x v="1"/>
    <n v="9.8196942999610008E-3"/>
    <n v="9.8196942999610002"/>
    <m/>
    <n v="3.8253312110900879"/>
    <n v="57602.005298964817"/>
    <n v="16.001000000000001"/>
  </r>
  <r>
    <x v="1"/>
    <x v="6"/>
    <x v="279"/>
    <x v="1"/>
    <n v="0"/>
    <n v="0"/>
    <m/>
    <n v="3.9531972408294678"/>
    <n v="0"/>
    <n v="0"/>
  </r>
  <r>
    <x v="1"/>
    <x v="6"/>
    <x v="280"/>
    <x v="0"/>
    <n v="2.0160019602199999E-2"/>
    <n v="20.160019602199998"/>
    <m/>
    <n v="4.2167439460754395"/>
    <n v="128904.96326211213"/>
    <n v="35.807000000000002"/>
  </r>
  <r>
    <x v="1"/>
    <x v="6"/>
    <x v="281"/>
    <x v="1"/>
    <n v="9.8035137574370001E-3"/>
    <n v="9.8035137574370008"/>
    <m/>
    <n v="3.9531972408294678"/>
    <n v="57602.005939488226"/>
    <n v="16.001000000000001"/>
  </r>
  <r>
    <x v="1"/>
    <x v="6"/>
    <x v="282"/>
    <x v="1"/>
    <n v="9.8177360881789993E-3"/>
    <n v="9.8177360881790001"/>
    <m/>
    <n v="3.9531972408294678"/>
    <n v="57601.992238822175"/>
    <n v="16.001000000000001"/>
  </r>
  <r>
    <x v="1"/>
    <x v="6"/>
    <x v="283"/>
    <x v="1"/>
    <n v="9.8223065769609992E-3"/>
    <n v="9.8223065769609992"/>
    <m/>
    <n v="3.8693006038665771"/>
    <n v="57602.003430778524"/>
    <n v="16.001000000000001"/>
  </r>
  <r>
    <x v="1"/>
    <x v="6"/>
    <x v="284"/>
    <x v="1"/>
    <n v="9.8229451569550007E-3"/>
    <n v="9.8229451569550008"/>
    <m/>
    <n v="3.9552171230316162"/>
    <n v="57602.001430926983"/>
    <n v="16.001000000000001"/>
  </r>
  <r>
    <x v="1"/>
    <x v="6"/>
    <x v="285"/>
    <x v="1"/>
    <n v="9.8242784271549994E-3"/>
    <n v="9.824278427154999"/>
    <m/>
    <n v="3.9531972408294678"/>
    <n v="57602.002713511145"/>
    <n v="16.001000000000001"/>
  </r>
  <r>
    <x v="1"/>
    <x v="6"/>
    <x v="286"/>
    <x v="1"/>
    <n v="9.8265973175990003E-3"/>
    <n v="9.8265973175990009"/>
    <m/>
    <n v="3.9531972408294678"/>
    <n v="57602.018332336942"/>
    <n v="16.001000000000001"/>
  </r>
  <r>
    <x v="1"/>
    <x v="6"/>
    <x v="287"/>
    <x v="1"/>
    <n v="0"/>
    <n v="0"/>
    <m/>
    <n v="3.9971215724945068"/>
    <n v="0"/>
    <n v="0"/>
  </r>
  <r>
    <x v="1"/>
    <x v="6"/>
    <x v="288"/>
    <x v="0"/>
    <n v="2.0138580310989002E-2"/>
    <n v="20.138580310989003"/>
    <m/>
    <n v="4.2167439460754395"/>
    <n v="128754.25494159698"/>
    <n v="35.765000000000001"/>
  </r>
  <r>
    <x v="1"/>
    <x v="6"/>
    <x v="289"/>
    <x v="1"/>
    <n v="9.824193673145E-3"/>
    <n v="9.8241936731450004"/>
    <m/>
    <n v="4.0389828681945801"/>
    <n v="57601.994415058653"/>
    <n v="16.001000000000001"/>
  </r>
  <r>
    <x v="1"/>
    <x v="6"/>
    <x v="290"/>
    <x v="1"/>
    <n v="9.8237444356059998E-3"/>
    <n v="9.8237444356060006"/>
    <m/>
    <n v="4.0369224548339844"/>
    <n v="57602.003845366809"/>
    <n v="16.001000000000001"/>
  </r>
  <r>
    <x v="1"/>
    <x v="6"/>
    <x v="291"/>
    <x v="1"/>
    <n v="9.8201877177660005E-3"/>
    <n v="9.8201877177660002"/>
    <m/>
    <n v="3.9552171230316162"/>
    <n v="57602.00141178436"/>
    <n v="16.001000000000001"/>
  </r>
  <r>
    <x v="1"/>
    <x v="6"/>
    <x v="292"/>
    <x v="1"/>
    <n v="9.8205692874819995E-3"/>
    <n v="9.8205692874819999"/>
    <m/>
    <n v="4.0348639488220215"/>
    <n v="57602.004516036177"/>
    <n v="16.001000000000001"/>
  </r>
  <r>
    <x v="1"/>
    <x v="6"/>
    <x v="293"/>
    <x v="1"/>
    <n v="9.8199681933680005E-3"/>
    <n v="9.8199681933680001"/>
    <m/>
    <n v="3.9971215724945068"/>
    <n v="57602.005116447246"/>
    <n v="16.001000000000001"/>
  </r>
  <r>
    <x v="1"/>
    <x v="6"/>
    <x v="294"/>
    <x v="1"/>
    <n v="9.8178273884500008E-3"/>
    <n v="9.8178273884500005"/>
    <m/>
    <n v="3.9971215724945068"/>
    <n v="57602.004507343416"/>
    <n v="16.001000000000001"/>
  </r>
  <r>
    <x v="1"/>
    <x v="6"/>
    <x v="295"/>
    <x v="1"/>
    <n v="0"/>
    <n v="0"/>
    <m/>
    <n v="3.9531972408294678"/>
    <n v="0"/>
    <n v="0"/>
  </r>
  <r>
    <x v="1"/>
    <x v="6"/>
    <x v="296"/>
    <x v="0"/>
    <n v="2.0110795236388E-2"/>
    <n v="20.110795236388"/>
    <m/>
    <n v="4.2188982963562012"/>
    <n v="128644.85280381911"/>
    <n v="35.734999999999999"/>
  </r>
  <r>
    <x v="1"/>
    <x v="6"/>
    <x v="297"/>
    <x v="1"/>
    <n v="9.8218866564919998E-3"/>
    <n v="9.8218866564919995"/>
    <m/>
    <n v="3.9112703800201416"/>
    <n v="57602.003642825541"/>
    <n v="16.001000000000001"/>
  </r>
  <r>
    <x v="1"/>
    <x v="6"/>
    <x v="298"/>
    <x v="1"/>
    <n v="9.8178752599570006E-3"/>
    <n v="9.8178752599570007"/>
    <m/>
    <n v="3.9971215724945068"/>
    <n v="57601.994627367618"/>
    <n v="16.001000000000001"/>
  </r>
  <r>
    <x v="1"/>
    <x v="6"/>
    <x v="299"/>
    <x v="1"/>
    <n v="9.8191682184599997E-3"/>
    <n v="9.8191682184599998"/>
    <m/>
    <n v="3.9971215724945068"/>
    <n v="57602.001555262061"/>
    <n v="16.001000000000001"/>
  </r>
  <r>
    <x v="1"/>
    <x v="6"/>
    <x v="300"/>
    <x v="1"/>
    <n v="9.8198630081629996E-3"/>
    <n v="9.819863008162999"/>
    <m/>
    <n v="3.9531972408294678"/>
    <n v="57602.003737012536"/>
    <n v="16.001000000000001"/>
  </r>
  <r>
    <x v="1"/>
    <x v="6"/>
    <x v="301"/>
    <x v="1"/>
    <n v="9.8182364654599997E-3"/>
    <n v="9.8182364654600001"/>
    <m/>
    <n v="3.9950811862945557"/>
    <n v="57602.001257443015"/>
    <n v="16.001000000000001"/>
  </r>
  <r>
    <x v="1"/>
    <x v="6"/>
    <x v="302"/>
    <x v="1"/>
    <n v="9.8192081786670007E-3"/>
    <n v="9.8192081786670009"/>
    <m/>
    <n v="3.9950811862945557"/>
    <n v="57602.000400914963"/>
    <n v="16.001000000000001"/>
  </r>
  <r>
    <x v="1"/>
    <x v="6"/>
    <x v="303"/>
    <x v="1"/>
    <n v="0"/>
    <n v="0"/>
    <m/>
    <n v="3.9991641044616699"/>
    <n v="0"/>
    <n v="0"/>
  </r>
  <r>
    <x v="1"/>
    <x v="6"/>
    <x v="304"/>
    <x v="0"/>
    <n v="2.0089863322892001E-2"/>
    <n v="20.089863322892"/>
    <m/>
    <n v="4.2188982963562012"/>
    <n v="128493.72398820709"/>
    <n v="35.692999999999998"/>
  </r>
  <r>
    <x v="1"/>
    <x v="6"/>
    <x v="305"/>
    <x v="1"/>
    <n v="9.8205895632300002E-3"/>
    <n v="9.8205895632299995"/>
    <m/>
    <n v="3.9531972408294678"/>
    <n v="57601.999531363501"/>
    <n v="16.001000000000001"/>
  </r>
  <r>
    <x v="1"/>
    <x v="6"/>
    <x v="306"/>
    <x v="1"/>
    <n v="9.8149268076099996E-3"/>
    <n v="9.81492680761"/>
    <m/>
    <n v="3.9112703800201416"/>
    <n v="57601.995192894377"/>
    <n v="16.001000000000001"/>
  </r>
  <r>
    <x v="1"/>
    <x v="6"/>
    <x v="307"/>
    <x v="1"/>
    <n v="9.8204010488100006E-3"/>
    <n v="9.82040104881"/>
    <m/>
    <n v="3.9572391510009766"/>
    <n v="57601.994354481008"/>
    <n v="16.001000000000001"/>
  </r>
  <r>
    <x v="1"/>
    <x v="6"/>
    <x v="308"/>
    <x v="1"/>
    <n v="9.8226423027329996E-3"/>
    <n v="9.8226423027329997"/>
    <m/>
    <n v="3.9531972408294678"/>
    <n v="57601.976186498818"/>
    <n v="16.001000000000001"/>
  </r>
  <r>
    <x v="1"/>
    <x v="6"/>
    <x v="309"/>
    <x v="1"/>
    <n v="9.8207258963029995E-3"/>
    <n v="9.8207258963029993"/>
    <m/>
    <n v="3.9971215724945068"/>
    <n v="57601.987098882702"/>
    <n v="16.001000000000001"/>
  </r>
  <r>
    <x v="1"/>
    <x v="6"/>
    <x v="310"/>
    <x v="1"/>
    <n v="9.8205385978269999E-3"/>
    <n v="9.8205385978269994"/>
    <m/>
    <n v="3.9971215724945068"/>
    <n v="57601.984486744208"/>
    <n v="16.001000000000001"/>
  </r>
  <r>
    <x v="1"/>
    <x v="6"/>
    <x v="311"/>
    <x v="1"/>
    <n v="0"/>
    <n v="0"/>
    <m/>
    <n v="3.9552171230316162"/>
    <n v="0"/>
    <n v="0"/>
  </r>
  <r>
    <x v="1"/>
    <x v="6"/>
    <x v="312"/>
    <x v="0"/>
    <n v="2.0075706607822E-2"/>
    <n v="20.075706607821999"/>
    <m/>
    <n v="4.2606682777404785"/>
    <n v="128325.8102873563"/>
    <n v="35.646000000000001"/>
  </r>
  <r>
    <x v="1"/>
    <x v="6"/>
    <x v="313"/>
    <x v="1"/>
    <n v="9.8252346656209997E-3"/>
    <n v="9.8252346656210001"/>
    <m/>
    <n v="3.9971215724945068"/>
    <n v="57601.986500410734"/>
    <n v="16.001000000000001"/>
  </r>
  <r>
    <x v="1"/>
    <x v="6"/>
    <x v="314"/>
    <x v="1"/>
    <n v="9.8266665965309995E-3"/>
    <n v="9.8266665965310001"/>
    <m/>
    <n v="3.9552171230316162"/>
    <n v="57601.981746095851"/>
    <n v="16.001000000000001"/>
  </r>
  <r>
    <x v="1"/>
    <x v="6"/>
    <x v="315"/>
    <x v="1"/>
    <n v="9.8254736096069998E-3"/>
    <n v="9.8254736096070001"/>
    <m/>
    <n v="3.9971215724945068"/>
    <n v="57601.981556083221"/>
    <n v="16.001000000000001"/>
  </r>
  <r>
    <x v="1"/>
    <x v="6"/>
    <x v="316"/>
    <x v="1"/>
    <n v="9.8219890501630002E-3"/>
    <n v="9.8219890501629994"/>
    <m/>
    <n v="3.9531972408294678"/>
    <n v="57601.973261398067"/>
    <n v="16.001000000000001"/>
  </r>
  <r>
    <x v="1"/>
    <x v="6"/>
    <x v="317"/>
    <x v="1"/>
    <n v="9.8204256451470007E-3"/>
    <n v="9.8204256451470009"/>
    <m/>
    <n v="3.9950811862945557"/>
    <n v="57601.984234089199"/>
    <n v="16.001000000000001"/>
  </r>
  <r>
    <x v="1"/>
    <x v="6"/>
    <x v="318"/>
    <x v="1"/>
    <n v="9.8216866262920005E-3"/>
    <n v="9.8216866262920011"/>
    <m/>
    <n v="3.9950811862945557"/>
    <n v="57602.004206459649"/>
    <n v="16.001000000000001"/>
  </r>
  <r>
    <x v="1"/>
    <x v="6"/>
    <x v="319"/>
    <x v="1"/>
    <n v="0"/>
    <n v="0"/>
    <m/>
    <n v="3.9531972408294678"/>
    <n v="0"/>
    <n v="0"/>
  </r>
  <r>
    <x v="1"/>
    <x v="6"/>
    <x v="320"/>
    <x v="0"/>
    <n v="2.0062927748430999E-2"/>
    <n v="20.062927748430997"/>
    <m/>
    <n v="4.2210550308227539"/>
    <n v="128217.72547030286"/>
    <n v="35.616"/>
  </r>
  <r>
    <x v="1"/>
    <x v="6"/>
    <x v="321"/>
    <x v="1"/>
    <n v="9.8275734231930006E-3"/>
    <n v="9.8275734231929999"/>
    <m/>
    <n v="3.9971215724945068"/>
    <n v="57602.016879746647"/>
    <n v="16.001000000000001"/>
  </r>
  <r>
    <x v="1"/>
    <x v="6"/>
    <x v="322"/>
    <x v="1"/>
    <n v="9.8270397869090007E-3"/>
    <n v="9.8270397869090012"/>
    <m/>
    <n v="3.9132699966430664"/>
    <n v="57602.051229681769"/>
    <n v="16.001000000000001"/>
  </r>
  <r>
    <x v="1"/>
    <x v="6"/>
    <x v="323"/>
    <x v="1"/>
    <n v="9.823726032325E-3"/>
    <n v="9.8237260323250002"/>
    <m/>
    <n v="4.0828852653503418"/>
    <n v="57602.016635827662"/>
    <n v="16.001000000000001"/>
  </r>
  <r>
    <x v="1"/>
    <x v="6"/>
    <x v="324"/>
    <x v="1"/>
    <n v="9.8184158382479993E-3"/>
    <n v="9.8184158382479989"/>
    <m/>
    <n v="4.041046142578125"/>
    <n v="57602.024808581395"/>
    <n v="16.001000000000001"/>
  </r>
  <r>
    <x v="1"/>
    <x v="6"/>
    <x v="325"/>
    <x v="1"/>
    <n v="9.8187803328069999E-3"/>
    <n v="9.818780332807"/>
    <m/>
    <n v="4.0389828681945801"/>
    <n v="57602.042856842221"/>
    <n v="16.001000000000001"/>
  </r>
  <r>
    <x v="1"/>
    <x v="6"/>
    <x v="326"/>
    <x v="1"/>
    <n v="9.8180298682679999E-3"/>
    <n v="9.8180298682680007"/>
    <m/>
    <n v="4.0389828681945801"/>
    <n v="57602.003494084973"/>
    <n v="16.001000000000001"/>
  </r>
  <r>
    <x v="1"/>
    <x v="6"/>
    <x v="327"/>
    <x v="1"/>
    <n v="0"/>
    <n v="0"/>
    <m/>
    <n v="3.9552171230316162"/>
    <n v="0"/>
    <n v="0"/>
  </r>
  <r>
    <x v="1"/>
    <x v="6"/>
    <x v="328"/>
    <x v="0"/>
    <n v="2.0044752760679001E-2"/>
    <n v="20.044752760679"/>
    <m/>
    <n v="4.179222583770752"/>
    <n v="128099.18953217054"/>
    <n v="35.582999999999998"/>
  </r>
  <r>
    <x v="1"/>
    <x v="6"/>
    <x v="329"/>
    <x v="1"/>
    <n v="9.8216443589209997E-3"/>
    <n v="9.8216443589210005"/>
    <m/>
    <n v="3.9971215724945068"/>
    <n v="57602.003947389094"/>
    <n v="16.001000000000001"/>
  </r>
  <r>
    <x v="1"/>
    <x v="6"/>
    <x v="330"/>
    <x v="1"/>
    <n v="9.8242737823040008E-3"/>
    <n v="9.8242737823040009"/>
    <m/>
    <n v="3.9572391510009766"/>
    <n v="57602.003757409759"/>
    <n v="16.001000000000001"/>
  </r>
  <r>
    <x v="1"/>
    <x v="6"/>
    <x v="331"/>
    <x v="1"/>
    <n v="9.819516323007E-3"/>
    <n v="9.8195163230070008"/>
    <m/>
    <n v="3.9971215724945068"/>
    <n v="57602.004048532966"/>
    <n v="16.001000000000001"/>
  </r>
  <r>
    <x v="1"/>
    <x v="6"/>
    <x v="332"/>
    <x v="1"/>
    <n v="9.8158315243660008E-3"/>
    <n v="9.8158315243660006"/>
    <m/>
    <n v="3.9552171230316162"/>
    <n v="57602.003907943501"/>
    <n v="16.001000000000001"/>
  </r>
  <r>
    <x v="1"/>
    <x v="6"/>
    <x v="333"/>
    <x v="1"/>
    <n v="9.8190554964499993E-3"/>
    <n v="9.8190554964499999"/>
    <m/>
    <n v="3.9971215724945068"/>
    <n v="57602.003611952314"/>
    <n v="16.001000000000001"/>
  </r>
  <r>
    <x v="1"/>
    <x v="6"/>
    <x v="334"/>
    <x v="1"/>
    <n v="9.8233459931850002E-3"/>
    <n v="9.8233459931850007"/>
    <m/>
    <n v="3.9971215724945068"/>
    <n v="57602.003734742073"/>
    <n v="16.001000000000001"/>
  </r>
  <r>
    <x v="1"/>
    <x v="6"/>
    <x v="335"/>
    <x v="1"/>
    <n v="0"/>
    <n v="0"/>
    <m/>
    <n v="3.9991641044616699"/>
    <n v="0"/>
    <n v="0"/>
  </r>
  <r>
    <x v="1"/>
    <x v="6"/>
    <x v="336"/>
    <x v="0"/>
    <n v="2.0029788064208E-2"/>
    <n v="20.029788064207999"/>
    <m/>
    <n v="4.2606682777404785"/>
    <n v="128038.87319047842"/>
    <n v="35.566000000000003"/>
  </r>
  <r>
    <x v="1"/>
    <x v="6"/>
    <x v="337"/>
    <x v="1"/>
    <n v="9.8204898911869992E-3"/>
    <n v="9.820489891187"/>
    <m/>
    <n v="3.9531972408294678"/>
    <n v="57602.004141908285"/>
    <n v="16.001000000000001"/>
  </r>
  <r>
    <x v="1"/>
    <x v="6"/>
    <x v="338"/>
    <x v="1"/>
    <n v="5.3317069857900003E-3"/>
    <n v="5.3317069857900004"/>
    <m/>
    <n v="4.0389828681945801"/>
    <n v="26639.99511071587"/>
    <n v="7.4"/>
  </r>
  <r>
    <x v="1"/>
    <x v="6"/>
    <x v="339"/>
    <x v="1"/>
    <n v="9.8213410176859993E-3"/>
    <n v="9.8213410176859988"/>
    <m/>
    <n v="3.9971215724945068"/>
    <n v="57602.006031300771"/>
    <n v="16.001000000000001"/>
  </r>
  <r>
    <x v="1"/>
    <x v="6"/>
    <x v="340"/>
    <x v="1"/>
    <n v="9.823162030055E-3"/>
    <n v="9.8231620300550002"/>
    <m/>
    <m/>
    <n v="57602.006244154545"/>
    <n v="16.001000000000001"/>
  </r>
  <r>
    <x v="1"/>
    <x v="6"/>
    <x v="341"/>
    <x v="1"/>
    <m/>
    <n v="0"/>
    <m/>
    <m/>
    <m/>
    <n v="0"/>
  </r>
  <r>
    <x v="1"/>
    <x v="6"/>
    <x v="342"/>
    <x v="1"/>
    <m/>
    <n v="0"/>
    <m/>
    <m/>
    <m/>
    <n v="0"/>
  </r>
  <r>
    <x v="1"/>
    <x v="6"/>
    <x v="343"/>
    <x v="1"/>
    <m/>
    <n v="0"/>
    <m/>
    <m/>
    <m/>
    <n v="0"/>
  </r>
  <r>
    <x v="1"/>
    <x v="6"/>
    <x v="344"/>
    <x v="0"/>
    <n v="2.0039757525550001E-2"/>
    <n v="20.039757525550002"/>
    <m/>
    <n v="3.961289644241333"/>
    <n v="128115.78455669394"/>
    <n v="35.588000000000001"/>
  </r>
  <r>
    <x v="1"/>
    <x v="6"/>
    <x v="345"/>
    <x v="1"/>
    <n v="9.8240980880819999E-3"/>
    <n v="9.8240980880819997"/>
    <m/>
    <n v="4.2188982963562012"/>
    <n v="57601.970839484449"/>
    <n v="16.001000000000001"/>
  </r>
  <r>
    <x v="1"/>
    <x v="6"/>
    <x v="346"/>
    <x v="1"/>
    <n v="9.8234844086499996E-3"/>
    <n v="9.8234844086499997"/>
    <m/>
    <n v="4.1267871856689453"/>
    <n v="57602.005555036369"/>
    <n v="16.001000000000001"/>
  </r>
  <r>
    <x v="1"/>
    <x v="6"/>
    <x v="347"/>
    <x v="1"/>
    <n v="9.8214306060839997E-3"/>
    <n v="9.8214306060840002"/>
    <m/>
    <n v="3.9552171230316162"/>
    <n v="57602.001359048045"/>
    <n v="16.001000000000001"/>
  </r>
  <r>
    <x v="1"/>
    <x v="6"/>
    <x v="348"/>
    <x v="1"/>
    <n v="9.8193313282630007E-3"/>
    <n v="9.8193313282630008"/>
    <m/>
    <n v="3.9991641044616699"/>
    <n v="57601.977198344764"/>
    <n v="16.001000000000001"/>
  </r>
  <r>
    <x v="1"/>
    <x v="6"/>
    <x v="349"/>
    <x v="1"/>
    <n v="9.8190399699760005E-3"/>
    <n v="9.819039969976"/>
    <m/>
    <n v="3.9991641044616699"/>
    <n v="57601.973753632417"/>
    <n v="16.001000000000001"/>
  </r>
  <r>
    <x v="1"/>
    <x v="6"/>
    <x v="350"/>
    <x v="1"/>
    <n v="9.819019470524E-3"/>
    <n v="9.8190194705239993"/>
    <m/>
    <n v="3.9572391510009766"/>
    <n v="57601.9799651332"/>
    <n v="16.001000000000001"/>
  </r>
  <r>
    <x v="1"/>
    <x v="6"/>
    <x v="351"/>
    <x v="1"/>
    <n v="0"/>
    <n v="0"/>
    <m/>
    <n v="3.9572391510009766"/>
    <n v="0"/>
    <n v="0"/>
  </r>
  <r>
    <x v="1"/>
    <x v="6"/>
    <x v="352"/>
    <x v="0"/>
    <n v="2.0081821179097001E-2"/>
    <n v="20.081821179097002"/>
    <m/>
    <n v="4.2616724967956543"/>
    <n v="125021.51121700444"/>
    <n v="34.728000000000002"/>
  </r>
  <r>
    <x v="1"/>
    <x v="6"/>
    <x v="353"/>
    <x v="1"/>
    <n v="1.0008858097628999E-2"/>
    <n v="10.008858097629"/>
    <m/>
    <n v="4.3495421409606934"/>
    <n v="57600.037364755008"/>
    <n v="16"/>
  </r>
  <r>
    <x v="1"/>
    <x v="6"/>
    <x v="354"/>
    <x v="1"/>
    <n v="1.0006083595932001E-2"/>
    <n v="10.006083595932001"/>
    <m/>
    <n v="3.9581701755523682"/>
    <n v="57602.00565417594"/>
    <n v="16.001000000000001"/>
  </r>
  <r>
    <x v="1"/>
    <x v="6"/>
    <x v="355"/>
    <x v="1"/>
    <n v="1.0004359207845001E-2"/>
    <n v="10.004359207845001"/>
    <m/>
    <n v="4.0419988632202148"/>
    <n v="57602.0055861"/>
    <n v="16.001000000000001"/>
  </r>
  <r>
    <x v="1"/>
    <x v="6"/>
    <x v="356"/>
    <x v="1"/>
    <n v="9.9979409889060008E-3"/>
    <n v="9.9979409889060005"/>
    <m/>
    <n v="3.9601936340332031"/>
    <n v="57602.005398310663"/>
    <n v="16.001000000000001"/>
  </r>
  <r>
    <x v="1"/>
    <x v="6"/>
    <x v="357"/>
    <x v="1"/>
    <n v="1.0002428091273E-2"/>
    <n v="10.002428091273"/>
    <m/>
    <n v="4.0859336853027344"/>
    <n v="57602.005484685258"/>
    <n v="16.001000000000001"/>
  </r>
  <r>
    <x v="1"/>
    <x v="6"/>
    <x v="358"/>
    <x v="1"/>
    <n v="1.0001320078857999E-2"/>
    <n v="10.001320078857999"/>
    <m/>
    <n v="4.0399365425109863"/>
    <n v="57602.005552021736"/>
    <n v="16.001000000000001"/>
  </r>
  <r>
    <x v="1"/>
    <x v="6"/>
    <x v="359"/>
    <x v="1"/>
    <n v="0"/>
    <n v="0"/>
    <m/>
    <n v="4.0399365425109863"/>
    <n v="0"/>
    <n v="0"/>
  </r>
  <r>
    <x v="1"/>
    <x v="6"/>
    <x v="360"/>
    <x v="0"/>
    <n v="2.0067773118227002E-2"/>
    <n v="20.067773118227002"/>
    <m/>
    <n v="3.9581701755523682"/>
    <n v="125060.62075762537"/>
    <n v="34.738999999999997"/>
  </r>
  <r>
    <x v="1"/>
    <x v="6"/>
    <x v="361"/>
    <x v="1"/>
    <n v="2.8238115452549999E-3"/>
    <n v="2.8238115452549999"/>
    <m/>
    <n v="4.222048282623291"/>
    <n v="13679.260577915671"/>
    <n v="3.8"/>
  </r>
  <r>
    <x v="1"/>
    <x v="6"/>
    <x v="362"/>
    <x v="1"/>
    <n v="9.9861480077240005E-3"/>
    <n v="9.986148007724001"/>
    <m/>
    <n v="0"/>
    <n v="57600.03970755473"/>
    <n v="16"/>
  </r>
  <r>
    <x v="1"/>
    <x v="6"/>
    <x v="363"/>
    <x v="1"/>
    <n v="9.9814488167519998E-3"/>
    <n v="9.9814488167519997"/>
    <m/>
    <n v="4.0481977462768555"/>
    <n v="57602.005665574543"/>
    <n v="16.001000000000001"/>
  </r>
  <r>
    <x v="1"/>
    <x v="6"/>
    <x v="364"/>
    <x v="1"/>
    <n v="9.9795143151190004E-3"/>
    <n v="9.9795143151190011"/>
    <m/>
    <n v="4.1759347915649414"/>
    <n v="57602.005761312183"/>
    <n v="16.001000000000001"/>
  </r>
  <r>
    <x v="1"/>
    <x v="6"/>
    <x v="365"/>
    <x v="1"/>
    <n v="9.9749173125169999E-3"/>
    <n v="9.9749173125170003"/>
    <m/>
    <n v="4.0922002792358398"/>
    <n v="57602.003552914641"/>
    <n v="16.001000000000001"/>
  </r>
  <r>
    <x v="1"/>
    <x v="6"/>
    <x v="366"/>
    <x v="1"/>
    <n v="9.9763733557680003E-3"/>
    <n v="9.9763733557680006"/>
    <m/>
    <n v="4.0901093482971191"/>
    <n v="57602.005959837319"/>
    <n v="16.001000000000001"/>
  </r>
  <r>
    <x v="1"/>
    <x v="6"/>
    <x v="367"/>
    <x v="1"/>
    <n v="0"/>
    <n v="0"/>
    <m/>
    <n v="4.0901093482971191"/>
    <n v="0"/>
    <n v="0"/>
  </r>
  <r>
    <x v="1"/>
    <x v="6"/>
    <x v="368"/>
    <x v="0"/>
    <m/>
    <m/>
    <m/>
    <n v="4.0880203247070313"/>
    <m/>
    <m/>
  </r>
  <r>
    <x v="1"/>
    <x v="6"/>
    <x v="369"/>
    <x v="1"/>
    <n v="9.9716238135650007E-3"/>
    <n v="9.9716238135650013"/>
    <m/>
    <n v="4.3539872169494629"/>
    <n v="57601.991929054755"/>
    <n v="16.001000000000001"/>
  </r>
  <r>
    <x v="1"/>
    <x v="6"/>
    <x v="370"/>
    <x v="1"/>
    <n v="9.9719160569120002E-3"/>
    <n v="9.9719160569120007"/>
    <m/>
    <n v="4.0481977462768555"/>
    <n v="57602.00609922158"/>
    <n v="16.001000000000001"/>
  </r>
  <r>
    <x v="1"/>
    <x v="6"/>
    <x v="371"/>
    <x v="1"/>
    <n v="9.9773856308270001E-3"/>
    <n v="9.9773856308269995"/>
    <m/>
    <n v="4.0440630912780762"/>
    <n v="57602.005084658333"/>
    <n v="16.001000000000001"/>
  </r>
  <r>
    <x v="1"/>
    <x v="6"/>
    <x v="372"/>
    <x v="1"/>
    <n v="9.9890102510459995E-3"/>
    <n v="9.9890102510460004"/>
    <m/>
    <n v="4.0461297035217285"/>
    <n v="57602.005554080766"/>
    <n v="16.001000000000001"/>
  </r>
  <r>
    <x v="1"/>
    <x v="6"/>
    <x v="373"/>
    <x v="1"/>
    <n v="1.0007927915038E-2"/>
    <n v="10.007927915038"/>
    <m/>
    <n v="4.0880203247070313"/>
    <n v="57602.005309857137"/>
    <n v="16.001000000000001"/>
  </r>
  <r>
    <x v="1"/>
    <x v="6"/>
    <x v="374"/>
    <x v="1"/>
    <n v="1.0011965859209E-2"/>
    <n v="10.011965859209001"/>
    <m/>
    <n v="4.0880203247070313"/>
    <n v="57602.003404465679"/>
    <n v="16.001000000000001"/>
  </r>
  <r>
    <x v="1"/>
    <x v="6"/>
    <x v="375"/>
    <x v="1"/>
    <n v="0"/>
    <n v="0"/>
    <m/>
    <n v="4.0880203247070313"/>
    <n v="0"/>
    <n v="0"/>
  </r>
  <r>
    <x v="1"/>
    <x v="6"/>
    <x v="376"/>
    <x v="0"/>
    <n v="1.9961302278975E-2"/>
    <n v="19.961302278975001"/>
    <m/>
    <n v="4.1319775581359863"/>
    <n v="124136.550250338"/>
    <n v="34.481999999999999"/>
  </r>
  <r>
    <x v="1"/>
    <x v="6"/>
    <x v="377"/>
    <x v="1"/>
    <n v="1.0011739251346E-2"/>
    <n v="10.011739251346"/>
    <m/>
    <n v="4.3122110366821289"/>
    <n v="57601.997119680775"/>
    <n v="16.001000000000001"/>
  </r>
  <r>
    <x v="1"/>
    <x v="6"/>
    <x v="378"/>
    <x v="1"/>
    <n v="1.0010235237617E-2"/>
    <n v="10.010235237617"/>
    <m/>
    <n v="4.1738028526306152"/>
    <n v="57602.01766035668"/>
    <n v="16.001000000000001"/>
  </r>
  <r>
    <x v="1"/>
    <x v="6"/>
    <x v="379"/>
    <x v="1"/>
    <n v="1.0012183517428001E-2"/>
    <n v="10.012183517428001"/>
    <m/>
    <n v="4.1319775581359863"/>
    <n v="57602.005457632855"/>
    <n v="16.001000000000001"/>
  </r>
  <r>
    <x v="1"/>
    <x v="6"/>
    <x v="380"/>
    <x v="1"/>
    <n v="1.0014328243195999E-2"/>
    <n v="10.014328243195999"/>
    <m/>
    <n v="4.1319775581359863"/>
    <n v="57601.99078068565"/>
    <n v="16.001000000000001"/>
  </r>
  <r>
    <x v="1"/>
    <x v="6"/>
    <x v="381"/>
    <x v="1"/>
    <n v="1.0015323652818001E-2"/>
    <n v="10.015323652818001"/>
    <m/>
    <n v="4.1695461273193359"/>
    <n v="57600.038956519245"/>
    <n v="16"/>
  </r>
  <r>
    <x v="1"/>
    <x v="6"/>
    <x v="382"/>
    <x v="1"/>
    <n v="1.0005972634376E-2"/>
    <n v="10.005972634376"/>
    <m/>
    <n v="4.1738028526306152"/>
    <n v="57602.005588937347"/>
    <n v="16.001000000000001"/>
  </r>
  <r>
    <x v="1"/>
    <x v="6"/>
    <x v="383"/>
    <x v="1"/>
    <n v="0"/>
    <n v="0"/>
    <m/>
    <n v="4.1738028526306152"/>
    <n v="0"/>
    <n v="0"/>
  </r>
  <r>
    <x v="1"/>
    <x v="6"/>
    <x v="384"/>
    <x v="0"/>
    <n v="1.9953448361325E-2"/>
    <n v="19.953448361324998"/>
    <m/>
    <n v="4.0041956901550293"/>
    <n v="124399.82386353196"/>
    <n v="34.555999999999997"/>
  </r>
  <r>
    <x v="1"/>
    <x v="6"/>
    <x v="385"/>
    <x v="1"/>
    <n v="9.991328356787E-3"/>
    <n v="9.9913283567869993"/>
    <m/>
    <n v="4.3517632484436035"/>
    <n v="57602.005635908601"/>
    <n v="16.001000000000001"/>
  </r>
  <r>
    <x v="1"/>
    <x v="6"/>
    <x v="386"/>
    <x v="1"/>
    <n v="9.9925041747749993E-3"/>
    <n v="9.9925041747750001"/>
    <m/>
    <n v="4.0880203247070313"/>
    <n v="57602.005626938393"/>
    <n v="16.001000000000001"/>
  </r>
  <r>
    <x v="1"/>
    <x v="6"/>
    <x v="387"/>
    <x v="1"/>
    <n v="9.9948486514969993E-3"/>
    <n v="9.9948486514969996"/>
    <m/>
    <n v="4.2134361267089844"/>
    <n v="57602.00559469992"/>
    <n v="16.001000000000001"/>
  </r>
  <r>
    <x v="1"/>
    <x v="6"/>
    <x v="388"/>
    <x v="1"/>
    <n v="9.9948884280240003E-3"/>
    <n v="9.9948884280239998"/>
    <m/>
    <n v="4.0041956901550293"/>
    <n v="57602.005829198097"/>
    <n v="16.001000000000001"/>
  </r>
  <r>
    <x v="1"/>
    <x v="6"/>
    <x v="389"/>
    <x v="1"/>
    <n v="9.9944401735429997E-3"/>
    <n v="9.9944401735429995"/>
    <m/>
    <n v="4.0880203247070313"/>
    <n v="57600.039664676289"/>
    <n v="16"/>
  </r>
  <r>
    <x v="1"/>
    <x v="6"/>
    <x v="390"/>
    <x v="1"/>
    <n v="9.9900470457819999E-3"/>
    <n v="9.9900470457819992"/>
    <m/>
    <n v="4.0859336853027344"/>
    <n v="57602.005265856918"/>
    <n v="16.001000000000001"/>
  </r>
  <r>
    <x v="1"/>
    <x v="6"/>
    <x v="391"/>
    <x v="1"/>
    <n v="0"/>
    <n v="0"/>
    <m/>
    <n v="4.0859336853027344"/>
    <n v="0"/>
    <n v="0"/>
  </r>
  <r>
    <x v="0"/>
    <x v="7"/>
    <x v="1"/>
    <x v="1"/>
    <n v="1.0156451823117E-2"/>
    <n v="10.156451823117001"/>
    <m/>
    <n v="1.8886923789978027"/>
    <n v="57600.014124534355"/>
    <n v="16"/>
  </r>
  <r>
    <x v="0"/>
    <x v="7"/>
    <x v="2"/>
    <x v="1"/>
    <n v="1.0151845244526E-2"/>
    <n v="10.151845244525999"/>
    <m/>
    <n v="1.3616154193878174"/>
    <n v="57600.009984774595"/>
    <n v="16"/>
  </r>
  <r>
    <x v="0"/>
    <x v="7"/>
    <x v="3"/>
    <x v="1"/>
    <n v="1.0149446461329001E-2"/>
    <n v="10.149446461329001"/>
    <m/>
    <n v="1.319035530090332"/>
    <n v="57600.01492607368"/>
    <n v="16"/>
  </r>
  <r>
    <x v="0"/>
    <x v="7"/>
    <x v="4"/>
    <x v="1"/>
    <n v="1.0159416851912E-2"/>
    <n v="10.159416851912001"/>
    <m/>
    <n v="1.4479871988296509"/>
    <n v="57601.98059489653"/>
    <n v="16.001000000000001"/>
  </r>
  <r>
    <x v="0"/>
    <x v="7"/>
    <x v="5"/>
    <x v="1"/>
    <n v="1.0157526248090999E-2"/>
    <n v="10.157526248090999"/>
    <m/>
    <n v="1.3183636665344238"/>
    <n v="57600.016706485083"/>
    <n v="16"/>
  </r>
  <r>
    <x v="0"/>
    <x v="7"/>
    <x v="6"/>
    <x v="1"/>
    <n v="1.0154965129651E-2"/>
    <n v="10.154965129651"/>
    <m/>
    <n v="1.4479871988296509"/>
    <n v="57600.014729206363"/>
    <n v="16"/>
  </r>
  <r>
    <x v="0"/>
    <x v="7"/>
    <x v="7"/>
    <x v="1"/>
    <n v="0"/>
    <n v="0"/>
    <m/>
    <n v="1.4479871988296509"/>
    <n v="0"/>
    <n v="0"/>
  </r>
  <r>
    <x v="0"/>
    <x v="7"/>
    <x v="9"/>
    <x v="1"/>
    <n v="1.015516406144E-2"/>
    <n v="10.155164061440001"/>
    <m/>
    <n v="1.7999298572540283"/>
    <n v="57601.989132387665"/>
    <n v="16.001000000000001"/>
  </r>
  <r>
    <x v="0"/>
    <x v="7"/>
    <x v="10"/>
    <x v="1"/>
    <n v="1.0153377260265E-2"/>
    <n v="10.153377260265"/>
    <m/>
    <n v="1.3183636665344238"/>
    <n v="57601.976302497889"/>
    <n v="16.001000000000001"/>
  </r>
  <r>
    <x v="0"/>
    <x v="7"/>
    <x v="11"/>
    <x v="1"/>
    <n v="1.0154665101603001E-2"/>
    <n v="10.154665101603001"/>
    <m/>
    <n v="1.3609225749969482"/>
    <n v="57601.97663201495"/>
    <n v="16.001000000000001"/>
  </r>
  <r>
    <x v="0"/>
    <x v="7"/>
    <x v="12"/>
    <x v="1"/>
    <n v="1.0159910482504E-2"/>
    <n v="10.159910482503999"/>
    <m/>
    <n v="1.4479871988296509"/>
    <n v="57600.010856863941"/>
    <n v="16"/>
  </r>
  <r>
    <x v="0"/>
    <x v="7"/>
    <x v="13"/>
    <x v="1"/>
    <n v="1.0157063540124E-2"/>
    <n v="10.157063540124"/>
    <m/>
    <n v="1.4048233032226563"/>
    <n v="57600.00962610323"/>
    <n v="16"/>
  </r>
  <r>
    <x v="0"/>
    <x v="7"/>
    <x v="14"/>
    <x v="1"/>
    <n v="1.0165917760426E-2"/>
    <n v="10.165917760426"/>
    <m/>
    <n v="1.3176923990249634"/>
    <n v="57600.018028333245"/>
    <n v="16"/>
  </r>
  <r>
    <x v="0"/>
    <x v="7"/>
    <x v="15"/>
    <x v="1"/>
    <n v="0"/>
    <n v="0"/>
    <m/>
    <n v="1.3176923990249634"/>
    <n v="0"/>
    <n v="0"/>
  </r>
  <r>
    <x v="0"/>
    <x v="7"/>
    <x v="17"/>
    <x v="1"/>
    <n v="1.0176989922401E-2"/>
    <n v="10.176989922401001"/>
    <m/>
    <n v="1.7569230794906616"/>
    <n v="57600.010573588006"/>
    <n v="16"/>
  </r>
  <r>
    <x v="0"/>
    <x v="7"/>
    <x v="18"/>
    <x v="1"/>
    <n v="1.0177938751941E-2"/>
    <n v="10.177938751940999"/>
    <m/>
    <n v="1.4048233032226563"/>
    <n v="57600.010492631132"/>
    <n v="16"/>
  </r>
  <r>
    <x v="0"/>
    <x v="7"/>
    <x v="19"/>
    <x v="1"/>
    <n v="1.0174374764148E-2"/>
    <n v="10.174374764148"/>
    <m/>
    <n v="1.3609225749969482"/>
    <n v="57600.010882303963"/>
    <n v="16"/>
  </r>
  <r>
    <x v="0"/>
    <x v="7"/>
    <x v="20"/>
    <x v="1"/>
    <n v="1.0173197195739E-2"/>
    <n v="10.173197195739"/>
    <m/>
    <n v="1.4055385589599609"/>
    <n v="57601.97650178046"/>
    <n v="16.001000000000001"/>
  </r>
  <r>
    <x v="0"/>
    <x v="7"/>
    <x v="21"/>
    <x v="1"/>
    <n v="1.0177803246434001E-2"/>
    <n v="10.177803246434001"/>
    <m/>
    <n v="1.4487240314483643"/>
    <n v="57600.010659545354"/>
    <n v="16"/>
  </r>
  <r>
    <x v="0"/>
    <x v="7"/>
    <x v="22"/>
    <x v="1"/>
    <n v="1.0173691175047E-2"/>
    <n v="10.173691175046999"/>
    <m/>
    <n v="1.4041087627410889"/>
    <n v="57600.010747283864"/>
    <n v="16"/>
  </r>
  <r>
    <x v="0"/>
    <x v="7"/>
    <x v="23"/>
    <x v="1"/>
    <n v="0"/>
    <n v="0"/>
    <m/>
    <n v="1.4041087627410889"/>
    <n v="0"/>
    <n v="0"/>
  </r>
  <r>
    <x v="0"/>
    <x v="7"/>
    <x v="25"/>
    <x v="1"/>
    <n v="1.0163536019723999E-2"/>
    <n v="10.163536019723999"/>
    <m/>
    <n v="1.8008462190628052"/>
    <n v="57600.010539035211"/>
    <n v="16"/>
  </r>
  <r>
    <x v="0"/>
    <x v="7"/>
    <x v="26"/>
    <x v="1"/>
    <n v="1.0161657801662E-2"/>
    <n v="10.161657801662001"/>
    <m/>
    <n v="1.4494615793228149"/>
    <n v="57601.975313850584"/>
    <n v="16.001000000000001"/>
  </r>
  <r>
    <x v="0"/>
    <x v="7"/>
    <x v="27"/>
    <x v="1"/>
    <n v="1.0162361092366999E-2"/>
    <n v="10.162361092367"/>
    <m/>
    <n v="1.4494615793228149"/>
    <n v="57600.010552568725"/>
    <n v="16"/>
  </r>
  <r>
    <x v="0"/>
    <x v="7"/>
    <x v="28"/>
    <x v="1"/>
    <n v="1.0161916700257E-2"/>
    <n v="10.161916700257001"/>
    <m/>
    <n v="1.4487240314483643"/>
    <n v="57600.010700119339"/>
    <n v="16"/>
  </r>
  <r>
    <x v="0"/>
    <x v="7"/>
    <x v="29"/>
    <x v="1"/>
    <n v="1.0160164033359001E-2"/>
    <n v="10.160164033359001"/>
    <m/>
    <n v="1.4487240314483643"/>
    <n v="57600.008938919491"/>
    <n v="16"/>
  </r>
  <r>
    <x v="0"/>
    <x v="7"/>
    <x v="30"/>
    <x v="1"/>
    <n v="1.0164257009735E-2"/>
    <n v="10.164257009735"/>
    <m/>
    <n v="1.4062545299530029"/>
    <n v="57600.007080747688"/>
    <n v="16"/>
  </r>
  <r>
    <x v="0"/>
    <x v="7"/>
    <x v="31"/>
    <x v="1"/>
    <n v="0"/>
    <n v="0"/>
    <m/>
    <n v="1.4062545299530029"/>
    <n v="0"/>
    <n v="0"/>
  </r>
  <r>
    <x v="0"/>
    <x v="7"/>
    <x v="33"/>
    <x v="1"/>
    <n v="1.0167983038485999E-2"/>
    <n v="10.167983038486"/>
    <m/>
    <n v="0"/>
    <n v="57600.015056857927"/>
    <n v="16"/>
  </r>
  <r>
    <x v="0"/>
    <x v="7"/>
    <x v="34"/>
    <x v="1"/>
    <n v="1.0166148871798E-2"/>
    <n v="10.166148871798001"/>
    <m/>
    <n v="1.4487240314483643"/>
    <n v="57600.036726597362"/>
    <n v="16"/>
  </r>
  <r>
    <x v="0"/>
    <x v="7"/>
    <x v="35"/>
    <x v="1"/>
    <n v="1.016108808468E-2"/>
    <n v="10.161088084679999"/>
    <m/>
    <n v="1.4494615793228149"/>
    <n v="57600.042038067018"/>
    <n v="16"/>
  </r>
  <r>
    <x v="0"/>
    <x v="7"/>
    <x v="36"/>
    <x v="1"/>
    <n v="1.0162322079018999E-2"/>
    <n v="10.162322079018999"/>
    <m/>
    <n v="1.4062545299530029"/>
    <n v="57600.058900788048"/>
    <n v="16"/>
  </r>
  <r>
    <x v="0"/>
    <x v="7"/>
    <x v="37"/>
    <x v="1"/>
    <n v="1.0160618279687001E-2"/>
    <n v="10.160618279687"/>
    <m/>
    <n v="1.4494615793228149"/>
    <n v="57602.005549837224"/>
    <n v="16.001000000000001"/>
  </r>
  <r>
    <x v="0"/>
    <x v="7"/>
    <x v="38"/>
    <x v="1"/>
    <n v="1.0154819002242001E-2"/>
    <n v="10.154819002242"/>
    <m/>
    <n v="1.4048233032226563"/>
    <n v="57602.005783989604"/>
    <n v="16.001000000000001"/>
  </r>
  <r>
    <x v="0"/>
    <x v="7"/>
    <x v="39"/>
    <x v="1"/>
    <n v="0"/>
    <n v="0"/>
    <m/>
    <n v="1.4048233032226563"/>
    <n v="0"/>
    <n v="0"/>
  </r>
  <r>
    <x v="0"/>
    <x v="7"/>
    <x v="41"/>
    <x v="1"/>
    <n v="1.0156919451880001E-2"/>
    <n v="10.15691945188"/>
    <m/>
    <n v="1.8438305854797363"/>
    <n v="57600.040378889797"/>
    <n v="16"/>
  </r>
  <r>
    <x v="0"/>
    <x v="7"/>
    <x v="42"/>
    <x v="1"/>
    <n v="1.0153786873542001E-2"/>
    <n v="10.153786873542"/>
    <m/>
    <n v="1.4494615793228149"/>
    <n v="57600.016155315934"/>
    <n v="16"/>
  </r>
  <r>
    <x v="0"/>
    <x v="7"/>
    <x v="43"/>
    <x v="1"/>
    <n v="1.0159034099998999E-2"/>
    <n v="10.159034099998999"/>
    <m/>
    <n v="1.4926247596740723"/>
    <n v="57600.039499005376"/>
    <n v="16"/>
  </r>
  <r>
    <x v="0"/>
    <x v="7"/>
    <x v="44"/>
    <x v="1"/>
    <n v="1.0158547260108E-2"/>
    <n v="10.158547260108"/>
    <m/>
    <n v="1.5365254878997803"/>
    <n v="57600.024912037101"/>
    <n v="16"/>
  </r>
  <r>
    <x v="0"/>
    <x v="7"/>
    <x v="45"/>
    <x v="1"/>
    <n v="1.0158722636457999E-2"/>
    <n v="10.158722636458"/>
    <m/>
    <n v="1.5365254878997803"/>
    <n v="57600.024420086134"/>
    <n v="16"/>
  </r>
  <r>
    <x v="0"/>
    <x v="7"/>
    <x v="46"/>
    <x v="1"/>
    <n v="1.0161265452484001E-2"/>
    <n v="10.161265452484001"/>
    <m/>
    <n v="1.4494615793228149"/>
    <n v="57601.990515999816"/>
    <n v="16.001000000000001"/>
  </r>
  <r>
    <x v="0"/>
    <x v="7"/>
    <x v="47"/>
    <x v="1"/>
    <n v="0"/>
    <n v="0"/>
    <m/>
    <n v="1.4494615793228149"/>
    <n v="0"/>
    <n v="0"/>
  </r>
  <r>
    <x v="0"/>
    <x v="7"/>
    <x v="49"/>
    <x v="1"/>
    <n v="1.0151227696899001E-2"/>
    <n v="10.151227696899001"/>
    <m/>
    <n v="1.8438305854797363"/>
    <n v="57601.99389301597"/>
    <n v="16.001000000000001"/>
  </r>
  <r>
    <x v="0"/>
    <x v="7"/>
    <x v="50"/>
    <x v="1"/>
    <n v="1.0154060269773999E-2"/>
    <n v="10.154060269774"/>
    <m/>
    <n v="1.4069713354110718"/>
    <n v="57600.028749990248"/>
    <n v="16"/>
  </r>
  <r>
    <x v="0"/>
    <x v="7"/>
    <x v="51"/>
    <x v="1"/>
    <n v="1.0159624205210001E-2"/>
    <n v="10.159624205210001"/>
    <m/>
    <n v="1.4926247596740723"/>
    <n v="57600.037747894974"/>
    <n v="16"/>
  </r>
  <r>
    <x v="0"/>
    <x v="7"/>
    <x v="52"/>
    <x v="1"/>
    <n v="1.0160708898792E-2"/>
    <n v="10.160708898792"/>
    <m/>
    <n v="1.5804262161254883"/>
    <n v="57600.037617888855"/>
    <n v="16"/>
  </r>
  <r>
    <x v="0"/>
    <x v="7"/>
    <x v="53"/>
    <x v="1"/>
    <n v="1.0159540077976001E-2"/>
    <n v="10.159540077976001"/>
    <m/>
    <n v="1.4933847188949585"/>
    <n v="57602.005646370861"/>
    <n v="16.001000000000001"/>
  </r>
  <r>
    <x v="0"/>
    <x v="7"/>
    <x v="54"/>
    <x v="1"/>
    <n v="1.0158949024859001E-2"/>
    <n v="10.158949024859"/>
    <m/>
    <n v="1.4933847188949585"/>
    <n v="57600.04187769103"/>
    <n v="16"/>
  </r>
  <r>
    <x v="0"/>
    <x v="7"/>
    <x v="55"/>
    <x v="1"/>
    <n v="0"/>
    <n v="0"/>
    <m/>
    <n v="1.4933847188949585"/>
    <n v="0"/>
    <n v="0"/>
  </r>
  <r>
    <x v="0"/>
    <x v="7"/>
    <x v="57"/>
    <x v="1"/>
    <n v="1.0167441203474001E-2"/>
    <n v="10.167441203474"/>
    <m/>
    <n v="1.7569230794906616"/>
    <n v="57600.03937726294"/>
    <n v="16"/>
  </r>
  <r>
    <x v="0"/>
    <x v="7"/>
    <x v="58"/>
    <x v="1"/>
    <n v="1.0166633271953E-2"/>
    <n v="10.166633271953"/>
    <m/>
    <n v="1.5373077392578125"/>
    <n v="57600.039638293107"/>
    <n v="16"/>
  </r>
  <r>
    <x v="0"/>
    <x v="7"/>
    <x v="59"/>
    <x v="1"/>
    <n v="1.0165205252457E-2"/>
    <n v="10.165205252457"/>
    <m/>
    <n v="1.6235007047653198"/>
    <n v="57600.039726443254"/>
    <n v="16"/>
  </r>
  <r>
    <x v="0"/>
    <x v="7"/>
    <x v="60"/>
    <x v="1"/>
    <n v="1.0163310681222001E-2"/>
    <n v="10.163310681222001"/>
    <m/>
    <n v="1.4933847188949585"/>
    <n v="57600.039521407423"/>
    <n v="16"/>
  </r>
  <r>
    <x v="0"/>
    <x v="7"/>
    <x v="61"/>
    <x v="1"/>
    <n v="1.0153877973077E-2"/>
    <n v="10.153877973077"/>
    <m/>
    <n v="1.6235007047653198"/>
    <n v="57600.039591558176"/>
    <n v="16"/>
  </r>
  <r>
    <x v="0"/>
    <x v="7"/>
    <x v="62"/>
    <x v="1"/>
    <n v="1.0148100920968E-2"/>
    <n v="10.148100920968"/>
    <m/>
    <n v="1.5365254878997803"/>
    <n v="57600.039988208286"/>
    <n v="16"/>
  </r>
  <r>
    <x v="0"/>
    <x v="7"/>
    <x v="63"/>
    <x v="1"/>
    <n v="0"/>
    <n v="0"/>
    <m/>
    <n v="1.5365254878997803"/>
    <n v="0"/>
    <n v="0"/>
  </r>
  <r>
    <x v="1"/>
    <x v="7"/>
    <x v="0"/>
    <x v="0"/>
    <n v="2.1081653234419E-2"/>
    <n v="21.081653234419001"/>
    <m/>
    <n v="3.2133455276489258"/>
    <n v="131401.03635073476"/>
    <n v="36.5"/>
  </r>
  <r>
    <x v="1"/>
    <x v="7"/>
    <x v="1"/>
    <x v="1"/>
    <n v="1.0040606853655E-2"/>
    <n v="10.040606853654999"/>
    <m/>
    <n v="3.827643871307373"/>
    <n v="57601.976474167561"/>
    <n v="16.001000000000001"/>
  </r>
  <r>
    <x v="1"/>
    <x v="7"/>
    <x v="2"/>
    <x v="1"/>
    <n v="1.0036950304830001E-2"/>
    <n v="10.03695030483"/>
    <m/>
    <n v="3.2963190078735352"/>
    <n v="57600.010530627005"/>
    <n v="16"/>
  </r>
  <r>
    <x v="1"/>
    <x v="7"/>
    <x v="3"/>
    <x v="1"/>
    <n v="1.0039154711872E-2"/>
    <n v="10.039154711872001"/>
    <m/>
    <n v="3.2556970119476318"/>
    <n v="57600.010474515046"/>
    <n v="16"/>
  </r>
  <r>
    <x v="1"/>
    <x v="7"/>
    <x v="4"/>
    <x v="1"/>
    <n v="1.0040460656494001E-2"/>
    <n v="10.040460656494"/>
    <m/>
    <n v="3.2556970119476318"/>
    <n v="57601.992920854755"/>
    <n v="16.001000000000001"/>
  </r>
  <r>
    <x v="1"/>
    <x v="7"/>
    <x v="5"/>
    <x v="1"/>
    <n v="1.0039454285891E-2"/>
    <n v="10.039454285890999"/>
    <m/>
    <n v="3.2963190078735352"/>
    <n v="57601.986000022502"/>
    <n v="16.001000000000001"/>
  </r>
  <r>
    <x v="1"/>
    <x v="7"/>
    <x v="6"/>
    <x v="1"/>
    <n v="1.0039391389504E-2"/>
    <n v="10.039391389504001"/>
    <m/>
    <n v="3.2540316581726074"/>
    <n v="57601.976118318147"/>
    <n v="16.001000000000001"/>
  </r>
  <r>
    <x v="1"/>
    <x v="7"/>
    <x v="7"/>
    <x v="1"/>
    <n v="0"/>
    <n v="0"/>
    <m/>
    <n v="3.2540316581726074"/>
    <n v="0"/>
    <n v="0"/>
  </r>
  <r>
    <x v="1"/>
    <x v="7"/>
    <x v="8"/>
    <x v="0"/>
    <n v="2.0957846653215002E-2"/>
    <n v="20.957846653215"/>
    <m/>
    <n v="3.2980051040649414"/>
    <n v="131000.93564816132"/>
    <n v="36.389000000000003"/>
  </r>
  <r>
    <x v="1"/>
    <x v="7"/>
    <x v="9"/>
    <x v="1"/>
    <n v="1.0040551171754E-2"/>
    <n v="10.040551171754"/>
    <m/>
    <n v="3.735828161239624"/>
    <n v="57601.980548153399"/>
    <n v="16.001000000000001"/>
  </r>
  <r>
    <x v="1"/>
    <x v="7"/>
    <x v="10"/>
    <x v="1"/>
    <n v="1.0040052175853E-2"/>
    <n v="10.040052175852999"/>
    <m/>
    <n v="3.2523679733276367"/>
    <n v="57601.97564863936"/>
    <n v="16.001000000000001"/>
  </r>
  <r>
    <x v="1"/>
    <x v="7"/>
    <x v="11"/>
    <x v="1"/>
    <n v="1.0041418412328E-2"/>
    <n v="10.041418412327999"/>
    <m/>
    <n v="3.2540316581726074"/>
    <n v="57601.984469227587"/>
    <n v="16.001000000000001"/>
  </r>
  <r>
    <x v="1"/>
    <x v="7"/>
    <x v="12"/>
    <x v="1"/>
    <n v="1.0044029679327E-2"/>
    <n v="10.044029679327"/>
    <m/>
    <n v="3.1677052974700928"/>
    <n v="57601.969844056861"/>
    <n v="16.001000000000001"/>
  </r>
  <r>
    <x v="1"/>
    <x v="7"/>
    <x v="13"/>
    <x v="1"/>
    <n v="1.0046502835719E-2"/>
    <n v="10.046502835719"/>
    <m/>
    <n v="3.2946348190307617"/>
    <n v="57601.99172763215"/>
    <n v="16.001000000000001"/>
  </r>
  <r>
    <x v="1"/>
    <x v="7"/>
    <x v="14"/>
    <x v="1"/>
    <n v="1.0055764851193E-2"/>
    <n v="10.055764851193"/>
    <m/>
    <n v="3.2556970119476318"/>
    <n v="57600.010565299919"/>
    <n v="16"/>
  </r>
  <r>
    <x v="1"/>
    <x v="7"/>
    <x v="15"/>
    <x v="1"/>
    <n v="0"/>
    <n v="0"/>
    <m/>
    <n v="3.2556970119476318"/>
    <n v="0"/>
    <n v="0"/>
  </r>
  <r>
    <x v="1"/>
    <x v="7"/>
    <x v="16"/>
    <x v="0"/>
    <n v="2.0904726091634001E-2"/>
    <n v="20.904726091634"/>
    <m/>
    <n v="3.2556970119476318"/>
    <n v="130406.83676433294"/>
    <n v="36.223999999999997"/>
  </r>
  <r>
    <x v="1"/>
    <x v="7"/>
    <x v="17"/>
    <x v="1"/>
    <n v="1.0055601998704001E-2"/>
    <n v="10.055601998704001"/>
    <m/>
    <n v="3.6535298824310303"/>
    <n v="57601.976707234397"/>
    <n v="16.001000000000001"/>
  </r>
  <r>
    <x v="1"/>
    <x v="7"/>
    <x v="18"/>
    <x v="1"/>
    <n v="1.0053921827441E-2"/>
    <n v="10.053921827441"/>
    <m/>
    <n v="3.2149918079376221"/>
    <n v="57601.976714582524"/>
    <n v="16.001000000000001"/>
  </r>
  <r>
    <x v="1"/>
    <x v="7"/>
    <x v="19"/>
    <x v="1"/>
    <n v="1.0050378947627E-2"/>
    <n v="10.050378947626999"/>
    <m/>
    <n v="3.25736403465271"/>
    <n v="57601.976695385674"/>
    <n v="16.001000000000001"/>
  </r>
  <r>
    <x v="1"/>
    <x v="7"/>
    <x v="20"/>
    <x v="1"/>
    <n v="1.0055812676064001E-2"/>
    <n v="10.055812676064001"/>
    <m/>
    <n v="3.2996931076049805"/>
    <n v="57601.976501194862"/>
    <n v="16.001000000000001"/>
  </r>
  <r>
    <x v="1"/>
    <x v="7"/>
    <x v="21"/>
    <x v="1"/>
    <n v="1.0051259746168001E-2"/>
    <n v="10.051259746168"/>
    <m/>
    <n v="3.2540316581726074"/>
    <n v="57601.976237053634"/>
    <n v="16.001000000000001"/>
  </r>
  <r>
    <x v="1"/>
    <x v="7"/>
    <x v="22"/>
    <x v="1"/>
    <n v="1.0051809462737E-2"/>
    <n v="10.051809462736999"/>
    <m/>
    <n v="3.2980051040649414"/>
    <n v="57601.976647922878"/>
    <n v="16.001000000000001"/>
  </r>
  <r>
    <x v="1"/>
    <x v="7"/>
    <x v="23"/>
    <x v="1"/>
    <n v="0"/>
    <n v="0"/>
    <m/>
    <n v="3.2980051040649414"/>
    <n v="0"/>
    <n v="0"/>
  </r>
  <r>
    <x v="1"/>
    <x v="7"/>
    <x v="24"/>
    <x v="0"/>
    <n v="2.0847384198925002E-2"/>
    <n v="20.847384198925003"/>
    <m/>
    <n v="3.3419785499572754"/>
    <n v="130174.83794240293"/>
    <n v="36.159999999999997"/>
  </r>
  <r>
    <x v="1"/>
    <x v="7"/>
    <x v="25"/>
    <x v="1"/>
    <n v="1.0044029096229E-2"/>
    <n v="10.044029096229"/>
    <m/>
    <n v="3.6937658786773682"/>
    <n v="57600.010711661424"/>
    <n v="16"/>
  </r>
  <r>
    <x v="1"/>
    <x v="7"/>
    <x v="26"/>
    <x v="1"/>
    <n v="1.0044889329797E-2"/>
    <n v="10.044889329797"/>
    <m/>
    <n v="3.2996931076049805"/>
    <n v="57601.976430754752"/>
    <n v="16.001000000000001"/>
  </r>
  <r>
    <x v="1"/>
    <x v="7"/>
    <x v="27"/>
    <x v="1"/>
    <n v="1.0043476589465E-2"/>
    <n v="10.043476589465"/>
    <m/>
    <n v="3.2980051040649414"/>
    <n v="57601.976488277185"/>
    <n v="16.001000000000001"/>
  </r>
  <r>
    <x v="1"/>
    <x v="7"/>
    <x v="28"/>
    <x v="1"/>
    <n v="1.0041623395535999E-2"/>
    <n v="10.041623395536"/>
    <m/>
    <n v="3.3842208385467529"/>
    <n v="57600.01582914211"/>
    <n v="16"/>
  </r>
  <r>
    <x v="1"/>
    <x v="7"/>
    <x v="29"/>
    <x v="1"/>
    <n v="1.0052172464086E-2"/>
    <n v="10.052172464086"/>
    <m/>
    <n v="3.2133455276489258"/>
    <n v="57600.022604427446"/>
    <n v="16"/>
  </r>
  <r>
    <x v="1"/>
    <x v="7"/>
    <x v="30"/>
    <x v="1"/>
    <n v="1.0050149430241E-2"/>
    <n v="10.050149430240999"/>
    <m/>
    <n v="3.34368896484375"/>
    <n v="57600.010690053707"/>
    <n v="16"/>
  </r>
  <r>
    <x v="1"/>
    <x v="7"/>
    <x v="31"/>
    <x v="1"/>
    <n v="0"/>
    <n v="0"/>
    <m/>
    <n v="3.34368896484375"/>
    <n v="0"/>
    <n v="0"/>
  </r>
  <r>
    <x v="1"/>
    <x v="7"/>
    <x v="32"/>
    <x v="0"/>
    <n v="2.0777270614001E-2"/>
    <n v="20.777270614001001"/>
    <m/>
    <n v="0"/>
    <n v="129737.95578318514"/>
    <n v="36.037999999999997"/>
  </r>
  <r>
    <x v="1"/>
    <x v="7"/>
    <x v="33"/>
    <x v="1"/>
    <n v="1.0044284774695E-2"/>
    <n v="10.044284774694999"/>
    <m/>
    <n v="3.739652156829834"/>
    <n v="57602.005333932495"/>
    <n v="16.001000000000001"/>
  </r>
  <r>
    <x v="1"/>
    <x v="7"/>
    <x v="34"/>
    <x v="1"/>
    <n v="1.004513250844E-2"/>
    <n v="10.04513250844"/>
    <m/>
    <n v="3.3876848220825195"/>
    <n v="57600.039626036429"/>
    <n v="16"/>
  </r>
  <r>
    <x v="1"/>
    <x v="7"/>
    <x v="35"/>
    <x v="1"/>
    <n v="1.004306865652E-2"/>
    <n v="10.043068656520001"/>
    <m/>
    <n v="3.4281716346740723"/>
    <n v="57600.0396689068"/>
    <n v="16"/>
  </r>
  <r>
    <x v="1"/>
    <x v="7"/>
    <x v="36"/>
    <x v="1"/>
    <n v="1.0041104515334E-2"/>
    <n v="10.041104515334"/>
    <m/>
    <n v="3.25736403465271"/>
    <n v="57602.00375564993"/>
    <n v="16.001000000000001"/>
  </r>
  <r>
    <x v="1"/>
    <x v="7"/>
    <x v="37"/>
    <x v="1"/>
    <n v="1.0040209443516E-2"/>
    <n v="10.040209443516"/>
    <m/>
    <n v="3.4281716346740723"/>
    <n v="57602.006071342184"/>
    <n v="16.001000000000001"/>
  </r>
  <r>
    <x v="1"/>
    <x v="7"/>
    <x v="38"/>
    <x v="1"/>
    <n v="1.0037778433831E-2"/>
    <n v="10.037778433830999"/>
    <m/>
    <n v="3.3842208385467529"/>
    <n v="57602.005890395056"/>
    <n v="16.001000000000001"/>
  </r>
  <r>
    <x v="1"/>
    <x v="7"/>
    <x v="39"/>
    <x v="1"/>
    <n v="0"/>
    <n v="0"/>
    <m/>
    <n v="3.3842208385467529"/>
    <n v="0"/>
    <n v="0"/>
  </r>
  <r>
    <x v="1"/>
    <x v="7"/>
    <x v="40"/>
    <x v="0"/>
    <n v="2.0757726662512001E-2"/>
    <n v="20.757726662512002"/>
    <m/>
    <n v="3.34368896484375"/>
    <n v="129684.96505070684"/>
    <n v="36.024000000000001"/>
  </r>
  <r>
    <x v="1"/>
    <x v="7"/>
    <x v="41"/>
    <x v="1"/>
    <n v="1.0041705725615E-2"/>
    <n v="10.041705725615"/>
    <m/>
    <n v="3.6975483894348145"/>
    <n v="57600.041043426463"/>
    <n v="16"/>
  </r>
  <r>
    <x v="1"/>
    <x v="7"/>
    <x v="42"/>
    <x v="1"/>
    <n v="1.0040863139813E-2"/>
    <n v="10.040863139813"/>
    <m/>
    <n v="3.3876848220825195"/>
    <n v="57602.002276942847"/>
    <n v="16.001000000000001"/>
  </r>
  <r>
    <x v="1"/>
    <x v="7"/>
    <x v="43"/>
    <x v="1"/>
    <n v="1.0040227568968E-2"/>
    <n v="10.040227568968"/>
    <m/>
    <n v="3.3419785499572754"/>
    <n v="57602.005886592277"/>
    <n v="16.001000000000001"/>
  </r>
  <r>
    <x v="1"/>
    <x v="7"/>
    <x v="44"/>
    <x v="1"/>
    <n v="1.0042580638149E-2"/>
    <n v="10.042580638148999"/>
    <m/>
    <n v="3.2996931076049805"/>
    <n v="57602.005914150533"/>
    <n v="16.001000000000001"/>
  </r>
  <r>
    <x v="1"/>
    <x v="7"/>
    <x v="45"/>
    <x v="1"/>
    <n v="1.0040789408396001E-2"/>
    <n v="10.040789408396"/>
    <m/>
    <n v="3.2996931076049805"/>
    <n v="57600.039443097565"/>
    <n v="16"/>
  </r>
  <r>
    <x v="1"/>
    <x v="7"/>
    <x v="46"/>
    <x v="1"/>
    <n v="1.0036062396296E-2"/>
    <n v="10.036062396296"/>
    <m/>
    <n v="3.4281716346740723"/>
    <n v="57602.005291986352"/>
    <n v="16.001000000000001"/>
  </r>
  <r>
    <x v="1"/>
    <x v="7"/>
    <x v="47"/>
    <x v="1"/>
    <n v="0"/>
    <n v="0"/>
    <m/>
    <n v="3.4281716346740723"/>
    <n v="0"/>
    <n v="0"/>
  </r>
  <r>
    <x v="1"/>
    <x v="7"/>
    <x v="48"/>
    <x v="0"/>
    <n v="2.0709758906185999E-2"/>
    <n v="20.709758906186"/>
    <m/>
    <n v="3.34368896484375"/>
    <n v="129375.0056286271"/>
    <n v="35.938000000000002"/>
  </r>
  <r>
    <x v="1"/>
    <x v="7"/>
    <x v="49"/>
    <x v="1"/>
    <n v="1.0043449568790001E-2"/>
    <n v="10.043449568790001"/>
    <m/>
    <n v="3.6956562995910645"/>
    <n v="57601.993509280321"/>
    <n v="16.001000000000001"/>
  </r>
  <r>
    <x v="1"/>
    <x v="7"/>
    <x v="50"/>
    <x v="1"/>
    <n v="1.0040160619969001E-2"/>
    <n v="10.040160619969001"/>
    <m/>
    <n v="3.34368896484375"/>
    <n v="57602.00721077717"/>
    <n v="16.001000000000001"/>
  </r>
  <r>
    <x v="1"/>
    <x v="7"/>
    <x v="51"/>
    <x v="1"/>
    <n v="1.0041805673877E-2"/>
    <n v="10.041805673877001"/>
    <m/>
    <n v="3.34368896484375"/>
    <n v="57602.005433582031"/>
    <n v="16.001000000000001"/>
  </r>
  <r>
    <x v="1"/>
    <x v="7"/>
    <x v="52"/>
    <x v="1"/>
    <n v="1.0039117815653999E-2"/>
    <n v="10.039117815653999"/>
    <m/>
    <n v="3.3859519958496094"/>
    <n v="57602.005477574909"/>
    <n v="16.001000000000001"/>
  </r>
  <r>
    <x v="1"/>
    <x v="7"/>
    <x v="53"/>
    <x v="1"/>
    <n v="1.0042475608479E-2"/>
    <n v="10.042475608479"/>
    <m/>
    <n v="3.3876848220825195"/>
    <n v="57600.035609590712"/>
    <n v="16"/>
  </r>
  <r>
    <x v="1"/>
    <x v="7"/>
    <x v="54"/>
    <x v="1"/>
    <n v="1.0043885232647E-2"/>
    <n v="10.043885232647"/>
    <m/>
    <n v="3.4316806793212891"/>
    <n v="57600.03963449756"/>
    <n v="16"/>
  </r>
  <r>
    <x v="1"/>
    <x v="7"/>
    <x v="55"/>
    <x v="1"/>
    <n v="0"/>
    <n v="0"/>
    <m/>
    <n v="3.4316806793212891"/>
    <n v="0"/>
    <n v="0"/>
  </r>
  <r>
    <x v="1"/>
    <x v="7"/>
    <x v="56"/>
    <x v="0"/>
    <n v="2.0674825689503001E-2"/>
    <n v="20.674825689502999"/>
    <m/>
    <n v="3.470348596572876"/>
    <n v="129066.42970713868"/>
    <n v="35.851999999999997"/>
  </r>
  <r>
    <x v="1"/>
    <x v="7"/>
    <x v="57"/>
    <x v="1"/>
    <n v="1.0044060424808E-2"/>
    <n v="10.044060424808"/>
    <m/>
    <n v="3.739652156829834"/>
    <n v="57602.005623195379"/>
    <n v="16.001000000000001"/>
  </r>
  <r>
    <x v="1"/>
    <x v="7"/>
    <x v="58"/>
    <x v="1"/>
    <n v="1.0034799912313999E-2"/>
    <n v="10.034799912314"/>
    <m/>
    <n v="3.3876848220825195"/>
    <n v="57602.005896401417"/>
    <n v="16.001000000000001"/>
  </r>
  <r>
    <x v="1"/>
    <x v="7"/>
    <x v="59"/>
    <x v="1"/>
    <n v="1.0031194183785E-2"/>
    <n v="10.031194183784999"/>
    <m/>
    <n v="3.3876848220825195"/>
    <n v="57602.00609717668"/>
    <n v="16.001000000000001"/>
  </r>
  <r>
    <x v="1"/>
    <x v="7"/>
    <x v="60"/>
    <x v="1"/>
    <n v="1.0035729390839999E-2"/>
    <n v="10.03572939084"/>
    <m/>
    <n v="3.4756767749786377"/>
    <n v="57602.00574609387"/>
    <n v="16.001000000000001"/>
  </r>
  <r>
    <x v="1"/>
    <x v="7"/>
    <x v="61"/>
    <x v="1"/>
    <n v="1.0039661916180999E-2"/>
    <n v="10.039661916180998"/>
    <m/>
    <n v="3.3454008102416992"/>
    <n v="57600.039803841486"/>
    <n v="16"/>
  </r>
  <r>
    <x v="1"/>
    <x v="7"/>
    <x v="62"/>
    <x v="1"/>
    <n v="1.0040933644378001E-2"/>
    <n v="10.040933644378001"/>
    <m/>
    <n v="0"/>
    <n v="57601.995108362666"/>
    <n v="16.001000000000001"/>
  </r>
  <r>
    <x v="1"/>
    <x v="7"/>
    <x v="63"/>
    <x v="1"/>
    <n v="0"/>
    <n v="0"/>
    <m/>
    <n v="0"/>
    <n v="0"/>
    <n v="0"/>
  </r>
  <r>
    <x v="1"/>
    <x v="7"/>
    <x v="64"/>
    <x v="0"/>
    <n v="2.0629158185898999E-2"/>
    <n v="20.629158185898998"/>
    <m/>
    <n v="3.4756767749786377"/>
    <n v="128698.01241337108"/>
    <n v="35.749000000000002"/>
  </r>
  <r>
    <x v="1"/>
    <x v="7"/>
    <x v="65"/>
    <x v="1"/>
    <n v="1.0045333036974E-2"/>
    <n v="10.045333036974"/>
    <m/>
    <n v="3.781712532043457"/>
    <n v="57600.011455412874"/>
    <n v="16"/>
  </r>
  <r>
    <x v="1"/>
    <x v="7"/>
    <x v="66"/>
    <x v="1"/>
    <n v="1.0044158627789001E-2"/>
    <n v="10.044158627789001"/>
    <m/>
    <n v="3.3859519958496094"/>
    <n v="57601.975799913824"/>
    <n v="16.001000000000001"/>
  </r>
  <r>
    <x v="1"/>
    <x v="7"/>
    <x v="67"/>
    <x v="1"/>
    <n v="1.0038106128786001E-2"/>
    <n v="10.038106128786001"/>
    <m/>
    <n v="3.4721226692199707"/>
    <n v="57600.009840419632"/>
    <n v="16"/>
  </r>
  <r>
    <x v="1"/>
    <x v="7"/>
    <x v="68"/>
    <x v="1"/>
    <n v="1.0035803536502999E-2"/>
    <n v="10.035803536503"/>
    <m/>
    <n v="3.4299254417419434"/>
    <n v="57601.975787062736"/>
    <n v="16.001000000000001"/>
  </r>
  <r>
    <x v="1"/>
    <x v="7"/>
    <x v="69"/>
    <x v="1"/>
    <n v="1.003401267872E-2"/>
    <n v="10.03401267872"/>
    <m/>
    <n v="3.4738986492156982"/>
    <n v="57601.975681355063"/>
    <n v="16.001000000000001"/>
  </r>
  <r>
    <x v="1"/>
    <x v="7"/>
    <x v="70"/>
    <x v="1"/>
    <n v="1.0040003772524999E-2"/>
    <n v="10.040003772524999"/>
    <m/>
    <n v="3.4316806793212891"/>
    <n v="57601.975878897661"/>
    <n v="16.001000000000001"/>
  </r>
  <r>
    <x v="1"/>
    <x v="7"/>
    <x v="71"/>
    <x v="1"/>
    <n v="0"/>
    <n v="0"/>
    <m/>
    <n v="3.4316806793212891"/>
    <n v="0"/>
    <n v="0"/>
  </r>
  <r>
    <x v="1"/>
    <x v="7"/>
    <x v="72"/>
    <x v="0"/>
    <n v="2.0607648189429E-2"/>
    <n v="20.607648189429"/>
    <m/>
    <n v="3.4738986492156982"/>
    <n v="128601.78738092224"/>
    <n v="35.722999999999999"/>
  </r>
  <r>
    <x v="1"/>
    <x v="7"/>
    <x v="73"/>
    <x v="1"/>
    <n v="1.0043029024783E-2"/>
    <n v="10.043029024783001"/>
    <m/>
    <n v="3.825685977935791"/>
    <n v="57601.979754395885"/>
    <n v="16.001000000000001"/>
  </r>
  <r>
    <x v="1"/>
    <x v="7"/>
    <x v="74"/>
    <x v="1"/>
    <n v="1.0044147295140001E-2"/>
    <n v="10.04414729514"/>
    <m/>
    <n v="3.3454008102416992"/>
    <n v="57601.97580173485"/>
    <n v="16.001000000000001"/>
  </r>
  <r>
    <x v="1"/>
    <x v="7"/>
    <x v="75"/>
    <x v="1"/>
    <n v="1.0041572839758E-2"/>
    <n v="10.041572839758"/>
    <m/>
    <n v="3.4281716346740723"/>
    <n v="57601.97659770563"/>
    <n v="16.001000000000001"/>
  </r>
  <r>
    <x v="1"/>
    <x v="7"/>
    <x v="76"/>
    <x v="1"/>
    <n v="1.0052689835245999E-2"/>
    <n v="10.052689835245999"/>
    <m/>
    <n v="3.4316806793212891"/>
    <n v="57600.009274033036"/>
    <n v="16"/>
  </r>
  <r>
    <x v="1"/>
    <x v="7"/>
    <x v="77"/>
    <x v="1"/>
    <n v="1.0048480944212001E-2"/>
    <n v="10.048480944212001"/>
    <m/>
    <n v="3.5600244998931885"/>
    <n v="57600.021680056743"/>
    <n v="16"/>
  </r>
  <r>
    <x v="1"/>
    <x v="7"/>
    <x v="78"/>
    <x v="1"/>
    <n v="1.0048877713828E-2"/>
    <n v="10.048877713828"/>
    <m/>
    <n v="3.51607346534729"/>
    <n v="57600.009726945122"/>
    <n v="16"/>
  </r>
  <r>
    <x v="1"/>
    <x v="7"/>
    <x v="79"/>
    <x v="1"/>
    <n v="0"/>
    <n v="0"/>
    <m/>
    <n v="3.51607346534729"/>
    <n v="0"/>
    <n v="0"/>
  </r>
  <r>
    <x v="1"/>
    <x v="7"/>
    <x v="80"/>
    <x v="0"/>
    <n v="2.0566620545547001E-2"/>
    <n v="20.566620545547"/>
    <m/>
    <n v="3.4756767749786377"/>
    <n v="128247.69617025142"/>
    <n v="35.624000000000002"/>
  </r>
  <r>
    <x v="1"/>
    <x v="7"/>
    <x v="81"/>
    <x v="1"/>
    <n v="1.0042558495815E-2"/>
    <n v="10.042558495814999"/>
    <m/>
    <n v="3.8657047748565674"/>
    <n v="57601.975798447107"/>
    <n v="16.001000000000001"/>
  </r>
  <r>
    <x v="1"/>
    <x v="7"/>
    <x v="82"/>
    <x v="1"/>
    <n v="1.0052210982828999E-2"/>
    <n v="10.052210982828999"/>
    <m/>
    <n v="3.6002943515777588"/>
    <n v="57600.033244676073"/>
    <n v="16"/>
  </r>
  <r>
    <x v="1"/>
    <x v="7"/>
    <x v="83"/>
    <x v="1"/>
    <n v="1.0044133038164999E-2"/>
    <n v="10.044133038164999"/>
    <m/>
    <n v="3.4721226692199707"/>
    <n v="57600.009478096719"/>
    <n v="16"/>
  </r>
  <r>
    <x v="1"/>
    <x v="7"/>
    <x v="84"/>
    <x v="1"/>
    <n v="1.0036287366710001E-2"/>
    <n v="10.036287366710001"/>
    <m/>
    <n v="3.4721226692199707"/>
    <n v="57601.974898754343"/>
    <n v="16.001000000000001"/>
  </r>
  <r>
    <x v="1"/>
    <x v="7"/>
    <x v="85"/>
    <x v="1"/>
    <n v="1.0029875367159E-2"/>
    <n v="10.029875367159001"/>
    <m/>
    <n v="3.51607346534729"/>
    <n v="57601.973969784071"/>
    <n v="16.001000000000001"/>
  </r>
  <r>
    <x v="1"/>
    <x v="7"/>
    <x v="86"/>
    <x v="1"/>
    <n v="1.0026394110095999E-2"/>
    <n v="10.026394110096"/>
    <m/>
    <n v="3.4738986492156982"/>
    <n v="57601.976248605715"/>
    <n v="16.001000000000001"/>
  </r>
  <r>
    <x v="1"/>
    <x v="7"/>
    <x v="87"/>
    <x v="1"/>
    <n v="0"/>
    <n v="0"/>
    <m/>
    <n v="3.4738986492156982"/>
    <n v="0"/>
    <n v="0"/>
  </r>
  <r>
    <x v="1"/>
    <x v="7"/>
    <x v="88"/>
    <x v="0"/>
    <n v="2.0520886958826E-2"/>
    <n v="20.520886958826001"/>
    <m/>
    <n v="3.5582056045532227"/>
    <n v="128228.55633919893"/>
    <n v="35.619"/>
  </r>
  <r>
    <x v="1"/>
    <x v="7"/>
    <x v="89"/>
    <x v="1"/>
    <n v="1.0030319937426001E-2"/>
    <n v="10.030319937426"/>
    <m/>
    <n v="3.7415666580200195"/>
    <n v="57601.975808086667"/>
    <n v="16.001000000000001"/>
  </r>
  <r>
    <x v="1"/>
    <x v="7"/>
    <x v="90"/>
    <x v="1"/>
    <n v="1.0028966772046E-2"/>
    <n v="10.028966772046001"/>
    <m/>
    <n v="3.5178720951080322"/>
    <n v="57601.976022675713"/>
    <n v="16.001000000000001"/>
  </r>
  <r>
    <x v="1"/>
    <x v="7"/>
    <x v="91"/>
    <x v="1"/>
    <n v="1.0028559767505E-2"/>
    <n v="10.028559767505"/>
    <m/>
    <n v="3.4774560928344727"/>
    <n v="57601.975586941335"/>
    <n v="16.001000000000001"/>
  </r>
  <r>
    <x v="1"/>
    <x v="7"/>
    <x v="92"/>
    <x v="1"/>
    <n v="1.0030855193874999E-2"/>
    <n v="10.030855193874999"/>
    <m/>
    <n v="3.5196726322174072"/>
    <n v="57600.022513802047"/>
    <n v="16"/>
  </r>
  <r>
    <x v="1"/>
    <x v="7"/>
    <x v="93"/>
    <x v="1"/>
    <n v="1.0028128285274E-2"/>
    <n v="10.028128285273999"/>
    <m/>
    <n v="3.6021339893341064"/>
    <n v="57601.977602069099"/>
    <n v="16.001000000000001"/>
  </r>
  <r>
    <x v="1"/>
    <x v="7"/>
    <x v="94"/>
    <x v="1"/>
    <n v="1.0025655892138E-2"/>
    <n v="10.025655892137999"/>
    <m/>
    <n v="3.5600244998931885"/>
    <n v="57601.98242439513"/>
    <n v="16.001000000000001"/>
  </r>
  <r>
    <x v="1"/>
    <x v="7"/>
    <x v="95"/>
    <x v="1"/>
    <n v="0"/>
    <n v="0"/>
    <m/>
    <n v="3.5600244998931885"/>
    <n v="0"/>
    <n v="0"/>
  </r>
  <r>
    <x v="1"/>
    <x v="7"/>
    <x v="96"/>
    <x v="0"/>
    <n v="2.0491225731131001E-2"/>
    <n v="20.491225731131003"/>
    <m/>
    <n v="3.5618455410003662"/>
    <n v="128020.06805380736"/>
    <n v="35.561"/>
  </r>
  <r>
    <x v="1"/>
    <x v="7"/>
    <x v="97"/>
    <x v="1"/>
    <n v="1.0030180159636999E-2"/>
    <n v="10.030180159637"/>
    <m/>
    <n v="3.869659423828125"/>
    <n v="57601.987345271235"/>
    <n v="16.001000000000001"/>
  </r>
  <r>
    <x v="1"/>
    <x v="7"/>
    <x v="98"/>
    <x v="1"/>
    <n v="1.0032008510633E-2"/>
    <n v="10.032008510633"/>
    <m/>
    <n v="3.4334378242492676"/>
    <n v="57601.98527783803"/>
    <n v="16.001000000000001"/>
  </r>
  <r>
    <x v="1"/>
    <x v="7"/>
    <x v="99"/>
    <x v="1"/>
    <n v="1.002963465723E-2"/>
    <n v="10.02963465723"/>
    <m/>
    <n v="3.5178720951080322"/>
    <n v="57600.019542000882"/>
    <n v="16"/>
  </r>
  <r>
    <x v="1"/>
    <x v="7"/>
    <x v="100"/>
    <x v="1"/>
    <n v="1.0025881063629E-2"/>
    <n v="10.025881063629001"/>
    <m/>
    <n v="3.4756767749786377"/>
    <n v="57601.976919598877"/>
    <n v="16.001000000000001"/>
  </r>
  <r>
    <x v="1"/>
    <x v="7"/>
    <x v="101"/>
    <x v="1"/>
    <n v="1.0021109510702E-2"/>
    <n v="10.021109510702001"/>
    <m/>
    <n v="3.4738986492156982"/>
    <n v="57601.986216952981"/>
    <n v="16.001000000000001"/>
  </r>
  <r>
    <x v="1"/>
    <x v="7"/>
    <x v="102"/>
    <x v="1"/>
    <n v="1.0027786346329001E-2"/>
    <n v="10.027786346329"/>
    <m/>
    <n v="3.4738986492156982"/>
    <n v="57600.015134483896"/>
    <n v="16"/>
  </r>
  <r>
    <x v="1"/>
    <x v="7"/>
    <x v="103"/>
    <x v="1"/>
    <n v="0"/>
    <n v="0"/>
    <m/>
    <n v="3.4738986492156982"/>
    <n v="0"/>
    <n v="0"/>
  </r>
  <r>
    <x v="1"/>
    <x v="7"/>
    <x v="104"/>
    <x v="0"/>
    <n v="2.0466019035922E-2"/>
    <n v="20.466019035921999"/>
    <m/>
    <n v="3.6021339893341064"/>
    <n v="127836.4774858648"/>
    <n v="35.51"/>
  </r>
  <r>
    <x v="1"/>
    <x v="7"/>
    <x v="105"/>
    <x v="1"/>
    <n v="1.002859245E-2"/>
    <n v="10.02859245"/>
    <m/>
    <n v="3.8237299919128418"/>
    <n v="57600.002512576568"/>
    <n v="16"/>
  </r>
  <r>
    <x v="1"/>
    <x v="7"/>
    <x v="106"/>
    <x v="1"/>
    <n v="1.0028117677585E-2"/>
    <n v="10.028117677585"/>
    <m/>
    <n v="3.5582056045532227"/>
    <n v="57600.021131847054"/>
    <n v="16"/>
  </r>
  <r>
    <x v="1"/>
    <x v="7"/>
    <x v="107"/>
    <x v="1"/>
    <n v="1.0025918963611E-2"/>
    <n v="10.025918963611"/>
    <m/>
    <n v="3.5214745998382568"/>
    <n v="57600.014244509162"/>
    <n v="16"/>
  </r>
  <r>
    <x v="1"/>
    <x v="7"/>
    <x v="108"/>
    <x v="1"/>
    <n v="1.0023891657522E-2"/>
    <n v="10.023891657522"/>
    <m/>
    <n v="3.5582056045532227"/>
    <n v="57601.985581079614"/>
    <n v="16.001000000000001"/>
  </r>
  <r>
    <x v="1"/>
    <x v="7"/>
    <x v="109"/>
    <x v="1"/>
    <n v="1.0022976064200001E-2"/>
    <n v="10.0229760642"/>
    <m/>
    <n v="3.5636684894561768"/>
    <n v="57601.996594172291"/>
    <n v="16.001000000000001"/>
  </r>
  <r>
    <x v="1"/>
    <x v="7"/>
    <x v="110"/>
    <x v="1"/>
    <n v="1.0028471130393001E-2"/>
    <n v="10.028471130393001"/>
    <m/>
    <n v="3.5618455410003662"/>
    <n v="57603.304438552121"/>
    <n v="16.001000000000001"/>
  </r>
  <r>
    <x v="1"/>
    <x v="7"/>
    <x v="111"/>
    <x v="1"/>
    <n v="0"/>
    <n v="0"/>
    <m/>
    <n v="3.5618455410003662"/>
    <n v="0"/>
    <n v="0"/>
  </r>
  <r>
    <x v="1"/>
    <x v="7"/>
    <x v="112"/>
    <x v="0"/>
    <n v="2.0426975371875E-2"/>
    <n v="20.426975371874999"/>
    <m/>
    <n v="3.6058189868927002"/>
    <n v="127603.44614112844"/>
    <n v="35.445"/>
  </r>
  <r>
    <x v="1"/>
    <x v="7"/>
    <x v="113"/>
    <x v="1"/>
    <n v="7.6755803208639999E-3"/>
    <n v="7.6755803208639994"/>
    <m/>
    <n v="0"/>
    <n v="41768.785023651435"/>
    <n v="11.602"/>
  </r>
  <r>
    <x v="1"/>
    <x v="7"/>
    <x v="114"/>
    <x v="1"/>
    <n v="1.0026114412937E-2"/>
    <n v="10.026114412937"/>
    <m/>
    <n v="3.6058189868927002"/>
    <n v="57600.038092581977"/>
    <n v="16"/>
  </r>
  <r>
    <x v="1"/>
    <x v="7"/>
    <x v="115"/>
    <x v="1"/>
    <n v="1.0023899632364001E-2"/>
    <n v="10.023899632364001"/>
    <m/>
    <n v="3.6479263305664063"/>
    <n v="57602.008240136725"/>
    <n v="16.001000000000001"/>
  </r>
  <r>
    <x v="1"/>
    <x v="7"/>
    <x v="116"/>
    <x v="1"/>
    <n v="1.0044486403134999E-2"/>
    <n v="10.044486403135"/>
    <m/>
    <n v="3.5618455410003662"/>
    <n v="57602.003810100432"/>
    <n v="16.001000000000001"/>
  </r>
  <r>
    <x v="1"/>
    <x v="7"/>
    <x v="117"/>
    <x v="1"/>
    <n v="1.0028623529782E-2"/>
    <n v="10.028623529781999"/>
    <m/>
    <n v="3.5600244998931885"/>
    <n v="57600.037825912659"/>
    <n v="16"/>
  </r>
  <r>
    <x v="1"/>
    <x v="7"/>
    <x v="118"/>
    <x v="1"/>
    <n v="1.0029107137027E-2"/>
    <n v="10.029107137026999"/>
    <m/>
    <n v="3.5618455410003662"/>
    <n v="57602.003550906607"/>
    <n v="16.001000000000001"/>
  </r>
  <r>
    <x v="1"/>
    <x v="7"/>
    <x v="119"/>
    <x v="1"/>
    <n v="0"/>
    <n v="0"/>
    <m/>
    <n v="3.5618455410003662"/>
    <n v="0"/>
    <n v="0"/>
  </r>
  <r>
    <x v="1"/>
    <x v="7"/>
    <x v="120"/>
    <x v="0"/>
    <n v="2.038372552734E-2"/>
    <n v="20.383725527340001"/>
    <m/>
    <n v="3.6479263305664063"/>
    <n v="127322.83872829814"/>
    <n v="35.366999999999997"/>
  </r>
  <r>
    <x v="1"/>
    <x v="7"/>
    <x v="121"/>
    <x v="1"/>
    <n v="1.0026681490015E-2"/>
    <n v="10.026681490014999"/>
    <m/>
    <n v="3.8676810264587402"/>
    <n v="57602.003896515962"/>
    <n v="16.001000000000001"/>
  </r>
  <r>
    <x v="1"/>
    <x v="7"/>
    <x v="122"/>
    <x v="1"/>
    <n v="1.0023081559655001E-2"/>
    <n v="10.023081559655001"/>
    <m/>
    <n v="3.5178720951080322"/>
    <n v="57600.037917241847"/>
    <n v="16"/>
  </r>
  <r>
    <x v="1"/>
    <x v="7"/>
    <x v="123"/>
    <x v="1"/>
    <n v="1.0023806020618999E-2"/>
    <n v="10.023806020618999"/>
    <m/>
    <n v="3.6039755344390869"/>
    <n v="57602.00381053325"/>
    <n v="16.001000000000001"/>
  </r>
  <r>
    <x v="1"/>
    <x v="7"/>
    <x v="124"/>
    <x v="1"/>
    <n v="1.0028034526637E-2"/>
    <n v="10.028034526636999"/>
    <m/>
    <n v="3.5618455410003662"/>
    <n v="57602.004231144121"/>
    <n v="16.001000000000001"/>
  </r>
  <r>
    <x v="1"/>
    <x v="7"/>
    <x v="125"/>
    <x v="1"/>
    <n v="1.0028937650077001E-2"/>
    <n v="10.028937650077001"/>
    <m/>
    <n v="3.4756767749786377"/>
    <n v="57600.037704717295"/>
    <n v="16"/>
  </r>
  <r>
    <x v="1"/>
    <x v="7"/>
    <x v="126"/>
    <x v="1"/>
    <n v="1.0046186061157E-2"/>
    <n v="10.046186061157"/>
    <m/>
    <n v="3.5636684894561768"/>
    <n v="57600.037667324221"/>
    <n v="16"/>
  </r>
  <r>
    <x v="1"/>
    <x v="7"/>
    <x v="127"/>
    <x v="1"/>
    <n v="0"/>
    <n v="0"/>
    <m/>
    <n v="3.5636684894561768"/>
    <n v="0"/>
    <n v="0"/>
  </r>
  <r>
    <x v="1"/>
    <x v="7"/>
    <x v="128"/>
    <x v="0"/>
    <n v="2.0355010796337E-2"/>
    <n v="20.355010796336998"/>
    <m/>
    <n v="3.6899909973144531"/>
    <n v="127138.10640320192"/>
    <n v="35.316000000000003"/>
  </r>
  <r>
    <x v="1"/>
    <x v="7"/>
    <x v="129"/>
    <x v="1"/>
    <n v="1.0023763125354E-2"/>
    <n v="10.023763125354"/>
    <m/>
    <n v="3.913632869720459"/>
    <n v="57600.037829437475"/>
    <n v="16"/>
  </r>
  <r>
    <x v="1"/>
    <x v="7"/>
    <x v="130"/>
    <x v="1"/>
    <n v="1.0022691375033E-2"/>
    <n v="10.022691375033"/>
    <m/>
    <n v="3.5636684894561768"/>
    <n v="57602.00386726686"/>
    <n v="16.001000000000001"/>
  </r>
  <r>
    <x v="1"/>
    <x v="7"/>
    <x v="131"/>
    <x v="1"/>
    <n v="1.0028499187365999E-2"/>
    <n v="10.028499187365998"/>
    <m/>
    <n v="3.5636684894561768"/>
    <n v="57602.003681338749"/>
    <n v="16.001000000000001"/>
  </r>
  <r>
    <x v="1"/>
    <x v="7"/>
    <x v="132"/>
    <x v="1"/>
    <n v="1.0025417143202001E-2"/>
    <n v="10.025417143202001"/>
    <m/>
    <n v="3.6460623741149902"/>
    <n v="57601.999042454765"/>
    <n v="16.001000000000001"/>
  </r>
  <r>
    <x v="1"/>
    <x v="7"/>
    <x v="133"/>
    <x v="1"/>
    <n v="1.0042155686321001E-2"/>
    <n v="10.042155686321001"/>
    <m/>
    <n v="3.5196726322174072"/>
    <n v="57602.003520148275"/>
    <n v="16.001000000000001"/>
  </r>
  <r>
    <x v="1"/>
    <x v="7"/>
    <x v="134"/>
    <x v="1"/>
    <n v="1.0027783039486E-2"/>
    <n v="10.027783039486"/>
    <m/>
    <n v="3.6497924327850342"/>
    <n v="57602.003679113826"/>
    <n v="16.001000000000001"/>
  </r>
  <r>
    <x v="1"/>
    <x v="7"/>
    <x v="135"/>
    <x v="1"/>
    <n v="0"/>
    <n v="0"/>
    <m/>
    <n v="3.6497924327850342"/>
    <n v="0"/>
    <n v="0"/>
  </r>
  <r>
    <x v="1"/>
    <x v="7"/>
    <x v="136"/>
    <x v="0"/>
    <n v="2.0314489509357998E-2"/>
    <n v="20.314489509357998"/>
    <m/>
    <n v="0"/>
    <n v="126863.73940750842"/>
    <n v="35.24"/>
  </r>
  <r>
    <x v="1"/>
    <x v="7"/>
    <x v="137"/>
    <x v="1"/>
    <n v="1.0023886237779001E-2"/>
    <n v="10.023886237779001"/>
    <m/>
    <n v="3.827643871307373"/>
    <n v="57602.004143092221"/>
    <n v="16.001000000000001"/>
  </r>
  <r>
    <x v="1"/>
    <x v="7"/>
    <x v="138"/>
    <x v="1"/>
    <n v="1.0024904859877001E-2"/>
    <n v="10.024904859877001"/>
    <m/>
    <n v="3.5214745998382568"/>
    <n v="57601.99816628269"/>
    <n v="16.001000000000001"/>
  </r>
  <r>
    <x v="1"/>
    <x v="7"/>
    <x v="139"/>
    <x v="1"/>
    <n v="1.0041071153207E-2"/>
    <n v="10.041071153207"/>
    <m/>
    <n v="3.6076643466949463"/>
    <n v="57600.030402057149"/>
    <n v="16"/>
  </r>
  <r>
    <x v="1"/>
    <x v="7"/>
    <x v="140"/>
    <x v="1"/>
    <n v="1.0035698047209E-2"/>
    <n v="10.035698047208999"/>
    <m/>
    <n v="3.6479263305664063"/>
    <n v="57602.003749525458"/>
    <n v="16.001000000000001"/>
  </r>
  <r>
    <x v="1"/>
    <x v="7"/>
    <x v="141"/>
    <x v="1"/>
    <n v="1.0028998957819E-2"/>
    <n v="10.028998957819001"/>
    <m/>
    <n v="3.6058189868927002"/>
    <n v="57602.00136369784"/>
    <n v="16.001000000000001"/>
  </r>
  <r>
    <x v="1"/>
    <x v="7"/>
    <x v="142"/>
    <x v="1"/>
    <n v="1.0024978919679999E-2"/>
    <n v="10.024978919679999"/>
    <m/>
    <n v="3.6058189868927002"/>
    <n v="57602.004242582858"/>
    <n v="16.001000000000001"/>
  </r>
  <r>
    <x v="1"/>
    <x v="7"/>
    <x v="143"/>
    <x v="1"/>
    <n v="0"/>
    <n v="0"/>
    <m/>
    <n v="3.6058189868927002"/>
    <n v="0"/>
    <n v="0"/>
  </r>
  <r>
    <x v="1"/>
    <x v="7"/>
    <x v="144"/>
    <x v="0"/>
    <n v="2.0304150720673E-2"/>
    <n v="20.304150720673"/>
    <m/>
    <n v="3.6039755344390869"/>
    <n v="126824.2391840973"/>
    <n v="35.228999999999999"/>
  </r>
  <r>
    <x v="1"/>
    <x v="7"/>
    <x v="145"/>
    <x v="1"/>
    <n v="1.0023871824362001E-2"/>
    <n v="10.023871824362001"/>
    <m/>
    <n v="3.869659423828125"/>
    <n v="57602.003321760931"/>
    <n v="16.001000000000001"/>
  </r>
  <r>
    <x v="1"/>
    <x v="7"/>
    <x v="146"/>
    <x v="1"/>
    <n v="1.0023517058852001E-2"/>
    <n v="10.023517058852001"/>
    <m/>
    <n v="3.6058189868927002"/>
    <n v="57600.037786487293"/>
    <n v="16"/>
  </r>
  <r>
    <x v="1"/>
    <x v="7"/>
    <x v="147"/>
    <x v="1"/>
    <n v="1.002339497879E-2"/>
    <n v="10.02339497879"/>
    <m/>
    <n v="3.6076643466949463"/>
    <n v="57600.037851624351"/>
    <n v="16"/>
  </r>
  <r>
    <x v="1"/>
    <x v="7"/>
    <x v="148"/>
    <x v="1"/>
    <n v="1.0024823650064E-2"/>
    <n v="10.024823650064"/>
    <m/>
    <n v="3.6516602039337158"/>
    <n v="57601.98627748587"/>
    <n v="16.001000000000001"/>
  </r>
  <r>
    <x v="1"/>
    <x v="7"/>
    <x v="149"/>
    <x v="1"/>
    <n v="1.0025792523939999E-2"/>
    <n v="10.02579252394"/>
    <m/>
    <n v="3.6479263305664063"/>
    <n v="57602.00375612978"/>
    <n v="16.001000000000001"/>
  </r>
  <r>
    <x v="1"/>
    <x v="7"/>
    <x v="150"/>
    <x v="1"/>
    <n v="1.0023101440006E-2"/>
    <n v="10.023101440006"/>
    <m/>
    <n v="3.6076643466949463"/>
    <n v="57602.003797194731"/>
    <n v="16.001000000000001"/>
  </r>
  <r>
    <x v="1"/>
    <x v="7"/>
    <x v="151"/>
    <x v="1"/>
    <n v="0"/>
    <n v="0"/>
    <m/>
    <n v="3.6076643466949463"/>
    <n v="0"/>
    <n v="0"/>
  </r>
  <r>
    <x v="1"/>
    <x v="7"/>
    <x v="152"/>
    <x v="0"/>
    <n v="2.0275627815541999E-2"/>
    <n v="20.275627815541998"/>
    <m/>
    <n v="3.6497924327850342"/>
    <n v="126663.0652452855"/>
    <n v="35.183999999999997"/>
  </r>
  <r>
    <x v="1"/>
    <x v="7"/>
    <x v="153"/>
    <x v="1"/>
    <n v="1.0025447421456E-2"/>
    <n v="10.025447421456001"/>
    <m/>
    <n v="3.8296036720275879"/>
    <n v="57602.005832910814"/>
    <n v="16.001000000000001"/>
  </r>
  <r>
    <x v="1"/>
    <x v="7"/>
    <x v="154"/>
    <x v="1"/>
    <n v="1.0020824303689E-2"/>
    <n v="10.020824303689"/>
    <m/>
    <n v="3.5636684894561768"/>
    <n v="57602.003745056587"/>
    <n v="16.001000000000001"/>
  </r>
  <r>
    <x v="1"/>
    <x v="7"/>
    <x v="155"/>
    <x v="1"/>
    <n v="1.0022737535837E-2"/>
    <n v="10.022737535837001"/>
    <m/>
    <n v="3.6899909973144531"/>
    <n v="57602.003902638702"/>
    <n v="16.001000000000001"/>
  </r>
  <r>
    <x v="1"/>
    <x v="7"/>
    <x v="156"/>
    <x v="1"/>
    <n v="1.0020742021199E-2"/>
    <n v="10.020742021199"/>
    <m/>
    <n v="3.6076643466949463"/>
    <n v="57600.039598794021"/>
    <n v="16"/>
  </r>
  <r>
    <x v="1"/>
    <x v="7"/>
    <x v="157"/>
    <x v="1"/>
    <n v="1.0035073414889E-2"/>
    <n v="10.035073414889"/>
    <m/>
    <n v="3.6516602039337158"/>
    <n v="57600.037650670318"/>
    <n v="16"/>
  </r>
  <r>
    <x v="1"/>
    <x v="7"/>
    <x v="158"/>
    <x v="1"/>
    <n v="1.0041003091821E-2"/>
    <n v="10.041003091821"/>
    <m/>
    <n v="3.6516602039337158"/>
    <n v="57600.037668926561"/>
    <n v="16"/>
  </r>
  <r>
    <x v="1"/>
    <x v="7"/>
    <x v="159"/>
    <x v="1"/>
    <n v="0"/>
    <n v="0"/>
    <m/>
    <n v="3.6516602039337158"/>
    <n v="0"/>
    <n v="0"/>
  </r>
  <r>
    <x v="1"/>
    <x v="7"/>
    <x v="160"/>
    <x v="0"/>
    <n v="2.0256171860243002E-2"/>
    <n v="20.256171860243001"/>
    <m/>
    <n v="3.6937658786773682"/>
    <n v="126509.90433224884"/>
    <n v="35.142000000000003"/>
  </r>
  <r>
    <x v="1"/>
    <x v="7"/>
    <x v="161"/>
    <x v="1"/>
    <n v="1.0038068455617E-2"/>
    <n v="10.038068455616999"/>
    <m/>
    <n v="3.955582857131958"/>
    <n v="57602.005932444627"/>
    <n v="16.001000000000001"/>
  </r>
  <r>
    <x v="1"/>
    <x v="7"/>
    <x v="162"/>
    <x v="1"/>
    <n v="1.0042728545304001E-2"/>
    <n v="10.042728545304001"/>
    <m/>
    <n v="3.6076643466949463"/>
    <n v="57601.997243594182"/>
    <n v="16.001000000000001"/>
  </r>
  <r>
    <x v="1"/>
    <x v="7"/>
    <x v="163"/>
    <x v="1"/>
    <n v="1.0031737843440001E-2"/>
    <n v="10.03173784344"/>
    <m/>
    <n v="3.5636684894561768"/>
    <n v="57602.003036794849"/>
    <n v="16.001000000000001"/>
  </r>
  <r>
    <x v="1"/>
    <x v="7"/>
    <x v="164"/>
    <x v="1"/>
    <n v="1.0023399438392E-2"/>
    <n v="10.023399438392"/>
    <m/>
    <n v="3.6058189868927002"/>
    <n v="57600.037805275446"/>
    <n v="16"/>
  </r>
  <r>
    <x v="1"/>
    <x v="7"/>
    <x v="165"/>
    <x v="1"/>
    <n v="1.0029424381732001E-2"/>
    <n v="10.029424381732001"/>
    <m/>
    <n v="3.6516602039337158"/>
    <n v="57601.998708889281"/>
    <n v="16.001000000000001"/>
  </r>
  <r>
    <x v="1"/>
    <x v="7"/>
    <x v="166"/>
    <x v="1"/>
    <n v="1.0027895349665999E-2"/>
    <n v="10.027895349666"/>
    <m/>
    <n v="3.7778477668762207"/>
    <n v="57602.003831220223"/>
    <n v="16.001000000000001"/>
  </r>
  <r>
    <x v="1"/>
    <x v="7"/>
    <x v="167"/>
    <x v="1"/>
    <n v="0"/>
    <n v="0"/>
    <m/>
    <n v="3.7778477668762207"/>
    <n v="0"/>
    <n v="0"/>
  </r>
  <r>
    <x v="1"/>
    <x v="7"/>
    <x v="168"/>
    <x v="0"/>
    <n v="2.02251824583E-2"/>
    <n v="20.225182458300001"/>
    <m/>
    <n v="3.6058189868927002"/>
    <n v="126375.76806822501"/>
    <n v="35.103999999999999"/>
  </r>
  <r>
    <x v="1"/>
    <x v="7"/>
    <x v="169"/>
    <x v="1"/>
    <n v="1.0018161088246999E-2"/>
    <n v="10.018161088247"/>
    <m/>
    <n v="3.7836480140686035"/>
    <n v="57602.00284003016"/>
    <n v="16.001000000000001"/>
  </r>
  <r>
    <x v="1"/>
    <x v="7"/>
    <x v="170"/>
    <x v="1"/>
    <n v="1.0032712748965E-2"/>
    <n v="10.032712748965"/>
    <m/>
    <n v="3.6497924327850342"/>
    <n v="57602.002155324575"/>
    <n v="16.001000000000001"/>
  </r>
  <r>
    <x v="1"/>
    <x v="7"/>
    <x v="171"/>
    <x v="1"/>
    <n v="1.0035134109757E-2"/>
    <n v="10.035134109756999"/>
    <m/>
    <n v="3.6479263305664063"/>
    <n v="57602.007783359753"/>
    <n v="16.001000000000001"/>
  </r>
  <r>
    <x v="1"/>
    <x v="7"/>
    <x v="172"/>
    <x v="1"/>
    <n v="1.0022271711006E-2"/>
    <n v="10.022271711006001"/>
    <m/>
    <n v="3.6516602039337158"/>
    <n v="57602.003940450617"/>
    <n v="16.001000000000001"/>
  </r>
  <r>
    <x v="1"/>
    <x v="7"/>
    <x v="173"/>
    <x v="1"/>
    <n v="1.0027216183057E-2"/>
    <n v="10.027216183057"/>
    <m/>
    <n v="3.6076643466949463"/>
    <n v="57602.033110511969"/>
    <n v="16.001000000000001"/>
  </r>
  <r>
    <x v="1"/>
    <x v="7"/>
    <x v="174"/>
    <x v="1"/>
    <n v="1.0041114705631999E-2"/>
    <n v="10.041114705631999"/>
    <m/>
    <n v="3.737739086151123"/>
    <n v="57602.003801476574"/>
    <n v="16.001000000000001"/>
  </r>
  <r>
    <x v="1"/>
    <x v="7"/>
    <x v="175"/>
    <x v="1"/>
    <n v="0"/>
    <n v="0"/>
    <m/>
    <n v="3.737739086151123"/>
    <n v="0"/>
    <n v="0"/>
  </r>
  <r>
    <x v="1"/>
    <x v="7"/>
    <x v="176"/>
    <x v="0"/>
    <n v="2.0241068454725002E-2"/>
    <n v="20.241068454725003"/>
    <m/>
    <n v="3.6497924327850342"/>
    <n v="125784.04873072602"/>
    <n v="34.94"/>
  </r>
  <r>
    <x v="1"/>
    <x v="7"/>
    <x v="177"/>
    <x v="1"/>
    <n v="1.0039714460881E-2"/>
    <n v="10.039714460880999"/>
    <m/>
    <n v="3.9995336532592773"/>
    <n v="57600.038003058566"/>
    <n v="16"/>
  </r>
  <r>
    <x v="1"/>
    <x v="7"/>
    <x v="178"/>
    <x v="1"/>
    <n v="1.0041254813304E-2"/>
    <n v="10.041254813304"/>
    <m/>
    <n v="3.6497924327850342"/>
    <n v="57600.037913524968"/>
    <n v="16"/>
  </r>
  <r>
    <x v="1"/>
    <x v="7"/>
    <x v="179"/>
    <x v="1"/>
    <n v="1.0035919347235E-2"/>
    <n v="10.035919347235"/>
    <m/>
    <n v="3.8198244571685791"/>
    <n v="57600.038058716957"/>
    <n v="16"/>
  </r>
  <r>
    <x v="1"/>
    <x v="7"/>
    <x v="180"/>
    <x v="1"/>
    <n v="1.0034242809175E-2"/>
    <n v="10.034242809175"/>
    <m/>
    <n v="3.6918773651123047"/>
    <n v="57602.004392453367"/>
    <n v="16.001000000000001"/>
  </r>
  <r>
    <x v="1"/>
    <x v="7"/>
    <x v="181"/>
    <x v="1"/>
    <n v="1.0052292821228E-2"/>
    <n v="10.052292821227999"/>
    <m/>
    <n v="3.6956562995910645"/>
    <n v="57602.003049313003"/>
    <n v="16.001000000000001"/>
  </r>
  <r>
    <x v="1"/>
    <x v="7"/>
    <x v="182"/>
    <x v="1"/>
    <n v="1.0042040221631E-2"/>
    <n v="10.042040221631"/>
    <m/>
    <n v="3.6956562995910645"/>
    <n v="57602.003916242291"/>
    <n v="16.001000000000001"/>
  </r>
  <r>
    <x v="1"/>
    <x v="7"/>
    <x v="183"/>
    <x v="1"/>
    <n v="0"/>
    <n v="0"/>
    <m/>
    <n v="3.6956562995910645"/>
    <n v="0"/>
    <n v="0"/>
  </r>
  <r>
    <x v="1"/>
    <x v="7"/>
    <x v="184"/>
    <x v="0"/>
    <n v="2.0197249309933999E-2"/>
    <n v="20.197249309933998"/>
    <m/>
    <n v="3.739652156829834"/>
    <n v="125986.7712111154"/>
    <n v="34.996000000000002"/>
  </r>
  <r>
    <x v="1"/>
    <x v="7"/>
    <x v="185"/>
    <x v="1"/>
    <n v="1.0043220729042001E-2"/>
    <n v="10.043220729042"/>
    <m/>
    <n v="3.955582857131958"/>
    <n v="57600.037808586792"/>
    <n v="16"/>
  </r>
  <r>
    <x v="1"/>
    <x v="7"/>
    <x v="186"/>
    <x v="1"/>
    <n v="1.0044900072563E-2"/>
    <n v="10.044900072562999"/>
    <m/>
    <n v="3.6516602039337158"/>
    <n v="57600.011876693403"/>
    <n v="16"/>
  </r>
  <r>
    <x v="1"/>
    <x v="7"/>
    <x v="187"/>
    <x v="1"/>
    <n v="1.0042105248736E-2"/>
    <n v="10.042105248736"/>
    <m/>
    <n v="3.6937658786773682"/>
    <n v="57602.001439798289"/>
    <n v="16.001000000000001"/>
  </r>
  <r>
    <x v="1"/>
    <x v="7"/>
    <x v="188"/>
    <x v="1"/>
    <n v="1.0038168523876E-2"/>
    <n v="10.038168523875999"/>
    <m/>
    <n v="3.6918773651123047"/>
    <n v="57600.035898332193"/>
    <n v="16"/>
  </r>
  <r>
    <x v="1"/>
    <x v="7"/>
    <x v="189"/>
    <x v="1"/>
    <n v="1.0024176331174001E-2"/>
    <n v="10.024176331174001"/>
    <m/>
    <n v="3.6918773651123047"/>
    <n v="57600.037043896664"/>
    <n v="16"/>
  </r>
  <r>
    <x v="1"/>
    <x v="7"/>
    <x v="190"/>
    <x v="1"/>
    <n v="1.0020749370712999E-2"/>
    <n v="10.020749370712998"/>
    <m/>
    <n v="3.6516602039337158"/>
    <n v="57600.037743414221"/>
    <n v="16"/>
  </r>
  <r>
    <x v="1"/>
    <x v="7"/>
    <x v="191"/>
    <x v="1"/>
    <n v="0"/>
    <n v="0"/>
    <m/>
    <n v="3.6516602039337158"/>
    <n v="0"/>
    <n v="0"/>
  </r>
  <r>
    <x v="1"/>
    <x v="7"/>
    <x v="192"/>
    <x v="0"/>
    <n v="2.0168638926699001E-2"/>
    <n v="20.168638926699"/>
    <m/>
    <n v="3.7797791957855225"/>
    <n v="125873.18540073988"/>
    <n v="34.965000000000003"/>
  </r>
  <r>
    <x v="1"/>
    <x v="7"/>
    <x v="193"/>
    <x v="1"/>
    <n v="1.0024545513503E-2"/>
    <n v="10.024545513503"/>
    <m/>
    <n v="3.9995336532592773"/>
    <n v="57602.003732572237"/>
    <n v="16.001000000000001"/>
  </r>
  <r>
    <x v="1"/>
    <x v="7"/>
    <x v="194"/>
    <x v="1"/>
    <n v="1.0024484031856001E-2"/>
    <n v="10.024484031856"/>
    <m/>
    <n v="3.735828161239624"/>
    <n v="57602.019355051612"/>
    <n v="16.001000000000001"/>
  </r>
  <r>
    <x v="0"/>
    <x v="7"/>
    <x v="65"/>
    <x v="1"/>
    <n v="1.0165533138976E-2"/>
    <n v="10.165533138976"/>
    <m/>
    <n v="0"/>
    <n v="57600.026188303877"/>
    <n v="16"/>
  </r>
  <r>
    <x v="0"/>
    <x v="7"/>
    <x v="66"/>
    <x v="1"/>
    <n v="1.0169153817174001E-2"/>
    <n v="10.169153817174001"/>
    <m/>
    <n v="1.5804262161254883"/>
    <n v="57600.009783986839"/>
    <n v="16"/>
  </r>
  <r>
    <x v="0"/>
    <x v="7"/>
    <x v="67"/>
    <x v="1"/>
    <n v="1.0169829422619001E-2"/>
    <n v="10.169829422619001"/>
    <m/>
    <n v="1.6243269443511963"/>
    <n v="57600.01123605913"/>
    <n v="16"/>
  </r>
  <r>
    <x v="0"/>
    <x v="7"/>
    <x v="68"/>
    <x v="1"/>
    <n v="1.0168855105066E-2"/>
    <n v="10.168855105066001"/>
    <m/>
    <n v="1.5796223878860474"/>
    <n v="57600.009599573561"/>
    <n v="16"/>
  </r>
  <r>
    <x v="0"/>
    <x v="7"/>
    <x v="69"/>
    <x v="1"/>
    <n v="1.0169218605103E-2"/>
    <n v="10.169218605103"/>
    <m/>
    <n v="1.6235007047653198"/>
    <n v="57600.01005230673"/>
    <n v="16"/>
  </r>
  <r>
    <x v="0"/>
    <x v="7"/>
    <x v="70"/>
    <x v="1"/>
    <n v="1.016078201608E-2"/>
    <n v="10.160782016080001"/>
    <m/>
    <n v="1.5373077392578125"/>
    <n v="57601.975623523002"/>
    <n v="16.001000000000001"/>
  </r>
  <r>
    <x v="0"/>
    <x v="7"/>
    <x v="71"/>
    <x v="1"/>
    <n v="0"/>
    <n v="0"/>
    <m/>
    <n v="1.5373077392578125"/>
    <n v="0"/>
    <n v="0"/>
  </r>
  <r>
    <x v="0"/>
    <x v="7"/>
    <x v="73"/>
    <x v="1"/>
    <n v="1.0157848933000001E-2"/>
    <n v="10.157848933"/>
    <m/>
    <n v="1.8008462190628052"/>
    <n v="57600.009910454195"/>
    <n v="16"/>
  </r>
  <r>
    <x v="0"/>
    <x v="7"/>
    <x v="74"/>
    <x v="1"/>
    <n v="1.0171804363939E-2"/>
    <n v="10.171804363939"/>
    <m/>
    <n v="1.5373077392578125"/>
    <n v="57600.009842399159"/>
    <n v="16"/>
  </r>
  <r>
    <x v="0"/>
    <x v="7"/>
    <x v="75"/>
    <x v="1"/>
    <n v="1.0170290493694001E-2"/>
    <n v="10.170290493694001"/>
    <m/>
    <n v="1.5804262161254883"/>
    <n v="57602.012353645528"/>
    <n v="16.001000000000001"/>
  </r>
  <r>
    <x v="0"/>
    <x v="7"/>
    <x v="76"/>
    <x v="1"/>
    <n v="1.0169335544488E-2"/>
    <n v="10.169335544488"/>
    <m/>
    <n v="1.6243269443511963"/>
    <n v="57601.98072913682"/>
    <n v="16.001000000000001"/>
  </r>
  <r>
    <x v="0"/>
    <x v="7"/>
    <x v="77"/>
    <x v="1"/>
    <n v="1.0171895018648E-2"/>
    <n v="10.171895018648"/>
    <m/>
    <n v="1.6235007047653198"/>
    <n v="57600.013184450989"/>
    <n v="16"/>
  </r>
  <r>
    <x v="0"/>
    <x v="7"/>
    <x v="78"/>
    <x v="1"/>
    <n v="1.0172327682590999E-2"/>
    <n v="10.172327682591"/>
    <m/>
    <n v="1.6673791408538818"/>
    <n v="57600.028118231232"/>
    <n v="16"/>
  </r>
  <r>
    <x v="0"/>
    <x v="7"/>
    <x v="79"/>
    <x v="1"/>
    <n v="0"/>
    <n v="0"/>
    <m/>
    <n v="1.6673791408538818"/>
    <n v="0"/>
    <n v="0"/>
  </r>
  <r>
    <x v="0"/>
    <x v="7"/>
    <x v="81"/>
    <x v="1"/>
    <n v="1.0174176097421E-2"/>
    <n v="10.174176097421"/>
    <m/>
    <n v="1.9316320419311523"/>
    <n v="57600.021673941403"/>
    <n v="16"/>
  </r>
  <r>
    <x v="0"/>
    <x v="7"/>
    <x v="82"/>
    <x v="1"/>
    <n v="1.0174225534997999E-2"/>
    <n v="10.174225534998"/>
    <m/>
    <n v="1.5820363759994507"/>
    <n v="57601.975827442147"/>
    <n v="16.001000000000001"/>
  </r>
  <r>
    <x v="0"/>
    <x v="7"/>
    <x v="83"/>
    <x v="1"/>
    <n v="1.0175623902986999E-2"/>
    <n v="10.175623902986999"/>
    <m/>
    <n v="1.6235007047653198"/>
    <n v="57601.975387708371"/>
    <n v="16.001000000000001"/>
  </r>
  <r>
    <x v="0"/>
    <x v="7"/>
    <x v="84"/>
    <x v="1"/>
    <n v="1.0177642077780999E-2"/>
    <n v="10.177642077781"/>
    <m/>
    <n v="1.6259818077087402"/>
    <n v="57601.989053015015"/>
    <n v="16.001000000000001"/>
  </r>
  <r>
    <x v="0"/>
    <x v="7"/>
    <x v="85"/>
    <x v="1"/>
    <n v="1.017047733249E-2"/>
    <n v="10.17047733249"/>
    <m/>
    <n v="1.5804262161254883"/>
    <n v="57600.012629484874"/>
    <n v="16"/>
  </r>
  <r>
    <x v="0"/>
    <x v="7"/>
    <x v="86"/>
    <x v="1"/>
    <n v="1.0178099584092999E-2"/>
    <n v="10.178099584092999"/>
    <m/>
    <n v="1.6682276725769043"/>
    <n v="57600.009441792179"/>
    <n v="16"/>
  </r>
  <r>
    <x v="0"/>
    <x v="7"/>
    <x v="87"/>
    <x v="1"/>
    <n v="0"/>
    <n v="0"/>
    <m/>
    <n v="1.6682276725769043"/>
    <n v="0"/>
    <n v="0"/>
  </r>
  <r>
    <x v="0"/>
    <x v="7"/>
    <x v="89"/>
    <x v="1"/>
    <n v="1.0156372896540001E-2"/>
    <n v="10.156372896540001"/>
    <m/>
    <n v="1.9755327701568604"/>
    <n v="57601.975533842473"/>
    <n v="16.001000000000001"/>
  </r>
  <r>
    <x v="0"/>
    <x v="7"/>
    <x v="90"/>
    <x v="1"/>
    <n v="1.0150340425060999E-2"/>
    <n v="10.150340425061"/>
    <m/>
    <n v="1.7121284008026123"/>
    <n v="57600.009707968798"/>
    <n v="16"/>
  </r>
  <r>
    <x v="0"/>
    <x v="7"/>
    <x v="91"/>
    <x v="1"/>
    <n v="1.0152822455656E-2"/>
    <n v="10.152822455656"/>
    <m/>
    <n v="1.6682276725769043"/>
    <n v="57601.975379397983"/>
    <n v="16.001000000000001"/>
  </r>
  <r>
    <x v="0"/>
    <x v="7"/>
    <x v="92"/>
    <x v="1"/>
    <n v="1.0155532917116E-2"/>
    <n v="10.155532917116"/>
    <m/>
    <n v="1.6251538991928101"/>
    <n v="57600.01247313249"/>
    <n v="16"/>
  </r>
  <r>
    <x v="0"/>
    <x v="7"/>
    <x v="93"/>
    <x v="1"/>
    <n v="1.0157364840592001E-2"/>
    <n v="10.157364840592001"/>
    <m/>
    <n v="1.6682276725769043"/>
    <n v="57600.009696202033"/>
    <n v="16"/>
  </r>
  <r>
    <x v="0"/>
    <x v="7"/>
    <x v="94"/>
    <x v="1"/>
    <n v="1.0156945149621999E-2"/>
    <n v="10.156945149621999"/>
    <m/>
    <n v="1.6682276725769043"/>
    <n v="57600.009872313043"/>
    <n v="16"/>
  </r>
  <r>
    <x v="0"/>
    <x v="7"/>
    <x v="95"/>
    <x v="1"/>
    <n v="0"/>
    <n v="0"/>
    <m/>
    <n v="1.6682276725769043"/>
    <n v="0"/>
    <n v="0"/>
  </r>
  <r>
    <x v="0"/>
    <x v="7"/>
    <x v="97"/>
    <x v="1"/>
    <n v="1.0153973524064001E-2"/>
    <n v="10.153973524064"/>
    <m/>
    <n v="1.9755327701568604"/>
    <n v="57600.046239470961"/>
    <n v="16"/>
  </r>
  <r>
    <x v="0"/>
    <x v="7"/>
    <x v="98"/>
    <x v="1"/>
    <n v="1.0149363435394999E-2"/>
    <n v="10.149363435394999"/>
    <m/>
    <n v="1.6251538991928101"/>
    <n v="57600.014623261057"/>
    <n v="16"/>
  </r>
  <r>
    <x v="0"/>
    <x v="7"/>
    <x v="99"/>
    <x v="1"/>
    <n v="1.0154044870136001E-2"/>
    <n v="10.154044870136001"/>
    <m/>
    <n v="1.6243269443511963"/>
    <n v="57600.022168668802"/>
    <n v="16"/>
  </r>
  <r>
    <x v="0"/>
    <x v="7"/>
    <x v="100"/>
    <x v="1"/>
    <n v="1.015721309889E-2"/>
    <n v="10.157213098890001"/>
    <m/>
    <n v="1.7121284008026123"/>
    <n v="57602.000463852266"/>
    <n v="16.001000000000001"/>
  </r>
  <r>
    <x v="0"/>
    <x v="7"/>
    <x v="101"/>
    <x v="1"/>
    <n v="1.0157887022299E-2"/>
    <n v="10.157887022299001"/>
    <m/>
    <n v="1.5820363759994507"/>
    <n v="57600.008327800329"/>
    <n v="16"/>
  </r>
  <r>
    <x v="0"/>
    <x v="7"/>
    <x v="102"/>
    <x v="1"/>
    <n v="1.0156781096888E-2"/>
    <n v="10.156781096888"/>
    <m/>
    <n v="1.7121284008026123"/>
    <n v="57600.022831645445"/>
    <n v="16"/>
  </r>
  <r>
    <x v="0"/>
    <x v="7"/>
    <x v="103"/>
    <x v="1"/>
    <n v="0"/>
    <n v="0"/>
    <m/>
    <n v="1.7121284008026123"/>
    <n v="0"/>
    <n v="0"/>
  </r>
  <r>
    <x v="0"/>
    <x v="7"/>
    <x v="105"/>
    <x v="1"/>
    <n v="1.0154987845423E-2"/>
    <n v="10.154987845422999"/>
    <m/>
    <n v="1.9755327701568604"/>
    <n v="57600.008189352229"/>
    <n v="16"/>
  </r>
  <r>
    <x v="0"/>
    <x v="7"/>
    <x v="106"/>
    <x v="1"/>
    <n v="1.0150256942358001E-2"/>
    <n v="10.150256942358"/>
    <m/>
    <n v="1.6682276725769043"/>
    <n v="57600.01166065679"/>
    <n v="16"/>
  </r>
  <r>
    <x v="0"/>
    <x v="7"/>
    <x v="107"/>
    <x v="1"/>
    <n v="1.0159099192227E-2"/>
    <n v="10.159099192227"/>
    <m/>
    <n v="1.7560291290283203"/>
    <n v="57600.025250738989"/>
    <n v="16"/>
  </r>
  <r>
    <x v="0"/>
    <x v="7"/>
    <x v="108"/>
    <x v="1"/>
    <n v="1.0163917197804E-2"/>
    <n v="10.163917197804"/>
    <m/>
    <n v="1.6259818077087402"/>
    <n v="57600.020963887495"/>
    <n v="16"/>
  </r>
  <r>
    <x v="0"/>
    <x v="7"/>
    <x v="109"/>
    <x v="1"/>
    <n v="1.016657099927E-2"/>
    <n v="10.16657099927"/>
    <m/>
    <n v="1.7130000591278076"/>
    <n v="57600.012222083169"/>
    <n v="16"/>
  </r>
  <r>
    <x v="0"/>
    <x v="7"/>
    <x v="110"/>
    <x v="1"/>
    <n v="1.0161312373925001E-2"/>
    <n v="10.161312373925"/>
    <m/>
    <n v="1.6690770387649536"/>
    <n v="57600.007669098675"/>
    <n v="16"/>
  </r>
  <r>
    <x v="0"/>
    <x v="7"/>
    <x v="111"/>
    <x v="1"/>
    <n v="0"/>
    <n v="0"/>
    <m/>
    <n v="1.6690770387649536"/>
    <n v="0"/>
    <n v="0"/>
  </r>
  <r>
    <x v="0"/>
    <x v="7"/>
    <x v="113"/>
    <x v="1"/>
    <n v="1.0158551578606E-2"/>
    <n v="10.158551578606"/>
    <m/>
    <n v="1.9326153993606567"/>
    <n v="57600.020807869485"/>
    <n v="16"/>
  </r>
  <r>
    <x v="0"/>
    <x v="7"/>
    <x v="114"/>
    <x v="1"/>
    <n v="1.0152765707409001E-2"/>
    <n v="10.152765707409001"/>
    <m/>
    <n v="1.6690770387649536"/>
    <n v="57600.043964695069"/>
    <n v="16"/>
  </r>
  <r>
    <x v="0"/>
    <x v="7"/>
    <x v="115"/>
    <x v="1"/>
    <n v="1.0159883356839001E-2"/>
    <n v="10.159883356839002"/>
    <m/>
    <n v="1.7560291290283203"/>
    <n v="57600.177492385257"/>
    <n v="16"/>
  </r>
  <r>
    <x v="0"/>
    <x v="7"/>
    <x v="116"/>
    <x v="1"/>
    <n v="1.0162837828401E-2"/>
    <n v="10.162837828400999"/>
    <m/>
    <n v="1.6251538991928101"/>
    <n v="57602.706236593891"/>
    <n v="16.001000000000001"/>
  </r>
  <r>
    <x v="0"/>
    <x v="7"/>
    <x v="117"/>
    <x v="1"/>
    <n v="1.0163888473694E-2"/>
    <n v="10.163888473694"/>
    <m/>
    <n v="1.6690770387649536"/>
    <n v="57608.88340584829"/>
    <n v="16.001999999999999"/>
  </r>
  <r>
    <x v="0"/>
    <x v="7"/>
    <x v="118"/>
    <x v="1"/>
    <n v="7.530249483071E-3"/>
    <n v="7.5302494830709996"/>
    <m/>
    <n v="0"/>
    <n v="43693.395148126408"/>
    <n v="12.137"/>
  </r>
  <r>
    <x v="0"/>
    <x v="7"/>
    <x v="119"/>
    <x v="1"/>
    <n v="0"/>
    <n v="0"/>
    <m/>
    <n v="0"/>
    <n v="0"/>
    <n v="0"/>
  </r>
  <r>
    <x v="0"/>
    <x v="7"/>
    <x v="121"/>
    <x v="1"/>
    <n v="1.0177167053207E-2"/>
    <n v="10.177167053207"/>
    <m/>
    <n v="1.9755327701568604"/>
    <n v="57600.027191407353"/>
    <n v="16"/>
  </r>
  <r>
    <x v="0"/>
    <x v="7"/>
    <x v="122"/>
    <x v="1"/>
    <n v="1.0166654470062E-2"/>
    <n v="10.166654470062001"/>
    <m/>
    <n v="1.8008462190628052"/>
    <n v="57600.038248985016"/>
    <n v="16"/>
  </r>
  <r>
    <x v="0"/>
    <x v="7"/>
    <x v="123"/>
    <x v="1"/>
    <n v="1.0167217756718E-2"/>
    <n v="10.167217756717999"/>
    <m/>
    <n v="1.8438305854797363"/>
    <n v="57600.037820431331"/>
    <n v="16"/>
  </r>
  <r>
    <x v="0"/>
    <x v="7"/>
    <x v="124"/>
    <x v="1"/>
    <n v="1.0168105426109001E-2"/>
    <n v="10.168105426109001"/>
    <m/>
    <n v="1.7560291290283203"/>
    <n v="57600.038115554446"/>
    <n v="16"/>
  </r>
  <r>
    <x v="0"/>
    <x v="7"/>
    <x v="125"/>
    <x v="1"/>
    <n v="1.0163395501734E-2"/>
    <n v="10.163395501734"/>
    <m/>
    <n v="1.7560291290283203"/>
    <n v="57600.03779098759"/>
    <n v="16"/>
  </r>
  <r>
    <x v="0"/>
    <x v="7"/>
    <x v="126"/>
    <x v="1"/>
    <n v="1.0169491978349999E-2"/>
    <n v="10.169491978349999"/>
    <m/>
    <n v="1.7999298572540283"/>
    <n v="57602.004035204081"/>
    <n v="16.001000000000001"/>
  </r>
  <r>
    <x v="0"/>
    <x v="7"/>
    <x v="127"/>
    <x v="1"/>
    <n v="0"/>
    <n v="0"/>
    <m/>
    <n v="1.7999298572540283"/>
    <n v="0"/>
    <n v="0"/>
  </r>
  <r>
    <x v="0"/>
    <x v="7"/>
    <x v="129"/>
    <x v="1"/>
    <n v="1.0159324860522E-2"/>
    <n v="10.159324860522"/>
    <m/>
    <n v="2.0622847080230713"/>
    <n v="57600.037966323041"/>
    <n v="16"/>
  </r>
  <r>
    <x v="0"/>
    <x v="7"/>
    <x v="130"/>
    <x v="1"/>
    <n v="1.0166852194828E-2"/>
    <n v="10.166852194828"/>
    <m/>
    <n v="1.8008462190628052"/>
    <n v="57600.037847440406"/>
    <n v="16"/>
  </r>
  <r>
    <x v="0"/>
    <x v="7"/>
    <x v="131"/>
    <x v="1"/>
    <n v="1.0167844939904001E-2"/>
    <n v="10.167844939904001"/>
    <m/>
    <n v="1.7999298572540283"/>
    <n v="57600.037565994731"/>
    <n v="16"/>
  </r>
  <r>
    <x v="0"/>
    <x v="7"/>
    <x v="132"/>
    <x v="1"/>
    <n v="1.0189327646501E-2"/>
    <n v="10.189327646501001"/>
    <m/>
    <n v="1.7138727903366089"/>
    <n v="57600.037003313817"/>
    <n v="16"/>
  </r>
  <r>
    <x v="0"/>
    <x v="7"/>
    <x v="133"/>
    <x v="1"/>
    <n v="1.0167534614211E-2"/>
    <n v="10.167534614211"/>
    <m/>
    <n v="1.8867710828781128"/>
    <n v="57600.024750943223"/>
    <n v="16"/>
  </r>
  <r>
    <x v="0"/>
    <x v="7"/>
    <x v="134"/>
    <x v="1"/>
    <n v="1.0165757036895E-2"/>
    <n v="10.165757036895"/>
    <m/>
    <n v="1.7578182220458984"/>
    <n v="57600.035625678785"/>
    <n v="16"/>
  </r>
  <r>
    <x v="0"/>
    <x v="7"/>
    <x v="135"/>
    <x v="1"/>
    <n v="0"/>
    <n v="0"/>
    <m/>
    <n v="1.7578182220458984"/>
    <n v="0"/>
    <n v="0"/>
  </r>
  <r>
    <x v="0"/>
    <x v="7"/>
    <x v="137"/>
    <x v="1"/>
    <n v="1.0176048284895999E-2"/>
    <n v="10.176048284896"/>
    <m/>
    <n v="2.1050922870635986"/>
    <n v="57600.035553323054"/>
    <n v="16"/>
  </r>
  <r>
    <x v="0"/>
    <x v="7"/>
    <x v="138"/>
    <x v="1"/>
    <n v="1.0165151603535E-2"/>
    <n v="10.165151603535001"/>
    <m/>
    <n v="1.8008462190628052"/>
    <n v="57600.03280357708"/>
    <n v="16"/>
  </r>
  <r>
    <x v="0"/>
    <x v="7"/>
    <x v="139"/>
    <x v="1"/>
    <n v="1.0181845708474999E-2"/>
    <n v="10.181845708474999"/>
    <m/>
    <n v="1.7569230794906616"/>
    <n v="57601.994263332002"/>
    <n v="16.001000000000001"/>
  </r>
  <r>
    <x v="0"/>
    <x v="7"/>
    <x v="140"/>
    <x v="1"/>
    <n v="1.0164020062517E-2"/>
    <n v="10.164020062517"/>
    <m/>
    <n v="1.9306495189666748"/>
    <n v="57602.003119966153"/>
    <n v="16.001000000000001"/>
  </r>
  <r>
    <x v="0"/>
    <x v="7"/>
    <x v="141"/>
    <x v="1"/>
    <n v="1.0169376715284E-2"/>
    <n v="10.169376715283999"/>
    <m/>
    <n v="0"/>
    <n v="57602.002155049377"/>
    <n v="16.001000000000001"/>
  </r>
  <r>
    <x v="0"/>
    <x v="7"/>
    <x v="142"/>
    <x v="1"/>
    <n v="1.0164249662199001E-2"/>
    <n v="10.164249662199001"/>
    <m/>
    <n v="1.8457090854644775"/>
    <n v="57602.003968853402"/>
    <n v="16.001000000000001"/>
  </r>
  <r>
    <x v="0"/>
    <x v="7"/>
    <x v="143"/>
    <x v="1"/>
    <n v="0"/>
    <n v="0"/>
    <m/>
    <n v="1.8457090854644775"/>
    <n v="0"/>
    <n v="0"/>
  </r>
  <r>
    <x v="0"/>
    <x v="7"/>
    <x v="145"/>
    <x v="1"/>
    <n v="1.0169955982839001E-2"/>
    <n v="10.169955982839001"/>
    <m/>
    <n v="2.1500415802001953"/>
    <n v="57600.037602657496"/>
    <n v="16"/>
  </r>
  <r>
    <x v="0"/>
    <x v="7"/>
    <x v="146"/>
    <x v="1"/>
    <n v="1.0186974251724001E-2"/>
    <n v="10.186974251724001"/>
    <m/>
    <n v="1.8886923789978027"/>
    <n v="57600.037890092877"/>
    <n v="16"/>
  </r>
  <r>
    <x v="0"/>
    <x v="7"/>
    <x v="147"/>
    <x v="1"/>
    <n v="1.0181553386005999E-2"/>
    <n v="10.181553386006"/>
    <m/>
    <n v="1.8447692394256592"/>
    <n v="57600.037565004706"/>
    <n v="16"/>
  </r>
  <r>
    <x v="0"/>
    <x v="7"/>
    <x v="148"/>
    <x v="1"/>
    <n v="1.0164672202321E-2"/>
    <n v="10.164672202321"/>
    <m/>
    <n v="1.8877313137054443"/>
    <n v="57600.037762246975"/>
    <n v="16"/>
  </r>
  <r>
    <x v="0"/>
    <x v="7"/>
    <x v="149"/>
    <x v="1"/>
    <n v="1.0166404653597E-2"/>
    <n v="10.166404653597001"/>
    <m/>
    <n v="1.8877313137054443"/>
    <n v="57600.039822349485"/>
    <n v="16"/>
  </r>
  <r>
    <x v="0"/>
    <x v="7"/>
    <x v="150"/>
    <x v="1"/>
    <n v="1.0167963075296001E-2"/>
    <n v="10.167963075296001"/>
    <m/>
    <n v="1.8877313137054443"/>
    <n v="57602.004351366915"/>
    <n v="16.001000000000001"/>
  </r>
  <r>
    <x v="0"/>
    <x v="7"/>
    <x v="151"/>
    <x v="1"/>
    <n v="0"/>
    <n v="0"/>
    <m/>
    <n v="1.8877313137054443"/>
    <n v="0"/>
    <n v="0"/>
  </r>
  <r>
    <x v="0"/>
    <x v="7"/>
    <x v="153"/>
    <x v="1"/>
    <n v="1.0166024813203001E-2"/>
    <n v="10.166024813203"/>
    <m/>
    <n v="2.1083078384399414"/>
    <n v="57602.018231984359"/>
    <n v="16.001000000000001"/>
  </r>
  <r>
    <x v="0"/>
    <x v="7"/>
    <x v="154"/>
    <x v="1"/>
    <n v="1.0165331911611E-2"/>
    <n v="10.165331911611"/>
    <m/>
    <n v="1.9306495189666748"/>
    <n v="57600.037702085952"/>
    <n v="16"/>
  </r>
  <r>
    <x v="0"/>
    <x v="7"/>
    <x v="155"/>
    <x v="1"/>
    <n v="1.0168336867867001E-2"/>
    <n v="10.168336867867001"/>
    <m/>
    <n v="1.9306495189666748"/>
    <n v="57600.037707655873"/>
    <n v="16"/>
  </r>
  <r>
    <x v="0"/>
    <x v="7"/>
    <x v="156"/>
    <x v="1"/>
    <n v="1.0167309244694001E-2"/>
    <n v="10.167309244694"/>
    <m/>
    <n v="1.8877313137054443"/>
    <n v="57600.038291963909"/>
    <n v="16"/>
  </r>
  <r>
    <x v="0"/>
    <x v="7"/>
    <x v="157"/>
    <x v="1"/>
    <n v="1.0164871791068E-2"/>
    <n v="10.164871791068"/>
    <m/>
    <n v="1.8877313137054443"/>
    <n v="57600.037562475023"/>
    <n v="16"/>
  </r>
  <r>
    <x v="0"/>
    <x v="7"/>
    <x v="158"/>
    <x v="1"/>
    <n v="1.016481514102E-2"/>
    <n v="10.16481514102"/>
    <m/>
    <n v="1.8877313137054443"/>
    <n v="57602.003539992395"/>
    <n v="16.001000000000001"/>
  </r>
  <r>
    <x v="0"/>
    <x v="7"/>
    <x v="159"/>
    <x v="1"/>
    <n v="0"/>
    <n v="0"/>
    <m/>
    <n v="1.8877313137054443"/>
    <n v="0"/>
    <n v="0"/>
  </r>
  <r>
    <x v="0"/>
    <x v="7"/>
    <x v="161"/>
    <x v="1"/>
    <n v="1.0166862433296999E-2"/>
    <n v="10.166862433297"/>
    <m/>
    <n v="2.1083078384399414"/>
    <n v="57600.037797301266"/>
    <n v="16"/>
  </r>
  <r>
    <x v="0"/>
    <x v="7"/>
    <x v="162"/>
    <x v="1"/>
    <n v="1.0166642457005E-2"/>
    <n v="10.166642457005"/>
    <m/>
    <n v="1.8447692394256592"/>
    <n v="57602.005779342398"/>
    <n v="16.001000000000001"/>
  </r>
  <r>
    <x v="0"/>
    <x v="7"/>
    <x v="163"/>
    <x v="1"/>
    <n v="1.0165370667955E-2"/>
    <n v="10.165370667955001"/>
    <m/>
    <n v="1.9316320419311523"/>
    <n v="57600.038047779053"/>
    <n v="16"/>
  </r>
  <r>
    <x v="0"/>
    <x v="7"/>
    <x v="164"/>
    <x v="1"/>
    <n v="1.0172580396129E-2"/>
    <n v="10.172580396129"/>
    <m/>
    <n v="1.8886923789978027"/>
    <n v="57600.041149488083"/>
    <n v="16"/>
  </r>
  <r>
    <x v="0"/>
    <x v="7"/>
    <x v="165"/>
    <x v="1"/>
    <n v="1.0192319417342E-2"/>
    <n v="10.192319417341999"/>
    <m/>
    <n v="1.9745279550552368"/>
    <n v="57602.001688376811"/>
    <n v="16.001000000000001"/>
  </r>
  <r>
    <x v="0"/>
    <x v="7"/>
    <x v="166"/>
    <x v="1"/>
    <n v="1.0185903199162001E-2"/>
    <n v="10.185903199162"/>
    <m/>
    <n v="1.8457090854644775"/>
    <n v="57602.003383289695"/>
    <n v="16.001000000000001"/>
  </r>
  <r>
    <x v="0"/>
    <x v="7"/>
    <x v="167"/>
    <x v="1"/>
    <n v="0"/>
    <n v="0"/>
    <m/>
    <n v="1.8457090854644775"/>
    <n v="0"/>
    <n v="0"/>
  </r>
  <r>
    <x v="0"/>
    <x v="7"/>
    <x v="169"/>
    <x v="1"/>
    <n v="1.0183444625409E-2"/>
    <n v="10.183444625409001"/>
    <m/>
    <n v="2.0633342266082764"/>
    <n v="57600.037477173202"/>
    <n v="16"/>
  </r>
  <r>
    <x v="0"/>
    <x v="7"/>
    <x v="170"/>
    <x v="1"/>
    <n v="1.0193649144503001E-2"/>
    <n v="10.193649144503"/>
    <m/>
    <n v="1.9316320419311523"/>
    <n v="57600.031033638785"/>
    <n v="16"/>
  </r>
  <r>
    <x v="0"/>
    <x v="7"/>
    <x v="171"/>
    <x v="1"/>
    <n v="1.0165899647743001E-2"/>
    <n v="10.165899647743"/>
    <m/>
    <n v="1.8896546363830566"/>
    <n v="57600.03755190123"/>
    <n v="16"/>
  </r>
  <r>
    <x v="0"/>
    <x v="7"/>
    <x v="172"/>
    <x v="1"/>
    <n v="1.0166996636914E-2"/>
    <n v="10.166996636914"/>
    <m/>
    <n v="1.9755327701568604"/>
    <n v="57600.037715084778"/>
    <n v="16"/>
  </r>
  <r>
    <x v="0"/>
    <x v="7"/>
    <x v="173"/>
    <x v="1"/>
    <n v="1.0187068396567E-2"/>
    <n v="10.187068396567"/>
    <m/>
    <n v="2.0184063911437988"/>
    <n v="57600.038537223976"/>
    <n v="16"/>
  </r>
  <r>
    <x v="0"/>
    <x v="7"/>
    <x v="174"/>
    <x v="1"/>
    <n v="1.0167756408858E-2"/>
    <n v="10.167756408857999"/>
    <m/>
    <n v="1.9316320419311523"/>
    <n v="57602.003657154637"/>
    <n v="16.001000000000001"/>
  </r>
  <r>
    <x v="0"/>
    <x v="7"/>
    <x v="175"/>
    <x v="1"/>
    <n v="0"/>
    <n v="0"/>
    <m/>
    <n v="1.9316320419311523"/>
    <n v="0"/>
    <n v="0"/>
  </r>
  <r>
    <x v="0"/>
    <x v="7"/>
    <x v="177"/>
    <x v="1"/>
    <n v="1.0163146750511999E-2"/>
    <n v="10.163146750511999"/>
    <m/>
    <n v="2.1072349548339844"/>
    <n v="57600.034578173021"/>
    <n v="16"/>
  </r>
  <r>
    <x v="0"/>
    <x v="7"/>
    <x v="178"/>
    <x v="1"/>
    <n v="1.0183132355250001E-2"/>
    <n v="10.183132355250001"/>
    <m/>
    <n v="1.9316320419311523"/>
    <n v="57600.024301482539"/>
    <n v="16"/>
  </r>
  <r>
    <x v="0"/>
    <x v="7"/>
    <x v="179"/>
    <x v="1"/>
    <n v="1.01841837768E-2"/>
    <n v="10.184183776800001"/>
    <m/>
    <n v="1.8886923789978027"/>
    <n v="57600.041282481441"/>
    <n v="16"/>
  </r>
  <r>
    <x v="0"/>
    <x v="7"/>
    <x v="180"/>
    <x v="1"/>
    <n v="1.0167041116058E-2"/>
    <n v="10.167041116058"/>
    <m/>
    <n v="1.8886923789978027"/>
    <n v="57600.024864108003"/>
    <n v="16"/>
  </r>
  <r>
    <x v="0"/>
    <x v="7"/>
    <x v="181"/>
    <x v="1"/>
    <n v="1.0176421048461001E-2"/>
    <n v="10.176421048461"/>
    <m/>
    <n v="1.9316320419311523"/>
    <n v="57600.042343029709"/>
    <n v="16"/>
  </r>
  <r>
    <x v="0"/>
    <x v="7"/>
    <x v="182"/>
    <x v="1"/>
    <n v="1.0193014977589E-2"/>
    <n v="10.193014977589"/>
    <m/>
    <n v="1.9326153993606567"/>
    <n v="57600.03778647857"/>
    <n v="16"/>
  </r>
  <r>
    <x v="0"/>
    <x v="7"/>
    <x v="183"/>
    <x v="1"/>
    <n v="0"/>
    <n v="0"/>
    <m/>
    <n v="1.9326153993606567"/>
    <n v="0"/>
    <n v="0"/>
  </r>
  <r>
    <x v="0"/>
    <x v="7"/>
    <x v="185"/>
    <x v="1"/>
    <n v="1.0190821418117E-2"/>
    <n v="10.190821418117"/>
    <m/>
    <n v="2.1522307395935059"/>
    <n v="57602.003897687318"/>
    <n v="16.001000000000001"/>
  </r>
  <r>
    <x v="0"/>
    <x v="7"/>
    <x v="186"/>
    <x v="1"/>
    <n v="1.0182366882725001E-2"/>
    <n v="10.182366882725001"/>
    <m/>
    <n v="1.9326153993606567"/>
    <n v="57602.004180987766"/>
    <n v="16.001000000000001"/>
  </r>
  <r>
    <x v="0"/>
    <x v="7"/>
    <x v="187"/>
    <x v="1"/>
    <n v="1.0184136501579E-2"/>
    <n v="10.184136501579001"/>
    <m/>
    <n v="1.9755327701568604"/>
    <n v="57600.023325787784"/>
    <n v="16"/>
  </r>
  <r>
    <x v="0"/>
    <x v="7"/>
    <x v="188"/>
    <x v="1"/>
    <n v="1.0172193420968E-2"/>
    <n v="10.172193420968"/>
    <m/>
    <n v="1.9765385389328003"/>
    <n v="57600.037836858006"/>
    <n v="16"/>
  </r>
  <r>
    <x v="0"/>
    <x v="7"/>
    <x v="189"/>
    <x v="1"/>
    <n v="1.0197475595877E-2"/>
    <n v="10.197475595877"/>
    <m/>
    <n v="2.0184063911437988"/>
    <n v="57600.0432119498"/>
    <n v="16"/>
  </r>
  <r>
    <x v="0"/>
    <x v="7"/>
    <x v="190"/>
    <x v="1"/>
    <n v="1.0186795076177001E-2"/>
    <n v="10.186795076177001"/>
    <m/>
    <n v="1.9745279550552368"/>
    <n v="57600.03776808262"/>
    <n v="16"/>
  </r>
  <r>
    <x v="0"/>
    <x v="7"/>
    <x v="191"/>
    <x v="1"/>
    <n v="0"/>
    <n v="0"/>
    <m/>
    <n v="1.9745279550552368"/>
    <n v="0"/>
    <n v="0"/>
  </r>
  <r>
    <x v="0"/>
    <x v="7"/>
    <x v="193"/>
    <x v="1"/>
    <n v="1.019213063513E-2"/>
    <n v="10.192130635129999"/>
    <m/>
    <n v="2.1522307395935059"/>
    <n v="57600.037791436953"/>
    <n v="16"/>
  </r>
  <r>
    <x v="0"/>
    <x v="7"/>
    <x v="194"/>
    <x v="1"/>
    <n v="1.0198955052050001E-2"/>
    <n v="10.198955052050001"/>
    <m/>
    <n v="2.0194334983825684"/>
    <n v="57601.998580652071"/>
    <n v="16.001000000000001"/>
  </r>
  <r>
    <x v="0"/>
    <x v="7"/>
    <x v="195"/>
    <x v="1"/>
    <n v="1.0198210614166999E-2"/>
    <n v="10.198210614166999"/>
    <m/>
    <n v="1.9326153993606567"/>
    <n v="57600.039247751745"/>
    <n v="16"/>
  </r>
  <r>
    <x v="0"/>
    <x v="7"/>
    <x v="196"/>
    <x v="1"/>
    <n v="1.0194272803534001E-2"/>
    <n v="10.194272803534"/>
    <m/>
    <n v="1.9755327701568604"/>
    <n v="57602.006497516886"/>
    <n v="16.001000000000001"/>
  </r>
  <r>
    <x v="0"/>
    <x v="7"/>
    <x v="197"/>
    <x v="1"/>
    <n v="1.0176276296352E-2"/>
    <n v="10.176276296352"/>
    <m/>
    <n v="2.0184063911437988"/>
    <n v="57600.036135172515"/>
    <n v="16"/>
  </r>
  <r>
    <x v="0"/>
    <x v="7"/>
    <x v="198"/>
    <x v="1"/>
    <n v="1.0168323668051E-2"/>
    <n v="10.168323668051"/>
    <m/>
    <n v="1.8466497659683228"/>
    <n v="57600.025887603799"/>
    <n v="16"/>
  </r>
  <r>
    <x v="0"/>
    <x v="7"/>
    <x v="199"/>
    <x v="1"/>
    <n v="0"/>
    <n v="0"/>
    <m/>
    <n v="1.8466497659683228"/>
    <n v="0"/>
    <n v="0"/>
  </r>
  <r>
    <x v="0"/>
    <x v="7"/>
    <x v="201"/>
    <x v="1"/>
    <n v="1.0178025930506001E-2"/>
    <n v="10.178025930506001"/>
    <m/>
    <n v="2.0654363632202148"/>
    <n v="57600.037030282379"/>
    <n v="16"/>
  </r>
  <r>
    <x v="0"/>
    <x v="7"/>
    <x v="202"/>
    <x v="1"/>
    <n v="1.0173763916571E-2"/>
    <n v="10.173763916571"/>
    <m/>
    <n v="2.0622847080230713"/>
    <n v="57602.003635020825"/>
    <n v="16.001000000000001"/>
  </r>
  <r>
    <x v="0"/>
    <x v="7"/>
    <x v="203"/>
    <x v="1"/>
    <n v="1.0176702723067E-2"/>
    <n v="10.176702723066999"/>
    <m/>
    <n v="1.9765385389328003"/>
    <n v="57602.003882732621"/>
    <n v="16.001000000000001"/>
  </r>
  <r>
    <x v="0"/>
    <x v="7"/>
    <x v="0"/>
    <x v="0"/>
    <n v="1.7347875785377002E-2"/>
    <n v="17.347875785377003"/>
    <m/>
    <n v="1.3176923990249634"/>
    <n v="103326.29801258052"/>
    <n v="28.702000000000002"/>
  </r>
  <r>
    <x v="0"/>
    <x v="7"/>
    <x v="8"/>
    <x v="0"/>
    <n v="1.6975544323173001E-2"/>
    <n v="16.975544323173001"/>
    <m/>
    <n v="1.2750676870346069"/>
    <n v="102456.46415269664"/>
    <n v="28.46"/>
  </r>
  <r>
    <x v="0"/>
    <x v="7"/>
    <x v="16"/>
    <x v="0"/>
    <n v="1.6856405187921999E-2"/>
    <n v="16.856405187922"/>
    <m/>
    <n v="1.3616154193878174"/>
    <n v="101464.60031373298"/>
    <n v="28.184999999999999"/>
  </r>
  <r>
    <x v="0"/>
    <x v="7"/>
    <x v="24"/>
    <x v="0"/>
    <n v="1.6779381047664001E-2"/>
    <n v="16.779381047664"/>
    <m/>
    <n v="1.3616154193878174"/>
    <n v="101022.81373828126"/>
    <n v="28.062000000000001"/>
  </r>
  <r>
    <x v="0"/>
    <x v="7"/>
    <x v="32"/>
    <x v="0"/>
    <n v="1.6716124767236998E-2"/>
    <n v="16.716124767236998"/>
    <m/>
    <n v="1.4926247596740723"/>
    <n v="100630.34455719776"/>
    <n v="27.952999999999999"/>
  </r>
  <r>
    <x v="0"/>
    <x v="7"/>
    <x v="40"/>
    <x v="0"/>
    <n v="1.6671175191824001E-2"/>
    <n v="16.671175191824002"/>
    <m/>
    <n v="1.4487240314483643"/>
    <n v="100537.70404127469"/>
    <n v="27.927"/>
  </r>
  <r>
    <x v="0"/>
    <x v="7"/>
    <x v="48"/>
    <x v="0"/>
    <n v="1.6626972640092001E-2"/>
    <n v="16.626972640091999"/>
    <m/>
    <n v="1.450200080871582"/>
    <n v="100174.30440646972"/>
    <n v="27.826000000000001"/>
  </r>
  <r>
    <x v="0"/>
    <x v="7"/>
    <x v="56"/>
    <x v="0"/>
    <n v="1.6584750740093999E-2"/>
    <n v="16.584750740093998"/>
    <m/>
    <n v="1.5373077392578125"/>
    <n v="99819.621638467346"/>
    <n v="27.728000000000002"/>
  </r>
  <r>
    <x v="0"/>
    <x v="7"/>
    <x v="64"/>
    <x v="0"/>
    <n v="1.6542392454126999E-2"/>
    <n v="16.542392454127"/>
    <m/>
    <n v="1.450200080871582"/>
    <n v="99588.594119987494"/>
    <n v="27.663"/>
  </r>
  <r>
    <x v="0"/>
    <x v="7"/>
    <x v="72"/>
    <x v="0"/>
    <n v="1.6502026116105999E-2"/>
    <n v="16.502026116105998"/>
    <m/>
    <n v="1.6235007047653198"/>
    <n v="99349.040003356582"/>
    <n v="27.597000000000001"/>
  </r>
  <r>
    <x v="0"/>
    <x v="7"/>
    <x v="80"/>
    <x v="0"/>
    <n v="1.6461342709722999E-2"/>
    <n v="16.461342709722999"/>
    <m/>
    <n v="1.6235007047653198"/>
    <n v="98859.259767303578"/>
    <n v="27.460999999999999"/>
  </r>
  <r>
    <x v="0"/>
    <x v="7"/>
    <x v="88"/>
    <x v="0"/>
    <n v="1.64245578845E-2"/>
    <n v="16.4245578845"/>
    <m/>
    <n v="1.5812308788299561"/>
    <n v="98726.658979736108"/>
    <n v="27.423999999999999"/>
  </r>
  <r>
    <x v="0"/>
    <x v="7"/>
    <x v="96"/>
    <x v="0"/>
    <n v="1.6386984711042E-2"/>
    <n v="16.386984711042"/>
    <m/>
    <n v="1.5812308788299561"/>
    <n v="98604.568783853523"/>
    <n v="27.39"/>
  </r>
  <r>
    <x v="0"/>
    <x v="7"/>
    <x v="104"/>
    <x v="0"/>
    <n v="1.6357928495814002E-2"/>
    <n v="16.357928495814001"/>
    <m/>
    <n v="1.6690770387649536"/>
    <n v="98391.530704919889"/>
    <n v="27.331"/>
  </r>
  <r>
    <x v="0"/>
    <x v="7"/>
    <x v="112"/>
    <x v="0"/>
    <n v="1.6323164082749999E-2"/>
    <n v="16.323164082749997"/>
    <m/>
    <n v="1.7130000591278076"/>
    <n v="98129.672373408423"/>
    <n v="27.257999999999999"/>
  </r>
  <r>
    <x v="0"/>
    <x v="7"/>
    <x v="120"/>
    <x v="0"/>
    <n v="1.6271102168926001E-2"/>
    <n v="16.271102168925999"/>
    <m/>
    <n v="1.7587140798568726"/>
    <n v="97810.492969996441"/>
    <n v="27.17"/>
  </r>
  <r>
    <x v="0"/>
    <x v="7"/>
    <x v="128"/>
    <x v="0"/>
    <n v="1.6241300939564E-2"/>
    <n v="16.241300939563999"/>
    <m/>
    <n v="1.7999298572540283"/>
    <n v="97594.393558794531"/>
    <n v="27.11"/>
  </r>
  <r>
    <x v="0"/>
    <x v="7"/>
    <x v="136"/>
    <x v="0"/>
    <n v="1.6215909312498E-2"/>
    <n v="16.215909312497999"/>
    <m/>
    <n v="1.8438305854797363"/>
    <n v="97402.703368177783"/>
    <n v="27.056000000000001"/>
  </r>
  <r>
    <x v="0"/>
    <x v="7"/>
    <x v="144"/>
    <x v="0"/>
    <n v="1.6176895923030999E-2"/>
    <n v="16.176895923030997"/>
    <m/>
    <n v="1.8877313137054443"/>
    <n v="97149.250899994542"/>
    <n v="26.986000000000001"/>
  </r>
  <r>
    <x v="0"/>
    <x v="7"/>
    <x v="152"/>
    <x v="0"/>
    <n v="1.6150729263809002E-2"/>
    <n v="16.150729263809001"/>
    <m/>
    <n v="1.8886923789978027"/>
    <n v="96935.319360985799"/>
    <n v="26.925999999999998"/>
  </r>
  <r>
    <x v="0"/>
    <x v="7"/>
    <x v="160"/>
    <x v="0"/>
    <n v="1.6125008840866002E-2"/>
    <n v="16.125008840866002"/>
    <m/>
    <n v="1.8447692394256592"/>
    <n v="96758.605223807637"/>
    <n v="26.876999999999999"/>
  </r>
  <r>
    <x v="0"/>
    <x v="7"/>
    <x v="168"/>
    <x v="0"/>
    <n v="1.6087787209261E-2"/>
    <n v="16.087787209260998"/>
    <m/>
    <n v="1.8886923789978027"/>
    <n v="96449.840404356713"/>
    <n v="26.792000000000002"/>
  </r>
  <r>
    <x v="0"/>
    <x v="7"/>
    <x v="176"/>
    <x v="0"/>
    <n v="1.6066062037941999E-2"/>
    <n v="16.066062037942"/>
    <m/>
    <n v="1.8877313137054443"/>
    <n v="96398.927775773322"/>
    <n v="26.777000000000001"/>
  </r>
  <r>
    <x v="0"/>
    <x v="7"/>
    <x v="184"/>
    <x v="0"/>
    <n v="1.6041004395120999E-2"/>
    <n v="16.041004395121"/>
    <m/>
    <n v="1.8896546363830566"/>
    <n v="95559.547413342982"/>
    <n v="26.544"/>
  </r>
  <r>
    <x v="0"/>
    <x v="7"/>
    <x v="192"/>
    <x v="0"/>
    <n v="1.6007040716129999E-2"/>
    <n v="16.00704071613"/>
    <m/>
    <n v="2.0622847080230713"/>
    <n v="95801.222310480676"/>
    <n v="26.611000000000001"/>
  </r>
  <r>
    <x v="0"/>
    <x v="7"/>
    <x v="200"/>
    <x v="0"/>
    <n v="1.5969636999065E-2"/>
    <n v="15.969636999064999"/>
    <m/>
    <n v="1.9765385389328003"/>
    <n v="95636.566011485163"/>
    <n v="26.565999999999999"/>
  </r>
  <r>
    <x v="0"/>
    <x v="7"/>
    <x v="204"/>
    <x v="1"/>
    <n v="1.0181870213651001E-2"/>
    <n v="10.181870213651001"/>
    <m/>
    <n v="2.0622847080230713"/>
    <n v="57600.038007329611"/>
    <n v="16"/>
  </r>
  <r>
    <x v="0"/>
    <x v="7"/>
    <x v="205"/>
    <x v="1"/>
    <n v="1.0175005192558E-2"/>
    <n v="10.175005192558"/>
    <m/>
    <n v="2.0633342266082764"/>
    <n v="57600.037882764751"/>
    <n v="16"/>
  </r>
  <r>
    <x v="0"/>
    <x v="7"/>
    <x v="206"/>
    <x v="1"/>
    <n v="1.0167739416030001E-2"/>
    <n v="10.167739416030001"/>
    <m/>
    <n v="2.0194334983825684"/>
    <n v="57600.038121857608"/>
    <n v="16"/>
  </r>
  <r>
    <x v="0"/>
    <x v="7"/>
    <x v="207"/>
    <x v="1"/>
    <n v="0"/>
    <n v="0"/>
    <m/>
    <n v="2.0194334983825684"/>
    <n v="0"/>
    <n v="0"/>
  </r>
  <r>
    <x v="0"/>
    <x v="7"/>
    <x v="208"/>
    <x v="0"/>
    <n v="1.5950587431660002E-2"/>
    <n v="15.950587431660001"/>
    <m/>
    <n v="2.0194334983825684"/>
    <n v="95553.689629792963"/>
    <n v="26.542999999999999"/>
  </r>
  <r>
    <x v="0"/>
    <x v="7"/>
    <x v="209"/>
    <x v="1"/>
    <n v="1.0174671289183E-2"/>
    <n v="10.174671289182999"/>
    <m/>
    <n v="2.1533272266387939"/>
    <n v="57602.003018858275"/>
    <n v="16.001000000000001"/>
  </r>
  <r>
    <x v="0"/>
    <x v="7"/>
    <x v="210"/>
    <x v="1"/>
    <n v="1.0172932666307E-2"/>
    <n v="10.172932666307"/>
    <m/>
    <n v="1.9765385389328003"/>
    <n v="57600.039256033779"/>
    <n v="16"/>
  </r>
  <r>
    <x v="0"/>
    <x v="7"/>
    <x v="211"/>
    <x v="1"/>
    <n v="1.0172295218677E-2"/>
    <n v="10.172295218677"/>
    <m/>
    <n v="1.9336000680923462"/>
    <n v="57600.037446112779"/>
    <n v="16"/>
  </r>
  <r>
    <x v="0"/>
    <x v="7"/>
    <x v="212"/>
    <x v="1"/>
    <n v="1.0176231737171E-2"/>
    <n v="10.176231737171001"/>
    <m/>
    <n v="1.9755327701568604"/>
    <n v="57600.023488090061"/>
    <n v="16"/>
  </r>
  <r>
    <x v="0"/>
    <x v="7"/>
    <x v="213"/>
    <x v="1"/>
    <n v="1.017644588347E-2"/>
    <n v="10.176445883469999"/>
    <m/>
    <n v="1.9336000680923462"/>
    <n v="57600.036338720063"/>
    <n v="16"/>
  </r>
  <r>
    <x v="0"/>
    <x v="7"/>
    <x v="214"/>
    <x v="1"/>
    <n v="1.0174138018252E-2"/>
    <n v="10.174138018252"/>
    <m/>
    <n v="2.1511356830596924"/>
    <n v="57600.037665901167"/>
    <n v="16"/>
  </r>
  <r>
    <x v="0"/>
    <x v="7"/>
    <x v="215"/>
    <x v="1"/>
    <n v="0"/>
    <n v="0"/>
    <m/>
    <n v="2.1511356830596924"/>
    <n v="0"/>
    <n v="0"/>
  </r>
  <r>
    <x v="0"/>
    <x v="7"/>
    <x v="216"/>
    <x v="0"/>
    <n v="1.5932321349190998E-2"/>
    <n v="15.932321349190998"/>
    <m/>
    <n v="2.0633342266082764"/>
    <n v="95403.801918240046"/>
    <n v="26.501000000000001"/>
  </r>
  <r>
    <x v="0"/>
    <x v="7"/>
    <x v="217"/>
    <x v="1"/>
    <n v="1.0178171825131E-2"/>
    <n v="10.178171825130999"/>
    <m/>
    <n v="2.1939198970794678"/>
    <n v="57601.995023273528"/>
    <n v="16.001000000000001"/>
  </r>
  <r>
    <x v="0"/>
    <x v="7"/>
    <x v="218"/>
    <x v="1"/>
    <n v="1.0174011566367E-2"/>
    <n v="10.174011566367"/>
    <m/>
    <n v="2.0204615592956543"/>
    <n v="57601.990138805486"/>
    <n v="16.001000000000001"/>
  </r>
  <r>
    <x v="0"/>
    <x v="7"/>
    <x v="219"/>
    <x v="1"/>
    <n v="1.0168777625493E-2"/>
    <n v="10.168777625493"/>
    <m/>
    <n v="2.0204615592956543"/>
    <n v="57600.032554268531"/>
    <n v="16"/>
  </r>
  <r>
    <x v="0"/>
    <x v="7"/>
    <x v="220"/>
    <x v="1"/>
    <n v="1.0169104599919E-2"/>
    <n v="10.169104599919001"/>
    <m/>
    <n v="2.1061630249023438"/>
    <n v="57600.040035137368"/>
    <n v="16"/>
  </r>
  <r>
    <x v="0"/>
    <x v="7"/>
    <x v="221"/>
    <x v="1"/>
    <n v="1.016369603616E-2"/>
    <n v="10.163696036160001"/>
    <m/>
    <n v="2.0194334983825684"/>
    <n v="57600.029545051082"/>
    <n v="16"/>
  </r>
  <r>
    <x v="0"/>
    <x v="7"/>
    <x v="222"/>
    <x v="1"/>
    <n v="1.0170389301463001E-2"/>
    <n v="10.170389301463"/>
    <m/>
    <n v="1.9345854520797729"/>
    <n v="57602.00348543904"/>
    <n v="16.001000000000001"/>
  </r>
  <r>
    <x v="0"/>
    <x v="7"/>
    <x v="223"/>
    <x v="1"/>
    <n v="0"/>
    <n v="0"/>
    <m/>
    <n v="1.9345854520797729"/>
    <n v="0"/>
    <n v="0"/>
  </r>
  <r>
    <x v="0"/>
    <x v="7"/>
    <x v="224"/>
    <x v="0"/>
    <n v="1.5900185594813002E-2"/>
    <n v="15.900185594813001"/>
    <m/>
    <n v="2.1489484310150146"/>
    <n v="95276.313644788839"/>
    <n v="26.466000000000001"/>
  </r>
  <r>
    <x v="0"/>
    <x v="7"/>
    <x v="225"/>
    <x v="1"/>
    <n v="1.017148047901E-2"/>
    <n v="10.17148047901"/>
    <m/>
    <n v="2.2389371395111084"/>
    <n v="57602.002850833029"/>
    <n v="16.001000000000001"/>
  </r>
  <r>
    <x v="0"/>
    <x v="7"/>
    <x v="226"/>
    <x v="1"/>
    <n v="1.019739638742E-2"/>
    <n v="10.19739638742"/>
    <m/>
    <n v="2.0204615592956543"/>
    <n v="57602.006981101367"/>
    <n v="16.001000000000001"/>
  </r>
  <r>
    <x v="0"/>
    <x v="7"/>
    <x v="227"/>
    <x v="1"/>
    <n v="1.0171985004364E-2"/>
    <n v="10.171985004364"/>
    <m/>
    <n v="2.1072349548339844"/>
    <n v="57602.003213773649"/>
    <n v="16.001000000000001"/>
  </r>
  <r>
    <x v="0"/>
    <x v="7"/>
    <x v="228"/>
    <x v="1"/>
    <n v="1.0166443047104E-2"/>
    <n v="10.166443047104"/>
    <m/>
    <n v="2.1072349548339844"/>
    <n v="57600.037821022488"/>
    <n v="16"/>
  </r>
  <r>
    <x v="0"/>
    <x v="7"/>
    <x v="229"/>
    <x v="1"/>
    <n v="1.0168576918357E-2"/>
    <n v="10.168576918357001"/>
    <m/>
    <n v="2.0633342266082764"/>
    <n v="57600.050883483331"/>
    <n v="16"/>
  </r>
  <r>
    <x v="0"/>
    <x v="7"/>
    <x v="230"/>
    <x v="1"/>
    <n v="1.0172865327739001E-2"/>
    <n v="10.172865327739"/>
    <m/>
    <n v="2.0214910507202148"/>
    <n v="57600.037919537557"/>
    <n v="16"/>
  </r>
  <r>
    <x v="0"/>
    <x v="7"/>
    <x v="231"/>
    <x v="1"/>
    <n v="0"/>
    <n v="0"/>
    <m/>
    <n v="2.0214910507202148"/>
    <n v="0"/>
    <n v="0"/>
  </r>
  <r>
    <x v="0"/>
    <x v="7"/>
    <x v="232"/>
    <x v="0"/>
    <n v="1.5875469297383999E-2"/>
    <n v="15.875469297383999"/>
    <m/>
    <n v="2.0643846988677979"/>
    <n v="95011.434693464209"/>
    <n v="26.391999999999999"/>
  </r>
  <r>
    <x v="0"/>
    <x v="7"/>
    <x v="233"/>
    <x v="1"/>
    <n v="1.0189548949105001E-2"/>
    <n v="10.189548949105001"/>
    <m/>
    <n v="2.197272777557373"/>
    <n v="57600.037715617029"/>
    <n v="16"/>
  </r>
  <r>
    <x v="0"/>
    <x v="7"/>
    <x v="234"/>
    <x v="1"/>
    <n v="1.0190253468833E-2"/>
    <n v="10.190253468832999"/>
    <m/>
    <n v="2.1511356830596924"/>
    <n v="57600.037760179905"/>
    <n v="16"/>
  </r>
  <r>
    <x v="0"/>
    <x v="7"/>
    <x v="235"/>
    <x v="1"/>
    <n v="1.0172624068283001E-2"/>
    <n v="10.172624068283001"/>
    <m/>
    <n v="2.1939198970794678"/>
    <n v="57600.037890133397"/>
    <n v="16"/>
  </r>
  <r>
    <x v="0"/>
    <x v="7"/>
    <x v="236"/>
    <x v="1"/>
    <n v="1.0171126736346001E-2"/>
    <n v="10.171126736346"/>
    <m/>
    <n v="2.1072349548339844"/>
    <n v="57600.037099303139"/>
    <n v="16"/>
  </r>
  <r>
    <x v="0"/>
    <x v="7"/>
    <x v="237"/>
    <x v="1"/>
    <n v="1.0175069046305E-2"/>
    <n v="10.175069046305"/>
    <m/>
    <n v="2.0643846988677979"/>
    <n v="57600.060719895351"/>
    <n v="16"/>
  </r>
  <r>
    <x v="0"/>
    <x v="7"/>
    <x v="238"/>
    <x v="1"/>
    <n v="1.0192365685461001E-2"/>
    <n v="10.192365685461001"/>
    <m/>
    <n v="2.1511356830596924"/>
    <n v="57600.037775816105"/>
    <n v="16"/>
  </r>
  <r>
    <x v="0"/>
    <x v="7"/>
    <x v="239"/>
    <x v="1"/>
    <n v="0"/>
    <n v="0"/>
    <m/>
    <n v="2.1511356830596924"/>
    <n v="0"/>
    <n v="0"/>
  </r>
  <r>
    <x v="0"/>
    <x v="7"/>
    <x v="240"/>
    <x v="0"/>
    <n v="1.5846517567606001E-2"/>
    <n v="15.846517567606002"/>
    <m/>
    <n v="2.0643846988677979"/>
    <n v="94666.040397581542"/>
    <n v="26.295999999999999"/>
  </r>
  <r>
    <x v="0"/>
    <x v="7"/>
    <x v="241"/>
    <x v="1"/>
    <n v="1.0192612788443E-2"/>
    <n v="10.192612788443"/>
    <m/>
    <n v="2.2828378677368164"/>
    <n v="57600.037784036751"/>
    <n v="16"/>
  </r>
  <r>
    <x v="0"/>
    <x v="7"/>
    <x v="242"/>
    <x v="1"/>
    <n v="1.0191659093680999E-2"/>
    <n v="10.191659093680999"/>
    <m/>
    <n v="2.1083078384399414"/>
    <n v="57600.03758354106"/>
    <n v="16"/>
  </r>
  <r>
    <x v="0"/>
    <x v="7"/>
    <x v="243"/>
    <x v="1"/>
    <n v="1.0174710643738E-2"/>
    <n v="10.174710643738001"/>
    <m/>
    <n v="1.9785534143447876"/>
    <n v="57600.037839207274"/>
    <n v="16"/>
  </r>
  <r>
    <x v="0"/>
    <x v="7"/>
    <x v="244"/>
    <x v="1"/>
    <n v="1.01744918064E-2"/>
    <n v="10.174491806399999"/>
    <m/>
    <n v="2.1511356830596924"/>
    <n v="57602.002003236921"/>
    <n v="16.001000000000001"/>
  </r>
  <r>
    <x v="0"/>
    <x v="7"/>
    <x v="245"/>
    <x v="1"/>
    <n v="1.0200532088676001E-2"/>
    <n v="10.200532088676001"/>
    <m/>
    <n v="2.0643846988677979"/>
    <n v="57600.040090704235"/>
    <n v="16"/>
  </r>
  <r>
    <x v="0"/>
    <x v="7"/>
    <x v="246"/>
    <x v="1"/>
    <n v="1.0197558896276999E-2"/>
    <n v="10.197558896277"/>
    <m/>
    <n v="2.1522307395935059"/>
    <n v="57601.986126736665"/>
    <n v="16.001000000000001"/>
  </r>
  <r>
    <x v="0"/>
    <x v="7"/>
    <x v="247"/>
    <x v="1"/>
    <n v="0"/>
    <n v="0"/>
    <m/>
    <n v="2.1522307395935059"/>
    <n v="0"/>
    <n v="0"/>
  </r>
  <r>
    <x v="0"/>
    <x v="7"/>
    <x v="248"/>
    <x v="0"/>
    <n v="1.5832382517531999E-2"/>
    <n v="15.832382517531999"/>
    <m/>
    <n v="2.1939198970794678"/>
    <n v="94637.112741247634"/>
    <n v="26.288"/>
  </r>
  <r>
    <x v="0"/>
    <x v="7"/>
    <x v="249"/>
    <x v="1"/>
    <n v="1.0186906054438E-2"/>
    <n v="10.186906054437999"/>
    <m/>
    <n v="2.1533272266387939"/>
    <n v="57602.006305962721"/>
    <n v="16.001000000000001"/>
  </r>
  <r>
    <x v="0"/>
    <x v="7"/>
    <x v="250"/>
    <x v="1"/>
    <n v="1.0187155653138999E-2"/>
    <n v="10.187155653139"/>
    <m/>
    <n v="2.1522307395935059"/>
    <n v="57600.037918645568"/>
    <n v="16"/>
  </r>
  <r>
    <x v="0"/>
    <x v="7"/>
    <x v="251"/>
    <x v="1"/>
    <n v="1.0195799570234001E-2"/>
    <n v="10.195799570234001"/>
    <m/>
    <n v="2.1522307395935059"/>
    <n v="57600.024979531459"/>
    <n v="16"/>
  </r>
  <r>
    <x v="0"/>
    <x v="7"/>
    <x v="252"/>
    <x v="1"/>
    <n v="1.0192463888053E-2"/>
    <n v="10.192463888053"/>
    <m/>
    <n v="2.1511356830596924"/>
    <n v="57600.041405312673"/>
    <n v="16"/>
  </r>
  <r>
    <x v="0"/>
    <x v="7"/>
    <x v="253"/>
    <x v="1"/>
    <n v="1.0191904176576E-2"/>
    <n v="10.191904176576001"/>
    <m/>
    <n v="2.0643846988677979"/>
    <n v="57600.037873236855"/>
    <n v="16"/>
  </r>
  <r>
    <x v="0"/>
    <x v="7"/>
    <x v="254"/>
    <x v="1"/>
    <n v="1.0198692505055E-2"/>
    <n v="10.198692505055"/>
    <m/>
    <n v="2.2377982139587402"/>
    <n v="57600.029043532391"/>
    <n v="16"/>
  </r>
  <r>
    <x v="0"/>
    <x v="7"/>
    <x v="255"/>
    <x v="1"/>
    <n v="0"/>
    <n v="0"/>
    <m/>
    <n v="2.2377982139587402"/>
    <n v="0"/>
    <n v="0"/>
  </r>
  <r>
    <x v="0"/>
    <x v="7"/>
    <x v="256"/>
    <x v="0"/>
    <n v="1.5802778018613999E-2"/>
    <n v="15.802778018613999"/>
    <m/>
    <n v="2.1950364112854004"/>
    <n v="94299.806925971279"/>
    <n v="26.193999999999999"/>
  </r>
  <r>
    <x v="0"/>
    <x v="7"/>
    <x v="257"/>
    <x v="1"/>
    <n v="1.0197625640088E-2"/>
    <n v="10.197625640088001"/>
    <m/>
    <n v="2.327923059463501"/>
    <n v="57602.003612228102"/>
    <n v="16.001000000000001"/>
  </r>
  <r>
    <x v="0"/>
    <x v="7"/>
    <x v="258"/>
    <x v="1"/>
    <n v="1.0197638479433E-2"/>
    <n v="10.197638479433001"/>
    <m/>
    <n v="2.1950364112854004"/>
    <n v="57602.003548774766"/>
    <n v="16.001000000000001"/>
  </r>
  <r>
    <x v="0"/>
    <x v="7"/>
    <x v="259"/>
    <x v="1"/>
    <n v="1.019787695051E-2"/>
    <n v="10.19787695051"/>
    <m/>
    <n v="2.1500415802001953"/>
    <n v="57601.989338318941"/>
    <n v="16.001000000000001"/>
  </r>
  <r>
    <x v="0"/>
    <x v="7"/>
    <x v="260"/>
    <x v="1"/>
    <n v="1.0200065338270999E-2"/>
    <n v="10.200065338270999"/>
    <m/>
    <n v="2.1961538791656494"/>
    <n v="57600.037928983264"/>
    <n v="16"/>
  </r>
  <r>
    <x v="0"/>
    <x v="7"/>
    <x v="261"/>
    <x v="1"/>
    <n v="1.0193415442236E-2"/>
    <n v="10.193415442236001"/>
    <m/>
    <n v="2.2389371395111084"/>
    <n v="57600.037238708181"/>
    <n v="16"/>
  </r>
  <r>
    <x v="0"/>
    <x v="7"/>
    <x v="262"/>
    <x v="1"/>
    <n v="1.0175593988501E-2"/>
    <n v="10.175593988500999"/>
    <m/>
    <n v="2.1522307395935059"/>
    <n v="57602.003211568939"/>
    <n v="16.001000000000001"/>
  </r>
  <r>
    <x v="0"/>
    <x v="7"/>
    <x v="263"/>
    <x v="1"/>
    <n v="0"/>
    <n v="0"/>
    <m/>
    <n v="2.1522307395935059"/>
    <n v="0"/>
    <n v="0"/>
  </r>
  <r>
    <x v="0"/>
    <x v="7"/>
    <x v="264"/>
    <x v="0"/>
    <n v="1.5774691344723001E-2"/>
    <n v="15.774691344723001"/>
    <m/>
    <n v="2.1522307395935059"/>
    <n v="94266.922739656511"/>
    <n v="26.184999999999999"/>
  </r>
  <r>
    <x v="0"/>
    <x v="7"/>
    <x v="265"/>
    <x v="1"/>
    <n v="1.0189977743844E-2"/>
    <n v="10.189977743844"/>
    <m/>
    <n v="2.3694334030151367"/>
    <n v="57600.03770755131"/>
    <n v="16"/>
  </r>
  <r>
    <x v="0"/>
    <x v="7"/>
    <x v="266"/>
    <x v="1"/>
    <n v="1.0191619007877999E-2"/>
    <n v="10.191619007878"/>
    <m/>
    <n v="2.1522307395935059"/>
    <n v="57600.037971571946"/>
    <n v="16"/>
  </r>
  <r>
    <x v="0"/>
    <x v="7"/>
    <x v="267"/>
    <x v="1"/>
    <n v="1.0194111358588999E-2"/>
    <n v="10.194111358589"/>
    <m/>
    <n v="2.1522307395935059"/>
    <n v="57602.003769531977"/>
    <n v="16.001000000000001"/>
  </r>
  <r>
    <x v="0"/>
    <x v="7"/>
    <x v="268"/>
    <x v="1"/>
    <n v="1.0188835727072999E-2"/>
    <n v="10.188835727073"/>
    <m/>
    <n v="2.1950364112854004"/>
    <n v="57600.039999114742"/>
    <n v="16"/>
  </r>
  <r>
    <x v="0"/>
    <x v="7"/>
    <x v="269"/>
    <x v="1"/>
    <n v="1.020039343755E-2"/>
    <n v="10.20039343755"/>
    <m/>
    <n v="2.1104569435119629"/>
    <n v="57600.036224951204"/>
    <n v="16"/>
  </r>
  <r>
    <x v="0"/>
    <x v="7"/>
    <x v="270"/>
    <x v="1"/>
    <n v="1.0201650941750001E-2"/>
    <n v="10.20165094175"/>
    <m/>
    <n v="2.240077018737793"/>
    <n v="57600.037681208378"/>
    <n v="16"/>
  </r>
  <r>
    <x v="0"/>
    <x v="7"/>
    <x v="271"/>
    <x v="1"/>
    <n v="0"/>
    <n v="0"/>
    <m/>
    <n v="2.240077018737793"/>
    <n v="0"/>
    <n v="0"/>
  </r>
  <r>
    <x v="0"/>
    <x v="7"/>
    <x v="272"/>
    <x v="0"/>
    <n v="1.5748506190410998E-2"/>
    <n v="15.748506190410998"/>
    <m/>
    <n v="2.3255550861358643"/>
    <n v="93973.396172588342"/>
    <n v="26.103999999999999"/>
  </r>
  <r>
    <x v="0"/>
    <x v="7"/>
    <x v="273"/>
    <x v="1"/>
    <n v="1.0198118042277E-2"/>
    <n v="10.198118042277001"/>
    <m/>
    <n v="2.4145400524139404"/>
    <n v="57600.039661144314"/>
    <n v="16"/>
  </r>
  <r>
    <x v="0"/>
    <x v="7"/>
    <x v="274"/>
    <x v="1"/>
    <n v="1.0200004123954E-2"/>
    <n v="10.200004123954001"/>
    <m/>
    <n v="2.1961538791656494"/>
    <n v="57600.03792514083"/>
    <n v="16"/>
  </r>
  <r>
    <x v="0"/>
    <x v="7"/>
    <x v="275"/>
    <x v="1"/>
    <n v="1.0202735548629001E-2"/>
    <n v="10.202735548629001"/>
    <m/>
    <n v="2.2828378677368164"/>
    <n v="57600.038154471818"/>
    <n v="16"/>
  </r>
  <r>
    <x v="0"/>
    <x v="7"/>
    <x v="276"/>
    <x v="1"/>
    <n v="1.0205543042352E-2"/>
    <n v="10.205543042352"/>
    <m/>
    <n v="2.1544246673583984"/>
    <n v="57600.037692490914"/>
    <n v="16"/>
  </r>
  <r>
    <x v="0"/>
    <x v="7"/>
    <x v="277"/>
    <x v="1"/>
    <n v="1.0203976412859E-2"/>
    <n v="10.203976412859001"/>
    <m/>
    <n v="2.2389371395111084"/>
    <n v="57600.037485068329"/>
    <n v="16"/>
  </r>
  <r>
    <x v="0"/>
    <x v="7"/>
    <x v="278"/>
    <x v="1"/>
    <n v="1.0200713339549999E-2"/>
    <n v="10.200713339549999"/>
    <m/>
    <n v="2.1522307395935059"/>
    <n v="57600.056658547648"/>
    <n v="16"/>
  </r>
  <r>
    <x v="0"/>
    <x v="7"/>
    <x v="279"/>
    <x v="1"/>
    <n v="0"/>
    <n v="0"/>
    <m/>
    <n v="2.1522307395935059"/>
    <n v="0"/>
    <n v="0"/>
  </r>
  <r>
    <x v="0"/>
    <x v="7"/>
    <x v="280"/>
    <x v="0"/>
    <n v="1.5718336489286999E-2"/>
    <n v="15.718336489286999"/>
    <m/>
    <n v="2.2828378677368164"/>
    <n v="93748.294153302515"/>
    <n v="26.041"/>
  </r>
  <r>
    <x v="0"/>
    <x v="7"/>
    <x v="281"/>
    <x v="1"/>
    <n v="1.0193558101921E-2"/>
    <n v="10.193558101920999"/>
    <m/>
    <n v="2.4584407806396484"/>
    <n v="57602.004006456482"/>
    <n v="16.001000000000001"/>
  </r>
  <r>
    <x v="0"/>
    <x v="7"/>
    <x v="282"/>
    <x v="1"/>
    <n v="1.0191018192172999E-2"/>
    <n v="10.191018192172999"/>
    <m/>
    <n v="2.1961538791656494"/>
    <n v="57601.994035268355"/>
    <n v="16.001000000000001"/>
  </r>
  <r>
    <x v="0"/>
    <x v="7"/>
    <x v="283"/>
    <x v="1"/>
    <n v="1.0195837001294001E-2"/>
    <n v="10.195837001294001"/>
    <m/>
    <n v="2.3255550861358643"/>
    <n v="57600.029669722477"/>
    <n v="16"/>
  </r>
  <r>
    <x v="0"/>
    <x v="7"/>
    <x v="284"/>
    <x v="1"/>
    <n v="1.0187731476909E-2"/>
    <n v="10.187731476909001"/>
    <m/>
    <n v="2.2840001583099365"/>
    <n v="57601.994633520386"/>
    <n v="16.001000000000001"/>
  </r>
  <r>
    <x v="0"/>
    <x v="7"/>
    <x v="285"/>
    <x v="1"/>
    <n v="1.0183918220088E-2"/>
    <n v="10.183918220088"/>
    <m/>
    <n v="2.2840001583099365"/>
    <n v="57601.999348354453"/>
    <n v="16.001000000000001"/>
  </r>
  <r>
    <x v="0"/>
    <x v="7"/>
    <x v="286"/>
    <x v="1"/>
    <n v="1.0189256663823001E-2"/>
    <n v="10.189256663823"/>
    <m/>
    <n v="2.1522307395935059"/>
    <n v="57600.037761723914"/>
    <n v="16"/>
  </r>
  <r>
    <x v="0"/>
    <x v="7"/>
    <x v="287"/>
    <x v="1"/>
    <n v="0"/>
    <n v="0"/>
    <m/>
    <n v="2.1522307395935059"/>
    <n v="0"/>
    <n v="0"/>
  </r>
  <r>
    <x v="0"/>
    <x v="7"/>
    <x v="288"/>
    <x v="0"/>
    <n v="1.5686892262211E-2"/>
    <n v="15.686892262211"/>
    <m/>
    <n v="2.3267385959625244"/>
    <n v="93628.516993018246"/>
    <n v="26.007999999999999"/>
  </r>
  <r>
    <x v="0"/>
    <x v="7"/>
    <x v="289"/>
    <x v="1"/>
    <n v="1.0193980485755001E-2"/>
    <n v="10.193980485755"/>
    <m/>
    <n v="2.4133119583129883"/>
    <n v="57600.037731054974"/>
    <n v="16"/>
  </r>
  <r>
    <x v="0"/>
    <x v="7"/>
    <x v="290"/>
    <x v="1"/>
    <n v="1.0198720930923E-2"/>
    <n v="10.198720930922999"/>
    <m/>
    <n v="2.327923059463501"/>
    <n v="57600.037798391815"/>
    <n v="16"/>
  </r>
  <r>
    <x v="0"/>
    <x v="7"/>
    <x v="291"/>
    <x v="1"/>
    <n v="1.0200778532047001E-2"/>
    <n v="10.200778532047002"/>
    <m/>
    <n v="2.3267385959625244"/>
    <n v="57600.038137375421"/>
    <n v="16"/>
  </r>
  <r>
    <x v="0"/>
    <x v="7"/>
    <x v="292"/>
    <x v="1"/>
    <n v="1.0202872288712E-2"/>
    <n v="10.202872288712001"/>
    <m/>
    <n v="2.3267385959625244"/>
    <n v="57600.089339850419"/>
    <n v="16"/>
  </r>
  <r>
    <x v="0"/>
    <x v="7"/>
    <x v="293"/>
    <x v="1"/>
    <n v="1.0208768422966001E-2"/>
    <n v="10.208768422966001"/>
    <m/>
    <n v="2.2828378677368164"/>
    <n v="57602.034884196612"/>
    <n v="16.001000000000001"/>
  </r>
  <r>
    <x v="0"/>
    <x v="7"/>
    <x v="294"/>
    <x v="1"/>
    <n v="1.0215569718250999E-2"/>
    <n v="10.215569718250999"/>
    <m/>
    <n v="2.3694334030151367"/>
    <n v="57600.037561185585"/>
    <n v="16"/>
  </r>
  <r>
    <x v="0"/>
    <x v="7"/>
    <x v="295"/>
    <x v="1"/>
    <n v="0"/>
    <n v="0"/>
    <m/>
    <n v="2.3694334030151367"/>
    <n v="0"/>
    <n v="0"/>
  </r>
  <r>
    <x v="0"/>
    <x v="7"/>
    <x v="296"/>
    <x v="0"/>
    <n v="1.5656674248779E-2"/>
    <n v="15.656674248779"/>
    <m/>
    <n v="2.2828378677368164"/>
    <n v="93413.864680284067"/>
    <n v="25.948"/>
  </r>
  <r>
    <x v="0"/>
    <x v="7"/>
    <x v="297"/>
    <x v="1"/>
    <n v="1.0191565275486E-2"/>
    <n v="10.191565275485999"/>
    <m/>
    <n v="2.3730545043945313"/>
    <n v="57600.020336105677"/>
    <n v="16"/>
  </r>
  <r>
    <x v="0"/>
    <x v="7"/>
    <x v="298"/>
    <x v="1"/>
    <n v="1.0207805344973E-2"/>
    <n v="10.207805344973"/>
    <m/>
    <n v="2.3694334030151367"/>
    <n v="57600.055276135157"/>
    <n v="16"/>
  </r>
  <r>
    <x v="0"/>
    <x v="7"/>
    <x v="299"/>
    <x v="1"/>
    <n v="1.0211512080241E-2"/>
    <n v="10.211512080241"/>
    <m/>
    <n v="2.3706393241882324"/>
    <n v="57600.03928096329"/>
    <n v="16"/>
  </r>
  <r>
    <x v="0"/>
    <x v="7"/>
    <x v="300"/>
    <x v="1"/>
    <n v="1.0210640597937E-2"/>
    <n v="10.210640597937001"/>
    <m/>
    <n v="2.327923059463501"/>
    <n v="57601.999588105886"/>
    <n v="16.001000000000001"/>
  </r>
  <r>
    <x v="0"/>
    <x v="7"/>
    <x v="301"/>
    <x v="1"/>
    <n v="1.0214722332975001E-2"/>
    <n v="10.214722332975001"/>
    <m/>
    <n v="2.3267385959625244"/>
    <n v="57600.05008204859"/>
    <n v="16"/>
  </r>
  <r>
    <x v="0"/>
    <x v="7"/>
    <x v="302"/>
    <x v="1"/>
    <n v="1.0210155517729001E-2"/>
    <n v="10.210155517729001"/>
    <m/>
    <n v="2.3706393241882324"/>
    <n v="57602.036130600973"/>
    <n v="16.001000000000001"/>
  </r>
  <r>
    <x v="0"/>
    <x v="7"/>
    <x v="303"/>
    <x v="1"/>
    <n v="0"/>
    <n v="0"/>
    <m/>
    <n v="2.3706393241882324"/>
    <n v="0"/>
    <n v="0"/>
  </r>
  <r>
    <x v="0"/>
    <x v="7"/>
    <x v="304"/>
    <x v="0"/>
    <n v="1.5624219271109E-2"/>
    <n v="15.624219271109"/>
    <m/>
    <n v="2.2840001583099365"/>
    <n v="93032.186190007604"/>
    <n v="25.841999999999999"/>
  </r>
  <r>
    <x v="0"/>
    <x v="7"/>
    <x v="305"/>
    <x v="1"/>
    <n v="1.0216500512316999E-2"/>
    <n v="10.216500512316999"/>
    <m/>
    <n v="2.4571902751922607"/>
    <n v="57602.003565030449"/>
    <n v="16.001000000000001"/>
  </r>
  <r>
    <x v="0"/>
    <x v="7"/>
    <x v="306"/>
    <x v="1"/>
    <n v="1.0207323082333001E-2"/>
    <n v="10.207323082333001"/>
    <m/>
    <n v="2.327923059463501"/>
    <n v="57600.036711438952"/>
    <n v="16"/>
  </r>
  <r>
    <x v="0"/>
    <x v="7"/>
    <x v="307"/>
    <x v="1"/>
    <n v="1.0210929957721999E-2"/>
    <n v="10.210929957722"/>
    <m/>
    <n v="2.4145400524139404"/>
    <n v="57600.05522565094"/>
    <n v="16"/>
  </r>
  <r>
    <x v="0"/>
    <x v="7"/>
    <x v="308"/>
    <x v="1"/>
    <n v="1.0209438574631999E-2"/>
    <n v="10.209438574631999"/>
    <m/>
    <n v="2.3706393241882324"/>
    <n v="57600.037627402155"/>
    <n v="16"/>
  </r>
  <r>
    <x v="0"/>
    <x v="7"/>
    <x v="309"/>
    <x v="1"/>
    <n v="1.0206285295678E-2"/>
    <n v="10.206285295678001"/>
    <m/>
    <n v="2.2423605918884277"/>
    <n v="57602.004800352282"/>
    <n v="16.001000000000001"/>
  </r>
  <r>
    <x v="0"/>
    <x v="7"/>
    <x v="310"/>
    <x v="1"/>
    <n v="1.0202689166227E-2"/>
    <n v="10.202689166227"/>
    <m/>
    <n v="2.327923059463501"/>
    <n v="57600.037868310392"/>
    <n v="16"/>
  </r>
  <r>
    <x v="0"/>
    <x v="7"/>
    <x v="311"/>
    <x v="1"/>
    <n v="0"/>
    <n v="0"/>
    <m/>
    <n v="2.327923059463501"/>
    <n v="0"/>
    <n v="0"/>
  </r>
  <r>
    <x v="0"/>
    <x v="7"/>
    <x v="312"/>
    <x v="0"/>
    <n v="1.5587936910222E-2"/>
    <n v="15.587936910222"/>
    <m/>
    <n v="2.3267385959625244"/>
    <n v="92855.305705003237"/>
    <n v="25.792999999999999"/>
  </r>
  <r>
    <x v="0"/>
    <x v="7"/>
    <x v="313"/>
    <x v="1"/>
    <n v="1.0208974482596E-2"/>
    <n v="10.208974482596"/>
    <m/>
    <n v="2.5036153793334961"/>
    <n v="57602.004314898899"/>
    <n v="16.001000000000001"/>
  </r>
  <r>
    <x v="0"/>
    <x v="7"/>
    <x v="314"/>
    <x v="1"/>
    <n v="1.0203046589732E-2"/>
    <n v="10.203046589731999"/>
    <m/>
    <n v="2.2840001583099365"/>
    <n v="57600.028492914673"/>
    <n v="16"/>
  </r>
  <r>
    <x v="0"/>
    <x v="7"/>
    <x v="315"/>
    <x v="1"/>
    <n v="1.0207238292503E-2"/>
    <n v="10.207238292503"/>
    <m/>
    <n v="2.4133119583129883"/>
    <n v="57600.022061987715"/>
    <n v="16"/>
  </r>
  <r>
    <x v="0"/>
    <x v="7"/>
    <x v="316"/>
    <x v="1"/>
    <n v="1.0206797787868E-2"/>
    <n v="10.206797787868"/>
    <m/>
    <n v="2.327923059463501"/>
    <n v="57600.049036157805"/>
    <n v="16"/>
  </r>
  <r>
    <x v="0"/>
    <x v="7"/>
    <x v="317"/>
    <x v="1"/>
    <n v="1.0202374833218999E-2"/>
    <n v="10.202374833218999"/>
    <m/>
    <n v="2.327923059463501"/>
    <n v="57600.037591982451"/>
    <n v="16"/>
  </r>
  <r>
    <x v="0"/>
    <x v="7"/>
    <x v="318"/>
    <x v="1"/>
    <n v="1.0199668369177999E-2"/>
    <n v="10.199668369177999"/>
    <m/>
    <n v="2.4145400524139404"/>
    <n v="57602.019515690066"/>
    <n v="16.001000000000001"/>
  </r>
  <r>
    <x v="0"/>
    <x v="7"/>
    <x v="319"/>
    <x v="1"/>
    <n v="0"/>
    <n v="0"/>
    <m/>
    <n v="2.4145400524139404"/>
    <n v="0"/>
    <n v="0"/>
  </r>
  <r>
    <x v="0"/>
    <x v="7"/>
    <x v="320"/>
    <x v="0"/>
    <n v="1.5560829788232E-2"/>
    <n v="15.560829788232001"/>
    <m/>
    <n v="2.327923059463501"/>
    <n v="92697.171537202245"/>
    <n v="25.748999999999999"/>
  </r>
  <r>
    <x v="0"/>
    <x v="7"/>
    <x v="321"/>
    <x v="1"/>
    <n v="1.0202912151373001E-2"/>
    <n v="10.202912151373001"/>
    <m/>
    <n v="2.4145400524139404"/>
    <n v="57602.003667878147"/>
    <n v="16.001000000000001"/>
  </r>
  <r>
    <x v="0"/>
    <x v="7"/>
    <x v="322"/>
    <x v="1"/>
    <n v="1.0208538375287001E-2"/>
    <n v="10.208538375287"/>
    <m/>
    <n v="2.4584407806396484"/>
    <n v="57601.999873784029"/>
    <n v="16.001000000000001"/>
  </r>
  <r>
    <x v="0"/>
    <x v="7"/>
    <x v="323"/>
    <x v="1"/>
    <n v="1.0197155608091001E-2"/>
    <n v="10.197155608091"/>
    <m/>
    <n v="2.3718461990356445"/>
    <n v="57601.997934932027"/>
    <n v="16.001000000000001"/>
  </r>
  <r>
    <x v="0"/>
    <x v="7"/>
    <x v="324"/>
    <x v="1"/>
    <n v="1.0210842926558999E-2"/>
    <n v="10.210842926559"/>
    <m/>
    <n v="2.4133119583129883"/>
    <n v="57601.974869110083"/>
    <n v="16.001000000000001"/>
  </r>
  <r>
    <x v="0"/>
    <x v="7"/>
    <x v="325"/>
    <x v="1"/>
    <n v="1.020671949007E-2"/>
    <n v="10.20671949007"/>
    <m/>
    <n v="2.3718461990356445"/>
    <n v="57601.989970061491"/>
    <n v="16.001000000000001"/>
  </r>
  <r>
    <x v="0"/>
    <x v="7"/>
    <x v="326"/>
    <x v="1"/>
    <n v="1.0207267264594999E-2"/>
    <n v="10.207267264595"/>
    <m/>
    <n v="2.2863283157348633"/>
    <n v="57601.966170106592"/>
    <n v="16.001000000000001"/>
  </r>
  <r>
    <x v="0"/>
    <x v="7"/>
    <x v="327"/>
    <x v="1"/>
    <n v="0"/>
    <n v="0"/>
    <m/>
    <n v="2.2863283157348633"/>
    <n v="0"/>
    <n v="0"/>
  </r>
  <r>
    <x v="0"/>
    <x v="7"/>
    <x v="328"/>
    <x v="0"/>
    <n v="1.5529670989103E-2"/>
    <n v="15.529670989103"/>
    <m/>
    <n v="2.3267385959625244"/>
    <n v="92423.526657700451"/>
    <n v="25.672999999999998"/>
  </r>
  <r>
    <x v="0"/>
    <x v="7"/>
    <x v="329"/>
    <x v="1"/>
    <n v="1.0212949852296999E-2"/>
    <n v="10.212949852296999"/>
    <m/>
    <n v="2.5462422370910645"/>
    <n v="57600.015224946823"/>
    <n v="16"/>
  </r>
  <r>
    <x v="0"/>
    <x v="7"/>
    <x v="330"/>
    <x v="1"/>
    <n v="1.0215478340566001E-2"/>
    <n v="10.215478340566001"/>
    <m/>
    <n v="2.4596924781799316"/>
    <n v="57596.522318660587"/>
    <n v="15.999000000000001"/>
  </r>
  <r>
    <x v="0"/>
    <x v="7"/>
    <x v="331"/>
    <x v="1"/>
    <n v="1.0218336717215001E-2"/>
    <n v="10.218336717215001"/>
    <m/>
    <n v="2.4170000553131104"/>
    <n v="57600.023772621083"/>
    <n v="16"/>
  </r>
  <r>
    <x v="0"/>
    <x v="7"/>
    <x v="332"/>
    <x v="1"/>
    <n v="1.0214349263588E-2"/>
    <n v="10.214349263588"/>
    <m/>
    <n v="2.4145400524139404"/>
    <n v="57601.990026434207"/>
    <n v="16.001000000000001"/>
  </r>
  <r>
    <x v="0"/>
    <x v="7"/>
    <x v="333"/>
    <x v="1"/>
    <n v="1.0207891852816E-2"/>
    <n v="10.207891852816001"/>
    <m/>
    <n v="2.4157693386077881"/>
    <n v="57601.987642937849"/>
    <n v="16.001000000000001"/>
  </r>
  <r>
    <x v="0"/>
    <x v="7"/>
    <x v="334"/>
    <x v="1"/>
    <n v="1.020640584619E-2"/>
    <n v="10.20640584619"/>
    <m/>
    <n v="2.3706393241882324"/>
    <n v="57600.012740782753"/>
    <n v="16"/>
  </r>
  <r>
    <x v="0"/>
    <x v="7"/>
    <x v="335"/>
    <x v="1"/>
    <n v="0"/>
    <n v="0"/>
    <m/>
    <n v="2.3706393241882324"/>
    <n v="0"/>
    <n v="0"/>
  </r>
  <r>
    <x v="0"/>
    <x v="7"/>
    <x v="336"/>
    <x v="0"/>
    <n v="1.5490182100928E-2"/>
    <n v="15.490182100928001"/>
    <m/>
    <n v="2.3718461990356445"/>
    <n v="92115.836647372838"/>
    <n v="25.588000000000001"/>
  </r>
  <r>
    <x v="0"/>
    <x v="7"/>
    <x v="337"/>
    <x v="1"/>
    <n v="1.0218388207858E-2"/>
    <n v="10.218388207858"/>
    <m/>
    <n v="2.5036153793334961"/>
    <n v="57600.053964528408"/>
    <n v="16"/>
  </r>
  <r>
    <x v="0"/>
    <x v="7"/>
    <x v="338"/>
    <x v="1"/>
    <n v="1.0221289234996E-2"/>
    <n v="10.221289234996"/>
    <m/>
    <n v="2.4596924781799316"/>
    <n v="57602.0030017811"/>
    <n v="16.001000000000001"/>
  </r>
  <r>
    <x v="0"/>
    <x v="7"/>
    <x v="339"/>
    <x v="1"/>
    <n v="1.021940441386E-2"/>
    <n v="10.21940441386"/>
    <m/>
    <n v="2.3718461990356445"/>
    <n v="57600.041776547128"/>
    <n v="16"/>
  </r>
  <r>
    <x v="0"/>
    <x v="7"/>
    <x v="340"/>
    <x v="1"/>
    <n v="1.0213877841829999E-2"/>
    <n v="10.21387784183"/>
    <m/>
    <n v="2.4584407806396484"/>
    <n v="57602.03148814095"/>
    <n v="16.001000000000001"/>
  </r>
  <r>
    <x v="0"/>
    <x v="7"/>
    <x v="341"/>
    <x v="1"/>
    <n v="1.0206310250097E-2"/>
    <n v="10.206310250096999"/>
    <m/>
    <n v="2.4145400524139404"/>
    <n v="57602.004660715131"/>
    <n v="16.001000000000001"/>
  </r>
  <r>
    <x v="0"/>
    <x v="7"/>
    <x v="342"/>
    <x v="1"/>
    <n v="1.0206812728145999E-2"/>
    <n v="10.206812728146"/>
    <m/>
    <n v="2.3718461990356445"/>
    <n v="57602.001045929297"/>
    <n v="16.001000000000001"/>
  </r>
  <r>
    <x v="0"/>
    <x v="7"/>
    <x v="343"/>
    <x v="1"/>
    <n v="0"/>
    <n v="0"/>
    <m/>
    <n v="2.3718461990356445"/>
    <n v="0"/>
    <n v="0"/>
  </r>
  <r>
    <x v="0"/>
    <x v="7"/>
    <x v="344"/>
    <x v="0"/>
    <n v="1.5464425091843001E-2"/>
    <n v="15.464425091843001"/>
    <m/>
    <n v="2.3730545043945313"/>
    <n v="92166.651265801978"/>
    <n v="25.602"/>
  </r>
  <r>
    <x v="0"/>
    <x v="7"/>
    <x v="345"/>
    <x v="1"/>
    <n v="1.0206914821453E-2"/>
    <n v="10.206914821453001"/>
    <m/>
    <n v="2.5901429653167725"/>
    <n v="57602.000759804869"/>
    <n v="16.001000000000001"/>
  </r>
  <r>
    <x v="0"/>
    <x v="7"/>
    <x v="346"/>
    <x v="1"/>
    <n v="1.0210313573895E-2"/>
    <n v="10.210313573895"/>
    <m/>
    <n v="2.5010685920715332"/>
    <n v="57602.003797902624"/>
    <n v="16.001000000000001"/>
  </r>
  <r>
    <x v="0"/>
    <x v="7"/>
    <x v="347"/>
    <x v="1"/>
    <n v="1.0208525799094001E-2"/>
    <n v="10.208525799094"/>
    <m/>
    <n v="2.4584407806396484"/>
    <n v="57600.038004795599"/>
    <n v="16"/>
  </r>
  <r>
    <x v="0"/>
    <x v="7"/>
    <x v="348"/>
    <x v="1"/>
    <n v="1.0208171754896E-2"/>
    <n v="10.208171754896"/>
    <m/>
    <n v="2.4145400524139404"/>
    <n v="57600.037808582696"/>
    <n v="16"/>
  </r>
  <r>
    <x v="0"/>
    <x v="7"/>
    <x v="349"/>
    <x v="1"/>
    <n v="1.0198633745918E-2"/>
    <n v="10.198633745918"/>
    <m/>
    <n v="2.4584407806396484"/>
    <n v="57600.038789335566"/>
    <n v="16"/>
  </r>
  <r>
    <x v="0"/>
    <x v="7"/>
    <x v="350"/>
    <x v="1"/>
    <n v="1.0195461954083E-2"/>
    <n v="10.195461954082999"/>
    <m/>
    <n v="2.5023415088653564"/>
    <n v="57600.027956277285"/>
    <n v="16"/>
  </r>
  <r>
    <x v="0"/>
    <x v="7"/>
    <x v="351"/>
    <x v="1"/>
    <n v="0"/>
    <n v="0"/>
    <m/>
    <n v="2.5023415088653564"/>
    <n v="0"/>
    <n v="0"/>
  </r>
  <r>
    <x v="0"/>
    <x v="7"/>
    <x v="352"/>
    <x v="0"/>
    <n v="1.5431353523344E-2"/>
    <n v="15.431353523344001"/>
    <m/>
    <n v="2.4145400524139404"/>
    <n v="91816.545910864981"/>
    <n v="25.504999999999999"/>
  </r>
  <r>
    <x v="0"/>
    <x v="7"/>
    <x v="353"/>
    <x v="1"/>
    <n v="1.0208194960996999E-2"/>
    <n v="10.208194960997"/>
    <m/>
    <n v="2.5462422370910645"/>
    <n v="57601.99372607439"/>
    <n v="16.001000000000001"/>
  </r>
  <r>
    <x v="0"/>
    <x v="7"/>
    <x v="354"/>
    <x v="1"/>
    <n v="1.0204357139744999E-2"/>
    <n v="10.204357139744999"/>
    <m/>
    <n v="2.5023415088653564"/>
    <n v="57600.028832402153"/>
    <n v="16"/>
  </r>
  <r>
    <x v="0"/>
    <x v="7"/>
    <x v="355"/>
    <x v="1"/>
    <n v="1.0207316085009001E-2"/>
    <n v="10.207316085009001"/>
    <m/>
    <n v="2.4145400524139404"/>
    <n v="57602.003857249067"/>
    <n v="16.001000000000001"/>
  </r>
  <r>
    <x v="0"/>
    <x v="7"/>
    <x v="356"/>
    <x v="1"/>
    <n v="7.2456592323640002E-3"/>
    <n v="7.2456592323639999"/>
    <m/>
    <n v="2.4596924781799316"/>
    <n v="38222.506451084671"/>
    <n v="10.617000000000001"/>
  </r>
  <r>
    <x v="0"/>
    <x v="7"/>
    <x v="357"/>
    <x v="1"/>
    <n v="1.0208831742277999E-2"/>
    <n v="10.208831742277999"/>
    <m/>
    <n v="2.4170000553131104"/>
    <n v="57602.01659979127"/>
    <n v="16.001000000000001"/>
  </r>
  <r>
    <x v="0"/>
    <x v="7"/>
    <x v="358"/>
    <x v="1"/>
    <n v="1.021210646617E-2"/>
    <n v="10.212106466170001"/>
    <m/>
    <n v="2.5036153793334961"/>
    <n v="57600.094711120182"/>
    <n v="16"/>
  </r>
  <r>
    <x v="0"/>
    <x v="7"/>
    <x v="359"/>
    <x v="1"/>
    <n v="0"/>
    <n v="0"/>
    <m/>
    <n v="2.5036153793334961"/>
    <n v="0"/>
    <n v="0"/>
  </r>
  <r>
    <x v="0"/>
    <x v="7"/>
    <x v="360"/>
    <x v="0"/>
    <n v="1.5421035922714999E-2"/>
    <n v="15.421035922714999"/>
    <m/>
    <n v="2.5475385189056396"/>
    <n v="91700.633750553548"/>
    <n v="25.472000000000001"/>
  </r>
  <r>
    <x v="0"/>
    <x v="7"/>
    <x v="361"/>
    <x v="1"/>
    <n v="1.0204234524754E-2"/>
    <n v="10.204234524754"/>
    <m/>
    <n v="2.5901429653167725"/>
    <n v="57600.030938628915"/>
    <n v="16"/>
  </r>
  <r>
    <x v="0"/>
    <x v="7"/>
    <x v="362"/>
    <x v="1"/>
    <n v="1.0197920461288E-2"/>
    <n v="10.197920461288"/>
    <m/>
    <n v="2.5449471473693848"/>
    <n v="57602.020436018531"/>
    <n v="16.001000000000001"/>
  </r>
  <r>
    <x v="0"/>
    <x v="7"/>
    <x v="363"/>
    <x v="1"/>
    <n v="1.0209407420322E-2"/>
    <n v="10.209407420322"/>
    <m/>
    <n v="2.5023415088653564"/>
    <n v="57600.015316083751"/>
    <n v="16"/>
  </r>
  <r>
    <x v="0"/>
    <x v="7"/>
    <x v="364"/>
    <x v="1"/>
    <n v="1.0192962247948001E-2"/>
    <n v="10.192962247948001"/>
    <m/>
    <n v="2.5462422370910645"/>
    <n v="57600.016568842126"/>
    <n v="16"/>
  </r>
  <r>
    <x v="0"/>
    <x v="7"/>
    <x v="365"/>
    <x v="1"/>
    <n v="1.0201717818838E-2"/>
    <n v="10.201717818838"/>
    <m/>
    <n v="2.5449471473693848"/>
    <n v="57600.014396506172"/>
    <n v="16"/>
  </r>
  <r>
    <x v="0"/>
    <x v="7"/>
    <x v="366"/>
    <x v="1"/>
    <n v="1.0201950142117E-2"/>
    <n v="10.201950142116999"/>
    <m/>
    <n v="2.4609456062316895"/>
    <n v="57600.02548297539"/>
    <n v="16"/>
  </r>
  <r>
    <x v="0"/>
    <x v="7"/>
    <x v="367"/>
    <x v="1"/>
    <n v="0"/>
    <n v="0"/>
    <m/>
    <n v="2.4609456062316895"/>
    <n v="0"/>
    <n v="0"/>
  </r>
  <r>
    <x v="0"/>
    <x v="7"/>
    <x v="368"/>
    <x v="0"/>
    <n v="1.5421498417138E-2"/>
    <n v="15.421498417138"/>
    <m/>
    <n v="2.6808443069458008"/>
    <n v="93460.915501941417"/>
    <n v="25.960999999999999"/>
  </r>
  <r>
    <x v="0"/>
    <x v="7"/>
    <x v="369"/>
    <x v="1"/>
    <n v="1.0077073152345E-2"/>
    <n v="10.077073152344999"/>
    <m/>
    <n v="2.6355540752410889"/>
    <n v="57602.005383413743"/>
    <n v="16.001000000000001"/>
  </r>
  <r>
    <x v="0"/>
    <x v="7"/>
    <x v="370"/>
    <x v="1"/>
    <n v="1.0072126953335E-2"/>
    <n v="10.072126953334999"/>
    <m/>
    <n v="2.5477023124694824"/>
    <n v="57602.0054211276"/>
    <n v="16.001000000000001"/>
  </r>
  <r>
    <x v="0"/>
    <x v="7"/>
    <x v="371"/>
    <x v="1"/>
    <n v="1.0062569073482E-2"/>
    <n v="10.062569073482001"/>
    <m/>
    <n v="2.5464065074920654"/>
    <n v="57600.040051154268"/>
    <n v="16"/>
  </r>
  <r>
    <x v="0"/>
    <x v="7"/>
    <x v="372"/>
    <x v="1"/>
    <n v="1.0049686261067E-2"/>
    <n v="10.049686261067"/>
    <m/>
    <n v="2.5464065074920654"/>
    <n v="57600.03955288553"/>
    <n v="16"/>
  </r>
  <r>
    <x v="0"/>
    <x v="7"/>
    <x v="373"/>
    <x v="1"/>
    <n v="1.0051912815363001E-2"/>
    <n v="10.051912815363"/>
    <m/>
    <n v="2.5037765502929688"/>
    <n v="57600.03982029386"/>
    <n v="16"/>
  </r>
  <r>
    <x v="0"/>
    <x v="7"/>
    <x v="374"/>
    <x v="1"/>
    <n v="1.0052026981519E-2"/>
    <n v="10.052026981519001"/>
    <m/>
    <n v="2.5502979755401611"/>
    <n v="57600.040057755032"/>
    <n v="16"/>
  </r>
  <r>
    <x v="0"/>
    <x v="7"/>
    <x v="375"/>
    <x v="1"/>
    <n v="0"/>
    <n v="0"/>
    <m/>
    <n v="2.5502979755401611"/>
    <n v="0"/>
    <n v="0"/>
  </r>
  <r>
    <x v="0"/>
    <x v="7"/>
    <x v="376"/>
    <x v="0"/>
    <n v="1.5332949527691001E-2"/>
    <n v="15.332949527691001"/>
    <m/>
    <n v="2.5037765502929688"/>
    <n v="93129.409665161205"/>
    <n v="25.869"/>
  </r>
  <r>
    <x v="0"/>
    <x v="7"/>
    <x v="377"/>
    <x v="1"/>
    <n v="1.0034030757440001E-2"/>
    <n v="10.03403075744"/>
    <m/>
    <n v="2.5076048374176025"/>
    <n v="57600.039396057095"/>
    <n v="16"/>
  </r>
  <r>
    <x v="0"/>
    <x v="7"/>
    <x v="378"/>
    <x v="1"/>
    <n v="1.7814446801999999E-5"/>
    <n v="1.7814446801999999E-2"/>
    <m/>
    <n v="2.4183862209320068"/>
    <n v="13298.675793751594"/>
    <n v="3.694"/>
  </r>
  <r>
    <x v="0"/>
    <x v="7"/>
    <x v="379"/>
    <x v="1"/>
    <n v="1.6968932495E-5"/>
    <n v="1.6968932494999998E-2"/>
    <m/>
    <n v="86.314399719238281"/>
    <n v="13020.224732859526"/>
    <n v="3.617"/>
  </r>
  <r>
    <x v="0"/>
    <x v="7"/>
    <x v="380"/>
    <x v="1"/>
    <n v="1.6629480056E-5"/>
    <n v="1.6629480056000002E-2"/>
    <m/>
    <n v="43.157199859619141"/>
    <n v="12988.951586792127"/>
    <n v="3.6080000000000001"/>
  </r>
  <r>
    <x v="0"/>
    <x v="7"/>
    <x v="381"/>
    <x v="1"/>
    <n v="1.8440490806999998E-5"/>
    <n v="1.8440490806999998E-2"/>
    <m/>
    <n v="57.542934417724609"/>
    <n v="13853.501113291364"/>
    <n v="3.8479999999999999"/>
  </r>
  <r>
    <x v="0"/>
    <x v="7"/>
    <x v="382"/>
    <x v="1"/>
    <n v="1.6345368706E-5"/>
    <n v="1.6345368706000001E-2"/>
    <m/>
    <n v="34.5257568359375"/>
    <n v="13269.78714968852"/>
    <n v="3.6859999999999999"/>
  </r>
  <r>
    <x v="0"/>
    <x v="7"/>
    <x v="383"/>
    <x v="1"/>
    <n v="0"/>
    <n v="0"/>
    <m/>
    <n v="34.5257568359375"/>
    <n v="0"/>
    <n v="0"/>
  </r>
  <r>
    <x v="0"/>
    <x v="7"/>
    <x v="384"/>
    <x v="0"/>
    <m/>
    <m/>
    <m/>
    <n v="0"/>
    <m/>
    <m/>
  </r>
  <r>
    <x v="0"/>
    <x v="7"/>
    <x v="385"/>
    <x v="1"/>
    <n v="9.9989293780960008E-3"/>
    <n v="9.9989293780960011"/>
    <m/>
    <n v="2.8537313938140869"/>
    <n v="57600.039616108981"/>
    <n v="16"/>
  </r>
  <r>
    <x v="0"/>
    <x v="7"/>
    <x v="386"/>
    <x v="1"/>
    <n v="9.9955950416079995E-3"/>
    <n v="9.9955950416080004"/>
    <m/>
    <n v="2.6835770606994629"/>
    <n v="57600.037076606779"/>
    <n v="16"/>
  </r>
  <r>
    <x v="0"/>
    <x v="7"/>
    <x v="387"/>
    <x v="1"/>
    <n v="9.9880400729659997E-3"/>
    <n v="9.9880400729659993"/>
    <m/>
    <n v="2.6395840644836426"/>
    <n v="57600.039670562233"/>
    <n v="16"/>
  </r>
  <r>
    <x v="0"/>
    <x v="7"/>
    <x v="388"/>
    <x v="1"/>
    <n v="9.9917210252309999E-3"/>
    <n v="9.9917210252309996"/>
    <m/>
    <n v="2.7261807918548584"/>
    <n v="57602.007922084398"/>
    <n v="16.001000000000001"/>
  </r>
  <r>
    <x v="0"/>
    <x v="7"/>
    <x v="389"/>
    <x v="1"/>
    <n v="9.9881365019260007E-3"/>
    <n v="9.9881365019260002"/>
    <m/>
    <n v="2.7247927188873291"/>
    <n v="57600.040077376616"/>
    <n v="16"/>
  </r>
  <r>
    <x v="0"/>
    <x v="7"/>
    <x v="390"/>
    <x v="1"/>
    <n v="9.9825856818269998E-3"/>
    <n v="9.9825856818270005"/>
    <m/>
    <n v="2.7673318386077881"/>
    <n v="57600.03971989089"/>
    <n v="16"/>
  </r>
  <r>
    <x v="0"/>
    <x v="7"/>
    <x v="391"/>
    <x v="1"/>
    <n v="0"/>
    <n v="0"/>
    <m/>
    <n v="2.7673318386077881"/>
    <n v="0"/>
    <n v="0"/>
  </r>
  <r>
    <x v="0"/>
    <x v="7"/>
    <x v="392"/>
    <x v="0"/>
    <n v="1.5091271817502E-2"/>
    <n v="15.091271817501999"/>
    <m/>
    <n v="2.7701513767242432"/>
    <n v="92243.712530116827"/>
    <n v="25.623000000000001"/>
  </r>
  <r>
    <x v="0"/>
    <x v="7"/>
    <x v="393"/>
    <x v="1"/>
    <n v="9.9934409824140001E-3"/>
    <n v="9.9934409824140005"/>
    <m/>
    <n v="2.8112578392028809"/>
    <n v="57600.039886442799"/>
    <n v="16"/>
  </r>
  <r>
    <x v="0"/>
    <x v="7"/>
    <x v="394"/>
    <x v="1"/>
    <n v="1.0019547758908001E-2"/>
    <n v="10.019547758908001"/>
    <m/>
    <n v="2.7247927188873291"/>
    <n v="57600.039779305313"/>
    <n v="16"/>
  </r>
  <r>
    <x v="0"/>
    <x v="7"/>
    <x v="395"/>
    <x v="1"/>
    <n v="1.0057561586401999E-2"/>
    <n v="10.057561586401999"/>
    <m/>
    <n v="2.8126890659332275"/>
    <n v="57600.041968518373"/>
    <n v="16"/>
  </r>
  <r>
    <x v="0"/>
    <x v="7"/>
    <x v="396"/>
    <x v="1"/>
    <n v="1.0067918994291001E-2"/>
    <n v="10.067918994291"/>
    <m/>
    <n v="2.8976349830627441"/>
    <n v="57602.004483660479"/>
    <n v="16.001000000000001"/>
  </r>
  <r>
    <x v="0"/>
    <x v="7"/>
    <x v="397"/>
    <x v="1"/>
    <n v="1.0074095475247E-2"/>
    <n v="10.074095475246999"/>
    <m/>
    <n v="2.8112578392028809"/>
    <n v="57602.005613094458"/>
    <n v="16.001000000000001"/>
  </r>
  <r>
    <x v="0"/>
    <x v="7"/>
    <x v="398"/>
    <x v="1"/>
    <n v="1.0076159380327999E-2"/>
    <n v="10.076159380327999"/>
    <m/>
    <n v="2.7701513767242432"/>
    <n v="57602.00569865157"/>
    <n v="16.001000000000001"/>
  </r>
  <r>
    <x v="0"/>
    <x v="7"/>
    <x v="399"/>
    <x v="1"/>
    <n v="0"/>
    <n v="0"/>
    <m/>
    <n v="2.7701513767242432"/>
    <n v="0"/>
    <n v="0"/>
  </r>
  <r>
    <x v="0"/>
    <x v="7"/>
    <x v="400"/>
    <x v="0"/>
    <n v="1.5078766383951E-2"/>
    <n v="15.078766383951001"/>
    <m/>
    <n v="2.7275702953338623"/>
    <n v="91181.617422209179"/>
    <n v="25.327999999999999"/>
  </r>
  <r>
    <x v="0"/>
    <x v="7"/>
    <x v="401"/>
    <x v="1"/>
    <n v="1.0067018881645001E-2"/>
    <n v="10.067018881645"/>
    <m/>
    <n v="2.8537313938140869"/>
    <n v="57600.039015373011"/>
    <n v="16"/>
  </r>
  <r>
    <x v="0"/>
    <x v="7"/>
    <x v="402"/>
    <x v="1"/>
    <n v="1.007821770938E-2"/>
    <n v="10.078217709379999"/>
    <m/>
    <n v="2.7247927188873291"/>
    <n v="57600.024887562002"/>
    <n v="16"/>
  </r>
  <r>
    <x v="0"/>
    <x v="7"/>
    <x v="403"/>
    <x v="1"/>
    <n v="1.0079903390665E-2"/>
    <n v="10.079903390665001"/>
    <m/>
    <n v="2.8551836013793945"/>
    <n v="57601.991237141454"/>
    <n v="16.001000000000001"/>
  </r>
  <r>
    <x v="0"/>
    <x v="7"/>
    <x v="404"/>
    <x v="1"/>
    <n v="1.0081262835174999E-2"/>
    <n v="10.081262835175"/>
    <m/>
    <n v="2.8126890659332275"/>
    <n v="57600.039685519725"/>
    <n v="16"/>
  </r>
  <r>
    <x v="0"/>
    <x v="7"/>
    <x v="405"/>
    <x v="1"/>
    <n v="1.003631627186E-2"/>
    <n v="10.036316271860001"/>
    <m/>
    <n v="2.8112578392028809"/>
    <n v="57602.005428180142"/>
    <n v="16.001000000000001"/>
  </r>
  <r>
    <x v="0"/>
    <x v="7"/>
    <x v="406"/>
    <x v="1"/>
    <n v="1.0030323159128E-2"/>
    <n v="10.030323159127999"/>
    <m/>
    <n v="2.8537313938140869"/>
    <n v="57602.005562349717"/>
    <n v="16.001000000000001"/>
  </r>
  <r>
    <x v="0"/>
    <x v="7"/>
    <x v="407"/>
    <x v="1"/>
    <n v="0"/>
    <n v="0"/>
    <m/>
    <n v="2.8537313938140869"/>
    <n v="0"/>
    <n v="0"/>
  </r>
  <r>
    <x v="0"/>
    <x v="7"/>
    <x v="408"/>
    <x v="0"/>
    <n v="1.5044099932093999E-2"/>
    <n v="15.044099932093999"/>
    <m/>
    <n v="2.8566374778747559"/>
    <n v="91393.322326508394"/>
    <n v="25.387"/>
  </r>
  <r>
    <x v="0"/>
    <x v="7"/>
    <x v="409"/>
    <x v="1"/>
    <n v="1.0023804329668999E-2"/>
    <n v="10.023804329669"/>
    <m/>
    <n v="2.8991096019744873"/>
    <n v="57602.005527465437"/>
    <n v="16.001000000000001"/>
  </r>
  <r>
    <x v="0"/>
    <x v="7"/>
    <x v="410"/>
    <x v="1"/>
    <n v="1.0030312551464001E-2"/>
    <n v="10.030312551464"/>
    <m/>
    <n v="2.8141219615936279"/>
    <n v="57600.039260409183"/>
    <n v="16"/>
  </r>
  <r>
    <x v="0"/>
    <x v="7"/>
    <x v="411"/>
    <x v="1"/>
    <n v="1.0031349166465E-2"/>
    <n v="10.031349166465001"/>
    <m/>
    <n v="2.8580927848815918"/>
    <n v="57600.039059453535"/>
    <n v="16"/>
  </r>
  <r>
    <x v="0"/>
    <x v="7"/>
    <x v="412"/>
    <x v="1"/>
    <n v="1.003090479783E-2"/>
    <n v="10.030904797830001"/>
    <m/>
    <n v="2.8976349830627441"/>
    <n v="57600.024389047278"/>
    <n v="16"/>
  </r>
  <r>
    <x v="0"/>
    <x v="7"/>
    <x v="413"/>
    <x v="1"/>
    <n v="1.0020209408853E-2"/>
    <n v="10.020209408853001"/>
    <m/>
    <n v="2.8112578392028809"/>
    <n v="57600.039734443053"/>
    <n v="16"/>
  </r>
  <r>
    <x v="0"/>
    <x v="7"/>
    <x v="414"/>
    <x v="1"/>
    <n v="1.5876669270000001E-5"/>
    <n v="1.5876669270000001E-2"/>
    <m/>
    <n v="2.7701513767242432"/>
    <n v="12355.763115203939"/>
    <n v="3.4319999999999999"/>
  </r>
  <r>
    <x v="0"/>
    <x v="7"/>
    <x v="415"/>
    <x v="1"/>
    <n v="0"/>
    <n v="0"/>
    <m/>
    <n v="2.7701513767242432"/>
    <n v="0"/>
    <n v="0"/>
  </r>
  <r>
    <x v="1"/>
    <x v="7"/>
    <x v="195"/>
    <x v="1"/>
    <n v="1.0030953275483E-2"/>
    <n v="10.030953275483"/>
    <m/>
    <n v="3.8237299919128418"/>
    <n v="57600.039262041144"/>
    <n v="16"/>
  </r>
  <r>
    <x v="1"/>
    <x v="7"/>
    <x v="196"/>
    <x v="1"/>
    <n v="1.0025688861686E-2"/>
    <n v="10.025688861686"/>
    <m/>
    <n v="3.737739086151123"/>
    <n v="57602.00390436982"/>
    <n v="16.001000000000001"/>
  </r>
  <r>
    <x v="1"/>
    <x v="7"/>
    <x v="197"/>
    <x v="1"/>
    <n v="1.0021978423282001E-2"/>
    <n v="10.021978423282"/>
    <m/>
    <n v="3.737739086151123"/>
    <n v="57602.0040153101"/>
    <n v="16.001000000000001"/>
  </r>
  <r>
    <x v="1"/>
    <x v="7"/>
    <x v="198"/>
    <x v="1"/>
    <n v="1.0024250842203999E-2"/>
    <n v="10.024250842203999"/>
    <m/>
    <n v="3.737739086151123"/>
    <n v="57602.003940684619"/>
    <n v="16.001000000000001"/>
  </r>
  <r>
    <x v="1"/>
    <x v="7"/>
    <x v="199"/>
    <x v="1"/>
    <n v="0"/>
    <n v="0"/>
    <m/>
    <n v="3.737739086151123"/>
    <n v="0"/>
    <n v="0"/>
  </r>
  <r>
    <x v="1"/>
    <x v="7"/>
    <x v="200"/>
    <x v="0"/>
    <n v="2.0146282905953002E-2"/>
    <n v="20.146282905953001"/>
    <m/>
    <n v="3.781712532043457"/>
    <n v="125769.18957178682"/>
    <n v="34.936"/>
  </r>
  <r>
    <x v="1"/>
    <x v="7"/>
    <x v="201"/>
    <x v="1"/>
    <n v="1.0023639572096E-2"/>
    <n v="10.023639572096"/>
    <m/>
    <n v="3.955582857131958"/>
    <n v="57602.001429205658"/>
    <n v="16.001000000000001"/>
  </r>
  <r>
    <x v="1"/>
    <x v="7"/>
    <x v="202"/>
    <x v="1"/>
    <n v="1.0024575831305E-2"/>
    <n v="10.024575831305"/>
    <m/>
    <n v="3.735828161239624"/>
    <n v="57602.002096431926"/>
    <n v="16.001000000000001"/>
  </r>
  <r>
    <x v="1"/>
    <x v="7"/>
    <x v="203"/>
    <x v="1"/>
    <n v="1.0027093698207E-2"/>
    <n v="10.027093698207"/>
    <m/>
    <n v="3.6956562995910645"/>
    <n v="57602.005699230722"/>
    <n v="16.001000000000001"/>
  </r>
  <r>
    <x v="1"/>
    <x v="7"/>
    <x v="204"/>
    <x v="1"/>
    <n v="1.0027276318716E-2"/>
    <n v="10.027276318716"/>
    <m/>
    <n v="3.7797791957855225"/>
    <n v="57602.000495181899"/>
    <n v="16.001000000000001"/>
  </r>
  <r>
    <x v="1"/>
    <x v="7"/>
    <x v="205"/>
    <x v="1"/>
    <n v="1.0022693975099001E-2"/>
    <n v="10.022693975099001"/>
    <m/>
    <n v="3.7836480140686035"/>
    <n v="57602.00381406433"/>
    <n v="16.001000000000001"/>
  </r>
  <r>
    <x v="1"/>
    <x v="7"/>
    <x v="206"/>
    <x v="1"/>
    <n v="1.0029198479222999E-2"/>
    <n v="10.029198479223"/>
    <m/>
    <n v="3.6516602039337158"/>
    <n v="57600.026772757104"/>
    <n v="16"/>
  </r>
  <r>
    <x v="1"/>
    <x v="7"/>
    <x v="207"/>
    <x v="1"/>
    <n v="0"/>
    <n v="0"/>
    <m/>
    <n v="3.6516602039337158"/>
    <n v="0"/>
    <n v="0"/>
  </r>
  <r>
    <x v="1"/>
    <x v="7"/>
    <x v="208"/>
    <x v="0"/>
    <n v="2.0129427410508001E-2"/>
    <n v="20.129427410508001"/>
    <m/>
    <n v="3.7797791957855225"/>
    <n v="125653.37671876641"/>
    <n v="34.904000000000003"/>
  </r>
  <r>
    <x v="1"/>
    <x v="7"/>
    <x v="209"/>
    <x v="1"/>
    <n v="1.0020515282532E-2"/>
    <n v="10.020515282532001"/>
    <m/>
    <n v="3.9995336532592773"/>
    <n v="57602.002712671427"/>
    <n v="16.001000000000001"/>
  </r>
  <r>
    <x v="1"/>
    <x v="7"/>
    <x v="210"/>
    <x v="1"/>
    <n v="1.0021114817972E-2"/>
    <n v="10.021114817972"/>
    <m/>
    <n v="3.6516602039337158"/>
    <n v="57602.004955579214"/>
    <n v="16.001000000000001"/>
  </r>
  <r>
    <x v="1"/>
    <x v="7"/>
    <x v="211"/>
    <x v="1"/>
    <n v="1.0018135014171E-2"/>
    <n v="10.018135014170999"/>
    <m/>
    <n v="3.737739086151123"/>
    <n v="57600.038249434016"/>
    <n v="16"/>
  </r>
  <r>
    <x v="1"/>
    <x v="7"/>
    <x v="212"/>
    <x v="1"/>
    <n v="1.0020093040515E-2"/>
    <n v="10.020093040515"/>
    <m/>
    <n v="3.739652156829834"/>
    <n v="57600.037780665953"/>
    <n v="16"/>
  </r>
  <r>
    <x v="1"/>
    <x v="7"/>
    <x v="213"/>
    <x v="1"/>
    <n v="1.0020468304201001E-2"/>
    <n v="10.020468304201001"/>
    <m/>
    <n v="3.739652156829834"/>
    <n v="57602.002173247878"/>
    <n v="16.001000000000001"/>
  </r>
  <r>
    <x v="1"/>
    <x v="7"/>
    <x v="214"/>
    <x v="1"/>
    <n v="1.0021769889955E-2"/>
    <n v="10.021769889954999"/>
    <m/>
    <n v="3.8237299919128418"/>
    <n v="57602.002968429741"/>
    <n v="16.001000000000001"/>
  </r>
  <r>
    <x v="1"/>
    <x v="7"/>
    <x v="215"/>
    <x v="1"/>
    <n v="0"/>
    <n v="0"/>
    <m/>
    <n v="3.8237299919128418"/>
    <n v="0"/>
    <n v="0"/>
  </r>
  <r>
    <x v="1"/>
    <x v="7"/>
    <x v="216"/>
    <x v="0"/>
    <n v="2.0120144644554E-2"/>
    <n v="20.120144644553999"/>
    <m/>
    <n v="3.7797791957855225"/>
    <n v="125438.56403952755"/>
    <n v="34.844000000000001"/>
  </r>
  <r>
    <x v="1"/>
    <x v="7"/>
    <x v="217"/>
    <x v="1"/>
    <n v="1.0023599824166E-2"/>
    <n v="10.023599824166"/>
    <m/>
    <n v="4.0036277770996094"/>
    <n v="57602.003886760343"/>
    <n v="16.001000000000001"/>
  </r>
  <r>
    <x v="1"/>
    <x v="7"/>
    <x v="218"/>
    <x v="1"/>
    <n v="1.0018483422826E-2"/>
    <n v="10.018483422826"/>
    <m/>
    <n v="3.781712532043457"/>
    <n v="57602.004044429777"/>
    <n v="16.001000000000001"/>
  </r>
  <r>
    <x v="1"/>
    <x v="7"/>
    <x v="219"/>
    <x v="1"/>
    <n v="1.0019510669169999E-2"/>
    <n v="10.01951066917"/>
    <m/>
    <n v="3.739652156829834"/>
    <n v="57600.037877208706"/>
    <n v="16"/>
  </r>
  <r>
    <x v="1"/>
    <x v="7"/>
    <x v="220"/>
    <x v="1"/>
    <n v="1.0022755976930999E-2"/>
    <n v="10.022755976930998"/>
    <m/>
    <n v="3.7797791957855225"/>
    <n v="57602.003762579909"/>
    <n v="16.001000000000001"/>
  </r>
  <r>
    <x v="1"/>
    <x v="7"/>
    <x v="221"/>
    <x v="1"/>
    <n v="1.0023302582483001E-2"/>
    <n v="10.023302582483"/>
    <m/>
    <n v="3.781712532043457"/>
    <n v="57602.003998654327"/>
    <n v="16.001000000000001"/>
  </r>
  <r>
    <x v="1"/>
    <x v="7"/>
    <x v="222"/>
    <x v="1"/>
    <n v="1.0028263967125001E-2"/>
    <n v="10.028263967125001"/>
    <m/>
    <n v="3.739652156829834"/>
    <n v="57600.037889755928"/>
    <n v="16"/>
  </r>
  <r>
    <x v="1"/>
    <x v="7"/>
    <x v="223"/>
    <x v="1"/>
    <n v="0"/>
    <n v="0"/>
    <m/>
    <n v="3.739652156829834"/>
    <n v="0"/>
    <n v="0"/>
  </r>
  <r>
    <x v="1"/>
    <x v="7"/>
    <x v="224"/>
    <x v="0"/>
    <n v="2.0112890194167E-2"/>
    <n v="20.112890194167001"/>
    <m/>
    <n v="3.8217763900756836"/>
    <n v="125479.46351659496"/>
    <n v="34.854999999999997"/>
  </r>
  <r>
    <x v="1"/>
    <x v="7"/>
    <x v="225"/>
    <x v="1"/>
    <n v="1.0020981193119E-2"/>
    <n v="10.020981193119001"/>
    <m/>
    <n v="4.0036277770996094"/>
    <n v="57600.037442592598"/>
    <n v="16"/>
  </r>
  <r>
    <x v="1"/>
    <x v="7"/>
    <x v="226"/>
    <x v="1"/>
    <n v="1.0020068316552E-2"/>
    <n v="10.020068316551999"/>
    <m/>
    <n v="3.739652156829834"/>
    <n v="57600.037336929861"/>
    <n v="16"/>
  </r>
  <r>
    <x v="1"/>
    <x v="7"/>
    <x v="227"/>
    <x v="1"/>
    <n v="1.0035299316640999E-2"/>
    <n v="10.035299316641"/>
    <m/>
    <n v="3.737739086151123"/>
    <n v="57602.003884161051"/>
    <n v="16.001000000000001"/>
  </r>
  <r>
    <x v="1"/>
    <x v="7"/>
    <x v="228"/>
    <x v="1"/>
    <n v="1.0042701338081999E-2"/>
    <n v="10.042701338081999"/>
    <m/>
    <n v="3.8237299919128418"/>
    <n v="57600.037755405225"/>
    <n v="16"/>
  </r>
  <r>
    <x v="1"/>
    <x v="7"/>
    <x v="229"/>
    <x v="1"/>
    <n v="1.0040023589615E-2"/>
    <n v="10.040023589615"/>
    <m/>
    <n v="3.7836480140686035"/>
    <n v="57602.003838348566"/>
    <n v="16.001000000000001"/>
  </r>
  <r>
    <x v="1"/>
    <x v="7"/>
    <x v="230"/>
    <x v="1"/>
    <n v="1.0036882340062E-2"/>
    <n v="10.036882340062"/>
    <m/>
    <n v="3.6956562995910645"/>
    <n v="57600.036156285481"/>
    <n v="16"/>
  </r>
  <r>
    <x v="1"/>
    <x v="7"/>
    <x v="231"/>
    <x v="1"/>
    <n v="0"/>
    <n v="0"/>
    <m/>
    <n v="3.6956562995910645"/>
    <n v="0"/>
    <n v="0"/>
  </r>
  <r>
    <x v="1"/>
    <x v="7"/>
    <x v="232"/>
    <x v="0"/>
    <n v="2.0090638571271E-2"/>
    <n v="20.090638571271001"/>
    <m/>
    <n v="3.8676810264587402"/>
    <n v="125303.30377684152"/>
    <n v="34.805999999999997"/>
  </r>
  <r>
    <x v="1"/>
    <x v="7"/>
    <x v="233"/>
    <x v="1"/>
    <n v="1.0023544548188001E-2"/>
    <n v="10.023544548188001"/>
    <m/>
    <n v="4.001579761505127"/>
    <n v="57600.037714097547"/>
    <n v="16"/>
  </r>
  <r>
    <x v="1"/>
    <x v="7"/>
    <x v="234"/>
    <x v="1"/>
    <n v="1.0042911526793E-2"/>
    <n v="10.042911526793"/>
    <m/>
    <n v="3.737739086151123"/>
    <n v="57600.037552437992"/>
    <n v="16"/>
  </r>
  <r>
    <x v="1"/>
    <x v="7"/>
    <x v="235"/>
    <x v="1"/>
    <n v="1.0041488941206E-2"/>
    <n v="10.041488941206"/>
    <m/>
    <n v="3.737739086151123"/>
    <n v="57602.003863094971"/>
    <n v="16.001000000000001"/>
  </r>
  <r>
    <x v="1"/>
    <x v="7"/>
    <x v="236"/>
    <x v="1"/>
    <n v="1.0038883471369E-2"/>
    <n v="10.038883471368999"/>
    <m/>
    <n v="3.7836480140686035"/>
    <n v="57602.00330947437"/>
    <n v="16.001000000000001"/>
  </r>
  <r>
    <x v="1"/>
    <x v="7"/>
    <x v="237"/>
    <x v="1"/>
    <n v="1.0030778406392001E-2"/>
    <n v="10.030778406392001"/>
    <m/>
    <n v="3.8237299919128418"/>
    <n v="57602.004097725861"/>
    <n v="16.001000000000001"/>
  </r>
  <r>
    <x v="1"/>
    <x v="7"/>
    <x v="238"/>
    <x v="1"/>
    <n v="1.0042788945187E-2"/>
    <n v="10.042788945187"/>
    <m/>
    <n v="3.7836480140686035"/>
    <n v="57602.003369399128"/>
    <n v="16.001000000000001"/>
  </r>
  <r>
    <x v="1"/>
    <x v="7"/>
    <x v="239"/>
    <x v="1"/>
    <n v="0"/>
    <n v="0"/>
    <m/>
    <n v="3.7836480140686035"/>
    <n v="0"/>
    <n v="0"/>
  </r>
  <r>
    <x v="1"/>
    <x v="7"/>
    <x v="240"/>
    <x v="0"/>
    <n v="2.0078973468437001E-2"/>
    <n v="20.078973468437002"/>
    <m/>
    <n v="3.827643871307373"/>
    <n v="125086.34768198678"/>
    <n v="34.746000000000002"/>
  </r>
  <r>
    <x v="1"/>
    <x v="7"/>
    <x v="241"/>
    <x v="1"/>
    <n v="1.0040701133633E-2"/>
    <n v="10.040701133633"/>
    <m/>
    <n v="3.9576060771942139"/>
    <n v="57600.033627590325"/>
    <n v="16"/>
  </r>
  <r>
    <x v="1"/>
    <x v="7"/>
    <x v="242"/>
    <x v="1"/>
    <n v="1.0038371591369E-2"/>
    <n v="10.038371591369"/>
    <m/>
    <n v="3.7836480140686035"/>
    <n v="57602.004786621219"/>
    <n v="16.001000000000001"/>
  </r>
  <r>
    <x v="1"/>
    <x v="7"/>
    <x v="243"/>
    <x v="1"/>
    <n v="1.00436549327E-2"/>
    <n v="10.043654932699999"/>
    <m/>
    <n v="3.781712532043457"/>
    <n v="57601.988606866114"/>
    <n v="16.001000000000001"/>
  </r>
  <r>
    <x v="1"/>
    <x v="7"/>
    <x v="244"/>
    <x v="1"/>
    <n v="1.0044632155949E-2"/>
    <n v="10.044632155948999"/>
    <m/>
    <n v="3.781712532043457"/>
    <n v="57602.003676372478"/>
    <n v="16.001000000000001"/>
  </r>
  <r>
    <x v="1"/>
    <x v="7"/>
    <x v="245"/>
    <x v="1"/>
    <n v="1.0043295911458999E-2"/>
    <n v="10.043295911458999"/>
    <m/>
    <n v="3.7836480140686035"/>
    <n v="57602.003850761466"/>
    <n v="16.001000000000001"/>
  </r>
  <r>
    <x v="1"/>
    <x v="7"/>
    <x v="246"/>
    <x v="1"/>
    <n v="1.0039267375081E-2"/>
    <n v="10.039267375081"/>
    <m/>
    <n v="3.869659423828125"/>
    <n v="57602.003895719434"/>
    <n v="16.001000000000001"/>
  </r>
  <r>
    <x v="1"/>
    <x v="7"/>
    <x v="247"/>
    <x v="1"/>
    <n v="0"/>
    <n v="0"/>
    <m/>
    <n v="3.869659423828125"/>
    <n v="0"/>
    <n v="0"/>
  </r>
  <r>
    <x v="1"/>
    <x v="7"/>
    <x v="248"/>
    <x v="0"/>
    <n v="2.0074060827675998E-2"/>
    <n v="20.074060827676"/>
    <m/>
    <n v="3.8296036720275879"/>
    <n v="125070.36071482804"/>
    <n v="34.741999999999997"/>
  </r>
  <r>
    <x v="1"/>
    <x v="7"/>
    <x v="249"/>
    <x v="1"/>
    <n v="1.0040036119589001E-2"/>
    <n v="10.040036119589001"/>
    <m/>
    <n v="4.0455532073974609"/>
    <n v="57602.015948467335"/>
    <n v="16.001000000000001"/>
  </r>
  <r>
    <x v="1"/>
    <x v="7"/>
    <x v="250"/>
    <x v="1"/>
    <n v="1.0036060772967001E-2"/>
    <n v="10.036060772967"/>
    <m/>
    <n v="3.8676810264587402"/>
    <n v="57602.004198312701"/>
    <n v="16.001000000000001"/>
  </r>
  <r>
    <x v="1"/>
    <x v="7"/>
    <x v="251"/>
    <x v="1"/>
    <n v="1.0035472205119999E-2"/>
    <n v="10.03547220512"/>
    <m/>
    <n v="3.6994426250457764"/>
    <n v="57600.032023396969"/>
    <n v="16"/>
  </r>
  <r>
    <x v="1"/>
    <x v="7"/>
    <x v="252"/>
    <x v="1"/>
    <n v="1.0032833530896E-2"/>
    <n v="10.032833530896001"/>
    <m/>
    <n v="3.825685977935791"/>
    <n v="57602.006489393912"/>
    <n v="16.001000000000001"/>
  </r>
  <r>
    <x v="1"/>
    <x v="7"/>
    <x v="253"/>
    <x v="1"/>
    <n v="1.0038055253097001E-2"/>
    <n v="10.038055253097001"/>
    <m/>
    <n v="3.9096331596374512"/>
    <n v="57600.037752371893"/>
    <n v="16"/>
  </r>
  <r>
    <x v="1"/>
    <x v="7"/>
    <x v="254"/>
    <x v="1"/>
    <n v="1.0039833588051E-2"/>
    <n v="10.039833588051"/>
    <m/>
    <n v="3.827643871307373"/>
    <n v="57602.00363095144"/>
    <n v="16.001000000000001"/>
  </r>
  <r>
    <x v="1"/>
    <x v="7"/>
    <x v="255"/>
    <x v="1"/>
    <n v="0"/>
    <n v="0"/>
    <m/>
    <n v="3.827643871307373"/>
    <n v="0"/>
    <n v="0"/>
  </r>
  <r>
    <x v="1"/>
    <x v="7"/>
    <x v="256"/>
    <x v="0"/>
    <n v="2.0072613760474999E-2"/>
    <n v="20.072613760474997"/>
    <m/>
    <n v="3.9116318225860596"/>
    <n v="125048.8174101914"/>
    <n v="34.735999999999997"/>
  </r>
  <r>
    <x v="1"/>
    <x v="7"/>
    <x v="257"/>
    <x v="1"/>
    <n v="1.004213878437E-2"/>
    <n v="10.04213878437"/>
    <m/>
    <n v="3.9596316814422607"/>
    <n v="57600.037677386936"/>
    <n v="16"/>
  </r>
  <r>
    <x v="1"/>
    <x v="7"/>
    <x v="258"/>
    <x v="1"/>
    <n v="1.0045229616080001E-2"/>
    <n v="10.04522961608"/>
    <m/>
    <n v="3.825685977935791"/>
    <n v="57602.00423183191"/>
    <n v="16.001000000000001"/>
  </r>
  <r>
    <x v="1"/>
    <x v="7"/>
    <x v="259"/>
    <x v="1"/>
    <n v="1.0043136104996001E-2"/>
    <n v="10.043136104996002"/>
    <m/>
    <n v="3.869659423828125"/>
    <n v="57602.004087852023"/>
    <n v="16.001000000000001"/>
  </r>
  <r>
    <x v="1"/>
    <x v="7"/>
    <x v="260"/>
    <x v="1"/>
    <n v="1.0042405427154E-2"/>
    <n v="10.042405427154"/>
    <m/>
    <n v="3.7836480140686035"/>
    <n v="57602.000729828302"/>
    <n v="16.001000000000001"/>
  </r>
  <r>
    <x v="1"/>
    <x v="7"/>
    <x v="261"/>
    <x v="1"/>
    <n v="1.004485590685E-2"/>
    <n v="10.04485590685"/>
    <m/>
    <n v="3.869659423828125"/>
    <n v="57600.035638504589"/>
    <n v="16"/>
  </r>
  <r>
    <x v="1"/>
    <x v="7"/>
    <x v="262"/>
    <x v="1"/>
    <n v="1.0045520093196E-2"/>
    <n v="10.045520093196"/>
    <m/>
    <n v="3.9096331596374512"/>
    <n v="57602.009210054312"/>
    <n v="16.001000000000001"/>
  </r>
  <r>
    <x v="1"/>
    <x v="7"/>
    <x v="263"/>
    <x v="1"/>
    <n v="0"/>
    <n v="0"/>
    <m/>
    <n v="3.9096331596374512"/>
    <n v="0"/>
    <n v="0"/>
  </r>
  <r>
    <x v="1"/>
    <x v="7"/>
    <x v="264"/>
    <x v="0"/>
    <n v="2.0063710041268001E-2"/>
    <n v="20.063710041268003"/>
    <m/>
    <n v="3.8676810264587402"/>
    <n v="124886.26072815189"/>
    <n v="34.691000000000003"/>
  </r>
  <r>
    <x v="1"/>
    <x v="7"/>
    <x v="265"/>
    <x v="1"/>
    <n v="1.0044442459531001E-2"/>
    <n v="10.044442459531"/>
    <m/>
    <n v="4.0895261764526367"/>
    <n v="57602.002489327831"/>
    <n v="16.001000000000001"/>
  </r>
  <r>
    <x v="1"/>
    <x v="7"/>
    <x v="266"/>
    <x v="1"/>
    <n v="1.0045396974247001E-2"/>
    <n v="10.045396974247002"/>
    <m/>
    <n v="3.827643871307373"/>
    <n v="57602.008929013173"/>
    <n v="16.001000000000001"/>
  </r>
  <r>
    <x v="1"/>
    <x v="7"/>
    <x v="267"/>
    <x v="1"/>
    <n v="1.0046319958646001E-2"/>
    <n v="10.046319958646"/>
    <m/>
    <n v="3.825685977935791"/>
    <n v="57602.019280924833"/>
    <n v="16.001000000000001"/>
  </r>
  <r>
    <x v="1"/>
    <x v="7"/>
    <x v="268"/>
    <x v="1"/>
    <n v="1.0043017364054E-2"/>
    <n v="10.043017364054"/>
    <m/>
    <n v="3.8237299919128418"/>
    <n v="57602.003923404402"/>
    <n v="16.001000000000001"/>
  </r>
  <r>
    <x v="1"/>
    <x v="7"/>
    <x v="269"/>
    <x v="1"/>
    <n v="1.0041905553085999E-2"/>
    <n v="10.041905553086"/>
    <m/>
    <n v="3.869659423828125"/>
    <n v="57601.994224227426"/>
    <n v="16.001000000000001"/>
  </r>
  <r>
    <x v="1"/>
    <x v="7"/>
    <x v="270"/>
    <x v="1"/>
    <n v="1.0042722188679E-2"/>
    <n v="10.042722188679001"/>
    <m/>
    <n v="3.8676810264587402"/>
    <n v="57601.996060344303"/>
    <n v="16.001000000000001"/>
  </r>
  <r>
    <x v="1"/>
    <x v="7"/>
    <x v="271"/>
    <x v="1"/>
    <n v="0"/>
    <n v="0"/>
    <m/>
    <n v="3.8676810264587402"/>
    <n v="0"/>
    <n v="0"/>
  </r>
  <r>
    <x v="1"/>
    <x v="7"/>
    <x v="272"/>
    <x v="0"/>
    <n v="2.0056165846204E-2"/>
    <n v="20.056165846203999"/>
    <m/>
    <n v="3.7855851650238037"/>
    <n v="124923.4291082594"/>
    <n v="34.701000000000001"/>
  </r>
  <r>
    <x v="1"/>
    <x v="7"/>
    <x v="273"/>
    <x v="1"/>
    <n v="1.0044526094704E-2"/>
    <n v="10.044526094704"/>
    <m/>
    <n v="4.0455532073974609"/>
    <n v="57602.003673031133"/>
    <n v="16.001000000000001"/>
  </r>
  <r>
    <x v="1"/>
    <x v="7"/>
    <x v="274"/>
    <x v="1"/>
    <n v="1.0044819595332001E-2"/>
    <n v="10.044819595332001"/>
    <m/>
    <n v="3.869659423828125"/>
    <n v="57602.003722079462"/>
    <n v="16.001000000000001"/>
  </r>
  <r>
    <x v="1"/>
    <x v="7"/>
    <x v="275"/>
    <x v="1"/>
    <n v="1.0045893582215E-2"/>
    <n v="10.045893582215001"/>
    <m/>
    <n v="3.825685977935791"/>
    <n v="57600.037710127697"/>
    <n v="16"/>
  </r>
  <r>
    <x v="1"/>
    <x v="7"/>
    <x v="276"/>
    <x v="1"/>
    <n v="1.0044647951537001E-2"/>
    <n v="10.044647951537"/>
    <m/>
    <n v="3.913632869720459"/>
    <n v="57601.995081476773"/>
    <n v="16.001000000000001"/>
  </r>
  <r>
    <x v="1"/>
    <x v="7"/>
    <x v="277"/>
    <x v="1"/>
    <n v="1.0046893453563001E-2"/>
    <n v="10.046893453563001"/>
    <m/>
    <n v="3.827643871307373"/>
    <n v="57602.003604068799"/>
    <n v="16.001000000000001"/>
  </r>
  <r>
    <x v="1"/>
    <x v="7"/>
    <x v="278"/>
    <x v="1"/>
    <n v="1.0048932528709999E-2"/>
    <n v="10.048932528709999"/>
    <m/>
    <n v="3.827643871307373"/>
    <n v="57602.003054555054"/>
    <n v="16.001000000000001"/>
  </r>
  <r>
    <x v="1"/>
    <x v="7"/>
    <x v="279"/>
    <x v="1"/>
    <n v="0"/>
    <n v="0"/>
    <m/>
    <n v="3.827643871307373"/>
    <n v="0"/>
    <n v="0"/>
  </r>
  <r>
    <x v="1"/>
    <x v="7"/>
    <x v="280"/>
    <x v="0"/>
    <n v="2.0049733585118999E-2"/>
    <n v="20.049733585119"/>
    <m/>
    <n v="3.8716397285461426"/>
    <n v="124726.53925157255"/>
    <n v="34.646000000000001"/>
  </r>
  <r>
    <x v="1"/>
    <x v="7"/>
    <x v="281"/>
    <x v="1"/>
    <n v="1.0060754786146001E-2"/>
    <n v="10.060754786146001"/>
    <m/>
    <n v="4.0455532073974609"/>
    <n v="57602.00349507451"/>
    <n v="16.001000000000001"/>
  </r>
  <r>
    <x v="1"/>
    <x v="7"/>
    <x v="282"/>
    <x v="1"/>
    <n v="1.005572204967E-2"/>
    <n v="10.055722049670001"/>
    <m/>
    <n v="3.827643871307373"/>
    <n v="57602.003560798286"/>
    <n v="16.001000000000001"/>
  </r>
  <r>
    <x v="1"/>
    <x v="7"/>
    <x v="283"/>
    <x v="1"/>
    <n v="1.0032158710583E-2"/>
    <n v="10.032158710582999"/>
    <m/>
    <n v="3.913632869720459"/>
    <n v="57602.008589136793"/>
    <n v="16.001000000000001"/>
  </r>
  <r>
    <x v="1"/>
    <x v="7"/>
    <x v="284"/>
    <x v="1"/>
    <n v="1.0052738057113E-2"/>
    <n v="10.052738057113"/>
    <m/>
    <n v="3.9116318225860596"/>
    <n v="57602.003175477315"/>
    <n v="16.001000000000001"/>
  </r>
  <r>
    <x v="1"/>
    <x v="7"/>
    <x v="285"/>
    <x v="1"/>
    <n v="1.0059771989898001E-2"/>
    <n v="10.059771989898001"/>
    <m/>
    <n v="3.8716397285461426"/>
    <n v="57600.024722649177"/>
    <n v="16"/>
  </r>
  <r>
    <x v="1"/>
    <x v="7"/>
    <x v="286"/>
    <x v="1"/>
    <n v="1.0060261583564999E-2"/>
    <n v="10.060261583565"/>
    <m/>
    <n v="3.9116318225860596"/>
    <n v="57602.003758455758"/>
    <n v="16.001000000000001"/>
  </r>
  <r>
    <x v="1"/>
    <x v="7"/>
    <x v="287"/>
    <x v="1"/>
    <n v="0"/>
    <n v="0"/>
    <m/>
    <n v="3.9116318225860596"/>
    <n v="0"/>
    <n v="0"/>
  </r>
  <r>
    <x v="1"/>
    <x v="7"/>
    <x v="288"/>
    <x v="0"/>
    <n v="2.0043473024585E-2"/>
    <n v="20.043473024585001"/>
    <m/>
    <n v="3.8716397285461426"/>
    <n v="124528.57707955886"/>
    <n v="34.591000000000001"/>
  </r>
  <r>
    <x v="1"/>
    <x v="7"/>
    <x v="289"/>
    <x v="1"/>
    <n v="1.0060933345497E-2"/>
    <n v="10.060933345497"/>
    <m/>
    <n v="4.0916194915771484"/>
    <n v="57600.036825860763"/>
    <n v="16"/>
  </r>
  <r>
    <x v="1"/>
    <x v="7"/>
    <x v="290"/>
    <x v="1"/>
    <n v="1.0061376727261E-2"/>
    <n v="10.061376727261001"/>
    <m/>
    <n v="3.913632869720459"/>
    <n v="57602.003948513331"/>
    <n v="16.001000000000001"/>
  </r>
  <r>
    <x v="1"/>
    <x v="7"/>
    <x v="291"/>
    <x v="1"/>
    <n v="1.0062845798160001E-2"/>
    <n v="10.062845798160001"/>
    <m/>
    <n v="3.869659423828125"/>
    <n v="57601.982002660778"/>
    <n v="16.001000000000001"/>
  </r>
  <r>
    <x v="1"/>
    <x v="7"/>
    <x v="292"/>
    <x v="1"/>
    <n v="1.0060158113496E-2"/>
    <n v="10.060158113496"/>
    <m/>
    <n v="3.913632869720459"/>
    <n v="57600.037863025602"/>
    <n v="16"/>
  </r>
  <r>
    <x v="1"/>
    <x v="7"/>
    <x v="293"/>
    <x v="1"/>
    <n v="1.0061026727348999E-2"/>
    <n v="10.061026727348999"/>
    <m/>
    <n v="3.869659423828125"/>
    <n v="57602.008828298553"/>
    <n v="16.001000000000001"/>
  </r>
  <r>
    <x v="1"/>
    <x v="7"/>
    <x v="294"/>
    <x v="1"/>
    <n v="1.0059483136180001E-2"/>
    <n v="10.059483136180001"/>
    <m/>
    <n v="3.869659423828125"/>
    <n v="57602.00365587222"/>
    <n v="16.001000000000001"/>
  </r>
  <r>
    <x v="1"/>
    <x v="7"/>
    <x v="295"/>
    <x v="1"/>
    <n v="0"/>
    <n v="0"/>
    <m/>
    <n v="3.869659423828125"/>
    <n v="0"/>
    <n v="0"/>
  </r>
  <r>
    <x v="1"/>
    <x v="7"/>
    <x v="296"/>
    <x v="0"/>
    <n v="2.0029548145073E-2"/>
    <n v="20.029548145073001"/>
    <m/>
    <n v="3.955582857131958"/>
    <n v="124524.46311045892"/>
    <n v="34.590000000000003"/>
  </r>
  <r>
    <x v="1"/>
    <x v="7"/>
    <x v="297"/>
    <x v="1"/>
    <n v="1.0053443435185E-2"/>
    <n v="10.053443435184999"/>
    <m/>
    <n v="4.0036277770996094"/>
    <n v="57602.000658901074"/>
    <n v="16.001000000000001"/>
  </r>
  <r>
    <x v="1"/>
    <x v="7"/>
    <x v="298"/>
    <x v="1"/>
    <n v="1.0058219154847999E-2"/>
    <n v="10.058219154847999"/>
    <m/>
    <n v="3.9116318225860596"/>
    <n v="57601.999605826924"/>
    <n v="16.001000000000001"/>
  </r>
  <r>
    <x v="1"/>
    <x v="7"/>
    <x v="299"/>
    <x v="1"/>
    <n v="1.0061966276874E-2"/>
    <n v="10.061966276873999"/>
    <m/>
    <n v="3.869659423828125"/>
    <n v="57600.037546136562"/>
    <n v="16"/>
  </r>
  <r>
    <x v="1"/>
    <x v="7"/>
    <x v="300"/>
    <x v="1"/>
    <n v="1.0056400668227E-2"/>
    <n v="10.056400668226999"/>
    <m/>
    <n v="3.827643871307373"/>
    <n v="57601.994650845794"/>
    <n v="16.001000000000001"/>
  </r>
  <r>
    <x v="1"/>
    <x v="7"/>
    <x v="301"/>
    <x v="1"/>
    <n v="1.0059197667609999E-2"/>
    <n v="10.059197667609999"/>
    <m/>
    <n v="3.9156358242034912"/>
    <n v="57602.001410345023"/>
    <n v="16.001000000000001"/>
  </r>
  <r>
    <x v="1"/>
    <x v="7"/>
    <x v="302"/>
    <x v="1"/>
    <n v="1.005893188175E-2"/>
    <n v="10.058931881749999"/>
    <m/>
    <n v="3.955582857131958"/>
    <n v="57602.003396444663"/>
    <n v="16.001000000000001"/>
  </r>
  <r>
    <x v="1"/>
    <x v="7"/>
    <x v="303"/>
    <x v="1"/>
    <n v="0"/>
    <n v="0"/>
    <m/>
    <n v="3.955582857131958"/>
    <n v="0"/>
    <n v="0"/>
  </r>
  <r>
    <x v="1"/>
    <x v="7"/>
    <x v="304"/>
    <x v="0"/>
    <n v="2.0015519689984999E-2"/>
    <n v="20.015519689984998"/>
    <m/>
    <n v="3.955582857131958"/>
    <n v="124435.76276654065"/>
    <n v="34.564999999999998"/>
  </r>
  <r>
    <x v="1"/>
    <x v="7"/>
    <x v="305"/>
    <x v="1"/>
    <n v="1.0057214083787999E-2"/>
    <n v="10.057214083787999"/>
    <m/>
    <n v="4.1334996223449707"/>
    <n v="57602.003737441191"/>
    <n v="16.001000000000001"/>
  </r>
  <r>
    <x v="1"/>
    <x v="7"/>
    <x v="306"/>
    <x v="1"/>
    <n v="1.0058165751904E-2"/>
    <n v="10.058165751903999"/>
    <m/>
    <n v="3.8716397285461426"/>
    <n v="57600.043743375827"/>
    <n v="16"/>
  </r>
  <r>
    <x v="1"/>
    <x v="7"/>
    <x v="307"/>
    <x v="1"/>
    <n v="1.0058666449153E-2"/>
    <n v="10.058666449153"/>
    <m/>
    <n v="3.9116318225860596"/>
    <n v="57601.999560033117"/>
    <n v="16.001000000000001"/>
  </r>
  <r>
    <x v="1"/>
    <x v="7"/>
    <x v="308"/>
    <x v="1"/>
    <n v="1.0051672571714E-2"/>
    <n v="10.051672571714001"/>
    <m/>
    <n v="3.9116318225860596"/>
    <n v="57602.00414306685"/>
    <n v="16.001000000000001"/>
  </r>
  <r>
    <x v="1"/>
    <x v="7"/>
    <x v="309"/>
    <x v="1"/>
    <n v="1.0061685837655999E-2"/>
    <n v="10.061685837655999"/>
    <m/>
    <n v="3.873621940612793"/>
    <n v="57600.028148487727"/>
    <n v="16"/>
  </r>
  <r>
    <x v="1"/>
    <x v="7"/>
    <x v="310"/>
    <x v="1"/>
    <n v="1.0063198557845E-2"/>
    <n v="10.063198557845"/>
    <m/>
    <n v="3.913632869720459"/>
    <n v="57601.983860481007"/>
    <n v="16.001000000000001"/>
  </r>
  <r>
    <x v="1"/>
    <x v="7"/>
    <x v="311"/>
    <x v="1"/>
    <n v="0"/>
    <n v="0"/>
    <m/>
    <n v="3.913632869720459"/>
    <n v="0"/>
    <n v="0"/>
  </r>
  <r>
    <x v="1"/>
    <x v="7"/>
    <x v="312"/>
    <x v="0"/>
    <n v="2.0001671403354002E-2"/>
    <n v="20.001671403354003"/>
    <m/>
    <n v="3.869659423828125"/>
    <n v="124253.5258448689"/>
    <n v="34.515000000000001"/>
  </r>
  <r>
    <x v="1"/>
    <x v="7"/>
    <x v="313"/>
    <x v="1"/>
    <n v="1.0065037460119001E-2"/>
    <n v="10.065037460119001"/>
    <m/>
    <n v="4.0476236343383789"/>
    <n v="57601.98265752678"/>
    <n v="16.001000000000001"/>
  </r>
  <r>
    <x v="1"/>
    <x v="7"/>
    <x v="314"/>
    <x v="1"/>
    <n v="1.0068272171428E-2"/>
    <n v="10.068272171427999"/>
    <m/>
    <n v="3.9176404476165771"/>
    <n v="57601.981785936419"/>
    <n v="16.001000000000001"/>
  </r>
  <r>
    <x v="1"/>
    <x v="7"/>
    <x v="315"/>
    <x v="1"/>
    <n v="1.0068212072304E-2"/>
    <n v="10.068212072304"/>
    <m/>
    <n v="3.955582857131958"/>
    <n v="57601.987423961182"/>
    <n v="16.001000000000001"/>
  </r>
  <r>
    <x v="1"/>
    <x v="7"/>
    <x v="316"/>
    <x v="1"/>
    <n v="1.0071653831403E-2"/>
    <n v="10.071653831402999"/>
    <m/>
    <n v="3.9535617828369141"/>
    <n v="57601.979499902023"/>
    <n v="16.001000000000001"/>
  </r>
  <r>
    <x v="1"/>
    <x v="7"/>
    <x v="317"/>
    <x v="1"/>
    <n v="1.0068433287878001E-2"/>
    <n v="10.068433287878001"/>
    <m/>
    <n v="3.7894659042358398"/>
    <n v="57601.975061534366"/>
    <n v="16.001000000000001"/>
  </r>
  <r>
    <x v="1"/>
    <x v="7"/>
    <x v="318"/>
    <x v="1"/>
    <n v="1.0064111669642E-2"/>
    <n v="10.064111669642001"/>
    <m/>
    <n v="3.869659423828125"/>
    <n v="57600.014962254805"/>
    <n v="16"/>
  </r>
  <r>
    <x v="1"/>
    <x v="7"/>
    <x v="319"/>
    <x v="1"/>
    <n v="0"/>
    <n v="0"/>
    <m/>
    <n v="3.869659423828125"/>
    <n v="0"/>
    <n v="0"/>
  </r>
  <r>
    <x v="1"/>
    <x v="7"/>
    <x v="320"/>
    <x v="0"/>
    <n v="1.9992370832372E-2"/>
    <n v="19.992370832372"/>
    <m/>
    <n v="3.9616589546203613"/>
    <n v="124176.96181159758"/>
    <n v="34.494"/>
  </r>
  <r>
    <x v="1"/>
    <x v="7"/>
    <x v="321"/>
    <x v="1"/>
    <n v="1.0069336440917001E-2"/>
    <n v="10.069336440917001"/>
    <m/>
    <n v="4.0916194915771484"/>
    <n v="57601.996370004897"/>
    <n v="16.001000000000001"/>
  </r>
  <r>
    <x v="1"/>
    <x v="7"/>
    <x v="322"/>
    <x v="1"/>
    <n v="1.0071866114760001E-2"/>
    <n v="10.071866114760001"/>
    <m/>
    <n v="3.8716397285461426"/>
    <n v="57602.01068665451"/>
    <n v="16.001000000000001"/>
  </r>
  <r>
    <x v="1"/>
    <x v="7"/>
    <x v="323"/>
    <x v="1"/>
    <n v="1.007334231376E-2"/>
    <n v="10.07334231376"/>
    <m/>
    <n v="3.955582857131958"/>
    <n v="57602.04971762366"/>
    <n v="16.001000000000001"/>
  </r>
  <r>
    <x v="1"/>
    <x v="7"/>
    <x v="324"/>
    <x v="1"/>
    <n v="1.0072236865959001E-2"/>
    <n v="10.072236865959001"/>
    <m/>
    <n v="3.9596316814422607"/>
    <n v="57602.032999450275"/>
    <n v="16.001000000000001"/>
  </r>
  <r>
    <x v="1"/>
    <x v="7"/>
    <x v="325"/>
    <x v="1"/>
    <n v="1.0064943969679E-2"/>
    <n v="10.064943969679"/>
    <m/>
    <n v="3.9995336532592773"/>
    <n v="57602.019456144342"/>
    <n v="16.001000000000001"/>
  </r>
  <r>
    <x v="1"/>
    <x v="7"/>
    <x v="326"/>
    <x v="1"/>
    <n v="1.0059341701910999E-2"/>
    <n v="10.059341701910999"/>
    <m/>
    <n v="3.9596316814422607"/>
    <n v="57602.02114005389"/>
    <n v="16.001000000000001"/>
  </r>
  <r>
    <x v="1"/>
    <x v="7"/>
    <x v="327"/>
    <x v="1"/>
    <n v="0"/>
    <n v="0"/>
    <m/>
    <n v="3.9596316814422607"/>
    <n v="0"/>
    <n v="0"/>
  </r>
  <r>
    <x v="1"/>
    <x v="7"/>
    <x v="328"/>
    <x v="0"/>
    <n v="1.9978259702401E-2"/>
    <n v="19.978259702401001"/>
    <m/>
    <n v="3.9156358242034912"/>
    <n v="124213.27582277906"/>
    <n v="34.503999999999998"/>
  </r>
  <r>
    <x v="1"/>
    <x v="7"/>
    <x v="329"/>
    <x v="1"/>
    <n v="1.0061173657337E-2"/>
    <n v="10.061173657337001"/>
    <m/>
    <n v="4.0916194915771484"/>
    <n v="57602.00167988825"/>
    <n v="16.001000000000001"/>
  </r>
  <r>
    <x v="1"/>
    <x v="7"/>
    <x v="330"/>
    <x v="1"/>
    <n v="1.0067255927519E-2"/>
    <n v="10.067255927519"/>
    <m/>
    <n v="3.869659423828125"/>
    <n v="57602.002194614885"/>
    <n v="16.001000000000001"/>
  </r>
  <r>
    <x v="1"/>
    <x v="7"/>
    <x v="331"/>
    <x v="1"/>
    <n v="1.0061861316821E-2"/>
    <n v="10.061861316821"/>
    <m/>
    <n v="3.9576060771942139"/>
    <n v="57602.00606182382"/>
    <n v="16.001000000000001"/>
  </r>
  <r>
    <x v="1"/>
    <x v="7"/>
    <x v="332"/>
    <x v="1"/>
    <n v="1.0065104648760001E-2"/>
    <n v="10.06510464876"/>
    <m/>
    <n v="3.869659423828125"/>
    <n v="57602.003842876336"/>
    <n v="16.001000000000001"/>
  </r>
  <r>
    <x v="1"/>
    <x v="7"/>
    <x v="333"/>
    <x v="1"/>
    <n v="1.0061902117530001E-2"/>
    <n v="10.06190211753"/>
    <m/>
    <n v="3.9596316814422607"/>
    <n v="57602.003760139603"/>
    <n v="16.001000000000001"/>
  </r>
  <r>
    <x v="1"/>
    <x v="7"/>
    <x v="334"/>
    <x v="1"/>
    <n v="1.0057368291371001E-2"/>
    <n v="10.057368291371001"/>
    <m/>
    <n v="3.873621940612793"/>
    <n v="57602.004052537857"/>
    <n v="16.001000000000001"/>
  </r>
  <r>
    <x v="1"/>
    <x v="7"/>
    <x v="335"/>
    <x v="1"/>
    <n v="0"/>
    <n v="0"/>
    <m/>
    <n v="3.873621940612793"/>
    <n v="0"/>
    <n v="0"/>
  </r>
  <r>
    <x v="1"/>
    <x v="7"/>
    <x v="336"/>
    <x v="0"/>
    <n v="1.9967780251529999E-2"/>
    <n v="19.967780251529998"/>
    <m/>
    <n v="3.913632869720459"/>
    <n v="124024.59534941848"/>
    <n v="34.451000000000001"/>
  </r>
  <r>
    <x v="1"/>
    <x v="7"/>
    <x v="337"/>
    <x v="1"/>
    <n v="1.0067174213911E-2"/>
    <n v="10.067174213911001"/>
    <m/>
    <n v="4.0916194915771484"/>
    <n v="57601.993757742617"/>
    <n v="16.001000000000001"/>
  </r>
  <r>
    <x v="1"/>
    <x v="7"/>
    <x v="338"/>
    <x v="1"/>
    <n v="1.0063356842164001E-2"/>
    <n v="10.063356842164001"/>
    <m/>
    <n v="3.827643871307373"/>
    <n v="57601.994972459535"/>
    <n v="16.001000000000001"/>
  </r>
  <r>
    <x v="1"/>
    <x v="7"/>
    <x v="339"/>
    <x v="1"/>
    <n v="1.0064006930368999E-2"/>
    <n v="10.064006930368999"/>
    <m/>
    <n v="3.913632869720459"/>
    <n v="57602.004270563048"/>
    <n v="16.001000000000001"/>
  </r>
  <r>
    <x v="1"/>
    <x v="7"/>
    <x v="340"/>
    <x v="1"/>
    <n v="7.092654174069E-3"/>
    <n v="7.0926541740689997"/>
    <m/>
    <n v="3.9596316814422607"/>
    <n v="37695.740413032414"/>
    <n v="10.471"/>
  </r>
  <r>
    <x v="1"/>
    <x v="7"/>
    <x v="341"/>
    <x v="1"/>
    <n v="1.0064462714533E-2"/>
    <n v="10.064462714533001"/>
    <m/>
    <n v="3.9596316814422607"/>
    <n v="57602.034823795475"/>
    <n v="16.001000000000001"/>
  </r>
  <r>
    <x v="1"/>
    <x v="7"/>
    <x v="342"/>
    <x v="1"/>
    <n v="1.0065284791232001E-2"/>
    <n v="10.065284791232001"/>
    <m/>
    <n v="3.9156358242034912"/>
    <n v="57602.002433900641"/>
    <n v="16.001000000000001"/>
  </r>
  <r>
    <x v="1"/>
    <x v="7"/>
    <x v="343"/>
    <x v="1"/>
    <n v="0"/>
    <n v="0"/>
    <m/>
    <n v="3.9156358242034912"/>
    <n v="0"/>
    <n v="0"/>
  </r>
  <r>
    <x v="1"/>
    <x v="7"/>
    <x v="344"/>
    <x v="0"/>
    <n v="1.9963619355031999E-2"/>
    <n v="19.963619355031998"/>
    <m/>
    <n v="3.9156358242034912"/>
    <n v="123964.48613941924"/>
    <n v="34.435000000000002"/>
  </r>
  <r>
    <x v="1"/>
    <x v="7"/>
    <x v="345"/>
    <x v="1"/>
    <n v="1.0069848531586E-2"/>
    <n v="10.069848531586"/>
    <m/>
    <n v="4.2214465141296387"/>
    <n v="57601.991826069367"/>
    <n v="16.001000000000001"/>
  </r>
  <r>
    <x v="1"/>
    <x v="7"/>
    <x v="346"/>
    <x v="1"/>
    <n v="1.0067053486018E-2"/>
    <n v="10.067053486017999"/>
    <m/>
    <n v="3.9995336532592773"/>
    <n v="57602.004126117361"/>
    <n v="16.001000000000001"/>
  </r>
  <r>
    <x v="1"/>
    <x v="7"/>
    <x v="347"/>
    <x v="1"/>
    <n v="1.0067511250429E-2"/>
    <n v="10.067511250429"/>
    <m/>
    <n v="3.9156358242034912"/>
    <n v="57601.969312874411"/>
    <n v="16.001000000000001"/>
  </r>
  <r>
    <x v="1"/>
    <x v="7"/>
    <x v="348"/>
    <x v="1"/>
    <n v="1.0063028147321001E-2"/>
    <n v="10.063028147321001"/>
    <m/>
    <n v="3.955582857131958"/>
    <n v="57601.982714906946"/>
    <n v="16.001000000000001"/>
  </r>
  <r>
    <x v="1"/>
    <x v="7"/>
    <x v="349"/>
    <x v="1"/>
    <n v="1.0063797354546E-2"/>
    <n v="10.063797354545999"/>
    <m/>
    <n v="3.9176404476165771"/>
    <n v="57601.993626665979"/>
    <n v="16.001000000000001"/>
  </r>
  <r>
    <x v="1"/>
    <x v="7"/>
    <x v="350"/>
    <x v="1"/>
    <n v="1.006516869422E-2"/>
    <n v="10.06516869422"/>
    <m/>
    <n v="3.9176404476165771"/>
    <n v="57601.963097155363"/>
    <n v="16.001000000000001"/>
  </r>
  <r>
    <x v="1"/>
    <x v="7"/>
    <x v="351"/>
    <x v="1"/>
    <n v="0"/>
    <n v="0"/>
    <m/>
    <n v="3.9176404476165771"/>
    <n v="0"/>
    <n v="0"/>
  </r>
  <r>
    <x v="1"/>
    <x v="7"/>
    <x v="352"/>
    <x v="0"/>
    <n v="2.0015179959266001E-2"/>
    <n v="20.015179959266"/>
    <m/>
    <n v="4.2179131507873535"/>
    <n v="123943.81145693776"/>
    <n v="34.429000000000002"/>
  </r>
  <r>
    <x v="1"/>
    <x v="7"/>
    <x v="353"/>
    <x v="1"/>
    <n v="1.0089651192780999E-2"/>
    <n v="10.089651192781"/>
    <m/>
    <n v="4.0442318916320801"/>
    <n v="57602.004650723589"/>
    <n v="16.001000000000001"/>
  </r>
  <r>
    <x v="1"/>
    <x v="7"/>
    <x v="354"/>
    <x v="1"/>
    <n v="1.0084137820806E-2"/>
    <n v="10.084137820805999"/>
    <m/>
    <n v="3.9522750377655029"/>
    <n v="57602.005512199066"/>
    <n v="16.001000000000001"/>
  </r>
  <r>
    <x v="1"/>
    <x v="7"/>
    <x v="355"/>
    <x v="1"/>
    <n v="1.0083396555391999E-2"/>
    <n v="10.083396555392"/>
    <m/>
    <n v="3.9103567600250244"/>
    <n v="57600.039610397493"/>
    <n v="16"/>
  </r>
  <r>
    <x v="1"/>
    <x v="7"/>
    <x v="356"/>
    <x v="1"/>
    <n v="1.0075865196819E-2"/>
    <n v="10.075865196819001"/>
    <m/>
    <n v="3.9103567600250244"/>
    <n v="57602.032453046122"/>
    <n v="16.001000000000001"/>
  </r>
  <r>
    <x v="1"/>
    <x v="7"/>
    <x v="357"/>
    <x v="1"/>
    <n v="1.0078894880539001E-2"/>
    <n v="10.078894880539"/>
    <m/>
    <n v="3.9941501617431641"/>
    <n v="57600.039721371097"/>
    <n v="16"/>
  </r>
  <r>
    <x v="1"/>
    <x v="7"/>
    <x v="358"/>
    <x v="1"/>
    <n v="1.0078484603863E-2"/>
    <n v="10.078484603863"/>
    <m/>
    <n v="3.9482440948486328"/>
    <n v="57602.005740645283"/>
    <n v="16.001000000000001"/>
  </r>
  <r>
    <x v="1"/>
    <x v="7"/>
    <x v="359"/>
    <x v="1"/>
    <n v="0"/>
    <n v="0"/>
    <m/>
    <n v="3.9482440948486328"/>
    <n v="0"/>
    <n v="0"/>
  </r>
  <r>
    <x v="1"/>
    <x v="7"/>
    <x v="360"/>
    <x v="0"/>
    <n v="1.9979371288141E-2"/>
    <n v="19.979371288140999"/>
    <m/>
    <n v="3.9522750377655029"/>
    <n v="123880.8548479538"/>
    <n v="34.411000000000001"/>
  </r>
  <r>
    <x v="1"/>
    <x v="7"/>
    <x v="361"/>
    <x v="1"/>
    <n v="3.381095483179E-3"/>
    <n v="3.3810954831790001"/>
    <m/>
    <n v="4.1258254051208496"/>
    <n v="18767.079042057463"/>
    <n v="5.2130000000000001"/>
  </r>
  <r>
    <x v="1"/>
    <x v="7"/>
    <x v="362"/>
    <x v="1"/>
    <n v="1.006429298111E-2"/>
    <n v="10.06429298111"/>
    <m/>
    <n v="0"/>
    <n v="58730.686178644646"/>
    <n v="16.314"/>
  </r>
  <r>
    <x v="1"/>
    <x v="7"/>
    <x v="363"/>
    <x v="1"/>
    <n v="1.005819408333E-2"/>
    <n v="10.058194083330001"/>
    <m/>
    <n v="4.0861029624938965"/>
    <n v="57602.004815954991"/>
    <n v="16.001000000000001"/>
  </r>
  <r>
    <x v="1"/>
    <x v="7"/>
    <x v="364"/>
    <x v="1"/>
    <n v="1.0055912204672E-2"/>
    <n v="10.055912204672"/>
    <m/>
    <n v="4.084017276763916"/>
    <n v="57601.99213996371"/>
    <n v="16.001000000000001"/>
  </r>
  <r>
    <x v="1"/>
    <x v="7"/>
    <x v="365"/>
    <x v="1"/>
    <n v="1.0049755853372E-2"/>
    <n v="10.049755853372"/>
    <m/>
    <n v="4.1279315948486328"/>
    <n v="57601.975880469086"/>
    <n v="16.001000000000001"/>
  </r>
  <r>
    <x v="1"/>
    <x v="7"/>
    <x v="366"/>
    <x v="1"/>
    <n v="1.0051848540284E-2"/>
    <n v="10.051848540284"/>
    <m/>
    <n v="4.0819334983825684"/>
    <n v="57600.025147042674"/>
    <n v="16"/>
  </r>
  <r>
    <x v="1"/>
    <x v="7"/>
    <x v="367"/>
    <x v="1"/>
    <n v="0"/>
    <n v="0"/>
    <m/>
    <n v="4.0819334983825684"/>
    <n v="0"/>
    <n v="0"/>
  </r>
  <r>
    <x v="1"/>
    <x v="7"/>
    <x v="368"/>
    <x v="0"/>
    <m/>
    <m/>
    <m/>
    <n v="4.0819334983825684"/>
    <m/>
    <m/>
  </r>
  <r>
    <x v="1"/>
    <x v="7"/>
    <x v="369"/>
    <x v="1"/>
    <n v="1.0044414457489E-2"/>
    <n v="10.044414457488999"/>
    <m/>
    <n v="4.259674072265625"/>
    <n v="57600.039402317845"/>
    <n v="16"/>
  </r>
  <r>
    <x v="1"/>
    <x v="7"/>
    <x v="370"/>
    <x v="1"/>
    <n v="1.0043724086789E-2"/>
    <n v="10.043724086789"/>
    <m/>
    <n v="3.9961891174316406"/>
    <n v="57602.019227249824"/>
    <n v="16.001000000000001"/>
  </r>
  <r>
    <x v="1"/>
    <x v="7"/>
    <x v="371"/>
    <x v="1"/>
    <n v="1.0051408450671E-2"/>
    <n v="10.051408450671"/>
    <m/>
    <n v="3.9542934894561768"/>
    <n v="57602.007757479645"/>
    <n v="16.001000000000001"/>
  </r>
  <r>
    <x v="1"/>
    <x v="7"/>
    <x v="372"/>
    <x v="1"/>
    <n v="1.0065763734074E-2"/>
    <n v="10.065763734074"/>
    <m/>
    <n v="4.0401034355163574"/>
    <n v="57600.039664324991"/>
    <n v="16"/>
  </r>
  <r>
    <x v="1"/>
    <x v="7"/>
    <x v="373"/>
    <x v="1"/>
    <n v="1.0089063941345001E-2"/>
    <n v="10.089063941345001"/>
    <m/>
    <n v="3.99822998046875"/>
    <n v="57602.005727430427"/>
    <n v="16.001000000000001"/>
  </r>
  <r>
    <x v="1"/>
    <x v="7"/>
    <x v="374"/>
    <x v="1"/>
    <n v="1.0093269309012E-2"/>
    <n v="10.093269309011999"/>
    <m/>
    <n v="4.0798521041870117"/>
    <n v="57602.005640928008"/>
    <n v="16.001000000000001"/>
  </r>
  <r>
    <x v="1"/>
    <x v="7"/>
    <x v="375"/>
    <x v="1"/>
    <n v="0"/>
    <n v="0"/>
    <m/>
    <n v="4.0798521041870117"/>
    <n v="0"/>
    <n v="0"/>
  </r>
  <r>
    <x v="1"/>
    <x v="7"/>
    <x v="376"/>
    <x v="0"/>
    <n v="1.9847285590167001E-2"/>
    <n v="19.847285590167001"/>
    <m/>
    <n v="4.0401034355163574"/>
    <n v="122726.72246420268"/>
    <n v="34.091000000000001"/>
  </r>
  <r>
    <x v="1"/>
    <x v="7"/>
    <x v="377"/>
    <x v="1"/>
    <n v="1.0092683018945999E-2"/>
    <n v="10.092683018946"/>
    <m/>
    <n v="4.259674072265625"/>
    <n v="57601.997366261232"/>
    <n v="16.001000000000001"/>
  </r>
  <r>
    <x v="1"/>
    <x v="7"/>
    <x v="378"/>
    <x v="1"/>
    <n v="1.0091685922651E-2"/>
    <n v="10.091685922651001"/>
    <m/>
    <n v="4.0401034355163574"/>
    <n v="57602.001906787744"/>
    <n v="16.001000000000001"/>
  </r>
  <r>
    <x v="1"/>
    <x v="7"/>
    <x v="379"/>
    <x v="1"/>
    <n v="1.0092270619474E-2"/>
    <n v="10.092270619474"/>
    <m/>
    <n v="4.1675910949707031"/>
    <n v="57602.005645954094"/>
    <n v="16.001000000000001"/>
  </r>
  <r>
    <x v="1"/>
    <x v="7"/>
    <x v="380"/>
    <x v="1"/>
    <n v="1.0097481285363001E-2"/>
    <n v="10.097481285363001"/>
    <m/>
    <n v="4.1258254051208496"/>
    <n v="57601.990800302301"/>
    <n v="16.001000000000001"/>
  </r>
  <r>
    <x v="1"/>
    <x v="7"/>
    <x v="381"/>
    <x v="1"/>
    <n v="1.0098317322480999E-2"/>
    <n v="10.098317322481"/>
    <m/>
    <n v="4.0819334983825684"/>
    <n v="57602.005576212701"/>
    <n v="16.001000000000001"/>
  </r>
  <r>
    <x v="1"/>
    <x v="7"/>
    <x v="382"/>
    <x v="1"/>
    <n v="1.0086132268036001E-2"/>
    <n v="10.086132268036001"/>
    <m/>
    <n v="4.1258254051208496"/>
    <n v="57600.039478169609"/>
    <n v="16"/>
  </r>
  <r>
    <x v="1"/>
    <x v="7"/>
    <x v="383"/>
    <x v="1"/>
    <n v="0"/>
    <n v="0"/>
    <m/>
    <n v="4.1258254051208496"/>
    <n v="0"/>
    <n v="0"/>
  </r>
  <r>
    <x v="1"/>
    <x v="7"/>
    <x v="384"/>
    <x v="0"/>
    <n v="1.981286170803E-2"/>
    <n v="19.812861708029999"/>
    <m/>
    <n v="4.1258254051208496"/>
    <n v="122920.78120432164"/>
    <n v="34.145000000000003"/>
  </r>
  <r>
    <x v="1"/>
    <x v="7"/>
    <x v="385"/>
    <x v="1"/>
    <n v="1.0065142699327E-2"/>
    <n v="10.065142699327"/>
    <m/>
    <n v="4.1300396919250488"/>
    <n v="57602.005794811645"/>
    <n v="16.001000000000001"/>
  </r>
  <r>
    <x v="1"/>
    <x v="7"/>
    <x v="386"/>
    <x v="1"/>
    <n v="1.0065682879895E-2"/>
    <n v="10.065682879895"/>
    <m/>
    <n v="4.0002727508544922"/>
    <n v="57600.039689325538"/>
    <n v="16"/>
  </r>
  <r>
    <x v="1"/>
    <x v="7"/>
    <x v="387"/>
    <x v="1"/>
    <n v="1.0067336208639E-2"/>
    <n v="10.067336208639"/>
    <m/>
    <n v="4.1237215995788574"/>
    <n v="57600.039741539338"/>
    <n v="16"/>
  </r>
  <r>
    <x v="1"/>
    <x v="7"/>
    <x v="388"/>
    <x v="1"/>
    <n v="1.0067075503655E-2"/>
    <n v="10.067075503654999"/>
    <m/>
    <n v="4.0819334983825684"/>
    <n v="57600.039619635936"/>
    <n v="16"/>
  </r>
  <r>
    <x v="1"/>
    <x v="7"/>
    <x v="389"/>
    <x v="1"/>
    <n v="1.0065646972614001E-2"/>
    <n v="10.065646972614001"/>
    <m/>
    <n v="4.084017276763916"/>
    <n v="57602.005588389293"/>
    <n v="16.001000000000001"/>
  </r>
  <r>
    <x v="1"/>
    <x v="7"/>
    <x v="390"/>
    <x v="1"/>
    <n v="1.0060240571970001E-2"/>
    <n v="10.060240571970001"/>
    <m/>
    <n v="4.0798521041870117"/>
    <n v="57602.005579157325"/>
    <n v="16.001000000000001"/>
  </r>
  <r>
    <x v="1"/>
    <x v="7"/>
    <x v="391"/>
    <x v="1"/>
    <n v="0"/>
    <n v="0"/>
    <m/>
    <n v="4.0798521041870117"/>
    <n v="0"/>
    <n v="0"/>
  </r>
  <r>
    <x v="0"/>
    <x v="0"/>
    <x v="414"/>
    <x v="1"/>
    <n v="1.1653785971945E-2"/>
    <n v="11.653785971945"/>
    <m/>
    <n v="0"/>
    <n v="4335243.4241008786"/>
    <n v="1204.2339999999999"/>
  </r>
  <r>
    <x v="0"/>
    <x v="0"/>
    <x v="415"/>
    <x v="1"/>
    <n v="0"/>
    <n v="0"/>
    <m/>
    <n v="0"/>
    <n v="0"/>
    <n v="0"/>
  </r>
  <r>
    <x v="0"/>
    <x v="0"/>
    <x v="416"/>
    <x v="0"/>
    <n v="1.5058515819362E-2"/>
    <n v="15.058515819362"/>
    <m/>
    <n v="2.2858147621154785"/>
    <n v="91511.145191717791"/>
    <n v="25.42"/>
  </r>
  <r>
    <x v="0"/>
    <x v="0"/>
    <x v="417"/>
    <x v="1"/>
    <n v="1.0032258095195999E-2"/>
    <n v="10.032258095195999"/>
    <m/>
    <n v="2.4164526462554932"/>
    <n v="57601.978465859429"/>
    <n v="16.001000000000001"/>
  </r>
  <r>
    <x v="0"/>
    <x v="0"/>
    <x v="418"/>
    <x v="1"/>
    <n v="1.0025613595232E-2"/>
    <n v="10.025613595232"/>
    <m/>
    <n v="2.3285815715789795"/>
    <n v="57600.009730299367"/>
    <n v="16"/>
  </r>
  <r>
    <x v="0"/>
    <x v="0"/>
    <x v="419"/>
    <x v="1"/>
    <n v="1.0041702505249999E-2"/>
    <n v="10.041702505249999"/>
    <m/>
    <n v="2.2430040836334229"/>
    <n v="57601.975784314418"/>
    <n v="16.001000000000001"/>
  </r>
  <r>
    <x v="0"/>
    <x v="0"/>
    <x v="420"/>
    <x v="1"/>
    <n v="1.0035101865703E-2"/>
    <n v="10.035101865703"/>
    <m/>
    <n v="2.2858147621154785"/>
    <n v="57601.984604072655"/>
    <n v="16.001000000000001"/>
  </r>
  <r>
    <x v="0"/>
    <x v="0"/>
    <x v="421"/>
    <x v="1"/>
    <n v="1.0035455015625999E-2"/>
    <n v="10.035455015625999"/>
    <m/>
    <n v="2.3713047504425049"/>
    <n v="57600.009744347895"/>
    <n v="16"/>
  </r>
  <r>
    <x v="0"/>
    <x v="0"/>
    <x v="422"/>
    <x v="1"/>
    <n v="1.0034093556469999E-2"/>
    <n v="10.034093556469999"/>
    <m/>
    <n v="2.2858147621154785"/>
    <n v="57600.009670987143"/>
    <n v="16"/>
  </r>
  <r>
    <x v="0"/>
    <x v="0"/>
    <x v="423"/>
    <x v="1"/>
    <n v="0"/>
    <n v="0"/>
    <m/>
    <n v="2.2858147621154785"/>
    <n v="0"/>
    <n v="0"/>
  </r>
  <r>
    <x v="0"/>
    <x v="0"/>
    <x v="424"/>
    <x v="0"/>
    <n v="1.5041644774238E-2"/>
    <n v="15.041644774238"/>
    <m/>
    <n v="2.2430040836334229"/>
    <n v="91336.61390904992"/>
    <n v="25.370999999999999"/>
  </r>
  <r>
    <x v="0"/>
    <x v="0"/>
    <x v="425"/>
    <x v="1"/>
    <n v="1.0030865656849E-2"/>
    <n v="10.030865656849"/>
    <m/>
    <n v="2.3309650421142578"/>
    <n v="57601.97589082957"/>
    <n v="16.001000000000001"/>
  </r>
  <r>
    <x v="0"/>
    <x v="0"/>
    <x v="426"/>
    <x v="1"/>
    <n v="1.0032374417984E-2"/>
    <n v="10.032374417984"/>
    <m/>
    <n v="2.3713047504425049"/>
    <n v="57601.975744734824"/>
    <n v="16.001000000000001"/>
  </r>
  <r>
    <x v="0"/>
    <x v="0"/>
    <x v="427"/>
    <x v="1"/>
    <n v="1.0035384095554999E-2"/>
    <n v="10.035384095554999"/>
    <m/>
    <n v="2.3273918628692627"/>
    <n v="57601.975550583869"/>
    <n v="16.001000000000001"/>
  </r>
  <r>
    <x v="0"/>
    <x v="0"/>
    <x v="428"/>
    <x v="1"/>
    <n v="1.0033372053502E-2"/>
    <n v="10.033372053502001"/>
    <m/>
    <n v="2.2407104969024658"/>
    <n v="57601.975550446266"/>
    <n v="16.001000000000001"/>
  </r>
  <r>
    <x v="0"/>
    <x v="0"/>
    <x v="429"/>
    <x v="1"/>
    <n v="1.0031225526664999E-2"/>
    <n v="10.031225526664999"/>
    <m/>
    <n v="2.3285815715789795"/>
    <n v="57601.975503689231"/>
    <n v="16.001000000000001"/>
  </r>
  <r>
    <x v="0"/>
    <x v="0"/>
    <x v="430"/>
    <x v="1"/>
    <n v="1.003174690891E-2"/>
    <n v="10.03174690891"/>
    <m/>
    <n v="2.3297727108001709"/>
    <n v="57601.975520180888"/>
    <n v="16.001000000000001"/>
  </r>
  <r>
    <x v="0"/>
    <x v="0"/>
    <x v="431"/>
    <x v="1"/>
    <n v="0"/>
    <n v="0"/>
    <m/>
    <n v="2.3297727108001709"/>
    <n v="0"/>
    <n v="0"/>
  </r>
  <r>
    <x v="0"/>
    <x v="0"/>
    <x v="432"/>
    <x v="0"/>
    <n v="1.5017629079224E-2"/>
    <n v="15.017629079223999"/>
    <m/>
    <n v="2.3273918628692627"/>
    <n v="91219.570097063348"/>
    <n v="25.338999999999999"/>
  </r>
  <r>
    <x v="0"/>
    <x v="0"/>
    <x v="433"/>
    <x v="1"/>
    <n v="1.0033485811058999E-2"/>
    <n v="10.033485811059"/>
    <m/>
    <n v="2.46038818359375"/>
    <n v="57602.038080511913"/>
    <n v="16.001000000000001"/>
  </r>
  <r>
    <x v="0"/>
    <x v="0"/>
    <x v="434"/>
    <x v="1"/>
    <n v="1.0034491808074E-2"/>
    <n v="10.034491808074"/>
    <m/>
    <n v="2.2430040836334229"/>
    <n v="57601.975249242154"/>
    <n v="16.001000000000001"/>
  </r>
  <r>
    <x v="0"/>
    <x v="0"/>
    <x v="435"/>
    <x v="1"/>
    <n v="1.0029425205060999E-2"/>
    <n v="10.029425205060999"/>
    <m/>
    <n v="2.3273918628692627"/>
    <n v="57601.982041905736"/>
    <n v="16.001000000000001"/>
  </r>
  <r>
    <x v="0"/>
    <x v="0"/>
    <x v="436"/>
    <x v="1"/>
    <n v="1.0024962801118999E-2"/>
    <n v="10.024962801118999"/>
    <m/>
    <n v="2.3713047504425049"/>
    <n v="57601.975576131437"/>
    <n v="16.001000000000001"/>
  </r>
  <r>
    <x v="0"/>
    <x v="0"/>
    <x v="437"/>
    <x v="1"/>
    <n v="1.0031675147255999E-2"/>
    <n v="10.031675147255999"/>
    <m/>
    <n v="2.2430040836334229"/>
    <n v="57601.975788367286"/>
    <n v="16.001000000000001"/>
  </r>
  <r>
    <x v="0"/>
    <x v="0"/>
    <x v="438"/>
    <x v="1"/>
    <n v="1.0032239270714E-2"/>
    <n v="10.032239270713999"/>
    <m/>
    <n v="2.4152178764343262"/>
    <n v="57601.974177725497"/>
    <n v="16.001000000000001"/>
  </r>
  <r>
    <x v="0"/>
    <x v="0"/>
    <x v="439"/>
    <x v="1"/>
    <n v="0"/>
    <n v="0"/>
    <m/>
    <n v="2.4152178764343262"/>
    <n v="0"/>
    <n v="0"/>
  </r>
  <r>
    <x v="0"/>
    <x v="0"/>
    <x v="440"/>
    <x v="0"/>
    <n v="1.4979682683325999E-2"/>
    <n v="14.979682683325999"/>
    <m/>
    <n v="2.2858147621154785"/>
    <n v="90966.263149850201"/>
    <n v="25.268000000000001"/>
  </r>
  <r>
    <x v="0"/>
    <x v="0"/>
    <x v="441"/>
    <x v="1"/>
    <n v="1.0032237413096E-2"/>
    <n v="10.032237413096"/>
    <m/>
    <n v="2.46038818359375"/>
    <n v="57600.009844498818"/>
    <n v="16"/>
  </r>
  <r>
    <x v="0"/>
    <x v="0"/>
    <x v="442"/>
    <x v="1"/>
    <n v="1.0027645548170001E-2"/>
    <n v="10.027645548170002"/>
    <m/>
    <n v="2.3713047504425049"/>
    <n v="57600.009333663838"/>
    <n v="16"/>
  </r>
  <r>
    <x v="0"/>
    <x v="0"/>
    <x v="443"/>
    <x v="1"/>
    <n v="1.0021773414302E-2"/>
    <n v="10.021773414302"/>
    <m/>
    <n v="2.3285815715789795"/>
    <n v="57601.975627652093"/>
    <n v="16.001000000000001"/>
  </r>
  <r>
    <x v="0"/>
    <x v="0"/>
    <x v="444"/>
    <x v="1"/>
    <n v="1.0030575135133E-2"/>
    <n v="10.030575135133001"/>
    <m/>
    <n v="2.3273918628692627"/>
    <n v="57602.032636928205"/>
    <n v="16.001000000000001"/>
  </r>
  <r>
    <x v="0"/>
    <x v="0"/>
    <x v="445"/>
    <x v="1"/>
    <n v="1.0025961614167999E-2"/>
    <n v="10.025961614167999"/>
    <m/>
    <n v="2.2869846820831299"/>
    <n v="57602.004296807398"/>
    <n v="16.001000000000001"/>
  </r>
  <r>
    <x v="0"/>
    <x v="0"/>
    <x v="446"/>
    <x v="1"/>
    <n v="1.0023023998107001E-2"/>
    <n v="10.023023998107"/>
    <m/>
    <n v="0"/>
    <n v="57600.036962648737"/>
    <n v="16"/>
  </r>
  <r>
    <x v="0"/>
    <x v="0"/>
    <x v="447"/>
    <x v="1"/>
    <n v="0"/>
    <n v="0"/>
    <m/>
    <n v="0"/>
    <n v="0"/>
    <n v="0"/>
  </r>
  <r>
    <x v="0"/>
    <x v="0"/>
    <x v="448"/>
    <x v="0"/>
    <n v="1.4953715705684E-2"/>
    <n v="14.953715705684001"/>
    <m/>
    <n v="2.2858147621154785"/>
    <n v="90734.498583277717"/>
    <n v="25.204000000000001"/>
  </r>
  <r>
    <x v="0"/>
    <x v="0"/>
    <x v="449"/>
    <x v="1"/>
    <n v="1.0035010500215999E-2"/>
    <n v="10.035010500216"/>
    <m/>
    <n v="2.4176886081695557"/>
    <n v="57601.976090383083"/>
    <n v="16.001000000000001"/>
  </r>
  <r>
    <x v="0"/>
    <x v="0"/>
    <x v="450"/>
    <x v="1"/>
    <n v="1.0030213378363999E-2"/>
    <n v="10.030213378364"/>
    <m/>
    <n v="2.3725171089172363"/>
    <n v="57602.004310531403"/>
    <n v="16.001000000000001"/>
  </r>
  <r>
    <x v="0"/>
    <x v="0"/>
    <x v="451"/>
    <x v="1"/>
    <n v="1.0025375615792E-2"/>
    <n v="10.025375615792001"/>
    <m/>
    <n v="2.3737306594848633"/>
    <n v="57601.994336843345"/>
    <n v="16.001000000000001"/>
  </r>
  <r>
    <x v="0"/>
    <x v="0"/>
    <x v="452"/>
    <x v="1"/>
    <n v="1.0031769515973E-2"/>
    <n v="10.031769515973"/>
    <m/>
    <n v="2.3737306594848633"/>
    <n v="57602.001394494408"/>
    <n v="16.001000000000001"/>
  </r>
  <r>
    <x v="0"/>
    <x v="0"/>
    <x v="453"/>
    <x v="1"/>
    <n v="1.0031446859747E-2"/>
    <n v="10.031446859747"/>
    <m/>
    <n v="2.4591310024261475"/>
    <n v="57602.017771623883"/>
    <n v="16.001000000000001"/>
  </r>
  <r>
    <x v="0"/>
    <x v="0"/>
    <x v="454"/>
    <x v="1"/>
    <n v="1.0031664866204999E-2"/>
    <n v="10.031664866204999"/>
    <m/>
    <n v="2.4152178764343262"/>
    <n v="57600.040460238117"/>
    <n v="16"/>
  </r>
  <r>
    <x v="0"/>
    <x v="0"/>
    <x v="455"/>
    <x v="1"/>
    <n v="0"/>
    <n v="0"/>
    <m/>
    <n v="2.4152178764343262"/>
    <n v="0"/>
    <n v="0"/>
  </r>
  <r>
    <x v="0"/>
    <x v="0"/>
    <x v="456"/>
    <x v="0"/>
    <n v="1.4937441551204999E-2"/>
    <n v="14.937441551205"/>
    <m/>
    <n v="2.4152178764343262"/>
    <n v="90624.972789895517"/>
    <n v="25.173999999999999"/>
  </r>
  <r>
    <x v="0"/>
    <x v="0"/>
    <x v="457"/>
    <x v="1"/>
    <n v="1.0033526267559E-2"/>
    <n v="10.033526267559001"/>
    <m/>
    <n v="2.3761615753173828"/>
    <n v="57601.975665607795"/>
    <n v="16.001000000000001"/>
  </r>
  <r>
    <x v="0"/>
    <x v="0"/>
    <x v="458"/>
    <x v="1"/>
    <n v="1.0042488275784E-2"/>
    <n v="10.042488275784001"/>
    <m/>
    <n v="2.2858147621154785"/>
    <n v="57601.975706934783"/>
    <n v="16.001000000000001"/>
  </r>
  <r>
    <x v="0"/>
    <x v="0"/>
    <x v="459"/>
    <x v="1"/>
    <n v="1.0039394727349001E-2"/>
    <n v="10.039394727349"/>
    <m/>
    <n v="2.3725171089172363"/>
    <n v="57602.005939388509"/>
    <n v="16.001000000000001"/>
  </r>
  <r>
    <x v="0"/>
    <x v="0"/>
    <x v="460"/>
    <x v="1"/>
    <n v="1.0040018868707999E-2"/>
    <n v="10.040018868708"/>
    <m/>
    <n v="2.4591310024261475"/>
    <n v="57601.975334435672"/>
    <n v="16.001000000000001"/>
  </r>
  <r>
    <x v="0"/>
    <x v="0"/>
    <x v="461"/>
    <x v="1"/>
    <n v="1.0040458966611999E-2"/>
    <n v="10.040458966611999"/>
    <m/>
    <n v="2.3285815715789795"/>
    <n v="57602.006815835673"/>
    <n v="16.001000000000001"/>
  </r>
  <r>
    <x v="0"/>
    <x v="0"/>
    <x v="462"/>
    <x v="1"/>
    <n v="1.0041416166785E-2"/>
    <n v="10.041416166785"/>
    <m/>
    <n v="0"/>
    <n v="57600.022784152417"/>
    <n v="16"/>
  </r>
  <r>
    <x v="0"/>
    <x v="0"/>
    <x v="463"/>
    <x v="1"/>
    <n v="0"/>
    <n v="0"/>
    <m/>
    <n v="0"/>
    <n v="0"/>
    <n v="0"/>
  </r>
  <r>
    <x v="0"/>
    <x v="0"/>
    <x v="464"/>
    <x v="0"/>
    <n v="1.4899376873650999E-2"/>
    <n v="14.899376873650999"/>
    <m/>
    <n v="2.3321585655212402"/>
    <n v="90308.348634565875"/>
    <n v="25.085999999999999"/>
  </r>
  <r>
    <x v="0"/>
    <x v="0"/>
    <x v="465"/>
    <x v="1"/>
    <n v="1.0036167386294001E-2"/>
    <n v="10.036167386294"/>
    <m/>
    <n v="0"/>
    <n v="57601.991947212591"/>
    <n v="16.001000000000001"/>
  </r>
  <r>
    <x v="0"/>
    <x v="0"/>
    <x v="466"/>
    <x v="1"/>
    <n v="1.0046911890679E-2"/>
    <n v="10.046911890679"/>
    <m/>
    <n v="2.3309650421142578"/>
    <n v="57602.029230986198"/>
    <n v="16.001000000000001"/>
  </r>
  <r>
    <x v="0"/>
    <x v="0"/>
    <x v="467"/>
    <x v="1"/>
    <n v="1.0050038249547999E-2"/>
    <n v="10.050038249547999"/>
    <m/>
    <n v="2.4152178764343262"/>
    <n v="57600.096970708997"/>
    <n v="16"/>
  </r>
  <r>
    <x v="0"/>
    <x v="0"/>
    <x v="468"/>
    <x v="1"/>
    <n v="1.0047812034553001E-2"/>
    <n v="10.047812034553001"/>
    <m/>
    <n v="2.3737306594848633"/>
    <n v="57602.008603081391"/>
    <n v="16.001000000000001"/>
  </r>
  <r>
    <x v="0"/>
    <x v="0"/>
    <x v="469"/>
    <x v="1"/>
    <n v="1.0044164137158E-2"/>
    <n v="10.044164137157999"/>
    <m/>
    <n v="2.4164526462554932"/>
    <n v="57602.021349340619"/>
    <n v="16.001000000000001"/>
  </r>
  <r>
    <x v="0"/>
    <x v="0"/>
    <x v="470"/>
    <x v="1"/>
    <n v="1.0043914528956E-2"/>
    <n v="10.043914528956"/>
    <m/>
    <n v="2.3309650421142578"/>
    <n v="57600.073056220979"/>
    <n v="16"/>
  </r>
  <r>
    <x v="0"/>
    <x v="0"/>
    <x v="471"/>
    <x v="1"/>
    <n v="0"/>
    <n v="0"/>
    <m/>
    <n v="2.3309650421142578"/>
    <n v="0"/>
    <n v="0"/>
  </r>
  <r>
    <x v="0"/>
    <x v="0"/>
    <x v="472"/>
    <x v="0"/>
    <n v="1.4887033764805E-2"/>
    <n v="14.887033764805"/>
    <m/>
    <n v="2.46038818359375"/>
    <n v="90256.235859247434"/>
    <n v="25.071000000000002"/>
  </r>
  <r>
    <x v="0"/>
    <x v="0"/>
    <x v="473"/>
    <x v="1"/>
    <n v="1.0039112464713E-2"/>
    <n v="10.039112464713"/>
    <m/>
    <n v="2.5908701419830322"/>
    <n v="57600.042001850627"/>
    <n v="16"/>
  </r>
  <r>
    <x v="0"/>
    <x v="0"/>
    <x v="474"/>
    <x v="1"/>
    <n v="1.0036443365040001E-2"/>
    <n v="10.03644336504"/>
    <m/>
    <n v="2.3725171089172363"/>
    <n v="57600.037467351023"/>
    <n v="16"/>
  </r>
  <r>
    <x v="0"/>
    <x v="0"/>
    <x v="475"/>
    <x v="1"/>
    <n v="1.0037338487519001E-2"/>
    <n v="10.037338487519001"/>
    <m/>
    <n v="2.5456562042236328"/>
    <n v="57600.039642398566"/>
    <n v="16"/>
  </r>
  <r>
    <x v="0"/>
    <x v="0"/>
    <x v="476"/>
    <x v="1"/>
    <n v="1.0034906991862E-2"/>
    <n v="10.034906991862"/>
    <m/>
    <n v="2.46038818359375"/>
    <n v="57600.03966228287"/>
    <n v="16"/>
  </r>
  <r>
    <x v="0"/>
    <x v="0"/>
    <x v="477"/>
    <x v="1"/>
    <n v="1.0034075411464E-2"/>
    <n v="10.034075411464"/>
    <m/>
    <n v="2.46038818359375"/>
    <n v="57602.092756204242"/>
    <n v="16.001000000000001"/>
  </r>
  <r>
    <x v="0"/>
    <x v="0"/>
    <x v="478"/>
    <x v="1"/>
    <n v="1.0032765901496999E-2"/>
    <n v="10.032765901496999"/>
    <m/>
    <n v="2.5043237209320068"/>
    <n v="57600.123966899191"/>
    <n v="16"/>
  </r>
  <r>
    <x v="0"/>
    <x v="0"/>
    <x v="479"/>
    <x v="1"/>
    <n v="0"/>
    <n v="0"/>
    <m/>
    <n v="2.5043237209320068"/>
    <n v="0"/>
    <n v="0"/>
  </r>
  <r>
    <x v="0"/>
    <x v="0"/>
    <x v="480"/>
    <x v="0"/>
    <n v="1.4861108797146E-2"/>
    <n v="14.861108797146001"/>
    <m/>
    <n v="2.5030438899993896"/>
    <n v="90105.230171952571"/>
    <n v="25.029"/>
  </r>
  <r>
    <x v="0"/>
    <x v="0"/>
    <x v="481"/>
    <x v="1"/>
    <n v="1.0039754098784E-2"/>
    <n v="10.039754098784"/>
    <m/>
    <n v="2.5068869590759277"/>
    <n v="57600.073138192267"/>
    <n v="16"/>
  </r>
  <r>
    <x v="0"/>
    <x v="0"/>
    <x v="482"/>
    <x v="1"/>
    <n v="1.0035841306525E-2"/>
    <n v="10.035841306525001"/>
    <m/>
    <n v="2.4176886081695557"/>
    <n v="57602.004516016867"/>
    <n v="16.001000000000001"/>
  </r>
  <r>
    <x v="0"/>
    <x v="0"/>
    <x v="483"/>
    <x v="1"/>
    <n v="1.0033106050860999E-2"/>
    <n v="10.033106050860999"/>
    <m/>
    <n v="2.5482590198516846"/>
    <n v="57602.007356479589"/>
    <n v="16.001000000000001"/>
  </r>
  <r>
    <x v="0"/>
    <x v="0"/>
    <x v="484"/>
    <x v="1"/>
    <n v="1.0031883528536E-2"/>
    <n v="10.031883528536"/>
    <m/>
    <n v="2.3749456405639648"/>
    <n v="57602.022076979221"/>
    <n v="16.001000000000001"/>
  </r>
  <r>
    <x v="0"/>
    <x v="0"/>
    <x v="485"/>
    <x v="1"/>
    <n v="1.0033318585967E-2"/>
    <n v="10.033318585967001"/>
    <m/>
    <n v="2.5043237209320068"/>
    <n v="57600.057245913849"/>
    <n v="16"/>
  </r>
  <r>
    <x v="0"/>
    <x v="0"/>
    <x v="486"/>
    <x v="1"/>
    <n v="1.0030762884289999E-2"/>
    <n v="10.030762884289999"/>
    <m/>
    <n v="0"/>
    <n v="57600.070684999082"/>
    <n v="16"/>
  </r>
  <r>
    <x v="0"/>
    <x v="0"/>
    <x v="487"/>
    <x v="1"/>
    <n v="0"/>
    <n v="0"/>
    <m/>
    <n v="0"/>
    <n v="0"/>
    <n v="0"/>
  </r>
  <r>
    <x v="0"/>
    <x v="0"/>
    <x v="488"/>
    <x v="0"/>
    <n v="1.483950719466E-2"/>
    <n v="14.839507194659999"/>
    <m/>
    <n v="2.4176886081695557"/>
    <n v="89922.138260323321"/>
    <n v="24.978000000000002"/>
  </r>
  <r>
    <x v="0"/>
    <x v="0"/>
    <x v="489"/>
    <x v="1"/>
    <n v="1.0037529670414999E-2"/>
    <n v="10.037529670414999"/>
    <m/>
    <n v="2.5056045055389404"/>
    <n v="57600.049536670958"/>
    <n v="16"/>
  </r>
  <r>
    <x v="0"/>
    <x v="0"/>
    <x v="490"/>
    <x v="1"/>
    <n v="1.0034561832605E-2"/>
    <n v="10.034561832605"/>
    <m/>
    <n v="2.5043237209320068"/>
    <n v="57600.095110766466"/>
    <n v="16"/>
  </r>
  <r>
    <x v="0"/>
    <x v="0"/>
    <x v="491"/>
    <x v="1"/>
    <n v="1.005164077833E-2"/>
    <n v="10.05164077833"/>
    <m/>
    <n v="2.5030438899993896"/>
    <n v="57602.036406472122"/>
    <n v="16.001000000000001"/>
  </r>
  <r>
    <x v="0"/>
    <x v="0"/>
    <x v="492"/>
    <x v="1"/>
    <n v="1.0052892086099999E-2"/>
    <n v="10.0528920861"/>
    <m/>
    <n v="2.461646556854248"/>
    <n v="57600.04168931811"/>
    <n v="16"/>
  </r>
  <r>
    <x v="0"/>
    <x v="0"/>
    <x v="493"/>
    <x v="1"/>
    <n v="1.0044141227992E-2"/>
    <n v="10.044141227992"/>
    <m/>
    <n v="2.5469570159912109"/>
    <n v="57601.996915028125"/>
    <n v="16.001000000000001"/>
  </r>
  <r>
    <x v="0"/>
    <x v="0"/>
    <x v="494"/>
    <x v="1"/>
    <n v="1.0032626613995999E-2"/>
    <n v="10.032626613995999"/>
    <m/>
    <n v="2.5030438899993896"/>
    <n v="57602.021060678904"/>
    <n v="16.001000000000001"/>
  </r>
  <r>
    <x v="0"/>
    <x v="0"/>
    <x v="495"/>
    <x v="1"/>
    <n v="0"/>
    <n v="0"/>
    <m/>
    <n v="2.5030438899993896"/>
    <n v="0"/>
    <n v="0"/>
  </r>
  <r>
    <x v="0"/>
    <x v="0"/>
    <x v="496"/>
    <x v="0"/>
    <n v="1.4807772365578E-2"/>
    <n v="14.807772365578"/>
    <m/>
    <n v="2.5469570159912109"/>
    <n v="89756.613458528867"/>
    <n v="24.931999999999999"/>
  </r>
  <r>
    <x v="0"/>
    <x v="0"/>
    <x v="497"/>
    <x v="1"/>
    <n v="1.0029119775498E-2"/>
    <n v="10.029119775498"/>
    <m/>
    <n v="2.6786961555480957"/>
    <n v="57602.014044210926"/>
    <n v="16.001000000000001"/>
  </r>
  <r>
    <x v="0"/>
    <x v="0"/>
    <x v="498"/>
    <x v="1"/>
    <n v="1.0033640737257E-2"/>
    <n v="10.033640737257"/>
    <m/>
    <n v="2.5469570159912109"/>
    <n v="57600.07076409259"/>
    <n v="16"/>
  </r>
  <r>
    <x v="0"/>
    <x v="0"/>
    <x v="499"/>
    <x v="1"/>
    <n v="1.0032884272707999E-2"/>
    <n v="10.032884272707999"/>
    <m/>
    <n v="2.5043237209320068"/>
    <n v="57602.021149752574"/>
    <n v="16.001000000000001"/>
  </r>
  <r>
    <x v="0"/>
    <x v="0"/>
    <x v="500"/>
    <x v="1"/>
    <n v="1.0030523797725999E-2"/>
    <n v="10.030523797726"/>
    <m/>
    <n v="2.461646556854248"/>
    <n v="57602.006049459837"/>
    <n v="16.001000000000001"/>
  </r>
  <r>
    <x v="0"/>
    <x v="0"/>
    <x v="501"/>
    <x v="1"/>
    <n v="1.0036005676030999E-2"/>
    <n v="10.036005676030999"/>
    <m/>
    <n v="2.5056045055389404"/>
    <n v="57602.021161624973"/>
    <n v="16.001000000000001"/>
  </r>
  <r>
    <x v="0"/>
    <x v="0"/>
    <x v="502"/>
    <x v="1"/>
    <n v="1.0033459030602E-2"/>
    <n v="10.033459030602"/>
    <m/>
    <n v="2.5469570159912109"/>
    <n v="57602.03696182165"/>
    <n v="16.001000000000001"/>
  </r>
  <r>
    <x v="0"/>
    <x v="0"/>
    <x v="503"/>
    <x v="1"/>
    <n v="0"/>
    <n v="0"/>
    <m/>
    <n v="2.5469570159912109"/>
    <n v="0"/>
    <n v="0"/>
  </r>
  <r>
    <x v="0"/>
    <x v="0"/>
    <x v="504"/>
    <x v="0"/>
    <n v="1.4776950980234E-2"/>
    <n v="14.776950980234"/>
    <m/>
    <n v="2.46038818359375"/>
    <n v="89553.897126338896"/>
    <n v="24.876000000000001"/>
  </r>
  <r>
    <x v="0"/>
    <x v="0"/>
    <x v="505"/>
    <x v="1"/>
    <n v="1.0033894713000001E-2"/>
    <n v="10.033894713"/>
    <m/>
    <n v="2.6786961555480957"/>
    <n v="57602.005386223231"/>
    <n v="16.001000000000001"/>
  </r>
  <r>
    <x v="0"/>
    <x v="0"/>
    <x v="506"/>
    <x v="1"/>
    <n v="1.0028168272713E-2"/>
    <n v="10.028168272713"/>
    <m/>
    <n v="2.4629065990447998"/>
    <n v="57602.01950332211"/>
    <n v="16.001000000000001"/>
  </r>
  <r>
    <x v="0"/>
    <x v="0"/>
    <x v="507"/>
    <x v="1"/>
    <n v="1.0029681100957E-2"/>
    <n v="10.029681100956999"/>
    <m/>
    <n v="2.5056045055389404"/>
    <n v="57602.005389783328"/>
    <n v="16.001000000000001"/>
  </r>
  <r>
    <x v="0"/>
    <x v="0"/>
    <x v="508"/>
    <x v="1"/>
    <n v="1.0025756628580001E-2"/>
    <n v="10.02575662858"/>
    <m/>
    <n v="2.5056045055389404"/>
    <n v="57602.007005521707"/>
    <n v="16.001000000000001"/>
  </r>
  <r>
    <x v="0"/>
    <x v="0"/>
    <x v="509"/>
    <x v="1"/>
    <n v="1.0022703443714E-2"/>
    <n v="10.022703443714001"/>
    <m/>
    <n v="2.5495624542236328"/>
    <n v="57600.070659069243"/>
    <n v="16"/>
  </r>
  <r>
    <x v="0"/>
    <x v="0"/>
    <x v="510"/>
    <x v="1"/>
    <n v="1.0024487744177E-2"/>
    <n v="10.024487744177"/>
    <m/>
    <n v="2.5482590198516846"/>
    <n v="57602.005477413346"/>
    <n v="16.001000000000001"/>
  </r>
  <r>
    <x v="0"/>
    <x v="0"/>
    <x v="511"/>
    <x v="1"/>
    <n v="0"/>
    <n v="0"/>
    <m/>
    <n v="2.5482590198516846"/>
    <n v="0"/>
    <n v="0"/>
  </r>
  <r>
    <x v="0"/>
    <x v="0"/>
    <x v="512"/>
    <x v="0"/>
    <n v="1.4750828515445E-2"/>
    <n v="14.750828515444999"/>
    <m/>
    <n v="2.461646556854248"/>
    <n v="89522.227004284607"/>
    <n v="24.867000000000001"/>
  </r>
  <r>
    <x v="0"/>
    <x v="0"/>
    <x v="513"/>
    <x v="1"/>
    <n v="1.0022731451809E-2"/>
    <n v="10.022731451808999"/>
    <m/>
    <n v="2.466693639755249"/>
    <n v="57600.039674168656"/>
    <n v="16"/>
  </r>
  <r>
    <x v="0"/>
    <x v="0"/>
    <x v="514"/>
    <x v="1"/>
    <n v="1.0021924819351999E-2"/>
    <n v="10.021924819352"/>
    <m/>
    <n v="2.5908701419830322"/>
    <n v="57602.005498859828"/>
    <n v="16.001000000000001"/>
  </r>
  <r>
    <x v="0"/>
    <x v="0"/>
    <x v="515"/>
    <x v="1"/>
    <n v="1.0016434315071E-2"/>
    <n v="10.016434315071001"/>
    <m/>
    <n v="2.5482590198516846"/>
    <n v="57600.011747817945"/>
    <n v="16"/>
  </r>
  <r>
    <x v="0"/>
    <x v="0"/>
    <x v="516"/>
    <x v="1"/>
    <n v="1.0011601448978001E-2"/>
    <n v="10.011601448978"/>
    <m/>
    <n v="2.5908701419830322"/>
    <n v="57602.005003095648"/>
    <n v="16.001000000000001"/>
  </r>
  <r>
    <x v="0"/>
    <x v="0"/>
    <x v="517"/>
    <x v="1"/>
    <n v="1.0013017233367E-2"/>
    <n v="10.013017233367"/>
    <m/>
    <n v="2.5895469188690186"/>
    <n v="57602.0027592306"/>
    <n v="16.001000000000001"/>
  </r>
  <r>
    <x v="0"/>
    <x v="0"/>
    <x v="518"/>
    <x v="1"/>
    <n v="1.001402543402E-2"/>
    <n v="10.014025434020001"/>
    <m/>
    <n v="2.5043237209320068"/>
    <n v="57602.00272448879"/>
    <n v="16.001000000000001"/>
  </r>
  <r>
    <x v="0"/>
    <x v="0"/>
    <x v="519"/>
    <x v="1"/>
    <n v="0"/>
    <n v="0"/>
    <m/>
    <n v="2.5043237209320068"/>
    <n v="0"/>
    <n v="0"/>
  </r>
  <r>
    <x v="0"/>
    <x v="0"/>
    <x v="520"/>
    <x v="0"/>
    <n v="1.4720191989443999E-2"/>
    <n v="14.720191989444"/>
    <m/>
    <n v="2.5469570159912109"/>
    <n v="89346.851760879639"/>
    <n v="24.818999999999999"/>
  </r>
  <r>
    <x v="0"/>
    <x v="0"/>
    <x v="521"/>
    <x v="1"/>
    <n v="1.0017623895292E-2"/>
    <n v="10.017623895292001"/>
    <m/>
    <n v="2.722609281539917"/>
    <n v="57601.98996048588"/>
    <n v="16.001000000000001"/>
  </r>
  <r>
    <x v="0"/>
    <x v="0"/>
    <x v="522"/>
    <x v="1"/>
    <n v="1.0014064674561E-2"/>
    <n v="10.014064674561"/>
    <m/>
    <n v="2.5482590198516846"/>
    <n v="57600.054635320645"/>
    <n v="16"/>
  </r>
  <r>
    <x v="0"/>
    <x v="0"/>
    <x v="523"/>
    <x v="1"/>
    <n v="1.0023082163075001E-2"/>
    <n v="10.023082163075001"/>
    <m/>
    <n v="2.5921945571899414"/>
    <n v="57602.00527001368"/>
    <n v="16.001000000000001"/>
  </r>
  <r>
    <x v="0"/>
    <x v="0"/>
    <x v="524"/>
    <x v="1"/>
    <n v="1.0016377058437999E-2"/>
    <n v="10.016377058438"/>
    <m/>
    <n v="2.5921945571899414"/>
    <n v="57602.017303319437"/>
    <n v="16.001000000000001"/>
  </r>
  <r>
    <x v="0"/>
    <x v="0"/>
    <x v="525"/>
    <x v="1"/>
    <n v="9.9747044067189997E-3"/>
    <n v="9.9747044067189989"/>
    <m/>
    <n v="2.5482590198516846"/>
    <n v="57602.021035617014"/>
    <n v="16.001000000000001"/>
  </r>
  <r>
    <x v="0"/>
    <x v="0"/>
    <x v="526"/>
    <x v="1"/>
    <n v="9.9725813974340001E-3"/>
    <n v="9.9725813974340003"/>
    <m/>
    <n v="2.5056045055389404"/>
    <n v="57602.008314927603"/>
    <n v="16.001000000000001"/>
  </r>
  <r>
    <x v="0"/>
    <x v="0"/>
    <x v="527"/>
    <x v="1"/>
    <n v="0"/>
    <n v="0"/>
    <m/>
    <n v="2.5056045055389404"/>
    <n v="0"/>
    <n v="0"/>
  </r>
  <r>
    <x v="0"/>
    <x v="0"/>
    <x v="528"/>
    <x v="0"/>
    <n v="1.4693217016843001E-2"/>
    <n v="14.693217016843001"/>
    <m/>
    <n v="2.5495624542236328"/>
    <n v="89703.122978986998"/>
    <n v="24.917999999999999"/>
  </r>
  <r>
    <x v="0"/>
    <x v="0"/>
    <x v="529"/>
    <x v="1"/>
    <n v="9.9681033780860007E-3"/>
    <n v="9.9681033780860009"/>
    <m/>
    <n v="2.6800656318664551"/>
    <n v="57600.054645269513"/>
    <n v="16"/>
  </r>
  <r>
    <x v="0"/>
    <x v="0"/>
    <x v="530"/>
    <x v="1"/>
    <n v="9.9688862695659995E-3"/>
    <n v="9.9688862695659992"/>
    <m/>
    <n v="2.6347830295562744"/>
    <n v="57600.043090488834"/>
    <n v="16"/>
  </r>
  <r>
    <x v="0"/>
    <x v="0"/>
    <x v="531"/>
    <x v="1"/>
    <n v="9.9698505694959996E-3"/>
    <n v="9.9698505694959998"/>
    <m/>
    <n v="2.6361300945281982"/>
    <n v="57602.005371911713"/>
    <n v="16.001000000000001"/>
  </r>
  <r>
    <x v="0"/>
    <x v="0"/>
    <x v="532"/>
    <x v="1"/>
    <n v="9.9709586440850009E-3"/>
    <n v="9.970958644085"/>
    <m/>
    <n v="2.5921945571899414"/>
    <n v="57602.006702222803"/>
    <n v="16.001000000000001"/>
  </r>
  <r>
    <x v="0"/>
    <x v="0"/>
    <x v="533"/>
    <x v="1"/>
    <n v="9.9946771444609991E-3"/>
    <n v="9.994677144460999"/>
    <m/>
    <n v="2.5921945571899414"/>
    <n v="57602.016204567422"/>
    <n v="16.001000000000001"/>
  </r>
  <r>
    <x v="0"/>
    <x v="0"/>
    <x v="534"/>
    <x v="1"/>
    <n v="1.0017923792729E-2"/>
    <n v="10.017923792729"/>
    <m/>
    <n v="2.5508675575256348"/>
    <n v="57602.005735364539"/>
    <n v="16.001000000000001"/>
  </r>
  <r>
    <x v="0"/>
    <x v="0"/>
    <x v="535"/>
    <x v="1"/>
    <n v="0"/>
    <n v="0"/>
    <m/>
    <n v="2.5508675575256348"/>
    <n v="0"/>
    <n v="0"/>
  </r>
  <r>
    <x v="0"/>
    <x v="0"/>
    <x v="536"/>
    <x v="0"/>
    <n v="1.4660622427182E-2"/>
    <n v="14.660622427182"/>
    <m/>
    <n v="2.5921945571899414"/>
    <n v="88942.350022674131"/>
    <n v="24.706"/>
  </r>
  <r>
    <x v="0"/>
    <x v="0"/>
    <x v="537"/>
    <x v="1"/>
    <n v="1.0014715716467001E-2"/>
    <n v="10.014715716467"/>
    <m/>
    <n v="2.6814365386962891"/>
    <n v="57602.006157116586"/>
    <n v="16.001000000000001"/>
  </r>
  <r>
    <x v="0"/>
    <x v="0"/>
    <x v="538"/>
    <x v="1"/>
    <n v="1.0013278247533E-2"/>
    <n v="10.013278247533"/>
    <m/>
    <n v="2.6347830295562744"/>
    <n v="57602.005704482355"/>
    <n v="16.001000000000001"/>
  </r>
  <r>
    <x v="0"/>
    <x v="0"/>
    <x v="539"/>
    <x v="1"/>
    <n v="1.0011754038704E-2"/>
    <n v="10.011754038704"/>
    <m/>
    <n v="0"/>
    <n v="57600.025533859603"/>
    <n v="16"/>
  </r>
  <r>
    <x v="0"/>
    <x v="0"/>
    <x v="540"/>
    <x v="1"/>
    <n v="1.0007673227974001E-2"/>
    <n v="10.007673227974001"/>
    <m/>
    <n v="2.5921945571899414"/>
    <n v="57602.002951060698"/>
    <n v="16.001000000000001"/>
  </r>
  <r>
    <x v="0"/>
    <x v="0"/>
    <x v="541"/>
    <x v="1"/>
    <n v="1.0011284311196999E-2"/>
    <n v="10.011284311196999"/>
    <m/>
    <n v="2.5908701419830322"/>
    <n v="57602.001537211981"/>
    <n v="16.001000000000001"/>
  </r>
  <r>
    <x v="0"/>
    <x v="0"/>
    <x v="542"/>
    <x v="1"/>
    <n v="1.0015177222165E-2"/>
    <n v="10.015177222165001"/>
    <m/>
    <n v="2.6334373950958252"/>
    <n v="57600.039517445563"/>
    <n v="16"/>
  </r>
  <r>
    <x v="0"/>
    <x v="0"/>
    <x v="543"/>
    <x v="1"/>
    <n v="0"/>
    <n v="0"/>
    <m/>
    <n v="2.6334373950958252"/>
    <n v="0"/>
    <n v="0"/>
  </r>
  <r>
    <x v="0"/>
    <x v="0"/>
    <x v="544"/>
    <x v="0"/>
    <n v="1.4632497965995001E-2"/>
    <n v="14.632497965995"/>
    <m/>
    <n v="2.6347830295562744"/>
    <n v="88791.655486990683"/>
    <n v="24.664000000000001"/>
  </r>
  <r>
    <x v="0"/>
    <x v="0"/>
    <x v="545"/>
    <x v="1"/>
    <n v="1.0011502954131999E-2"/>
    <n v="10.011502954132"/>
    <m/>
    <n v="2.7240011692047119"/>
    <n v="57602.005765390655"/>
    <n v="16.001000000000001"/>
  </r>
  <r>
    <x v="0"/>
    <x v="0"/>
    <x v="546"/>
    <x v="1"/>
    <n v="1.0010365953772001E-2"/>
    <n v="10.010365953772"/>
    <m/>
    <n v="2.6361300945281982"/>
    <n v="57602.002716195129"/>
    <n v="16.001000000000001"/>
  </r>
  <r>
    <x v="0"/>
    <x v="0"/>
    <x v="547"/>
    <x v="1"/>
    <n v="1.0009038991498E-2"/>
    <n v="10.009038991498"/>
    <m/>
    <n v="2.5935206413269043"/>
    <n v="57602.005112346989"/>
    <n v="16.001000000000001"/>
  </r>
  <r>
    <x v="0"/>
    <x v="0"/>
    <x v="548"/>
    <x v="1"/>
    <n v="1.0007711071785001E-2"/>
    <n v="10.007711071785"/>
    <m/>
    <n v="2.5935206413269043"/>
    <n v="57602.005333587818"/>
    <n v="16.001000000000001"/>
  </r>
  <r>
    <x v="0"/>
    <x v="0"/>
    <x v="549"/>
    <x v="1"/>
    <n v="1.0010754562478999E-2"/>
    <n v="10.010754562478999"/>
    <m/>
    <n v="2.6374785900115967"/>
    <n v="57602.005259139056"/>
    <n v="16.001000000000001"/>
  </r>
  <r>
    <x v="0"/>
    <x v="0"/>
    <x v="550"/>
    <x v="1"/>
    <n v="1.0006778486134E-2"/>
    <n v="10.006778486133999"/>
    <m/>
    <n v="2.5068869590759277"/>
    <n v="57602.035948933655"/>
    <n v="16.001000000000001"/>
  </r>
  <r>
    <x v="0"/>
    <x v="0"/>
    <x v="551"/>
    <x v="1"/>
    <n v="0"/>
    <n v="0"/>
    <m/>
    <n v="2.5068869590759277"/>
    <n v="0"/>
    <n v="0"/>
  </r>
  <r>
    <x v="0"/>
    <x v="0"/>
    <x v="552"/>
    <x v="0"/>
    <n v="1.4604172067069999E-2"/>
    <n v="14.604172067069999"/>
    <m/>
    <n v="2.5935206413269043"/>
    <n v="88675.219664044751"/>
    <n v="24.632000000000001"/>
  </r>
  <r>
    <x v="0"/>
    <x v="0"/>
    <x v="553"/>
    <x v="1"/>
    <n v="1.0006311193681E-2"/>
    <n v="10.006311193681"/>
    <m/>
    <n v="2.7240011692047119"/>
    <n v="57600.039518239217"/>
    <n v="16"/>
  </r>
  <r>
    <x v="0"/>
    <x v="0"/>
    <x v="554"/>
    <x v="1"/>
    <n v="1.0010125557373E-2"/>
    <n v="10.010125557373"/>
    <m/>
    <n v="2.6361300945281982"/>
    <n v="57602.005692005645"/>
    <n v="16.001000000000001"/>
  </r>
  <r>
    <x v="0"/>
    <x v="0"/>
    <x v="555"/>
    <x v="1"/>
    <n v="1.0006893687299E-2"/>
    <n v="10.006893687299"/>
    <m/>
    <n v="2.6786961555480957"/>
    <n v="57602.005585803679"/>
    <n v="16.001000000000001"/>
  </r>
  <r>
    <x v="0"/>
    <x v="0"/>
    <x v="556"/>
    <x v="1"/>
    <n v="1.0019566114995999E-2"/>
    <n v="10.019566114996"/>
    <m/>
    <n v="2.5935206413269043"/>
    <n v="57602.005471144133"/>
    <n v="16.001000000000001"/>
  </r>
  <r>
    <x v="0"/>
    <x v="0"/>
    <x v="557"/>
    <x v="1"/>
    <n v="1.0008214452696E-2"/>
    <n v="10.008214452696"/>
    <m/>
    <n v="2.5948479175567627"/>
    <n v="57601.999188096466"/>
    <n v="16.001000000000001"/>
  </r>
  <r>
    <x v="0"/>
    <x v="0"/>
    <x v="558"/>
    <x v="1"/>
    <n v="1.0019160256403E-2"/>
    <n v="10.019160256403"/>
    <m/>
    <n v="2.6786961555480957"/>
    <n v="57602.004798003749"/>
    <n v="16.001000000000001"/>
  </r>
  <r>
    <x v="0"/>
    <x v="0"/>
    <x v="559"/>
    <x v="1"/>
    <n v="0"/>
    <n v="0"/>
    <m/>
    <n v="2.6786961555480957"/>
    <n v="0"/>
    <n v="0"/>
  </r>
  <r>
    <x v="0"/>
    <x v="0"/>
    <x v="560"/>
    <x v="0"/>
    <n v="1.3404263396903E-2"/>
    <n v="13.404263396903"/>
    <m/>
    <n v="2.6361300945281982"/>
    <n v="80495.109771718533"/>
    <n v="22.36"/>
  </r>
  <r>
    <x v="0"/>
    <x v="0"/>
    <x v="561"/>
    <x v="1"/>
    <n v="1.0004234142409999E-2"/>
    <n v="10.004234142409999"/>
    <m/>
    <n v="2.7253944873809814"/>
    <n v="57602.005195988138"/>
    <n v="16.001000000000001"/>
  </r>
  <r>
    <x v="0"/>
    <x v="0"/>
    <x v="562"/>
    <x v="1"/>
    <n v="9.9964325408400008E-3"/>
    <n v="9.9964325408400008"/>
    <m/>
    <n v="2.6347830295562744"/>
    <n v="57602.005649632338"/>
    <n v="16.001000000000001"/>
  </r>
  <r>
    <x v="0"/>
    <x v="0"/>
    <x v="563"/>
    <x v="1"/>
    <n v="1.0003019751929E-2"/>
    <n v="10.003019751929001"/>
    <m/>
    <n v="2.6800656318664551"/>
    <n v="57602.005578898214"/>
    <n v="16.001000000000001"/>
  </r>
  <r>
    <x v="0"/>
    <x v="0"/>
    <x v="564"/>
    <x v="1"/>
    <n v="1.0004552966943E-2"/>
    <n v="10.004552966942999"/>
    <m/>
    <n v="2.6361300945281982"/>
    <n v="57602.005309090513"/>
    <n v="16.001000000000001"/>
  </r>
  <r>
    <x v="0"/>
    <x v="0"/>
    <x v="565"/>
    <x v="1"/>
    <n v="9.9997820132209994E-3"/>
    <n v="9.9997820132209991"/>
    <m/>
    <n v="2.6347830295562744"/>
    <n v="57602.00598936509"/>
    <n v="16.001000000000001"/>
  </r>
  <r>
    <x v="0"/>
    <x v="0"/>
    <x v="566"/>
    <x v="1"/>
    <n v="1.0003586381928E-2"/>
    <n v="10.003586381927999"/>
    <m/>
    <n v="2.6800656318664551"/>
    <n v="57600.041032045934"/>
    <n v="16"/>
  </r>
  <r>
    <x v="0"/>
    <x v="0"/>
    <x v="567"/>
    <x v="1"/>
    <n v="0"/>
    <n v="0"/>
    <m/>
    <n v="2.6800656318664551"/>
    <n v="0"/>
    <n v="0"/>
  </r>
  <r>
    <x v="0"/>
    <x v="0"/>
    <x v="568"/>
    <x v="0"/>
    <n v="1.4086304337073001E-2"/>
    <n v="14.086304337073001"/>
    <m/>
    <n v="2.5521736145019531"/>
    <n v="85129.637513284149"/>
    <n v="23.646999999999998"/>
  </r>
  <r>
    <x v="0"/>
    <x v="0"/>
    <x v="569"/>
    <x v="1"/>
    <n v="1.0005398474251999E-2"/>
    <n v="10.005398474251999"/>
    <m/>
    <n v="2.6814365386962891"/>
    <n v="57602.006055995618"/>
    <n v="16.001000000000001"/>
  </r>
  <r>
    <x v="0"/>
    <x v="0"/>
    <x v="570"/>
    <x v="1"/>
    <n v="1.0004219058628999E-2"/>
    <n v="10.004219058628999"/>
    <m/>
    <n v="2.7240011692047119"/>
    <n v="57600.039394701147"/>
    <n v="16"/>
  </r>
  <r>
    <x v="0"/>
    <x v="0"/>
    <x v="571"/>
    <x v="1"/>
    <n v="1.0004144008577E-2"/>
    <n v="10.004144008577001"/>
    <m/>
    <n v="2.7651093006134033"/>
    <n v="57600.039642959688"/>
    <n v="16"/>
  </r>
  <r>
    <x v="0"/>
    <x v="0"/>
    <x v="572"/>
    <x v="1"/>
    <n v="9.9996362823110002E-3"/>
    <n v="9.9996362823110001"/>
    <m/>
    <n v="2.722609281539917"/>
    <n v="57600.041122799594"/>
    <n v="16"/>
  </r>
  <r>
    <x v="0"/>
    <x v="0"/>
    <x v="573"/>
    <x v="1"/>
    <n v="1.0006946780262E-2"/>
    <n v="10.006946780262"/>
    <m/>
    <n v="2.5935206413269043"/>
    <n v="57602.005022724421"/>
    <n v="16.001000000000001"/>
  </r>
  <r>
    <x v="0"/>
    <x v="0"/>
    <x v="574"/>
    <x v="1"/>
    <n v="1.0002463073086E-2"/>
    <n v="10.002463073086"/>
    <m/>
    <n v="2.722609281539917"/>
    <n v="57602.005610610911"/>
    <n v="16.001000000000001"/>
  </r>
  <r>
    <x v="0"/>
    <x v="0"/>
    <x v="575"/>
    <x v="1"/>
    <n v="0"/>
    <n v="0"/>
    <m/>
    <n v="2.722609281539917"/>
    <n v="0"/>
    <n v="0"/>
  </r>
  <r>
    <x v="0"/>
    <x v="0"/>
    <x v="576"/>
    <x v="0"/>
    <n v="1.4363129668055001E-2"/>
    <n v="14.363129668055"/>
    <m/>
    <n v="2.7253944873809814"/>
    <n v="87171.156479248297"/>
    <n v="24.213999999999999"/>
  </r>
  <r>
    <x v="0"/>
    <x v="0"/>
    <x v="577"/>
    <x v="1"/>
    <n v="9.9912399102940006E-3"/>
    <n v="9.9912399102940004"/>
    <m/>
    <n v="2.7679367065429688"/>
    <n v="57600.039794986042"/>
    <n v="16"/>
  </r>
  <r>
    <x v="0"/>
    <x v="0"/>
    <x v="578"/>
    <x v="1"/>
    <n v="9.9874403900360002E-3"/>
    <n v="9.9874403900359994"/>
    <m/>
    <n v="2.7679367065429688"/>
    <n v="57602.005604392209"/>
    <n v="16.001000000000001"/>
  </r>
  <r>
    <x v="0"/>
    <x v="0"/>
    <x v="579"/>
    <x v="1"/>
    <n v="1.0003464365517E-2"/>
    <n v="10.003464365517001"/>
    <m/>
    <n v="2.7651093006134033"/>
    <n v="57602.002926440291"/>
    <n v="16.001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77DD5-B624-44A2-A055-CAA841DFA511}" name="PivotTable1" cacheId="5545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8">
  <location ref="A4:J56" firstHeaderRow="1" firstDataRow="2" firstDataCol="1" rowPageCount="2" colPageCount="1"/>
  <pivotFields count="10">
    <pivotField axis="axisPage" showAll="0">
      <items count="4">
        <item x="0"/>
        <item x="1"/>
        <item m="1" x="2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5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t="default"/>
      </items>
    </pivotField>
    <pivotField axis="axisPage" showAll="0">
      <items count="4">
        <item x="1"/>
        <item x="0"/>
        <item m="1" x="2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51">
    <i>
      <x/>
    </i>
    <i>
      <x v="8"/>
    </i>
    <i>
      <x v="16"/>
    </i>
    <i>
      <x v="24"/>
    </i>
    <i>
      <x v="32"/>
    </i>
    <i>
      <x v="40"/>
    </i>
    <i>
      <x v="48"/>
    </i>
    <i>
      <x v="56"/>
    </i>
    <i>
      <x v="64"/>
    </i>
    <i>
      <x v="72"/>
    </i>
    <i>
      <x v="80"/>
    </i>
    <i>
      <x v="88"/>
    </i>
    <i>
      <x v="96"/>
    </i>
    <i>
      <x v="104"/>
    </i>
    <i>
      <x v="112"/>
    </i>
    <i>
      <x v="120"/>
    </i>
    <i>
      <x v="128"/>
    </i>
    <i>
      <x v="136"/>
    </i>
    <i>
      <x v="144"/>
    </i>
    <i>
      <x v="152"/>
    </i>
    <i>
      <x v="160"/>
    </i>
    <i>
      <x v="168"/>
    </i>
    <i>
      <x v="176"/>
    </i>
    <i>
      <x v="184"/>
    </i>
    <i>
      <x v="192"/>
    </i>
    <i>
      <x v="200"/>
    </i>
    <i>
      <x v="208"/>
    </i>
    <i>
      <x v="216"/>
    </i>
    <i>
      <x v="224"/>
    </i>
    <i>
      <x v="232"/>
    </i>
    <i>
      <x v="240"/>
    </i>
    <i>
      <x v="248"/>
    </i>
    <i>
      <x v="256"/>
    </i>
    <i>
      <x v="264"/>
    </i>
    <i>
      <x v="272"/>
    </i>
    <i>
      <x v="280"/>
    </i>
    <i>
      <x v="288"/>
    </i>
    <i>
      <x v="296"/>
    </i>
    <i>
      <x v="304"/>
    </i>
    <i>
      <x v="312"/>
    </i>
    <i>
      <x v="320"/>
    </i>
    <i>
      <x v="328"/>
    </i>
    <i>
      <x v="336"/>
    </i>
    <i>
      <x v="344"/>
    </i>
    <i>
      <x v="352"/>
    </i>
    <i>
      <x v="360"/>
    </i>
    <i>
      <x v="368"/>
    </i>
    <i>
      <x v="376"/>
    </i>
    <i>
      <x v="384"/>
    </i>
    <i>
      <x v="392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0" item="1" hier="-1"/>
    <pageField fld="3" item="1" hier="-1"/>
  </pageFields>
  <dataFields count="1">
    <dataField name="Sum of Discharge Capacity (mAh)2" fld="5" showDataAs="percent" baseField="2" baseItem="0" numFmtId="10"/>
  </dataFields>
  <chartFormats count="8"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8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8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8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2B6DE-5D49-4B72-9D1B-447C79328842}" name="PivotTable2" cacheId="55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L4:U56" firstHeaderRow="1" firstDataRow="2" firstDataCol="1" rowPageCount="2" colPageCount="1"/>
  <pivotFields count="10">
    <pivotField axis="axisPage" showAll="0">
      <items count="4">
        <item x="0"/>
        <item x="1"/>
        <item m="1" x="2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5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t="default"/>
      </items>
    </pivotField>
    <pivotField axis="axisPage" showAll="0">
      <items count="4">
        <item x="1"/>
        <item x="0"/>
        <item m="1" x="2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51">
    <i>
      <x/>
    </i>
    <i>
      <x v="8"/>
    </i>
    <i>
      <x v="16"/>
    </i>
    <i>
      <x v="24"/>
    </i>
    <i>
      <x v="32"/>
    </i>
    <i>
      <x v="40"/>
    </i>
    <i>
      <x v="48"/>
    </i>
    <i>
      <x v="56"/>
    </i>
    <i>
      <x v="64"/>
    </i>
    <i>
      <x v="72"/>
    </i>
    <i>
      <x v="80"/>
    </i>
    <i>
      <x v="88"/>
    </i>
    <i>
      <x v="96"/>
    </i>
    <i>
      <x v="104"/>
    </i>
    <i>
      <x v="112"/>
    </i>
    <i>
      <x v="120"/>
    </i>
    <i>
      <x v="128"/>
    </i>
    <i>
      <x v="136"/>
    </i>
    <i>
      <x v="144"/>
    </i>
    <i>
      <x v="152"/>
    </i>
    <i>
      <x v="160"/>
    </i>
    <i>
      <x v="168"/>
    </i>
    <i>
      <x v="176"/>
    </i>
    <i>
      <x v="184"/>
    </i>
    <i>
      <x v="192"/>
    </i>
    <i>
      <x v="200"/>
    </i>
    <i>
      <x v="208"/>
    </i>
    <i>
      <x v="216"/>
    </i>
    <i>
      <x v="224"/>
    </i>
    <i>
      <x v="232"/>
    </i>
    <i>
      <x v="240"/>
    </i>
    <i>
      <x v="248"/>
    </i>
    <i>
      <x v="256"/>
    </i>
    <i>
      <x v="264"/>
    </i>
    <i>
      <x v="272"/>
    </i>
    <i>
      <x v="280"/>
    </i>
    <i>
      <x v="288"/>
    </i>
    <i>
      <x v="296"/>
    </i>
    <i>
      <x v="304"/>
    </i>
    <i>
      <x v="312"/>
    </i>
    <i>
      <x v="320"/>
    </i>
    <i>
      <x v="328"/>
    </i>
    <i>
      <x v="336"/>
    </i>
    <i>
      <x v="344"/>
    </i>
    <i>
      <x v="352"/>
    </i>
    <i>
      <x v="360"/>
    </i>
    <i>
      <x v="368"/>
    </i>
    <i>
      <x v="376"/>
    </i>
    <i>
      <x v="384"/>
    </i>
    <i>
      <x v="392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0" item="1" hier="-1"/>
    <pageField fld="3" item="1" hier="-1"/>
  </pageFields>
  <dataFields count="1">
    <dataField name="Sum of Discharge Capacity (mAh)" fld="5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F475D-ACA2-4E4D-9E92-64F5F116A266}" name="PivotTable3" cacheId="55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W4:AF56" firstHeaderRow="1" firstDataRow="2" firstDataCol="1" rowPageCount="2" colPageCount="1"/>
  <pivotFields count="10">
    <pivotField axis="axisPage" showAll="0">
      <items count="4">
        <item x="0"/>
        <item x="1"/>
        <item m="1" x="2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5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t="default"/>
      </items>
    </pivotField>
    <pivotField axis="axisPage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51">
    <i>
      <x/>
    </i>
    <i>
      <x v="8"/>
    </i>
    <i>
      <x v="16"/>
    </i>
    <i>
      <x v="24"/>
    </i>
    <i>
      <x v="32"/>
    </i>
    <i>
      <x v="40"/>
    </i>
    <i>
      <x v="48"/>
    </i>
    <i>
      <x v="56"/>
    </i>
    <i>
      <x v="64"/>
    </i>
    <i>
      <x v="72"/>
    </i>
    <i>
      <x v="80"/>
    </i>
    <i>
      <x v="88"/>
    </i>
    <i>
      <x v="96"/>
    </i>
    <i>
      <x v="104"/>
    </i>
    <i>
      <x v="112"/>
    </i>
    <i>
      <x v="120"/>
    </i>
    <i>
      <x v="128"/>
    </i>
    <i>
      <x v="136"/>
    </i>
    <i>
      <x v="144"/>
    </i>
    <i>
      <x v="152"/>
    </i>
    <i>
      <x v="160"/>
    </i>
    <i>
      <x v="168"/>
    </i>
    <i>
      <x v="176"/>
    </i>
    <i>
      <x v="184"/>
    </i>
    <i>
      <x v="192"/>
    </i>
    <i>
      <x v="200"/>
    </i>
    <i>
      <x v="208"/>
    </i>
    <i>
      <x v="216"/>
    </i>
    <i>
      <x v="224"/>
    </i>
    <i>
      <x v="232"/>
    </i>
    <i>
      <x v="240"/>
    </i>
    <i>
      <x v="248"/>
    </i>
    <i>
      <x v="256"/>
    </i>
    <i>
      <x v="264"/>
    </i>
    <i>
      <x v="272"/>
    </i>
    <i>
      <x v="280"/>
    </i>
    <i>
      <x v="288"/>
    </i>
    <i>
      <x v="296"/>
    </i>
    <i>
      <x v="304"/>
    </i>
    <i>
      <x v="312"/>
    </i>
    <i>
      <x v="320"/>
    </i>
    <i>
      <x v="328"/>
    </i>
    <i>
      <x v="336"/>
    </i>
    <i>
      <x v="344"/>
    </i>
    <i>
      <x v="352"/>
    </i>
    <i>
      <x v="360"/>
    </i>
    <i>
      <x v="368"/>
    </i>
    <i>
      <x v="376"/>
    </i>
    <i>
      <x v="384"/>
    </i>
    <i>
      <x v="392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0" item="1" hier="-1"/>
    <pageField fld="3" item="1" hier="-1"/>
  </pageFields>
  <dataFields count="1">
    <dataField name="Min of Discharge Time (hrs)" fld="9" subtotal="min" baseField="2" baseItem="48"/>
  </dataFields>
  <chartFormats count="8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0BCA84-9FF5-46B1-8554-AE7B1D52D63A}" name="PivotTable4" cacheId="55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W4:AF79" firstHeaderRow="1" firstDataRow="2" firstDataCol="1" rowPageCount="2" colPageCount="1"/>
  <pivotFields count="10">
    <pivotField axis="axisPage" showAll="0">
      <items count="4">
        <item x="0"/>
        <item x="1"/>
        <item m="1" x="2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5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t="default"/>
      </items>
    </pivotField>
    <pivotField axis="axisPage" showAll="0">
      <items count="4">
        <item x="1"/>
        <item x="0"/>
        <item m="1"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74">
    <i>
      <x/>
    </i>
    <i>
      <x v="8"/>
    </i>
    <i>
      <x v="16"/>
    </i>
    <i>
      <x v="24"/>
    </i>
    <i>
      <x v="32"/>
    </i>
    <i>
      <x v="40"/>
    </i>
    <i>
      <x v="48"/>
    </i>
    <i>
      <x v="56"/>
    </i>
    <i>
      <x v="64"/>
    </i>
    <i>
      <x v="72"/>
    </i>
    <i>
      <x v="80"/>
    </i>
    <i>
      <x v="88"/>
    </i>
    <i>
      <x v="96"/>
    </i>
    <i>
      <x v="104"/>
    </i>
    <i>
      <x v="112"/>
    </i>
    <i>
      <x v="120"/>
    </i>
    <i>
      <x v="128"/>
    </i>
    <i>
      <x v="136"/>
    </i>
    <i>
      <x v="144"/>
    </i>
    <i>
      <x v="152"/>
    </i>
    <i>
      <x v="160"/>
    </i>
    <i>
      <x v="168"/>
    </i>
    <i>
      <x v="176"/>
    </i>
    <i>
      <x v="184"/>
    </i>
    <i>
      <x v="192"/>
    </i>
    <i>
      <x v="200"/>
    </i>
    <i>
      <x v="208"/>
    </i>
    <i>
      <x v="216"/>
    </i>
    <i>
      <x v="224"/>
    </i>
    <i>
      <x v="232"/>
    </i>
    <i>
      <x v="240"/>
    </i>
    <i>
      <x v="248"/>
    </i>
    <i>
      <x v="256"/>
    </i>
    <i>
      <x v="264"/>
    </i>
    <i>
      <x v="272"/>
    </i>
    <i>
      <x v="280"/>
    </i>
    <i>
      <x v="288"/>
    </i>
    <i>
      <x v="296"/>
    </i>
    <i>
      <x v="304"/>
    </i>
    <i>
      <x v="312"/>
    </i>
    <i>
      <x v="320"/>
    </i>
    <i>
      <x v="328"/>
    </i>
    <i>
      <x v="336"/>
    </i>
    <i>
      <x v="344"/>
    </i>
    <i>
      <x v="352"/>
    </i>
    <i>
      <x v="360"/>
    </i>
    <i>
      <x v="368"/>
    </i>
    <i>
      <x v="376"/>
    </i>
    <i>
      <x v="384"/>
    </i>
    <i>
      <x v="392"/>
    </i>
    <i>
      <x v="400"/>
    </i>
    <i>
      <x v="408"/>
    </i>
    <i>
      <x v="416"/>
    </i>
    <i>
      <x v="424"/>
    </i>
    <i>
      <x v="432"/>
    </i>
    <i>
      <x v="440"/>
    </i>
    <i>
      <x v="448"/>
    </i>
    <i>
      <x v="456"/>
    </i>
    <i>
      <x v="464"/>
    </i>
    <i>
      <x v="472"/>
    </i>
    <i>
      <x v="480"/>
    </i>
    <i>
      <x v="488"/>
    </i>
    <i>
      <x v="496"/>
    </i>
    <i>
      <x v="504"/>
    </i>
    <i>
      <x v="512"/>
    </i>
    <i>
      <x v="520"/>
    </i>
    <i>
      <x v="528"/>
    </i>
    <i>
      <x v="536"/>
    </i>
    <i>
      <x v="544"/>
    </i>
    <i>
      <x v="552"/>
    </i>
    <i>
      <x v="560"/>
    </i>
    <i>
      <x v="568"/>
    </i>
    <i>
      <x v="576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0" item="0" hier="-1"/>
    <pageField fld="3" item="1" hier="-1"/>
  </pageFields>
  <dataFields count="1">
    <dataField name="Sum of Discharge Time (hrs)" fld="9" baseField="0" baseItem="0"/>
  </dataFields>
  <chartFormats count="2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A7B947-BFF9-4C24-BC91-673048465671}" name="PivotTable3" cacheId="55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L4:U79" firstHeaderRow="1" firstDataRow="2" firstDataCol="1" rowPageCount="2" colPageCount="1"/>
  <pivotFields count="10">
    <pivotField axis="axisPage" showAll="0">
      <items count="4">
        <item x="0"/>
        <item x="1"/>
        <item m="1" x="2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5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t="default"/>
      </items>
    </pivotField>
    <pivotField axis="axisPage" showAll="0">
      <items count="4">
        <item x="1"/>
        <item x="0"/>
        <item m="1" x="2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74">
    <i>
      <x/>
    </i>
    <i>
      <x v="8"/>
    </i>
    <i>
      <x v="16"/>
    </i>
    <i>
      <x v="24"/>
    </i>
    <i>
      <x v="32"/>
    </i>
    <i>
      <x v="40"/>
    </i>
    <i>
      <x v="48"/>
    </i>
    <i>
      <x v="56"/>
    </i>
    <i>
      <x v="64"/>
    </i>
    <i>
      <x v="72"/>
    </i>
    <i>
      <x v="80"/>
    </i>
    <i>
      <x v="88"/>
    </i>
    <i>
      <x v="96"/>
    </i>
    <i>
      <x v="104"/>
    </i>
    <i>
      <x v="112"/>
    </i>
    <i>
      <x v="120"/>
    </i>
    <i>
      <x v="128"/>
    </i>
    <i>
      <x v="136"/>
    </i>
    <i>
      <x v="144"/>
    </i>
    <i>
      <x v="152"/>
    </i>
    <i>
      <x v="160"/>
    </i>
    <i>
      <x v="168"/>
    </i>
    <i>
      <x v="176"/>
    </i>
    <i>
      <x v="184"/>
    </i>
    <i>
      <x v="192"/>
    </i>
    <i>
      <x v="200"/>
    </i>
    <i>
      <x v="208"/>
    </i>
    <i>
      <x v="216"/>
    </i>
    <i>
      <x v="224"/>
    </i>
    <i>
      <x v="232"/>
    </i>
    <i>
      <x v="240"/>
    </i>
    <i>
      <x v="248"/>
    </i>
    <i>
      <x v="256"/>
    </i>
    <i>
      <x v="264"/>
    </i>
    <i>
      <x v="272"/>
    </i>
    <i>
      <x v="280"/>
    </i>
    <i>
      <x v="288"/>
    </i>
    <i>
      <x v="296"/>
    </i>
    <i>
      <x v="304"/>
    </i>
    <i>
      <x v="312"/>
    </i>
    <i>
      <x v="320"/>
    </i>
    <i>
      <x v="328"/>
    </i>
    <i>
      <x v="336"/>
    </i>
    <i>
      <x v="344"/>
    </i>
    <i>
      <x v="352"/>
    </i>
    <i>
      <x v="360"/>
    </i>
    <i>
      <x v="368"/>
    </i>
    <i>
      <x v="376"/>
    </i>
    <i>
      <x v="384"/>
    </i>
    <i>
      <x v="392"/>
    </i>
    <i>
      <x v="400"/>
    </i>
    <i>
      <x v="408"/>
    </i>
    <i>
      <x v="416"/>
    </i>
    <i>
      <x v="424"/>
    </i>
    <i>
      <x v="432"/>
    </i>
    <i>
      <x v="440"/>
    </i>
    <i>
      <x v="448"/>
    </i>
    <i>
      <x v="456"/>
    </i>
    <i>
      <x v="464"/>
    </i>
    <i>
      <x v="472"/>
    </i>
    <i>
      <x v="480"/>
    </i>
    <i>
      <x v="488"/>
    </i>
    <i>
      <x v="496"/>
    </i>
    <i>
      <x v="504"/>
    </i>
    <i>
      <x v="512"/>
    </i>
    <i>
      <x v="520"/>
    </i>
    <i>
      <x v="528"/>
    </i>
    <i>
      <x v="536"/>
    </i>
    <i>
      <x v="544"/>
    </i>
    <i>
      <x v="552"/>
    </i>
    <i>
      <x v="560"/>
    </i>
    <i>
      <x v="568"/>
    </i>
    <i>
      <x v="576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3" item="1" hier="-1"/>
    <pageField fld="0" item="0" hier="-1"/>
  </pageFields>
  <dataFields count="1">
    <dataField name="Sum of Discharge Capacity (mAh)" fld="5" baseField="0" baseItem="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D9865-9C40-40E5-8508-9273FD97A7F3}" name="PivotTable2" cacheId="5545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21">
  <location ref="A4:J79" firstHeaderRow="1" firstDataRow="2" firstDataCol="1" rowPageCount="2" colPageCount="1"/>
  <pivotFields count="10">
    <pivotField axis="axisPage" showAll="0">
      <items count="4">
        <item x="0"/>
        <item x="1"/>
        <item m="1" x="2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Row" showAll="0">
      <items count="5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t="default"/>
      </items>
    </pivotField>
    <pivotField axis="axisPage" showAll="0">
      <items count="4">
        <item x="1"/>
        <item x="0"/>
        <item m="1" x="2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74">
    <i>
      <x/>
    </i>
    <i>
      <x v="8"/>
    </i>
    <i>
      <x v="16"/>
    </i>
    <i>
      <x v="24"/>
    </i>
    <i>
      <x v="32"/>
    </i>
    <i>
      <x v="40"/>
    </i>
    <i>
      <x v="48"/>
    </i>
    <i>
      <x v="56"/>
    </i>
    <i>
      <x v="64"/>
    </i>
    <i>
      <x v="72"/>
    </i>
    <i>
      <x v="80"/>
    </i>
    <i>
      <x v="88"/>
    </i>
    <i>
      <x v="96"/>
    </i>
    <i>
      <x v="104"/>
    </i>
    <i>
      <x v="112"/>
    </i>
    <i>
      <x v="120"/>
    </i>
    <i>
      <x v="128"/>
    </i>
    <i>
      <x v="136"/>
    </i>
    <i>
      <x v="144"/>
    </i>
    <i>
      <x v="152"/>
    </i>
    <i>
      <x v="160"/>
    </i>
    <i>
      <x v="168"/>
    </i>
    <i>
      <x v="176"/>
    </i>
    <i>
      <x v="184"/>
    </i>
    <i>
      <x v="192"/>
    </i>
    <i>
      <x v="200"/>
    </i>
    <i>
      <x v="208"/>
    </i>
    <i>
      <x v="216"/>
    </i>
    <i>
      <x v="224"/>
    </i>
    <i>
      <x v="232"/>
    </i>
    <i>
      <x v="240"/>
    </i>
    <i>
      <x v="248"/>
    </i>
    <i>
      <x v="256"/>
    </i>
    <i>
      <x v="264"/>
    </i>
    <i>
      <x v="272"/>
    </i>
    <i>
      <x v="280"/>
    </i>
    <i>
      <x v="288"/>
    </i>
    <i>
      <x v="296"/>
    </i>
    <i>
      <x v="304"/>
    </i>
    <i>
      <x v="312"/>
    </i>
    <i>
      <x v="320"/>
    </i>
    <i>
      <x v="328"/>
    </i>
    <i>
      <x v="336"/>
    </i>
    <i>
      <x v="344"/>
    </i>
    <i>
      <x v="352"/>
    </i>
    <i>
      <x v="360"/>
    </i>
    <i>
      <x v="368"/>
    </i>
    <i>
      <x v="376"/>
    </i>
    <i>
      <x v="384"/>
    </i>
    <i>
      <x v="392"/>
    </i>
    <i>
      <x v="400"/>
    </i>
    <i>
      <x v="408"/>
    </i>
    <i>
      <x v="416"/>
    </i>
    <i>
      <x v="424"/>
    </i>
    <i>
      <x v="432"/>
    </i>
    <i>
      <x v="440"/>
    </i>
    <i>
      <x v="448"/>
    </i>
    <i>
      <x v="456"/>
    </i>
    <i>
      <x v="464"/>
    </i>
    <i>
      <x v="472"/>
    </i>
    <i>
      <x v="480"/>
    </i>
    <i>
      <x v="488"/>
    </i>
    <i>
      <x v="496"/>
    </i>
    <i>
      <x v="504"/>
    </i>
    <i>
      <x v="512"/>
    </i>
    <i>
      <x v="520"/>
    </i>
    <i>
      <x v="528"/>
    </i>
    <i>
      <x v="536"/>
    </i>
    <i>
      <x v="544"/>
    </i>
    <i>
      <x v="552"/>
    </i>
    <i>
      <x v="560"/>
    </i>
    <i>
      <x v="568"/>
    </i>
    <i>
      <x v="576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2">
    <pageField fld="0" item="0" hier="-1"/>
    <pageField fld="3" item="1" hier="-1"/>
  </pageFields>
  <dataFields count="1">
    <dataField name="Sum of Discharge Capacity (mAh)" fld="5" showDataAs="percent" baseField="2" baseItem="0" numFmtId="10"/>
  </dataFields>
  <chartFormats count="2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513944-2587-4659-8AA7-7045CC619A2A}" name="Table1" displayName="Table1" ref="A1:J6630" totalsRowShown="0">
  <autoFilter ref="A1:J6630" xr:uid="{67513944-2587-4659-8AA7-7045CC619A2A}">
    <filterColumn colId="0">
      <filters>
        <filter val="Varta Accu60L3"/>
      </filters>
    </filterColumn>
  </autoFilter>
  <sortState xmlns:xlrd2="http://schemas.microsoft.com/office/spreadsheetml/2017/richdata2" ref="A2:J610">
    <sortCondition ref="C1:C6464"/>
  </sortState>
  <tableColumns count="10">
    <tableColumn id="1" xr3:uid="{BAEF6C0C-9345-49FF-B1B9-CA5A7A85F549}" name="Cell"/>
    <tableColumn id="2" xr3:uid="{3655C7D9-794D-4AD5-90EF-8A064ECBA8CC}" name="Sample Number"/>
    <tableColumn id="3" xr3:uid="{D2A067E5-3AF3-4634-91EF-3340CC0F7B09}" name="Cycle"/>
    <tableColumn id="7" xr3:uid="{282600FD-047F-4226-ADD1-30B7B16A70A4}" name="Full Discharge?" dataDxfId="5">
      <calculatedColumnFormula>IF(OR(MOD((Table1[[#This Row],[Cycle]])-1,8)=0,Table1[[#This Row],[Cycle]]=1),"Yes","No")</calculatedColumnFormula>
    </tableColumn>
    <tableColumn id="4" xr3:uid="{CF1CE3AF-D4E2-4D8D-B9FA-92C89C32B687}" name="Discharge Capacity (Ah)"/>
    <tableColumn id="5" xr3:uid="{3CAC08B4-02B6-4F39-8708-F8DA08AE9789}" name="Discharge Capacity (mAh)" dataDxfId="4">
      <calculatedColumnFormula>1000*E2</calculatedColumnFormula>
    </tableColumn>
    <tableColumn id="8" xr3:uid="{27012231-2033-43A6-8426-7A017EDE6FAB}" name="Degradation (%)" dataDxfId="3"/>
    <tableColumn id="6" xr3:uid="{2D5C5E93-5020-424C-8BCA-A9BF3E91D697}" name="Internal Resistance (Ω)"/>
    <tableColumn id="9" xr3:uid="{B47805F4-12F0-49E4-AE0C-1E284A21AECA}" name="Discharge Time (s)" dataDxfId="2"/>
    <tableColumn id="10" xr3:uid="{2D87A23A-B131-43C1-9C8A-9F5A8E9EF995}" name="Discharge Time (hrs)" dataDxfId="1">
      <calculatedColumnFormula>ROUND(Table1[[#This Row],[Discharge Time (s)]]/3600,3)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74A35-4D49-45A1-9A16-487284B5E0A2}">
  <dimension ref="A1:J6630"/>
  <sheetViews>
    <sheetView tabSelected="1" workbookViewId="0">
      <pane ySplit="1" topLeftCell="A6576" activePane="bottomLeft" state="frozen"/>
      <selection pane="bottomLeft" activeCell="E6649" sqref="E6649"/>
    </sheetView>
  </sheetViews>
  <sheetFormatPr defaultRowHeight="14.45"/>
  <cols>
    <col min="1" max="1" width="17.7109375" bestFit="1" customWidth="1"/>
    <col min="2" max="2" width="17.42578125" customWidth="1"/>
    <col min="3" max="3" width="7.85546875" customWidth="1"/>
    <col min="4" max="4" width="16.7109375" bestFit="1" customWidth="1"/>
    <col min="5" max="5" width="24.42578125" bestFit="1" customWidth="1"/>
    <col min="6" max="6" width="26.140625" bestFit="1" customWidth="1"/>
    <col min="7" max="7" width="17.7109375" bestFit="1" customWidth="1"/>
    <col min="8" max="8" width="23.85546875" bestFit="1" customWidth="1"/>
    <col min="9" max="9" width="19.7109375" bestFit="1" customWidth="1"/>
    <col min="10" max="10" width="21.5703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>
        <v>1</v>
      </c>
      <c r="C2">
        <v>1</v>
      </c>
      <c r="D2" t="str">
        <f>IF(OR(MOD((Table1[[#This Row],[Cycle]])-1,8)=0,Table1[[#This Row],[Cycle]]=1),"Yes","No")</f>
        <v>Yes</v>
      </c>
      <c r="E2" s="11">
        <v>1.7298147588967999E-2</v>
      </c>
      <c r="F2">
        <f t="shared" ref="F2:F65" si="0">1000*E2</f>
        <v>17.298147588968</v>
      </c>
      <c r="H2">
        <v>1.3175554275512695</v>
      </c>
      <c r="I2">
        <v>106173.16417009244</v>
      </c>
      <c r="J2">
        <f>ROUND(Table1[[#This Row],[Discharge Time (s)]]/3600,3)</f>
        <v>29.492999999999999</v>
      </c>
    </row>
    <row r="3" spans="1:10">
      <c r="A3" t="s">
        <v>10</v>
      </c>
      <c r="B3">
        <v>1</v>
      </c>
      <c r="C3">
        <v>2</v>
      </c>
      <c r="D3" t="str">
        <f>IF(OR(MOD((Table1[[#This Row],[Cycle]])-1,8)=0,Table1[[#This Row],[Cycle]]=1),"Yes","No")</f>
        <v>No</v>
      </c>
      <c r="E3">
        <v>9.9962538873220007E-3</v>
      </c>
      <c r="F3">
        <f t="shared" si="0"/>
        <v>9.9962538873220002</v>
      </c>
      <c r="H3">
        <v>1.8865671157836914</v>
      </c>
      <c r="I3">
        <v>57600.010938372747</v>
      </c>
      <c r="J3">
        <f>ROUND(Table1[[#This Row],[Discharge Time (s)]]/3600,3)</f>
        <v>16</v>
      </c>
    </row>
    <row r="4" spans="1:10">
      <c r="A4" t="s">
        <v>10</v>
      </c>
      <c r="B4">
        <v>1</v>
      </c>
      <c r="C4">
        <v>3</v>
      </c>
      <c r="D4" t="str">
        <f>IF(OR(MOD((Table1[[#This Row],[Cycle]])-1,8)=0,Table1[[#This Row],[Cycle]]=1),"Yes","No")</f>
        <v>No</v>
      </c>
      <c r="E4">
        <v>1.0000996998679E-2</v>
      </c>
      <c r="F4">
        <f t="shared" si="0"/>
        <v>10.000996998679</v>
      </c>
      <c r="H4">
        <v>1.3182293176651001</v>
      </c>
      <c r="I4">
        <v>57601.976509801345</v>
      </c>
      <c r="J4">
        <f>ROUND(Table1[[#This Row],[Discharge Time (s)]]/3600,3)</f>
        <v>16.001000000000001</v>
      </c>
    </row>
    <row r="5" spans="1:10">
      <c r="A5" t="s">
        <v>10</v>
      </c>
      <c r="B5">
        <v>1</v>
      </c>
      <c r="C5">
        <v>4</v>
      </c>
      <c r="D5" t="str">
        <f>IF(OR(MOD((Table1[[#This Row],[Cycle]])-1,8)=0,Table1[[#This Row],[Cycle]]=1),"Yes","No")</f>
        <v>No</v>
      </c>
      <c r="E5">
        <v>1.0001171955246E-2</v>
      </c>
      <c r="F5">
        <f t="shared" si="0"/>
        <v>10.001171955246001</v>
      </c>
      <c r="H5">
        <v>1.3607782125473022</v>
      </c>
      <c r="I5">
        <v>57601.988279776531</v>
      </c>
      <c r="J5">
        <f>ROUND(Table1[[#This Row],[Discharge Time (s)]]/3600,3)</f>
        <v>16.001000000000001</v>
      </c>
    </row>
    <row r="6" spans="1:10">
      <c r="A6" t="s">
        <v>10</v>
      </c>
      <c r="B6">
        <v>1</v>
      </c>
      <c r="C6">
        <v>5</v>
      </c>
      <c r="D6" t="str">
        <f>IF(OR(MOD((Table1[[#This Row],[Cycle]])-1,8)=0,Table1[[#This Row],[Cycle]]=1),"Yes","No")</f>
        <v>No</v>
      </c>
      <c r="E6">
        <v>9.9943470103510002E-3</v>
      </c>
      <c r="F6">
        <f t="shared" si="0"/>
        <v>9.9943470103509995</v>
      </c>
      <c r="H6">
        <v>1.2742882966995239</v>
      </c>
      <c r="I6">
        <v>57601.976684889989</v>
      </c>
      <c r="J6">
        <f>ROUND(Table1[[#This Row],[Discharge Time (s)]]/3600,3)</f>
        <v>16.001000000000001</v>
      </c>
    </row>
    <row r="7" spans="1:10">
      <c r="A7" t="s">
        <v>10</v>
      </c>
      <c r="B7">
        <v>1</v>
      </c>
      <c r="C7">
        <v>6</v>
      </c>
      <c r="D7" t="str">
        <f>IF(OR(MOD((Table1[[#This Row],[Cycle]])-1,8)=0,Table1[[#This Row],[Cycle]]=1),"Yes","No")</f>
        <v>No</v>
      </c>
      <c r="E7">
        <v>9.9925784718690007E-3</v>
      </c>
      <c r="F7">
        <f t="shared" si="0"/>
        <v>9.9925784718690007</v>
      </c>
      <c r="H7">
        <v>1.3175554275512695</v>
      </c>
      <c r="I7">
        <v>57601.97663636272</v>
      </c>
      <c r="J7">
        <f>ROUND(Table1[[#This Row],[Discharge Time (s)]]/3600,3)</f>
        <v>16.001000000000001</v>
      </c>
    </row>
    <row r="8" spans="1:10">
      <c r="A8" t="s">
        <v>10</v>
      </c>
      <c r="B8">
        <v>1</v>
      </c>
      <c r="C8">
        <v>7</v>
      </c>
      <c r="D8" t="str">
        <f>IF(OR(MOD((Table1[[#This Row],[Cycle]])-1,8)=0,Table1[[#This Row],[Cycle]]=1),"Yes","No")</f>
        <v>No</v>
      </c>
      <c r="E8">
        <v>9.9950856008169994E-3</v>
      </c>
      <c r="F8">
        <f t="shared" si="0"/>
        <v>9.9950856008169993</v>
      </c>
      <c r="H8">
        <v>1.3614739179611206</v>
      </c>
      <c r="I8">
        <v>57600.014588672813</v>
      </c>
      <c r="J8">
        <f>ROUND(Table1[[#This Row],[Discharge Time (s)]]/3600,3)</f>
        <v>16</v>
      </c>
    </row>
    <row r="9" spans="1:10">
      <c r="A9" t="s">
        <v>10</v>
      </c>
      <c r="B9">
        <v>1</v>
      </c>
      <c r="C9">
        <v>8</v>
      </c>
      <c r="D9" t="str">
        <f>IF(OR(MOD((Table1[[#This Row],[Cycle]])-1,8)=0,Table1[[#This Row],[Cycle]]=1),"Yes","No")</f>
        <v>No</v>
      </c>
      <c r="E9">
        <v>0</v>
      </c>
      <c r="F9">
        <f t="shared" si="0"/>
        <v>0</v>
      </c>
      <c r="H9">
        <v>1.3614739179611206</v>
      </c>
      <c r="I9">
        <v>0</v>
      </c>
      <c r="J9">
        <f>ROUND(Table1[[#This Row],[Discharge Time (s)]]/3600,3)</f>
        <v>0</v>
      </c>
    </row>
    <row r="10" spans="1:10">
      <c r="A10" t="s">
        <v>10</v>
      </c>
      <c r="B10">
        <v>1</v>
      </c>
      <c r="C10" s="13">
        <v>9</v>
      </c>
      <c r="D10" t="str">
        <f>IF(OR(MOD((Table1[[#This Row],[Cycle]])-1,8)=0,Table1[[#This Row],[Cycle]]=1),"Yes","No")</f>
        <v>Yes</v>
      </c>
      <c r="E10">
        <v>1.6896760764611E-2</v>
      </c>
      <c r="F10">
        <f t="shared" si="0"/>
        <v>16.896760764610999</v>
      </c>
      <c r="H10">
        <v>1.6274811029434204</v>
      </c>
      <c r="I10">
        <v>104339.3282134476</v>
      </c>
      <c r="J10">
        <f>ROUND(Table1[[#This Row],[Discharge Time (s)]]/3600,3)</f>
        <v>28.983000000000001</v>
      </c>
    </row>
    <row r="11" spans="1:10">
      <c r="A11" t="s">
        <v>10</v>
      </c>
      <c r="B11">
        <v>1</v>
      </c>
      <c r="C11" s="13">
        <v>10</v>
      </c>
      <c r="D11" t="str">
        <f>IF(OR(MOD((Table1[[#This Row],[Cycle]])-1,8)=0,Table1[[#This Row],[Cycle]]=1),"Yes","No")</f>
        <v>No</v>
      </c>
      <c r="E11">
        <v>9.9933597662440008E-3</v>
      </c>
      <c r="F11">
        <f t="shared" si="0"/>
        <v>9.9933597662440015</v>
      </c>
      <c r="H11">
        <v>1.4039568901062012</v>
      </c>
      <c r="I11">
        <v>57601.977142070755</v>
      </c>
      <c r="J11">
        <f>ROUND(Table1[[#This Row],[Discharge Time (s)]]/3600,3)</f>
        <v>16.001000000000001</v>
      </c>
    </row>
    <row r="12" spans="1:10">
      <c r="A12" t="s">
        <v>10</v>
      </c>
      <c r="B12">
        <v>1</v>
      </c>
      <c r="C12" s="13">
        <v>11</v>
      </c>
      <c r="D12" t="str">
        <f>IF(OR(MOD((Table1[[#This Row],[Cycle]])-1,8)=0,Table1[[#This Row],[Cycle]]=1),"Yes","No")</f>
        <v>No</v>
      </c>
      <c r="E12">
        <v>9.9942735307129993E-3</v>
      </c>
      <c r="F12">
        <f t="shared" si="0"/>
        <v>9.9942735307129986</v>
      </c>
      <c r="H12">
        <v>1.3614739179611206</v>
      </c>
      <c r="I12">
        <v>57601.976627987489</v>
      </c>
      <c r="J12">
        <f>ROUND(Table1[[#This Row],[Discharge Time (s)]]/3600,3)</f>
        <v>16.001000000000001</v>
      </c>
    </row>
    <row r="13" spans="1:10">
      <c r="A13" t="s">
        <v>10</v>
      </c>
      <c r="B13">
        <v>1</v>
      </c>
      <c r="C13" s="13">
        <v>12</v>
      </c>
      <c r="D13" t="str">
        <f>IF(OR(MOD((Table1[[#This Row],[Cycle]])-1,8)=0,Table1[[#This Row],[Cycle]]=1),"Yes","No")</f>
        <v>No</v>
      </c>
      <c r="E13">
        <v>9.9930480168660008E-3</v>
      </c>
      <c r="F13">
        <f t="shared" si="0"/>
        <v>9.9930480168660001</v>
      </c>
      <c r="H13">
        <v>1.318903923034668</v>
      </c>
      <c r="I13">
        <v>57601.976618758985</v>
      </c>
      <c r="J13">
        <f>ROUND(Table1[[#This Row],[Discharge Time (s)]]/3600,3)</f>
        <v>16.001000000000001</v>
      </c>
    </row>
    <row r="14" spans="1:10">
      <c r="A14" t="s">
        <v>10</v>
      </c>
      <c r="B14">
        <v>1</v>
      </c>
      <c r="C14" s="13">
        <v>13</v>
      </c>
      <c r="D14" t="str">
        <f>IF(OR(MOD((Table1[[#This Row],[Cycle]])-1,8)=0,Table1[[#This Row],[Cycle]]=1),"Yes","No")</f>
        <v>No</v>
      </c>
      <c r="E14">
        <v>9.9851203033889998E-3</v>
      </c>
      <c r="F14">
        <f t="shared" si="0"/>
        <v>9.9851203033889995</v>
      </c>
      <c r="H14">
        <v>1.3168821334838867</v>
      </c>
      <c r="I14">
        <v>57601.976640230045</v>
      </c>
      <c r="J14">
        <f>ROUND(Table1[[#This Row],[Discharge Time (s)]]/3600,3)</f>
        <v>16.001000000000001</v>
      </c>
    </row>
    <row r="15" spans="1:10">
      <c r="A15" t="s">
        <v>10</v>
      </c>
      <c r="B15">
        <v>1</v>
      </c>
      <c r="C15" s="13">
        <v>14</v>
      </c>
      <c r="D15" t="str">
        <f>IF(OR(MOD((Table1[[#This Row],[Cycle]])-1,8)=0,Table1[[#This Row],[Cycle]]=1),"Yes","No")</f>
        <v>No</v>
      </c>
      <c r="E15">
        <v>9.9930995302939998E-3</v>
      </c>
      <c r="F15">
        <f t="shared" si="0"/>
        <v>9.9930995302939998</v>
      </c>
      <c r="H15">
        <v>1.3621703386306763</v>
      </c>
      <c r="I15">
        <v>57601.976695266203</v>
      </c>
      <c r="J15">
        <f>ROUND(Table1[[#This Row],[Discharge Time (s)]]/3600,3)</f>
        <v>16.001000000000001</v>
      </c>
    </row>
    <row r="16" spans="1:10">
      <c r="A16" t="s">
        <v>10</v>
      </c>
      <c r="B16">
        <v>1</v>
      </c>
      <c r="C16" s="13">
        <v>15</v>
      </c>
      <c r="D16" t="str">
        <f>IF(OR(MOD((Table1[[#This Row],[Cycle]])-1,8)=0,Table1[[#This Row],[Cycle]]=1),"Yes","No")</f>
        <v>No</v>
      </c>
      <c r="E16">
        <v>9.9843260570080007E-3</v>
      </c>
      <c r="F16">
        <f t="shared" si="0"/>
        <v>9.9843260570080012</v>
      </c>
      <c r="H16">
        <v>1.3621703386306763</v>
      </c>
      <c r="I16">
        <v>57600.018678719789</v>
      </c>
      <c r="J16">
        <f>ROUND(Table1[[#This Row],[Discharge Time (s)]]/3600,3)</f>
        <v>16</v>
      </c>
    </row>
    <row r="17" spans="1:10">
      <c r="A17" t="s">
        <v>10</v>
      </c>
      <c r="B17">
        <v>1</v>
      </c>
      <c r="C17" s="13">
        <v>16</v>
      </c>
      <c r="D17" t="str">
        <f>IF(OR(MOD((Table1[[#This Row],[Cycle]])-1,8)=0,Table1[[#This Row],[Cycle]]=1),"Yes","No")</f>
        <v>No</v>
      </c>
      <c r="E17">
        <v>0</v>
      </c>
      <c r="F17">
        <f t="shared" si="0"/>
        <v>0</v>
      </c>
      <c r="H17">
        <v>1.3621703386306763</v>
      </c>
      <c r="I17">
        <v>0</v>
      </c>
      <c r="J17">
        <f>ROUND(Table1[[#This Row],[Discharge Time (s)]]/3600,3)</f>
        <v>0</v>
      </c>
    </row>
    <row r="18" spans="1:10">
      <c r="A18" t="s">
        <v>10</v>
      </c>
      <c r="B18">
        <v>1</v>
      </c>
      <c r="C18" s="13">
        <v>17</v>
      </c>
      <c r="D18" t="str">
        <f>IF(OR(MOD((Table1[[#This Row],[Cycle]])-1,8)=0,Table1[[#This Row],[Cycle]]=1),"Yes","No")</f>
        <v>Yes</v>
      </c>
      <c r="E18">
        <v>1.6787827665726E-2</v>
      </c>
      <c r="F18">
        <f t="shared" si="0"/>
        <v>16.787827665725999</v>
      </c>
      <c r="H18">
        <v>1.6689034700393677</v>
      </c>
      <c r="I18">
        <v>103796.81362597606</v>
      </c>
      <c r="J18">
        <f>ROUND(Table1[[#This Row],[Discharge Time (s)]]/3600,3)</f>
        <v>28.832000000000001</v>
      </c>
    </row>
    <row r="19" spans="1:10">
      <c r="A19" t="s">
        <v>10</v>
      </c>
      <c r="B19">
        <v>1</v>
      </c>
      <c r="C19" s="13">
        <v>18</v>
      </c>
      <c r="D19" t="str">
        <f>IF(OR(MOD((Table1[[#This Row],[Cycle]])-1,8)=0,Table1[[#This Row],[Cycle]]=1),"Yes","No")</f>
        <v>No</v>
      </c>
      <c r="E19">
        <v>9.9743460174479999E-3</v>
      </c>
      <c r="F19">
        <f t="shared" si="0"/>
        <v>9.9743460174479992</v>
      </c>
      <c r="H19">
        <v>1.318903923034668</v>
      </c>
      <c r="I19">
        <v>57600.010584297954</v>
      </c>
      <c r="J19">
        <f>ROUND(Table1[[#This Row],[Discharge Time (s)]]/3600,3)</f>
        <v>16</v>
      </c>
    </row>
    <row r="20" spans="1:10">
      <c r="A20" t="s">
        <v>10</v>
      </c>
      <c r="B20">
        <v>1</v>
      </c>
      <c r="C20" s="13">
        <v>19</v>
      </c>
      <c r="D20" t="str">
        <f>IF(OR(MOD((Table1[[#This Row],[Cycle]])-1,8)=0,Table1[[#This Row],[Cycle]]=1),"Yes","No")</f>
        <v>No</v>
      </c>
      <c r="E20">
        <v>9.9728824206230006E-3</v>
      </c>
      <c r="F20">
        <f t="shared" si="0"/>
        <v>9.9728824206229998</v>
      </c>
      <c r="H20">
        <v>1.2749404907226563</v>
      </c>
      <c r="I20">
        <v>57600.017540333225</v>
      </c>
      <c r="J20">
        <f>ROUND(Table1[[#This Row],[Discharge Time (s)]]/3600,3)</f>
        <v>16</v>
      </c>
    </row>
    <row r="21" spans="1:10">
      <c r="A21" t="s">
        <v>10</v>
      </c>
      <c r="B21">
        <v>1</v>
      </c>
      <c r="C21" s="13">
        <v>20</v>
      </c>
      <c r="D21" t="str">
        <f>IF(OR(MOD((Table1[[#This Row],[Cycle]])-1,8)=0,Table1[[#This Row],[Cycle]]=1),"Yes","No")</f>
        <v>No</v>
      </c>
      <c r="E21">
        <v>9.9799130160880007E-3</v>
      </c>
      <c r="F21">
        <f t="shared" si="0"/>
        <v>9.9799130160880001</v>
      </c>
      <c r="H21">
        <v>1.3607782125473022</v>
      </c>
      <c r="I21">
        <v>57601.976080796099</v>
      </c>
      <c r="J21">
        <f>ROUND(Table1[[#This Row],[Discharge Time (s)]]/3600,3)</f>
        <v>16.001000000000001</v>
      </c>
    </row>
    <row r="22" spans="1:10">
      <c r="A22" t="s">
        <v>10</v>
      </c>
      <c r="B22">
        <v>1</v>
      </c>
      <c r="C22" s="13">
        <v>21</v>
      </c>
      <c r="D22" t="str">
        <f>IF(OR(MOD((Table1[[#This Row],[Cycle]])-1,8)=0,Table1[[#This Row],[Cycle]]=1),"Yes","No")</f>
        <v>No</v>
      </c>
      <c r="E22">
        <v>9.9802294873810003E-3</v>
      </c>
      <c r="F22">
        <f t="shared" si="0"/>
        <v>9.9802294873810009</v>
      </c>
      <c r="H22">
        <v>1.4046742916107178</v>
      </c>
      <c r="I22">
        <v>57601.976369986194</v>
      </c>
      <c r="J22">
        <f>ROUND(Table1[[#This Row],[Discharge Time (s)]]/3600,3)</f>
        <v>16.001000000000001</v>
      </c>
    </row>
    <row r="23" spans="1:10">
      <c r="A23" t="s">
        <v>10</v>
      </c>
      <c r="B23">
        <v>1</v>
      </c>
      <c r="C23" s="13">
        <v>22</v>
      </c>
      <c r="D23" t="str">
        <f>IF(OR(MOD((Table1[[#This Row],[Cycle]])-1,8)=0,Table1[[#This Row],[Cycle]]=1),"Yes","No")</f>
        <v>No</v>
      </c>
      <c r="E23">
        <v>9.9794790127569998E-3</v>
      </c>
      <c r="F23">
        <f t="shared" si="0"/>
        <v>9.9794790127570003</v>
      </c>
      <c r="H23">
        <v>1.3175554275512695</v>
      </c>
      <c r="I23">
        <v>57601.976575094384</v>
      </c>
      <c r="J23">
        <f>ROUND(Table1[[#This Row],[Discharge Time (s)]]/3600,3)</f>
        <v>16.001000000000001</v>
      </c>
    </row>
    <row r="24" spans="1:10">
      <c r="A24" t="s">
        <v>10</v>
      </c>
      <c r="B24">
        <v>1</v>
      </c>
      <c r="C24" s="13">
        <v>23</v>
      </c>
      <c r="D24" t="str">
        <f>IF(OR(MOD((Table1[[#This Row],[Cycle]])-1,8)=0,Table1[[#This Row],[Cycle]]=1),"Yes","No")</f>
        <v>No</v>
      </c>
      <c r="E24">
        <v>9.9786767585050007E-3</v>
      </c>
      <c r="F24">
        <f t="shared" si="0"/>
        <v>9.9786767585050011</v>
      </c>
      <c r="H24">
        <v>1.318903923034668</v>
      </c>
      <c r="I24">
        <v>57601.976702053442</v>
      </c>
      <c r="J24">
        <f>ROUND(Table1[[#This Row],[Discharge Time (s)]]/3600,3)</f>
        <v>16.001000000000001</v>
      </c>
    </row>
    <row r="25" spans="1:10">
      <c r="A25" t="s">
        <v>10</v>
      </c>
      <c r="B25">
        <v>1</v>
      </c>
      <c r="C25" s="13">
        <v>24</v>
      </c>
      <c r="D25" t="str">
        <f>IF(OR(MOD((Table1[[#This Row],[Cycle]])-1,8)=0,Table1[[#This Row],[Cycle]]=1),"Yes","No")</f>
        <v>No</v>
      </c>
      <c r="E25">
        <v>0</v>
      </c>
      <c r="F25">
        <f t="shared" si="0"/>
        <v>0</v>
      </c>
      <c r="H25">
        <v>1.318903923034668</v>
      </c>
      <c r="I25">
        <v>0</v>
      </c>
      <c r="J25">
        <f>ROUND(Table1[[#This Row],[Discharge Time (s)]]/3600,3)</f>
        <v>0</v>
      </c>
    </row>
    <row r="26" spans="1:10">
      <c r="A26" t="s">
        <v>10</v>
      </c>
      <c r="B26">
        <v>1</v>
      </c>
      <c r="C26" s="13">
        <v>25</v>
      </c>
      <c r="D26" t="str">
        <f>IF(OR(MOD((Table1[[#This Row],[Cycle]])-1,8)=0,Table1[[#This Row],[Cycle]]=1),"Yes","No")</f>
        <v>Yes</v>
      </c>
      <c r="E26">
        <v>1.6719534096644999E-2</v>
      </c>
      <c r="F26">
        <f t="shared" si="0"/>
        <v>16.719534096644999</v>
      </c>
      <c r="H26">
        <v>1.6697571277618408</v>
      </c>
      <c r="I26">
        <v>103219.95568681449</v>
      </c>
      <c r="J26">
        <f>ROUND(Table1[[#This Row],[Discharge Time (s)]]/3600,3)</f>
        <v>28.672000000000001</v>
      </c>
    </row>
    <row r="27" spans="1:10">
      <c r="A27" t="s">
        <v>10</v>
      </c>
      <c r="B27">
        <v>1</v>
      </c>
      <c r="C27" s="13">
        <v>26</v>
      </c>
      <c r="D27" t="str">
        <f>IF(OR(MOD((Table1[[#This Row],[Cycle]])-1,8)=0,Table1[[#This Row],[Cycle]]=1),"Yes","No")</f>
        <v>No</v>
      </c>
      <c r="E27">
        <v>9.9868115620480001E-3</v>
      </c>
      <c r="F27">
        <f t="shared" si="0"/>
        <v>9.9868115620480005</v>
      </c>
      <c r="H27">
        <v>1.3614739179611206</v>
      </c>
      <c r="I27">
        <v>57600.010663429639</v>
      </c>
      <c r="J27">
        <f>ROUND(Table1[[#This Row],[Discharge Time (s)]]/3600,3)</f>
        <v>16</v>
      </c>
    </row>
    <row r="28" spans="1:10">
      <c r="A28" t="s">
        <v>10</v>
      </c>
      <c r="B28">
        <v>1</v>
      </c>
      <c r="C28" s="13">
        <v>27</v>
      </c>
      <c r="D28" t="str">
        <f>IF(OR(MOD((Table1[[#This Row],[Cycle]])-1,8)=0,Table1[[#This Row],[Cycle]]=1),"Yes","No")</f>
        <v>No</v>
      </c>
      <c r="E28">
        <v>9.9866993226740003E-3</v>
      </c>
      <c r="F28">
        <f t="shared" si="0"/>
        <v>9.9866993226740011</v>
      </c>
      <c r="H28">
        <v>1.4485703706741333</v>
      </c>
      <c r="I28">
        <v>57601.989918784609</v>
      </c>
      <c r="J28">
        <f>ROUND(Table1[[#This Row],[Discharge Time (s)]]/3600,3)</f>
        <v>16.001000000000001</v>
      </c>
    </row>
    <row r="29" spans="1:10">
      <c r="A29" t="s">
        <v>10</v>
      </c>
      <c r="B29">
        <v>1</v>
      </c>
      <c r="C29" s="13">
        <v>28</v>
      </c>
      <c r="D29" t="str">
        <f>IF(OR(MOD((Table1[[#This Row],[Cycle]])-1,8)=0,Table1[[#This Row],[Cycle]]=1),"Yes","No")</f>
        <v>No</v>
      </c>
      <c r="E29">
        <v>9.9878235130739998E-3</v>
      </c>
      <c r="F29">
        <f t="shared" si="0"/>
        <v>9.9878235130739998</v>
      </c>
      <c r="H29">
        <v>1.2749404907226563</v>
      </c>
      <c r="I29">
        <v>57601.976368815049</v>
      </c>
      <c r="J29">
        <f>ROUND(Table1[[#This Row],[Discharge Time (s)]]/3600,3)</f>
        <v>16.001000000000001</v>
      </c>
    </row>
    <row r="30" spans="1:10">
      <c r="A30" t="s">
        <v>10</v>
      </c>
      <c r="B30">
        <v>1</v>
      </c>
      <c r="C30" s="13">
        <v>29</v>
      </c>
      <c r="D30" t="str">
        <f>IF(OR(MOD((Table1[[#This Row],[Cycle]])-1,8)=0,Table1[[#This Row],[Cycle]]=1),"Yes","No")</f>
        <v>No</v>
      </c>
      <c r="E30">
        <v>9.9887958415499998E-3</v>
      </c>
      <c r="F30">
        <f t="shared" si="0"/>
        <v>9.9887958415499991</v>
      </c>
      <c r="H30">
        <v>1.3621703386306763</v>
      </c>
      <c r="I30">
        <v>57600.01066876894</v>
      </c>
      <c r="J30">
        <f>ROUND(Table1[[#This Row],[Discharge Time (s)]]/3600,3)</f>
        <v>16</v>
      </c>
    </row>
    <row r="31" spans="1:10">
      <c r="A31" t="s">
        <v>10</v>
      </c>
      <c r="B31">
        <v>1</v>
      </c>
      <c r="C31" s="13">
        <v>30</v>
      </c>
      <c r="D31" t="str">
        <f>IF(OR(MOD((Table1[[#This Row],[Cycle]])-1,8)=0,Table1[[#This Row],[Cycle]]=1),"Yes","No")</f>
        <v>No</v>
      </c>
      <c r="E31">
        <v>9.9941055209320003E-3</v>
      </c>
      <c r="F31">
        <f t="shared" si="0"/>
        <v>9.9941055209320009</v>
      </c>
      <c r="H31">
        <v>1.4053924083709717</v>
      </c>
      <c r="I31">
        <v>57601.991853168591</v>
      </c>
      <c r="J31">
        <f>ROUND(Table1[[#This Row],[Discharge Time (s)]]/3600,3)</f>
        <v>16.001000000000001</v>
      </c>
    </row>
    <row r="32" spans="1:10">
      <c r="A32" t="s">
        <v>10</v>
      </c>
      <c r="B32">
        <v>1</v>
      </c>
      <c r="C32" s="13">
        <v>31</v>
      </c>
      <c r="D32" t="str">
        <f>IF(OR(MOD((Table1[[#This Row],[Cycle]])-1,8)=0,Table1[[#This Row],[Cycle]]=1),"Yes","No")</f>
        <v>No</v>
      </c>
      <c r="E32">
        <v>9.9892616421299995E-3</v>
      </c>
      <c r="F32">
        <f t="shared" si="0"/>
        <v>9.9892616421299998</v>
      </c>
      <c r="H32">
        <v>1.4046742916107178</v>
      </c>
      <c r="I32">
        <v>57601.973663224489</v>
      </c>
      <c r="J32">
        <f>ROUND(Table1[[#This Row],[Discharge Time (s)]]/3600,3)</f>
        <v>16.001000000000001</v>
      </c>
    </row>
    <row r="33" spans="1:10">
      <c r="A33" t="s">
        <v>10</v>
      </c>
      <c r="B33">
        <v>1</v>
      </c>
      <c r="C33" s="13">
        <v>32</v>
      </c>
      <c r="D33" t="str">
        <f>IF(OR(MOD((Table1[[#This Row],[Cycle]])-1,8)=0,Table1[[#This Row],[Cycle]]=1),"Yes","No")</f>
        <v>No</v>
      </c>
      <c r="E33">
        <v>0</v>
      </c>
      <c r="F33">
        <f t="shared" si="0"/>
        <v>0</v>
      </c>
      <c r="H33">
        <v>1.4046742916107178</v>
      </c>
      <c r="I33">
        <v>0</v>
      </c>
      <c r="J33">
        <f>ROUND(Table1[[#This Row],[Discharge Time (s)]]/3600,3)</f>
        <v>0</v>
      </c>
    </row>
    <row r="34" spans="1:10">
      <c r="A34" t="s">
        <v>10</v>
      </c>
      <c r="B34">
        <v>1</v>
      </c>
      <c r="C34" s="13">
        <v>33</v>
      </c>
      <c r="D34" t="str">
        <f>IF(OR(MOD((Table1[[#This Row],[Cycle]])-1,8)=0,Table1[[#This Row],[Cycle]]=1),"Yes","No")</f>
        <v>Yes</v>
      </c>
      <c r="E34">
        <v>1.6664213273992E-2</v>
      </c>
      <c r="F34">
        <f t="shared" si="0"/>
        <v>16.664213273992001</v>
      </c>
      <c r="H34">
        <v>0</v>
      </c>
      <c r="I34">
        <v>102752.62089345042</v>
      </c>
      <c r="J34">
        <f>ROUND(Table1[[#This Row],[Discharge Time (s)]]/3600,3)</f>
        <v>28.542000000000002</v>
      </c>
    </row>
    <row r="35" spans="1:10">
      <c r="A35" t="s">
        <v>10</v>
      </c>
      <c r="B35">
        <v>1</v>
      </c>
      <c r="C35" s="13">
        <v>34</v>
      </c>
      <c r="D35" t="str">
        <f>IF(OR(MOD((Table1[[#This Row],[Cycle]])-1,8)=0,Table1[[#This Row],[Cycle]]=1),"Yes","No")</f>
        <v>No</v>
      </c>
      <c r="E35">
        <v>9.9892524463779993E-3</v>
      </c>
      <c r="F35">
        <f t="shared" si="0"/>
        <v>9.9892524463779999</v>
      </c>
      <c r="H35">
        <v>1.3614739179611206</v>
      </c>
      <c r="I35">
        <v>57601.982747889939</v>
      </c>
      <c r="J35">
        <f>ROUND(Table1[[#This Row],[Discharge Time (s)]]/3600,3)</f>
        <v>16.001000000000001</v>
      </c>
    </row>
    <row r="36" spans="1:10">
      <c r="A36" t="s">
        <v>10</v>
      </c>
      <c r="B36">
        <v>1</v>
      </c>
      <c r="C36" s="13">
        <v>35</v>
      </c>
      <c r="D36" t="str">
        <f>IF(OR(MOD((Table1[[#This Row],[Cycle]])-1,8)=0,Table1[[#This Row],[Cycle]]=1),"Yes","No")</f>
        <v>No</v>
      </c>
      <c r="E36">
        <v>9.9957139206350003E-3</v>
      </c>
      <c r="F36">
        <f t="shared" si="0"/>
        <v>9.9957139206349996</v>
      </c>
      <c r="H36">
        <v>1.2755932807922363</v>
      </c>
      <c r="I36">
        <v>57602.000567281866</v>
      </c>
      <c r="J36">
        <f>ROUND(Table1[[#This Row],[Discharge Time (s)]]/3600,3)</f>
        <v>16.001000000000001</v>
      </c>
    </row>
    <row r="37" spans="1:10">
      <c r="A37" t="s">
        <v>10</v>
      </c>
      <c r="B37">
        <v>1</v>
      </c>
      <c r="C37" s="13">
        <v>36</v>
      </c>
      <c r="D37" t="str">
        <f>IF(OR(MOD((Table1[[#This Row],[Cycle]])-1,8)=0,Table1[[#This Row],[Cycle]]=1),"Yes","No")</f>
        <v>No</v>
      </c>
      <c r="E37">
        <v>1.0001839012688999E-2</v>
      </c>
      <c r="F37">
        <f t="shared" si="0"/>
        <v>10.001839012688999</v>
      </c>
      <c r="H37">
        <v>1.4485703706741333</v>
      </c>
      <c r="I37">
        <v>57602.00550246393</v>
      </c>
      <c r="J37">
        <f>ROUND(Table1[[#This Row],[Discharge Time (s)]]/3600,3)</f>
        <v>16.001000000000001</v>
      </c>
    </row>
    <row r="38" spans="1:10">
      <c r="A38" t="s">
        <v>10</v>
      </c>
      <c r="B38">
        <v>1</v>
      </c>
      <c r="C38" s="13">
        <v>37</v>
      </c>
      <c r="D38" t="str">
        <f>IF(OR(MOD((Table1[[#This Row],[Cycle]])-1,8)=0,Table1[[#This Row],[Cycle]]=1),"Yes","No")</f>
        <v>No</v>
      </c>
      <c r="E38">
        <v>9.9994384946319997E-3</v>
      </c>
      <c r="F38">
        <f t="shared" si="0"/>
        <v>9.999438494631999</v>
      </c>
      <c r="H38">
        <v>1.3621703386306763</v>
      </c>
      <c r="I38">
        <v>57602.00540236746</v>
      </c>
      <c r="J38">
        <f>ROUND(Table1[[#This Row],[Discharge Time (s)]]/3600,3)</f>
        <v>16.001000000000001</v>
      </c>
    </row>
    <row r="39" spans="1:10">
      <c r="A39" t="s">
        <v>10</v>
      </c>
      <c r="B39">
        <v>1</v>
      </c>
      <c r="C39" s="13">
        <v>38</v>
      </c>
      <c r="D39" t="str">
        <f>IF(OR(MOD((Table1[[#This Row],[Cycle]])-1,8)=0,Table1[[#This Row],[Cycle]]=1),"Yes","No")</f>
        <v>No</v>
      </c>
      <c r="E39">
        <v>1.0000807779176999E-2</v>
      </c>
      <c r="F39">
        <f t="shared" si="0"/>
        <v>10.000807779177</v>
      </c>
      <c r="H39">
        <v>1.4046742916107178</v>
      </c>
      <c r="I39">
        <v>57600.037430464945</v>
      </c>
      <c r="J39">
        <f>ROUND(Table1[[#This Row],[Discharge Time (s)]]/3600,3)</f>
        <v>16</v>
      </c>
    </row>
    <row r="40" spans="1:10">
      <c r="A40" t="s">
        <v>10</v>
      </c>
      <c r="B40">
        <v>1</v>
      </c>
      <c r="C40" s="13">
        <v>39</v>
      </c>
      <c r="D40" t="str">
        <f>IF(OR(MOD((Table1[[#This Row],[Cycle]])-1,8)=0,Table1[[#This Row],[Cycle]]=1),"Yes","No")</f>
        <v>No</v>
      </c>
      <c r="E40">
        <v>1.0007567909843E-2</v>
      </c>
      <c r="F40">
        <f t="shared" si="0"/>
        <v>10.007567909842999</v>
      </c>
      <c r="H40">
        <v>1.3621703386306763</v>
      </c>
      <c r="I40">
        <v>57602.003701565816</v>
      </c>
      <c r="J40">
        <f>ROUND(Table1[[#This Row],[Discharge Time (s)]]/3600,3)</f>
        <v>16.001000000000001</v>
      </c>
    </row>
    <row r="41" spans="1:10">
      <c r="A41" t="s">
        <v>10</v>
      </c>
      <c r="B41">
        <v>1</v>
      </c>
      <c r="C41" s="13">
        <v>40</v>
      </c>
      <c r="D41" t="str">
        <f>IF(OR(MOD((Table1[[#This Row],[Cycle]])-1,8)=0,Table1[[#This Row],[Cycle]]=1),"Yes","No")</f>
        <v>No</v>
      </c>
      <c r="E41">
        <v>0</v>
      </c>
      <c r="F41">
        <f t="shared" si="0"/>
        <v>0</v>
      </c>
      <c r="H41">
        <v>1.3621703386306763</v>
      </c>
      <c r="I41">
        <v>0</v>
      </c>
      <c r="J41">
        <f>ROUND(Table1[[#This Row],[Discharge Time (s)]]/3600,3)</f>
        <v>0</v>
      </c>
    </row>
    <row r="42" spans="1:10">
      <c r="A42" t="s">
        <v>10</v>
      </c>
      <c r="B42">
        <v>1</v>
      </c>
      <c r="C42" s="13">
        <v>41</v>
      </c>
      <c r="D42" t="str">
        <f>IF(OR(MOD((Table1[[#This Row],[Cycle]])-1,8)=0,Table1[[#This Row],[Cycle]]=1),"Yes","No")</f>
        <v>Yes</v>
      </c>
      <c r="E42">
        <v>1.6623585647540001E-2</v>
      </c>
      <c r="F42">
        <f t="shared" si="0"/>
        <v>16.623585647540001</v>
      </c>
      <c r="H42">
        <v>1.7128219604492188</v>
      </c>
      <c r="I42">
        <v>102215.22115511388</v>
      </c>
      <c r="J42">
        <f>ROUND(Table1[[#This Row],[Discharge Time (s)]]/3600,3)</f>
        <v>28.393000000000001</v>
      </c>
    </row>
    <row r="43" spans="1:10">
      <c r="A43" t="s">
        <v>10</v>
      </c>
      <c r="B43">
        <v>1</v>
      </c>
      <c r="C43" s="13">
        <v>42</v>
      </c>
      <c r="D43" t="str">
        <f>IF(OR(MOD((Table1[[#This Row],[Cycle]])-1,8)=0,Table1[[#This Row],[Cycle]]=1),"Yes","No")</f>
        <v>No</v>
      </c>
      <c r="E43">
        <v>1.0005859679253E-2</v>
      </c>
      <c r="F43">
        <f t="shared" si="0"/>
        <v>10.005859679253</v>
      </c>
      <c r="H43">
        <v>1.4485703706741333</v>
      </c>
      <c r="I43">
        <v>57602.004130574511</v>
      </c>
      <c r="J43">
        <f>ROUND(Table1[[#This Row],[Discharge Time (s)]]/3600,3)</f>
        <v>16.001000000000001</v>
      </c>
    </row>
    <row r="44" spans="1:10">
      <c r="A44" t="s">
        <v>10</v>
      </c>
      <c r="B44">
        <v>1</v>
      </c>
      <c r="C44" s="13">
        <v>43</v>
      </c>
      <c r="D44" t="str">
        <f>IF(OR(MOD((Table1[[#This Row],[Cycle]])-1,8)=0,Table1[[#This Row],[Cycle]]=1),"Yes","No")</f>
        <v>No</v>
      </c>
      <c r="E44">
        <v>1.0010649536298001E-2</v>
      </c>
      <c r="F44">
        <f t="shared" si="0"/>
        <v>10.010649536298001</v>
      </c>
      <c r="H44">
        <v>1.3614739179611206</v>
      </c>
      <c r="I44">
        <v>57601.981230885707</v>
      </c>
      <c r="J44">
        <f>ROUND(Table1[[#This Row],[Discharge Time (s)]]/3600,3)</f>
        <v>16.001000000000001</v>
      </c>
    </row>
    <row r="45" spans="1:10">
      <c r="A45" t="s">
        <v>10</v>
      </c>
      <c r="B45">
        <v>1</v>
      </c>
      <c r="C45" s="13">
        <v>44</v>
      </c>
      <c r="D45" t="str">
        <f>IF(OR(MOD((Table1[[#This Row],[Cycle]])-1,8)=0,Table1[[#This Row],[Cycle]]=1),"Yes","No")</f>
        <v>No</v>
      </c>
      <c r="E45">
        <v>1.0004706272876999E-2</v>
      </c>
      <c r="F45">
        <f t="shared" si="0"/>
        <v>10.004706272877</v>
      </c>
      <c r="H45">
        <v>1.4485703706741333</v>
      </c>
      <c r="I45">
        <v>57600.039695175685</v>
      </c>
      <c r="J45">
        <f>ROUND(Table1[[#This Row],[Discharge Time (s)]]/3600,3)</f>
        <v>16</v>
      </c>
    </row>
    <row r="46" spans="1:10">
      <c r="A46" t="s">
        <v>10</v>
      </c>
      <c r="B46">
        <v>1</v>
      </c>
      <c r="C46" s="13">
        <v>45</v>
      </c>
      <c r="D46" t="str">
        <f>IF(OR(MOD((Table1[[#This Row],[Cycle]])-1,8)=0,Table1[[#This Row],[Cycle]]=1),"Yes","No")</f>
        <v>No</v>
      </c>
      <c r="E46">
        <v>1.0004781261163999E-2</v>
      </c>
      <c r="F46">
        <f t="shared" si="0"/>
        <v>10.004781261163998</v>
      </c>
      <c r="H46">
        <v>1.4046742916107178</v>
      </c>
      <c r="I46">
        <v>57600.010934218808</v>
      </c>
      <c r="J46">
        <f>ROUND(Table1[[#This Row],[Discharge Time (s)]]/3600,3)</f>
        <v>16</v>
      </c>
    </row>
    <row r="47" spans="1:10">
      <c r="A47" t="s">
        <v>10</v>
      </c>
      <c r="B47">
        <v>1</v>
      </c>
      <c r="C47" s="13">
        <v>46</v>
      </c>
      <c r="D47" t="str">
        <f>IF(OR(MOD((Table1[[#This Row],[Cycle]])-1,8)=0,Table1[[#This Row],[Cycle]]=1),"Yes","No")</f>
        <v>No</v>
      </c>
      <c r="E47">
        <v>1.0006779675455E-2</v>
      </c>
      <c r="F47">
        <f t="shared" si="0"/>
        <v>10.006779675455</v>
      </c>
      <c r="H47">
        <v>1.318903923034668</v>
      </c>
      <c r="I47">
        <v>57602.008083615248</v>
      </c>
      <c r="J47">
        <f>ROUND(Table1[[#This Row],[Discharge Time (s)]]/3600,3)</f>
        <v>16.001000000000001</v>
      </c>
    </row>
    <row r="48" spans="1:10">
      <c r="A48" t="s">
        <v>10</v>
      </c>
      <c r="B48">
        <v>1</v>
      </c>
      <c r="C48" s="13">
        <v>47</v>
      </c>
      <c r="D48" t="str">
        <f>IF(OR(MOD((Table1[[#This Row],[Cycle]])-1,8)=0,Table1[[#This Row],[Cycle]]=1),"Yes","No")</f>
        <v>No</v>
      </c>
      <c r="E48">
        <v>1.0004259378828999E-2</v>
      </c>
      <c r="F48">
        <f t="shared" si="0"/>
        <v>10.004259378829</v>
      </c>
      <c r="H48">
        <v>1.4053924083709717</v>
      </c>
      <c r="I48">
        <v>57600.039287046369</v>
      </c>
      <c r="J48">
        <f>ROUND(Table1[[#This Row],[Discharge Time (s)]]/3600,3)</f>
        <v>16</v>
      </c>
    </row>
    <row r="49" spans="1:10">
      <c r="A49" t="s">
        <v>10</v>
      </c>
      <c r="B49">
        <v>1</v>
      </c>
      <c r="C49" s="13">
        <v>48</v>
      </c>
      <c r="D49" t="str">
        <f>IF(OR(MOD((Table1[[#This Row],[Cycle]])-1,8)=0,Table1[[#This Row],[Cycle]]=1),"Yes","No")</f>
        <v>No</v>
      </c>
      <c r="E49">
        <v>0</v>
      </c>
      <c r="F49">
        <f t="shared" si="0"/>
        <v>0</v>
      </c>
      <c r="H49">
        <v>1.4053924083709717</v>
      </c>
      <c r="I49">
        <v>0</v>
      </c>
      <c r="J49">
        <f>ROUND(Table1[[#This Row],[Discharge Time (s)]]/3600,3)</f>
        <v>0</v>
      </c>
    </row>
    <row r="50" spans="1:10">
      <c r="A50" t="s">
        <v>10</v>
      </c>
      <c r="B50">
        <v>1</v>
      </c>
      <c r="C50" s="13">
        <v>49</v>
      </c>
      <c r="D50" t="str">
        <f>IF(OR(MOD((Table1[[#This Row],[Cycle]])-1,8)=0,Table1[[#This Row],[Cycle]]=1),"Yes","No")</f>
        <v>Yes</v>
      </c>
      <c r="E50">
        <v>1.6582763219396002E-2</v>
      </c>
      <c r="F50">
        <f t="shared" si="0"/>
        <v>16.582763219396</v>
      </c>
      <c r="H50">
        <v>1.6706116199493408</v>
      </c>
      <c r="I50">
        <v>102022.35577433114</v>
      </c>
      <c r="J50">
        <f>ROUND(Table1[[#This Row],[Discharge Time (s)]]/3600,3)</f>
        <v>28.34</v>
      </c>
    </row>
    <row r="51" spans="1:10">
      <c r="A51" t="s">
        <v>10</v>
      </c>
      <c r="B51">
        <v>1</v>
      </c>
      <c r="C51" s="13">
        <v>50</v>
      </c>
      <c r="D51" t="str">
        <f>IF(OR(MOD((Table1[[#This Row],[Cycle]])-1,8)=0,Table1[[#This Row],[Cycle]]=1),"Yes","No")</f>
        <v>No</v>
      </c>
      <c r="E51">
        <v>1.0009794379118E-2</v>
      </c>
      <c r="F51">
        <f t="shared" si="0"/>
        <v>10.009794379118</v>
      </c>
      <c r="H51">
        <v>1.4485703706741333</v>
      </c>
      <c r="I51">
        <v>57601.994579829989</v>
      </c>
      <c r="J51">
        <f>ROUND(Table1[[#This Row],[Discharge Time (s)]]/3600,3)</f>
        <v>16.001000000000001</v>
      </c>
    </row>
    <row r="52" spans="1:10">
      <c r="A52" t="s">
        <v>10</v>
      </c>
      <c r="B52">
        <v>1</v>
      </c>
      <c r="C52" s="13">
        <v>51</v>
      </c>
      <c r="D52" t="str">
        <f>IF(OR(MOD((Table1[[#This Row],[Cycle]])-1,8)=0,Table1[[#This Row],[Cycle]]=1),"Yes","No")</f>
        <v>No</v>
      </c>
      <c r="E52">
        <v>1.0009797523902001E-2</v>
      </c>
      <c r="F52">
        <f t="shared" si="0"/>
        <v>10.009797523902002</v>
      </c>
      <c r="H52">
        <v>1.4061112403869629</v>
      </c>
      <c r="I52">
        <v>57601.999370797013</v>
      </c>
      <c r="J52">
        <f>ROUND(Table1[[#This Row],[Discharge Time (s)]]/3600,3)</f>
        <v>16.001000000000001</v>
      </c>
    </row>
    <row r="53" spans="1:10">
      <c r="A53" t="s">
        <v>10</v>
      </c>
      <c r="B53">
        <v>1</v>
      </c>
      <c r="C53" s="13">
        <v>52</v>
      </c>
      <c r="D53" t="str">
        <f>IF(OR(MOD((Table1[[#This Row],[Cycle]])-1,8)=0,Table1[[#This Row],[Cycle]]=1),"Yes","No")</f>
        <v>No</v>
      </c>
      <c r="E53">
        <v>1.0000733916069E-2</v>
      </c>
      <c r="F53">
        <f t="shared" si="0"/>
        <v>10.000733916069001</v>
      </c>
      <c r="H53">
        <v>1.3628673553466797</v>
      </c>
      <c r="I53">
        <v>57602.005643455355</v>
      </c>
      <c r="J53">
        <f>ROUND(Table1[[#This Row],[Discharge Time (s)]]/3600,3)</f>
        <v>16.001000000000001</v>
      </c>
    </row>
    <row r="54" spans="1:10">
      <c r="A54" t="s">
        <v>10</v>
      </c>
      <c r="B54">
        <v>1</v>
      </c>
      <c r="C54" s="13">
        <v>53</v>
      </c>
      <c r="D54" t="str">
        <f>IF(OR(MOD((Table1[[#This Row],[Cycle]])-1,8)=0,Table1[[#This Row],[Cycle]]=1),"Yes","No")</f>
        <v>No</v>
      </c>
      <c r="E54">
        <v>1.0003048732580001E-2</v>
      </c>
      <c r="F54">
        <f t="shared" si="0"/>
        <v>10.00304873258</v>
      </c>
      <c r="H54">
        <v>1.3614739179611206</v>
      </c>
      <c r="I54">
        <v>57602.005747642659</v>
      </c>
      <c r="J54">
        <f>ROUND(Table1[[#This Row],[Discharge Time (s)]]/3600,3)</f>
        <v>16.001000000000001</v>
      </c>
    </row>
    <row r="55" spans="1:10">
      <c r="A55" t="s">
        <v>10</v>
      </c>
      <c r="B55">
        <v>1</v>
      </c>
      <c r="C55" s="13">
        <v>54</v>
      </c>
      <c r="D55" t="str">
        <f>IF(OR(MOD((Table1[[#This Row],[Cycle]])-1,8)=0,Table1[[#This Row],[Cycle]]=1),"Yes","No")</f>
        <v>No</v>
      </c>
      <c r="E55">
        <v>1.0004898553703999E-2</v>
      </c>
      <c r="F55">
        <f t="shared" si="0"/>
        <v>10.004898553703999</v>
      </c>
      <c r="H55">
        <v>1.3621703386306763</v>
      </c>
      <c r="I55">
        <v>57600.039728836942</v>
      </c>
      <c r="J55">
        <f>ROUND(Table1[[#This Row],[Discharge Time (s)]]/3600,3)</f>
        <v>16</v>
      </c>
    </row>
    <row r="56" spans="1:10">
      <c r="A56" t="s">
        <v>10</v>
      </c>
      <c r="B56">
        <v>1</v>
      </c>
      <c r="C56" s="13">
        <v>55</v>
      </c>
      <c r="D56" t="str">
        <f>IF(OR(MOD((Table1[[#This Row],[Cycle]])-1,8)=0,Table1[[#This Row],[Cycle]]=1),"Yes","No")</f>
        <v>No</v>
      </c>
      <c r="E56">
        <v>1.0004582937872E-2</v>
      </c>
      <c r="F56">
        <f t="shared" si="0"/>
        <v>10.004582937872</v>
      </c>
      <c r="H56">
        <v>1.4500522613525391</v>
      </c>
      <c r="I56">
        <v>57600.039699479326</v>
      </c>
      <c r="J56">
        <f>ROUND(Table1[[#This Row],[Discharge Time (s)]]/3600,3)</f>
        <v>16</v>
      </c>
    </row>
    <row r="57" spans="1:10">
      <c r="A57" t="s">
        <v>10</v>
      </c>
      <c r="B57">
        <v>1</v>
      </c>
      <c r="C57" s="13">
        <v>56</v>
      </c>
      <c r="D57" t="str">
        <f>IF(OR(MOD((Table1[[#This Row],[Cycle]])-1,8)=0,Table1[[#This Row],[Cycle]]=1),"Yes","No")</f>
        <v>No</v>
      </c>
      <c r="E57">
        <v>0</v>
      </c>
      <c r="F57">
        <f t="shared" si="0"/>
        <v>0</v>
      </c>
      <c r="H57">
        <v>1.4500522613525391</v>
      </c>
      <c r="I57">
        <v>0</v>
      </c>
      <c r="J57">
        <f>ROUND(Table1[[#This Row],[Discharge Time (s)]]/3600,3)</f>
        <v>0</v>
      </c>
    </row>
    <row r="58" spans="1:10">
      <c r="A58" t="s">
        <v>10</v>
      </c>
      <c r="B58">
        <v>1</v>
      </c>
      <c r="C58" s="13">
        <v>57</v>
      </c>
      <c r="D58" t="str">
        <f>IF(OR(MOD((Table1[[#This Row],[Cycle]])-1,8)=0,Table1[[#This Row],[Cycle]]=1),"Yes","No")</f>
        <v>Yes</v>
      </c>
      <c r="E58">
        <v>1.6549538747733E-2</v>
      </c>
      <c r="F58">
        <f t="shared" si="0"/>
        <v>16.549538747732999</v>
      </c>
      <c r="H58">
        <v>1.713698148727417</v>
      </c>
      <c r="I58">
        <v>101906.5833408497</v>
      </c>
      <c r="J58">
        <f>ROUND(Table1[[#This Row],[Discharge Time (s)]]/3600,3)</f>
        <v>28.306999999999999</v>
      </c>
    </row>
    <row r="59" spans="1:10">
      <c r="A59" t="s">
        <v>10</v>
      </c>
      <c r="B59">
        <v>1</v>
      </c>
      <c r="C59" s="13">
        <v>58</v>
      </c>
      <c r="D59" t="str">
        <f>IF(OR(MOD((Table1[[#This Row],[Cycle]])-1,8)=0,Table1[[#This Row],[Cycle]]=1),"Yes","No")</f>
        <v>No</v>
      </c>
      <c r="E59">
        <v>9.9949742055460006E-3</v>
      </c>
      <c r="F59">
        <f t="shared" si="0"/>
        <v>9.9949742055460007</v>
      </c>
      <c r="H59">
        <v>1.4493108987808228</v>
      </c>
      <c r="I59">
        <v>57600.039543787549</v>
      </c>
      <c r="J59">
        <f>ROUND(Table1[[#This Row],[Discharge Time (s)]]/3600,3)</f>
        <v>16</v>
      </c>
    </row>
    <row r="60" spans="1:10">
      <c r="A60" t="s">
        <v>10</v>
      </c>
      <c r="B60">
        <v>1</v>
      </c>
      <c r="C60" s="13">
        <v>59</v>
      </c>
      <c r="D60" t="str">
        <f>IF(OR(MOD((Table1[[#This Row],[Cycle]])-1,8)=0,Table1[[#This Row],[Cycle]]=1),"Yes","No")</f>
        <v>No</v>
      </c>
      <c r="E60">
        <v>9.9968328856529995E-3</v>
      </c>
      <c r="F60">
        <f t="shared" si="0"/>
        <v>9.9968328856529993</v>
      </c>
      <c r="H60">
        <v>1.4046742916107178</v>
      </c>
      <c r="I60">
        <v>57602.005638130286</v>
      </c>
      <c r="J60">
        <f>ROUND(Table1[[#This Row],[Discharge Time (s)]]/3600,3)</f>
        <v>16.001000000000001</v>
      </c>
    </row>
    <row r="61" spans="1:10">
      <c r="A61" t="s">
        <v>10</v>
      </c>
      <c r="B61">
        <v>1</v>
      </c>
      <c r="C61" s="13">
        <v>60</v>
      </c>
      <c r="D61" t="str">
        <f>IF(OR(MOD((Table1[[#This Row],[Cycle]])-1,8)=0,Table1[[#This Row],[Cycle]]=1),"Yes","No")</f>
        <v>No</v>
      </c>
      <c r="E61">
        <v>9.9975031798460005E-3</v>
      </c>
      <c r="F61">
        <f t="shared" si="0"/>
        <v>9.9975031798460012</v>
      </c>
      <c r="H61">
        <v>1.4061112403869629</v>
      </c>
      <c r="I61">
        <v>57602.00570473753</v>
      </c>
      <c r="J61">
        <f>ROUND(Table1[[#This Row],[Discharge Time (s)]]/3600,3)</f>
        <v>16.001000000000001</v>
      </c>
    </row>
    <row r="62" spans="1:10">
      <c r="A62" t="s">
        <v>10</v>
      </c>
      <c r="B62">
        <v>1</v>
      </c>
      <c r="C62" s="13">
        <v>61</v>
      </c>
      <c r="D62" t="str">
        <f>IF(OR(MOD((Table1[[#This Row],[Cycle]])-1,8)=0,Table1[[#This Row],[Cycle]]=1),"Yes","No")</f>
        <v>No</v>
      </c>
      <c r="E62">
        <v>1.0008546652181E-2</v>
      </c>
      <c r="F62">
        <f t="shared" si="0"/>
        <v>10.008546652181</v>
      </c>
      <c r="H62">
        <v>1.3621703386306763</v>
      </c>
      <c r="I62">
        <v>57602.005238840648</v>
      </c>
      <c r="J62">
        <f>ROUND(Table1[[#This Row],[Discharge Time (s)]]/3600,3)</f>
        <v>16.001000000000001</v>
      </c>
    </row>
    <row r="63" spans="1:10">
      <c r="A63" t="s">
        <v>10</v>
      </c>
      <c r="B63">
        <v>1</v>
      </c>
      <c r="C63" s="13">
        <v>62</v>
      </c>
      <c r="D63" t="str">
        <f>IF(OR(MOD((Table1[[#This Row],[Cycle]])-1,8)=0,Table1[[#This Row],[Cycle]]=1),"Yes","No")</f>
        <v>No</v>
      </c>
      <c r="E63">
        <v>1.0015364667978E-2</v>
      </c>
      <c r="F63">
        <f t="shared" si="0"/>
        <v>10.015364667978</v>
      </c>
      <c r="H63">
        <v>1.4500522613525391</v>
      </c>
      <c r="I63">
        <v>57602.005652564163</v>
      </c>
      <c r="J63">
        <f>ROUND(Table1[[#This Row],[Discharge Time (s)]]/3600,3)</f>
        <v>16.001000000000001</v>
      </c>
    </row>
    <row r="64" spans="1:10">
      <c r="A64" t="s">
        <v>10</v>
      </c>
      <c r="B64">
        <v>1</v>
      </c>
      <c r="C64" s="13">
        <v>63</v>
      </c>
      <c r="D64" t="str">
        <f>IF(OR(MOD((Table1[[#This Row],[Cycle]])-1,8)=0,Table1[[#This Row],[Cycle]]=1),"Yes","No")</f>
        <v>No</v>
      </c>
      <c r="E64">
        <v>1.0019966926984E-2</v>
      </c>
      <c r="F64">
        <f t="shared" si="0"/>
        <v>10.019966926983999</v>
      </c>
      <c r="H64">
        <v>1.3621703386306763</v>
      </c>
      <c r="I64">
        <v>57602.006071596908</v>
      </c>
      <c r="J64">
        <f>ROUND(Table1[[#This Row],[Discharge Time (s)]]/3600,3)</f>
        <v>16.001000000000001</v>
      </c>
    </row>
    <row r="65" spans="1:10">
      <c r="A65" t="s">
        <v>10</v>
      </c>
      <c r="B65">
        <v>1</v>
      </c>
      <c r="C65" s="13">
        <v>64</v>
      </c>
      <c r="D65" t="str">
        <f>IF(OR(MOD((Table1[[#This Row],[Cycle]])-1,8)=0,Table1[[#This Row],[Cycle]]=1),"Yes","No")</f>
        <v>No</v>
      </c>
      <c r="E65">
        <v>0</v>
      </c>
      <c r="F65">
        <f t="shared" si="0"/>
        <v>0</v>
      </c>
      <c r="H65">
        <v>1.3621703386306763</v>
      </c>
      <c r="I65">
        <v>0</v>
      </c>
      <c r="J65">
        <f>ROUND(Table1[[#This Row],[Discharge Time (s)]]/3600,3)</f>
        <v>0</v>
      </c>
    </row>
    <row r="66" spans="1:10">
      <c r="A66" t="s">
        <v>10</v>
      </c>
      <c r="B66">
        <v>1</v>
      </c>
      <c r="C66" s="13">
        <v>65</v>
      </c>
      <c r="D66" t="str">
        <f>IF(OR(MOD((Table1[[#This Row],[Cycle]])-1,8)=0,Table1[[#This Row],[Cycle]]=1),"Yes","No")</f>
        <v>Yes</v>
      </c>
      <c r="E66">
        <v>1.6514228193778999E-2</v>
      </c>
      <c r="F66">
        <f t="shared" ref="F66:F129" si="1">1000*E66</f>
        <v>16.514228193778997</v>
      </c>
      <c r="H66">
        <v>1.3628673553466797</v>
      </c>
      <c r="I66">
        <v>101546.9061268412</v>
      </c>
      <c r="J66">
        <f>ROUND(Table1[[#This Row],[Discharge Time (s)]]/3600,3)</f>
        <v>28.207000000000001</v>
      </c>
    </row>
    <row r="67" spans="1:10">
      <c r="A67" t="s">
        <v>10</v>
      </c>
      <c r="B67">
        <v>1</v>
      </c>
      <c r="C67" s="13">
        <v>66</v>
      </c>
      <c r="D67" t="str">
        <f>IF(OR(MOD((Table1[[#This Row],[Cycle]])-1,8)=0,Table1[[#This Row],[Cycle]]=1),"Yes","No")</f>
        <v>No</v>
      </c>
      <c r="E67">
        <v>9.9881108551729998E-3</v>
      </c>
      <c r="F67">
        <f t="shared" si="1"/>
        <v>9.9881108551729998</v>
      </c>
      <c r="H67">
        <v>0</v>
      </c>
      <c r="I67">
        <v>57600.020474564823</v>
      </c>
      <c r="J67">
        <f>ROUND(Table1[[#This Row],[Discharge Time (s)]]/3600,3)</f>
        <v>16</v>
      </c>
    </row>
    <row r="68" spans="1:10">
      <c r="A68" t="s">
        <v>10</v>
      </c>
      <c r="B68">
        <v>1</v>
      </c>
      <c r="C68" s="13">
        <v>67</v>
      </c>
      <c r="D68" t="str">
        <f>IF(OR(MOD((Table1[[#This Row],[Cycle]])-1,8)=0,Table1[[#This Row],[Cycle]]=1),"Yes","No")</f>
        <v>No</v>
      </c>
      <c r="E68">
        <v>9.9960856264840001E-3</v>
      </c>
      <c r="F68">
        <f t="shared" si="1"/>
        <v>9.9960856264839997</v>
      </c>
      <c r="H68">
        <v>1.4932293891906738</v>
      </c>
      <c r="I68">
        <v>57601.975692803346</v>
      </c>
      <c r="J68">
        <f>ROUND(Table1[[#This Row],[Discharge Time (s)]]/3600,3)</f>
        <v>16.001000000000001</v>
      </c>
    </row>
    <row r="69" spans="1:10">
      <c r="A69" t="s">
        <v>10</v>
      </c>
      <c r="B69">
        <v>1</v>
      </c>
      <c r="C69" s="13">
        <v>68</v>
      </c>
      <c r="D69" t="str">
        <f>IF(OR(MOD((Table1[[#This Row],[Cycle]])-1,8)=0,Table1[[#This Row],[Cycle]]=1),"Yes","No")</f>
        <v>No</v>
      </c>
      <c r="E69">
        <v>1.0003299165262E-2</v>
      </c>
      <c r="F69">
        <f t="shared" si="1"/>
        <v>10.003299165262</v>
      </c>
      <c r="H69">
        <v>1.3628673553466797</v>
      </c>
      <c r="I69">
        <v>57600.009738515982</v>
      </c>
      <c r="J69">
        <f>ROUND(Table1[[#This Row],[Discharge Time (s)]]/3600,3)</f>
        <v>16</v>
      </c>
    </row>
    <row r="70" spans="1:10">
      <c r="A70" t="s">
        <v>10</v>
      </c>
      <c r="B70">
        <v>1</v>
      </c>
      <c r="C70" s="13">
        <v>69</v>
      </c>
      <c r="D70" t="str">
        <f>IF(OR(MOD((Table1[[#This Row],[Cycle]])-1,8)=0,Table1[[#This Row],[Cycle]]=1),"Yes","No")</f>
        <v>No</v>
      </c>
      <c r="E70">
        <v>1.0004535097115999E-2</v>
      </c>
      <c r="F70">
        <f t="shared" si="1"/>
        <v>10.004535097115999</v>
      </c>
      <c r="H70">
        <v>1.4500522613525391</v>
      </c>
      <c r="I70">
        <v>57601.974088398812</v>
      </c>
      <c r="J70">
        <f>ROUND(Table1[[#This Row],[Discharge Time (s)]]/3600,3)</f>
        <v>16.001000000000001</v>
      </c>
    </row>
    <row r="71" spans="1:10">
      <c r="A71" t="s">
        <v>10</v>
      </c>
      <c r="B71">
        <v>1</v>
      </c>
      <c r="C71" s="13">
        <v>70</v>
      </c>
      <c r="D71" t="str">
        <f>IF(OR(MOD((Table1[[#This Row],[Cycle]])-1,8)=0,Table1[[#This Row],[Cycle]]=1),"Yes","No")</f>
        <v>No</v>
      </c>
      <c r="E71">
        <v>1.0003880560758001E-2</v>
      </c>
      <c r="F71">
        <f t="shared" si="1"/>
        <v>10.003880560758001</v>
      </c>
      <c r="H71">
        <v>1.4932293891906738</v>
      </c>
      <c r="I71">
        <v>57601.976076376232</v>
      </c>
      <c r="J71">
        <f>ROUND(Table1[[#This Row],[Discharge Time (s)]]/3600,3)</f>
        <v>16.001000000000001</v>
      </c>
    </row>
    <row r="72" spans="1:10">
      <c r="A72" t="s">
        <v>10</v>
      </c>
      <c r="B72">
        <v>1</v>
      </c>
      <c r="C72" s="13">
        <v>71</v>
      </c>
      <c r="D72" t="str">
        <f>IF(OR(MOD((Table1[[#This Row],[Cycle]])-1,8)=0,Table1[[#This Row],[Cycle]]=1),"Yes","No")</f>
        <v>No</v>
      </c>
      <c r="E72">
        <v>1.0009672281501E-2</v>
      </c>
      <c r="F72">
        <f t="shared" si="1"/>
        <v>10.009672281501</v>
      </c>
      <c r="H72">
        <v>1.4924664497375488</v>
      </c>
      <c r="I72">
        <v>57601.977569799928</v>
      </c>
      <c r="J72">
        <f>ROUND(Table1[[#This Row],[Discharge Time (s)]]/3600,3)</f>
        <v>16.001000000000001</v>
      </c>
    </row>
    <row r="73" spans="1:10">
      <c r="A73" t="s">
        <v>10</v>
      </c>
      <c r="B73">
        <v>1</v>
      </c>
      <c r="C73" s="13">
        <v>72</v>
      </c>
      <c r="D73" t="str">
        <f>IF(OR(MOD((Table1[[#This Row],[Cycle]])-1,8)=0,Table1[[#This Row],[Cycle]]=1),"Yes","No")</f>
        <v>No</v>
      </c>
      <c r="E73">
        <v>0</v>
      </c>
      <c r="F73">
        <f t="shared" si="1"/>
        <v>0</v>
      </c>
      <c r="H73">
        <v>1.4924664497375488</v>
      </c>
      <c r="I73">
        <v>0</v>
      </c>
      <c r="J73">
        <f>ROUND(Table1[[#This Row],[Discharge Time (s)]]/3600,3)</f>
        <v>0</v>
      </c>
    </row>
    <row r="74" spans="1:10">
      <c r="A74" t="s">
        <v>10</v>
      </c>
      <c r="B74">
        <v>1</v>
      </c>
      <c r="C74" s="13">
        <v>73</v>
      </c>
      <c r="D74" t="str">
        <f>IF(OR(MOD((Table1[[#This Row],[Cycle]])-1,8)=0,Table1[[#This Row],[Cycle]]=1),"Yes","No")</f>
        <v>Yes</v>
      </c>
      <c r="E74">
        <v>1.6480634240967001E-2</v>
      </c>
      <c r="F74">
        <f t="shared" si="1"/>
        <v>16.480634240966999</v>
      </c>
      <c r="H74">
        <v>1.4061112403869629</v>
      </c>
      <c r="I74">
        <v>101209.37521216139</v>
      </c>
      <c r="J74">
        <f>ROUND(Table1[[#This Row],[Discharge Time (s)]]/3600,3)</f>
        <v>28.114000000000001</v>
      </c>
    </row>
    <row r="75" spans="1:10">
      <c r="A75" t="s">
        <v>10</v>
      </c>
      <c r="B75">
        <v>1</v>
      </c>
      <c r="C75" s="13">
        <v>74</v>
      </c>
      <c r="D75" t="str">
        <f>IF(OR(MOD((Table1[[#This Row],[Cycle]])-1,8)=0,Table1[[#This Row],[Cycle]]=1),"Yes","No")</f>
        <v>No</v>
      </c>
      <c r="E75">
        <v>1.0013493028106999E-2</v>
      </c>
      <c r="F75">
        <f t="shared" si="1"/>
        <v>10.013493028107</v>
      </c>
      <c r="H75">
        <v>1.6706116199493408</v>
      </c>
      <c r="I75">
        <v>57601.990656661408</v>
      </c>
      <c r="J75">
        <f>ROUND(Table1[[#This Row],[Discharge Time (s)]]/3600,3)</f>
        <v>16.001000000000001</v>
      </c>
    </row>
    <row r="76" spans="1:10">
      <c r="A76" t="s">
        <v>10</v>
      </c>
      <c r="B76">
        <v>1</v>
      </c>
      <c r="C76" s="13">
        <v>75</v>
      </c>
      <c r="D76" t="str">
        <f>IF(OR(MOD((Table1[[#This Row],[Cycle]])-1,8)=0,Table1[[#This Row],[Cycle]]=1),"Yes","No")</f>
        <v>No</v>
      </c>
      <c r="E76">
        <v>1.0000006014573E-2</v>
      </c>
      <c r="F76">
        <f t="shared" si="1"/>
        <v>10.000006014573</v>
      </c>
      <c r="H76">
        <v>1.5355778932571411</v>
      </c>
      <c r="I76">
        <v>57601.9753230606</v>
      </c>
      <c r="J76">
        <f>ROUND(Table1[[#This Row],[Discharge Time (s)]]/3600,3)</f>
        <v>16.001000000000001</v>
      </c>
    </row>
    <row r="77" spans="1:10">
      <c r="A77" t="s">
        <v>10</v>
      </c>
      <c r="B77">
        <v>1</v>
      </c>
      <c r="C77" s="13">
        <v>76</v>
      </c>
      <c r="D77" t="str">
        <f>IF(OR(MOD((Table1[[#This Row],[Cycle]])-1,8)=0,Table1[[#This Row],[Cycle]]=1),"Yes","No")</f>
        <v>No</v>
      </c>
      <c r="E77">
        <v>1.0007027775941001E-2</v>
      </c>
      <c r="F77">
        <f t="shared" si="1"/>
        <v>10.007027775941001</v>
      </c>
      <c r="H77">
        <v>1.4061112403869629</v>
      </c>
      <c r="I77">
        <v>57602.011159065631</v>
      </c>
      <c r="J77">
        <f>ROUND(Table1[[#This Row],[Discharge Time (s)]]/3600,3)</f>
        <v>16.001000000000001</v>
      </c>
    </row>
    <row r="78" spans="1:10">
      <c r="A78" t="s">
        <v>10</v>
      </c>
      <c r="B78">
        <v>1</v>
      </c>
      <c r="C78" s="13">
        <v>77</v>
      </c>
      <c r="D78" t="str">
        <f>IF(OR(MOD((Table1[[#This Row],[Cycle]])-1,8)=0,Table1[[#This Row],[Cycle]]=1),"Yes","No")</f>
        <v>No</v>
      </c>
      <c r="E78">
        <v>1.000217655329E-2</v>
      </c>
      <c r="F78">
        <f t="shared" si="1"/>
        <v>10.002176553290001</v>
      </c>
      <c r="H78">
        <v>1.4061112403869629</v>
      </c>
      <c r="I78">
        <v>57601.978339458088</v>
      </c>
      <c r="J78">
        <f>ROUND(Table1[[#This Row],[Discharge Time (s)]]/3600,3)</f>
        <v>16.001000000000001</v>
      </c>
    </row>
    <row r="79" spans="1:10">
      <c r="A79" t="s">
        <v>10</v>
      </c>
      <c r="B79">
        <v>1</v>
      </c>
      <c r="C79" s="13">
        <v>78</v>
      </c>
      <c r="D79" t="str">
        <f>IF(OR(MOD((Table1[[#This Row],[Cycle]])-1,8)=0,Table1[[#This Row],[Cycle]]=1),"Yes","No")</f>
        <v>No</v>
      </c>
      <c r="E79">
        <v>1.0003296730336999E-2</v>
      </c>
      <c r="F79">
        <f t="shared" si="1"/>
        <v>10.003296730336999</v>
      </c>
      <c r="H79">
        <v>1.4507943391799927</v>
      </c>
      <c r="I79">
        <v>57601.975675077723</v>
      </c>
      <c r="J79">
        <f>ROUND(Table1[[#This Row],[Discharge Time (s)]]/3600,3)</f>
        <v>16.001000000000001</v>
      </c>
    </row>
    <row r="80" spans="1:10">
      <c r="A80" t="s">
        <v>10</v>
      </c>
      <c r="B80">
        <v>1</v>
      </c>
      <c r="C80" s="13">
        <v>79</v>
      </c>
      <c r="D80" t="str">
        <f>IF(OR(MOD((Table1[[#This Row],[Cycle]])-1,8)=0,Table1[[#This Row],[Cycle]]=1),"Yes","No")</f>
        <v>No</v>
      </c>
      <c r="E80">
        <v>1.0004289719191E-2</v>
      </c>
      <c r="F80">
        <f t="shared" si="1"/>
        <v>10.004289719191</v>
      </c>
      <c r="H80">
        <v>1.3628673553466797</v>
      </c>
      <c r="I80">
        <v>57601.97825167964</v>
      </c>
      <c r="J80">
        <f>ROUND(Table1[[#This Row],[Discharge Time (s)]]/3600,3)</f>
        <v>16.001000000000001</v>
      </c>
    </row>
    <row r="81" spans="1:10">
      <c r="A81" t="s">
        <v>10</v>
      </c>
      <c r="B81">
        <v>1</v>
      </c>
      <c r="C81" s="13">
        <v>80</v>
      </c>
      <c r="D81" t="str">
        <f>IF(OR(MOD((Table1[[#This Row],[Cycle]])-1,8)=0,Table1[[#This Row],[Cycle]]=1),"Yes","No")</f>
        <v>No</v>
      </c>
      <c r="E81">
        <v>0</v>
      </c>
      <c r="F81">
        <f t="shared" si="1"/>
        <v>0</v>
      </c>
      <c r="H81">
        <v>1.3628673553466797</v>
      </c>
      <c r="I81">
        <v>0</v>
      </c>
      <c r="J81">
        <f>ROUND(Table1[[#This Row],[Discharge Time (s)]]/3600,3)</f>
        <v>0</v>
      </c>
    </row>
    <row r="82" spans="1:10">
      <c r="A82" t="s">
        <v>10</v>
      </c>
      <c r="B82">
        <v>1</v>
      </c>
      <c r="C82" s="13">
        <v>81</v>
      </c>
      <c r="D82" t="str">
        <f>IF(OR(MOD((Table1[[#This Row],[Cycle]])-1,8)=0,Table1[[#This Row],[Cycle]]=1),"Yes","No")</f>
        <v>Yes</v>
      </c>
      <c r="E82">
        <v>1.6451233146581999E-2</v>
      </c>
      <c r="F82">
        <f t="shared" si="1"/>
        <v>16.451233146581998</v>
      </c>
      <c r="H82">
        <v>1.5355778932571411</v>
      </c>
      <c r="I82">
        <v>101346.51113271627</v>
      </c>
      <c r="J82">
        <f>ROUND(Table1[[#This Row],[Discharge Time (s)]]/3600,3)</f>
        <v>28.152000000000001</v>
      </c>
    </row>
    <row r="83" spans="1:10">
      <c r="A83" t="s">
        <v>10</v>
      </c>
      <c r="B83">
        <v>1</v>
      </c>
      <c r="C83" s="13">
        <v>82</v>
      </c>
      <c r="D83" t="str">
        <f>IF(OR(MOD((Table1[[#This Row],[Cycle]])-1,8)=0,Table1[[#This Row],[Cycle]]=1),"Yes","No")</f>
        <v>No</v>
      </c>
      <c r="E83">
        <v>9.9998922028419999E-3</v>
      </c>
      <c r="F83">
        <f t="shared" si="1"/>
        <v>9.9998922028420001</v>
      </c>
      <c r="H83">
        <v>1.6697571277618408</v>
      </c>
      <c r="I83">
        <v>57601.987561926202</v>
      </c>
      <c r="J83">
        <f>ROUND(Table1[[#This Row],[Discharge Time (s)]]/3600,3)</f>
        <v>16.001000000000001</v>
      </c>
    </row>
    <row r="84" spans="1:10">
      <c r="A84" t="s">
        <v>10</v>
      </c>
      <c r="B84">
        <v>1</v>
      </c>
      <c r="C84" s="13">
        <v>83</v>
      </c>
      <c r="D84" t="str">
        <f>IF(OR(MOD((Table1[[#This Row],[Cycle]])-1,8)=0,Table1[[#This Row],[Cycle]]=1),"Yes","No")</f>
        <v>No</v>
      </c>
      <c r="E84">
        <v>9.9991775364220003E-3</v>
      </c>
      <c r="F84">
        <f t="shared" si="1"/>
        <v>9.9991775364219997</v>
      </c>
      <c r="H84">
        <v>1.4932293891906738</v>
      </c>
      <c r="I84">
        <v>57601.975063267251</v>
      </c>
      <c r="J84">
        <f>ROUND(Table1[[#This Row],[Discharge Time (s)]]/3600,3)</f>
        <v>16.001000000000001</v>
      </c>
    </row>
    <row r="85" spans="1:10">
      <c r="A85" t="s">
        <v>10</v>
      </c>
      <c r="B85">
        <v>1</v>
      </c>
      <c r="C85" s="13">
        <v>84</v>
      </c>
      <c r="D85" t="str">
        <f>IF(OR(MOD((Table1[[#This Row],[Cycle]])-1,8)=0,Table1[[#This Row],[Cycle]]=1),"Yes","No")</f>
        <v>No</v>
      </c>
      <c r="E85">
        <v>9.9987844595689993E-3</v>
      </c>
      <c r="F85">
        <f t="shared" si="1"/>
        <v>9.9987844595689985</v>
      </c>
      <c r="H85">
        <v>1.5363625288009644</v>
      </c>
      <c r="I85">
        <v>57601.975958704301</v>
      </c>
      <c r="J85">
        <f>ROUND(Table1[[#This Row],[Discharge Time (s)]]/3600,3)</f>
        <v>16.001000000000001</v>
      </c>
    </row>
    <row r="86" spans="1:10">
      <c r="A86" t="s">
        <v>10</v>
      </c>
      <c r="B86">
        <v>1</v>
      </c>
      <c r="C86" s="13">
        <v>85</v>
      </c>
      <c r="D86" t="str">
        <f>IF(OR(MOD((Table1[[#This Row],[Cycle]])-1,8)=0,Table1[[#This Row],[Cycle]]=1),"Yes","No")</f>
        <v>No</v>
      </c>
      <c r="E86">
        <v>1.0008286812988E-2</v>
      </c>
      <c r="F86">
        <f t="shared" si="1"/>
        <v>10.008286812988</v>
      </c>
      <c r="H86">
        <v>1.4493108987808228</v>
      </c>
      <c r="I86">
        <v>57600.022974033825</v>
      </c>
      <c r="J86">
        <f>ROUND(Table1[[#This Row],[Discharge Time (s)]]/3600,3)</f>
        <v>16</v>
      </c>
    </row>
    <row r="87" spans="1:10">
      <c r="A87" t="s">
        <v>10</v>
      </c>
      <c r="B87">
        <v>1</v>
      </c>
      <c r="C87" s="13">
        <v>86</v>
      </c>
      <c r="D87" t="str">
        <f>IF(OR(MOD((Table1[[#This Row],[Cycle]])-1,8)=0,Table1[[#This Row],[Cycle]]=1),"Yes","No")</f>
        <v>No</v>
      </c>
      <c r="E87">
        <v>9.9994608595460003E-3</v>
      </c>
      <c r="F87">
        <f t="shared" si="1"/>
        <v>9.9994608595459997</v>
      </c>
      <c r="H87">
        <v>1.4932293891906738</v>
      </c>
      <c r="I87">
        <v>57601.978893064144</v>
      </c>
      <c r="J87">
        <f>ROUND(Table1[[#This Row],[Discharge Time (s)]]/3600,3)</f>
        <v>16.001000000000001</v>
      </c>
    </row>
    <row r="88" spans="1:10">
      <c r="A88" t="s">
        <v>10</v>
      </c>
      <c r="B88">
        <v>1</v>
      </c>
      <c r="C88" s="13">
        <v>87</v>
      </c>
      <c r="D88" t="str">
        <f>IF(OR(MOD((Table1[[#This Row],[Cycle]])-1,8)=0,Table1[[#This Row],[Cycle]]=1),"Yes","No")</f>
        <v>No</v>
      </c>
      <c r="E88">
        <v>1.0002235264445001E-2</v>
      </c>
      <c r="F88">
        <f t="shared" si="1"/>
        <v>10.002235264445</v>
      </c>
      <c r="H88">
        <v>1.4500522613525391</v>
      </c>
      <c r="I88">
        <v>57601.975304058593</v>
      </c>
      <c r="J88">
        <f>ROUND(Table1[[#This Row],[Discharge Time (s)]]/3600,3)</f>
        <v>16.001000000000001</v>
      </c>
    </row>
    <row r="89" spans="1:10">
      <c r="A89" t="s">
        <v>10</v>
      </c>
      <c r="B89">
        <v>1</v>
      </c>
      <c r="C89" s="13">
        <v>88</v>
      </c>
      <c r="D89" t="str">
        <f>IF(OR(MOD((Table1[[#This Row],[Cycle]])-1,8)=0,Table1[[#This Row],[Cycle]]=1),"Yes","No")</f>
        <v>No</v>
      </c>
      <c r="E89">
        <v>0</v>
      </c>
      <c r="F89">
        <f t="shared" si="1"/>
        <v>0</v>
      </c>
      <c r="H89">
        <v>1.4500522613525391</v>
      </c>
      <c r="I89">
        <v>0</v>
      </c>
      <c r="J89">
        <f>ROUND(Table1[[#This Row],[Discharge Time (s)]]/3600,3)</f>
        <v>0</v>
      </c>
    </row>
    <row r="90" spans="1:10">
      <c r="A90" t="s">
        <v>10</v>
      </c>
      <c r="B90">
        <v>1</v>
      </c>
      <c r="C90" s="13">
        <v>89</v>
      </c>
      <c r="D90" t="str">
        <f>IF(OR(MOD((Table1[[#This Row],[Cycle]])-1,8)=0,Table1[[#This Row],[Cycle]]=1),"Yes","No")</f>
        <v>Yes</v>
      </c>
      <c r="E90">
        <v>1.6417315158590001E-2</v>
      </c>
      <c r="F90">
        <f t="shared" si="1"/>
        <v>16.41731515859</v>
      </c>
      <c r="H90">
        <v>1.4061112403869629</v>
      </c>
      <c r="I90">
        <v>100750.0276493063</v>
      </c>
      <c r="J90">
        <f>ROUND(Table1[[#This Row],[Discharge Time (s)]]/3600,3)</f>
        <v>27.986000000000001</v>
      </c>
    </row>
    <row r="91" spans="1:10">
      <c r="A91" t="s">
        <v>10</v>
      </c>
      <c r="B91">
        <v>1</v>
      </c>
      <c r="C91" s="13">
        <v>90</v>
      </c>
      <c r="D91" t="str">
        <f>IF(OR(MOD((Table1[[#This Row],[Cycle]])-1,8)=0,Table1[[#This Row],[Cycle]]=1),"Yes","No")</f>
        <v>No</v>
      </c>
      <c r="E91">
        <v>1.0029517661950999E-2</v>
      </c>
      <c r="F91">
        <f t="shared" si="1"/>
        <v>10.029517661950999</v>
      </c>
      <c r="H91">
        <v>1.799738883972168</v>
      </c>
      <c r="I91">
        <v>57601.988703350013</v>
      </c>
      <c r="J91">
        <f>ROUND(Table1[[#This Row],[Discharge Time (s)]]/3600,3)</f>
        <v>16.001000000000001</v>
      </c>
    </row>
    <row r="92" spans="1:10">
      <c r="A92" t="s">
        <v>10</v>
      </c>
      <c r="B92">
        <v>1</v>
      </c>
      <c r="C92" s="13">
        <v>91</v>
      </c>
      <c r="D92" t="str">
        <f>IF(OR(MOD((Table1[[#This Row],[Cycle]])-1,8)=0,Table1[[#This Row],[Cycle]]=1),"Yes","No")</f>
        <v>No</v>
      </c>
      <c r="E92">
        <v>1.0037053434631E-2</v>
      </c>
      <c r="F92">
        <f t="shared" si="1"/>
        <v>10.037053434631</v>
      </c>
      <c r="H92">
        <v>1.5371479988098145</v>
      </c>
      <c r="I92">
        <v>57600.009694329849</v>
      </c>
      <c r="J92">
        <f>ROUND(Table1[[#This Row],[Discharge Time (s)]]/3600,3)</f>
        <v>16</v>
      </c>
    </row>
    <row r="93" spans="1:10">
      <c r="A93" t="s">
        <v>10</v>
      </c>
      <c r="B93">
        <v>1</v>
      </c>
      <c r="C93" s="13">
        <v>92</v>
      </c>
      <c r="D93" t="str">
        <f>IF(OR(MOD((Table1[[#This Row],[Cycle]])-1,8)=0,Table1[[#This Row],[Cycle]]=1),"Yes","No")</f>
        <v>No</v>
      </c>
      <c r="E93">
        <v>1.0027184153587001E-2</v>
      </c>
      <c r="F93">
        <f t="shared" si="1"/>
        <v>10.027184153587001</v>
      </c>
      <c r="H93">
        <v>1.4500522613525391</v>
      </c>
      <c r="I93">
        <v>57601.975487795033</v>
      </c>
      <c r="J93">
        <f>ROUND(Table1[[#This Row],[Discharge Time (s)]]/3600,3)</f>
        <v>16.001000000000001</v>
      </c>
    </row>
    <row r="94" spans="1:10">
      <c r="A94" t="s">
        <v>10</v>
      </c>
      <c r="B94">
        <v>1</v>
      </c>
      <c r="C94" s="13">
        <v>93</v>
      </c>
      <c r="D94" t="str">
        <f>IF(OR(MOD((Table1[[#This Row],[Cycle]])-1,8)=0,Table1[[#This Row],[Cycle]]=1),"Yes","No")</f>
        <v>No</v>
      </c>
      <c r="E94">
        <v>1.0026966437979999E-2</v>
      </c>
      <c r="F94">
        <f t="shared" si="1"/>
        <v>10.026966437979999</v>
      </c>
      <c r="H94">
        <v>1.4500522613525391</v>
      </c>
      <c r="I94">
        <v>57600.009777606298</v>
      </c>
      <c r="J94">
        <f>ROUND(Table1[[#This Row],[Discharge Time (s)]]/3600,3)</f>
        <v>16</v>
      </c>
    </row>
    <row r="95" spans="1:10">
      <c r="A95" t="s">
        <v>10</v>
      </c>
      <c r="B95">
        <v>1</v>
      </c>
      <c r="C95" s="13">
        <v>94</v>
      </c>
      <c r="D95" t="str">
        <f>IF(OR(MOD((Table1[[#This Row],[Cycle]])-1,8)=0,Table1[[#This Row],[Cycle]]=1),"Yes","No")</f>
        <v>No</v>
      </c>
      <c r="E95">
        <v>1.0024564475181999E-2</v>
      </c>
      <c r="F95">
        <f t="shared" si="1"/>
        <v>10.024564475182</v>
      </c>
      <c r="H95">
        <v>1.4500522613525391</v>
      </c>
      <c r="I95">
        <v>57601.979062561979</v>
      </c>
      <c r="J95">
        <f>ROUND(Table1[[#This Row],[Discharge Time (s)]]/3600,3)</f>
        <v>16.001000000000001</v>
      </c>
    </row>
    <row r="96" spans="1:10">
      <c r="A96" t="s">
        <v>10</v>
      </c>
      <c r="B96">
        <v>1</v>
      </c>
      <c r="C96" s="13">
        <v>95</v>
      </c>
      <c r="D96" t="str">
        <f>IF(OR(MOD((Table1[[#This Row],[Cycle]])-1,8)=0,Table1[[#This Row],[Cycle]]=1),"Yes","No")</f>
        <v>No</v>
      </c>
      <c r="E96">
        <v>1.002515871916E-2</v>
      </c>
      <c r="F96">
        <f t="shared" si="1"/>
        <v>10.02515871916</v>
      </c>
      <c r="H96">
        <v>1.406830906867981</v>
      </c>
      <c r="I96">
        <v>57600.009214928294</v>
      </c>
      <c r="J96">
        <f>ROUND(Table1[[#This Row],[Discharge Time (s)]]/3600,3)</f>
        <v>16</v>
      </c>
    </row>
    <row r="97" spans="1:10">
      <c r="A97" t="s">
        <v>10</v>
      </c>
      <c r="B97">
        <v>1</v>
      </c>
      <c r="C97" s="13">
        <v>96</v>
      </c>
      <c r="D97" t="str">
        <f>IF(OR(MOD((Table1[[#This Row],[Cycle]])-1,8)=0,Table1[[#This Row],[Cycle]]=1),"Yes","No")</f>
        <v>No</v>
      </c>
      <c r="E97">
        <v>0</v>
      </c>
      <c r="F97">
        <f t="shared" si="1"/>
        <v>0</v>
      </c>
      <c r="H97">
        <v>1.406830906867981</v>
      </c>
      <c r="I97">
        <v>0</v>
      </c>
      <c r="J97">
        <f>ROUND(Table1[[#This Row],[Discharge Time (s)]]/3600,3)</f>
        <v>0</v>
      </c>
    </row>
    <row r="98" spans="1:10">
      <c r="A98" t="s">
        <v>10</v>
      </c>
      <c r="B98">
        <v>1</v>
      </c>
      <c r="C98" s="13">
        <v>97</v>
      </c>
      <c r="D98" t="str">
        <f>IF(OR(MOD((Table1[[#This Row],[Cycle]])-1,8)=0,Table1[[#This Row],[Cycle]]=1),"Yes","No")</f>
        <v>Yes</v>
      </c>
      <c r="E98">
        <v>1.6395260785947E-2</v>
      </c>
      <c r="F98">
        <f t="shared" si="1"/>
        <v>16.395260785946999</v>
      </c>
      <c r="H98">
        <v>1.4507943391799927</v>
      </c>
      <c r="I98">
        <v>100528.71636161236</v>
      </c>
      <c r="J98">
        <f>ROUND(Table1[[#This Row],[Discharge Time (s)]]/3600,3)</f>
        <v>27.925000000000001</v>
      </c>
    </row>
    <row r="99" spans="1:10">
      <c r="A99" t="s">
        <v>10</v>
      </c>
      <c r="B99">
        <v>1</v>
      </c>
      <c r="C99" s="13">
        <v>98</v>
      </c>
      <c r="D99" t="str">
        <f>IF(OR(MOD((Table1[[#This Row],[Cycle]])-1,8)=0,Table1[[#This Row],[Cycle]]=1),"Yes","No")</f>
        <v>No</v>
      </c>
      <c r="E99">
        <v>1.0031353017831E-2</v>
      </c>
      <c r="F99">
        <f t="shared" si="1"/>
        <v>10.031353017831</v>
      </c>
      <c r="H99">
        <v>1.7145751714706421</v>
      </c>
      <c r="I99">
        <v>57600.016661083901</v>
      </c>
      <c r="J99">
        <f>ROUND(Table1[[#This Row],[Discharge Time (s)]]/3600,3)</f>
        <v>16</v>
      </c>
    </row>
    <row r="100" spans="1:10">
      <c r="A100" t="s">
        <v>10</v>
      </c>
      <c r="B100">
        <v>1</v>
      </c>
      <c r="C100" s="13">
        <v>99</v>
      </c>
      <c r="D100" t="str">
        <f>IF(OR(MOD((Table1[[#This Row],[Cycle]])-1,8)=0,Table1[[#This Row],[Cycle]]=1),"Yes","No")</f>
        <v>No</v>
      </c>
      <c r="E100">
        <v>1.0035140475185E-2</v>
      </c>
      <c r="F100">
        <f t="shared" si="1"/>
        <v>10.035140475185001</v>
      </c>
      <c r="H100">
        <v>1.406830906867981</v>
      </c>
      <c r="I100">
        <v>57601.986864115184</v>
      </c>
      <c r="J100">
        <f>ROUND(Table1[[#This Row],[Discharge Time (s)]]/3600,3)</f>
        <v>16.001000000000001</v>
      </c>
    </row>
    <row r="101" spans="1:10">
      <c r="A101" t="s">
        <v>10</v>
      </c>
      <c r="B101">
        <v>1</v>
      </c>
      <c r="C101" s="13">
        <v>100</v>
      </c>
      <c r="D101" t="str">
        <f>IF(OR(MOD((Table1[[#This Row],[Cycle]])-1,8)=0,Table1[[#This Row],[Cycle]]=1),"Yes","No")</f>
        <v>No</v>
      </c>
      <c r="E101">
        <v>1.0025888190793E-2</v>
      </c>
      <c r="F101">
        <f t="shared" si="1"/>
        <v>10.025888190792999</v>
      </c>
      <c r="H101">
        <v>1.5794515609741211</v>
      </c>
      <c r="I101">
        <v>57600.047054745417</v>
      </c>
      <c r="J101">
        <f>ROUND(Table1[[#This Row],[Discharge Time (s)]]/3600,3)</f>
        <v>16</v>
      </c>
    </row>
    <row r="102" spans="1:10">
      <c r="A102" t="s">
        <v>10</v>
      </c>
      <c r="B102">
        <v>1</v>
      </c>
      <c r="C102" s="13">
        <v>101</v>
      </c>
      <c r="D102" t="str">
        <f>IF(OR(MOD((Table1[[#This Row],[Cycle]])-1,8)=0,Table1[[#This Row],[Cycle]]=1),"Yes","No")</f>
        <v>No</v>
      </c>
      <c r="E102">
        <v>1.0025576936683E-2</v>
      </c>
      <c r="F102">
        <f t="shared" si="1"/>
        <v>10.025576936683001</v>
      </c>
      <c r="H102">
        <v>1.4932293891906738</v>
      </c>
      <c r="I102">
        <v>57601.961413690835</v>
      </c>
      <c r="J102">
        <f>ROUND(Table1[[#This Row],[Discharge Time (s)]]/3600,3)</f>
        <v>16.001000000000001</v>
      </c>
    </row>
    <row r="103" spans="1:10">
      <c r="A103" t="s">
        <v>10</v>
      </c>
      <c r="B103">
        <v>1</v>
      </c>
      <c r="C103" s="13">
        <v>102</v>
      </c>
      <c r="D103" t="str">
        <f>IF(OR(MOD((Table1[[#This Row],[Cycle]])-1,8)=0,Table1[[#This Row],[Cycle]]=1),"Yes","No")</f>
        <v>No</v>
      </c>
      <c r="E103">
        <v>1.0025348396792E-2</v>
      </c>
      <c r="F103">
        <f t="shared" si="1"/>
        <v>10.025348396791999</v>
      </c>
      <c r="H103">
        <v>1.4947577714920044</v>
      </c>
      <c r="I103">
        <v>57601.980269475898</v>
      </c>
      <c r="J103">
        <f>ROUND(Table1[[#This Row],[Discharge Time (s)]]/3600,3)</f>
        <v>16.001000000000001</v>
      </c>
    </row>
    <row r="104" spans="1:10">
      <c r="A104" t="s">
        <v>10</v>
      </c>
      <c r="B104">
        <v>1</v>
      </c>
      <c r="C104" s="13">
        <v>103</v>
      </c>
      <c r="D104" t="str">
        <f>IF(OR(MOD((Table1[[#This Row],[Cycle]])-1,8)=0,Table1[[#This Row],[Cycle]]=1),"Yes","No")</f>
        <v>No</v>
      </c>
      <c r="E104">
        <v>1.002419630322E-2</v>
      </c>
      <c r="F104">
        <f t="shared" si="1"/>
        <v>10.02419630322</v>
      </c>
      <c r="H104">
        <v>1.4939931631088257</v>
      </c>
      <c r="I104">
        <v>57601.995253482215</v>
      </c>
      <c r="J104">
        <f>ROUND(Table1[[#This Row],[Discharge Time (s)]]/3600,3)</f>
        <v>16.001000000000001</v>
      </c>
    </row>
    <row r="105" spans="1:10">
      <c r="A105" t="s">
        <v>10</v>
      </c>
      <c r="B105">
        <v>1</v>
      </c>
      <c r="C105" s="13">
        <v>104</v>
      </c>
      <c r="D105" t="str">
        <f>IF(OR(MOD((Table1[[#This Row],[Cycle]])-1,8)=0,Table1[[#This Row],[Cycle]]=1),"Yes","No")</f>
        <v>No</v>
      </c>
      <c r="E105">
        <v>0</v>
      </c>
      <c r="F105">
        <f t="shared" si="1"/>
        <v>0</v>
      </c>
      <c r="H105">
        <v>1.4939931631088257</v>
      </c>
      <c r="I105">
        <v>0</v>
      </c>
      <c r="J105">
        <f>ROUND(Table1[[#This Row],[Discharge Time (s)]]/3600,3)</f>
        <v>0</v>
      </c>
    </row>
    <row r="106" spans="1:10">
      <c r="A106" t="s">
        <v>10</v>
      </c>
      <c r="B106">
        <v>1</v>
      </c>
      <c r="C106" s="13">
        <v>105</v>
      </c>
      <c r="D106" t="str">
        <f>IF(OR(MOD((Table1[[#This Row],[Cycle]])-1,8)=0,Table1[[#This Row],[Cycle]]=1),"Yes","No")</f>
        <v>Yes</v>
      </c>
      <c r="E106">
        <v>1.6362942912942002E-2</v>
      </c>
      <c r="F106">
        <f t="shared" si="1"/>
        <v>16.362942912942003</v>
      </c>
      <c r="H106">
        <v>1.5355778932571411</v>
      </c>
      <c r="I106">
        <v>100335.07384729006</v>
      </c>
      <c r="J106">
        <f>ROUND(Table1[[#This Row],[Discharge Time (s)]]/3600,3)</f>
        <v>27.870999999999999</v>
      </c>
    </row>
    <row r="107" spans="1:10">
      <c r="A107" t="s">
        <v>10</v>
      </c>
      <c r="B107">
        <v>1</v>
      </c>
      <c r="C107" s="13">
        <v>106</v>
      </c>
      <c r="D107" t="str">
        <f>IF(OR(MOD((Table1[[#This Row],[Cycle]])-1,8)=0,Table1[[#This Row],[Cycle]]=1),"Yes","No")</f>
        <v>No</v>
      </c>
      <c r="E107">
        <v>1.0036304457525E-2</v>
      </c>
      <c r="F107">
        <f t="shared" si="1"/>
        <v>10.036304457525</v>
      </c>
      <c r="H107">
        <v>1.8436349630355835</v>
      </c>
      <c r="I107">
        <v>57600.017940284211</v>
      </c>
      <c r="J107">
        <f>ROUND(Table1[[#This Row],[Discharge Time (s)]]/3600,3)</f>
        <v>16</v>
      </c>
    </row>
    <row r="108" spans="1:10">
      <c r="A108" t="s">
        <v>10</v>
      </c>
      <c r="B108">
        <v>1</v>
      </c>
      <c r="C108" s="13">
        <v>107</v>
      </c>
      <c r="D108" t="str">
        <f>IF(OR(MOD((Table1[[#This Row],[Cycle]])-1,8)=0,Table1[[#This Row],[Cycle]]=1),"Yes","No")</f>
        <v>No</v>
      </c>
      <c r="E108">
        <v>1.0033889362916E-2</v>
      </c>
      <c r="F108">
        <f t="shared" si="1"/>
        <v>10.033889362916</v>
      </c>
      <c r="H108">
        <v>1.4932293891906738</v>
      </c>
      <c r="I108">
        <v>57601.983651088529</v>
      </c>
      <c r="J108">
        <f>ROUND(Table1[[#This Row],[Discharge Time (s)]]/3600,3)</f>
        <v>16.001000000000001</v>
      </c>
    </row>
    <row r="109" spans="1:10">
      <c r="A109" t="s">
        <v>10</v>
      </c>
      <c r="B109">
        <v>1</v>
      </c>
      <c r="C109" s="13">
        <v>108</v>
      </c>
      <c r="D109" t="str">
        <f>IF(OR(MOD((Table1[[#This Row],[Cycle]])-1,8)=0,Table1[[#This Row],[Cycle]]=1),"Yes","No")</f>
        <v>No</v>
      </c>
      <c r="E109">
        <v>1.0027128448527E-2</v>
      </c>
      <c r="F109">
        <f t="shared" si="1"/>
        <v>10.027128448527</v>
      </c>
      <c r="H109">
        <v>1.5363625288009644</v>
      </c>
      <c r="I109">
        <v>57601.989469765002</v>
      </c>
      <c r="J109">
        <f>ROUND(Table1[[#This Row],[Discharge Time (s)]]/3600,3)</f>
        <v>16.001000000000001</v>
      </c>
    </row>
    <row r="110" spans="1:10" hidden="1">
      <c r="A110" t="s">
        <v>11</v>
      </c>
      <c r="B110">
        <v>1</v>
      </c>
      <c r="C110" s="13">
        <v>1</v>
      </c>
      <c r="D110" t="str">
        <f>IF(OR(MOD((Table1[[#This Row],[Cycle]])-1,8)=0,Table1[[#This Row],[Cycle]]=1),"Yes","No")</f>
        <v>Yes</v>
      </c>
      <c r="E110">
        <v>2.0922526559590999E-2</v>
      </c>
      <c r="F110">
        <f t="shared" si="1"/>
        <v>20.922526559590999</v>
      </c>
      <c r="H110">
        <v>3.2512130737304688</v>
      </c>
      <c r="I110">
        <v>132038.32918410533</v>
      </c>
      <c r="J110">
        <f>ROUND(Table1[[#This Row],[Discharge Time (s)]]/3600,3)</f>
        <v>36.677</v>
      </c>
    </row>
    <row r="111" spans="1:10" hidden="1">
      <c r="A111" t="s">
        <v>11</v>
      </c>
      <c r="B111">
        <v>1</v>
      </c>
      <c r="C111" s="13">
        <v>2</v>
      </c>
      <c r="D111" t="str">
        <f>IF(OR(MOD((Table1[[#This Row],[Cycle]])-1,8)=0,Table1[[#This Row],[Cycle]]=1),"Yes","No")</f>
        <v>No</v>
      </c>
      <c r="E111">
        <v>9.9144290317480007E-3</v>
      </c>
      <c r="F111">
        <f t="shared" si="1"/>
        <v>9.9144290317479999</v>
      </c>
      <c r="H111">
        <v>3.8663074970245361</v>
      </c>
      <c r="I111">
        <v>57600.010497599622</v>
      </c>
      <c r="J111">
        <f>ROUND(Table1[[#This Row],[Discharge Time (s)]]/3600,3)</f>
        <v>16</v>
      </c>
    </row>
    <row r="112" spans="1:10" hidden="1">
      <c r="A112" t="s">
        <v>11</v>
      </c>
      <c r="B112">
        <v>1</v>
      </c>
      <c r="C112" s="13">
        <v>3</v>
      </c>
      <c r="D112" t="str">
        <f>IF(OR(MOD((Table1[[#This Row],[Cycle]])-1,8)=0,Table1[[#This Row],[Cycle]]=1),"Yes","No")</f>
        <v>No</v>
      </c>
      <c r="E112">
        <v>9.9104622797310006E-3</v>
      </c>
      <c r="F112">
        <f t="shared" si="1"/>
        <v>9.910462279731</v>
      </c>
      <c r="H112">
        <v>3.2495501041412354</v>
      </c>
      <c r="I112">
        <v>57601.976545910336</v>
      </c>
      <c r="J112">
        <f>ROUND(Table1[[#This Row],[Discharge Time (s)]]/3600,3)</f>
        <v>16.001000000000001</v>
      </c>
    </row>
    <row r="113" spans="1:10" hidden="1">
      <c r="A113" t="s">
        <v>11</v>
      </c>
      <c r="B113">
        <v>1</v>
      </c>
      <c r="C113" s="13">
        <v>4</v>
      </c>
      <c r="D113" t="str">
        <f>IF(OR(MOD((Table1[[#This Row],[Cycle]])-1,8)=0,Table1[[#This Row],[Cycle]]=1),"Yes","No")</f>
        <v>No</v>
      </c>
      <c r="E113">
        <v>9.9147533309719999E-3</v>
      </c>
      <c r="F113">
        <f t="shared" si="1"/>
        <v>9.9147533309719993</v>
      </c>
      <c r="H113">
        <v>3.2056374549865723</v>
      </c>
      <c r="I113">
        <v>57600.010614923216</v>
      </c>
      <c r="J113">
        <f>ROUND(Table1[[#This Row],[Discharge Time (s)]]/3600,3)</f>
        <v>16</v>
      </c>
    </row>
    <row r="114" spans="1:10" hidden="1">
      <c r="A114" t="s">
        <v>11</v>
      </c>
      <c r="B114">
        <v>1</v>
      </c>
      <c r="C114" s="13">
        <v>5</v>
      </c>
      <c r="D114" t="str">
        <f>IF(OR(MOD((Table1[[#This Row],[Cycle]])-1,8)=0,Table1[[#This Row],[Cycle]]=1),"Yes","No")</f>
        <v>No</v>
      </c>
      <c r="E114">
        <v>9.9153938293320004E-3</v>
      </c>
      <c r="F114">
        <f t="shared" si="1"/>
        <v>9.9153938293320003</v>
      </c>
      <c r="H114">
        <v>3.2917790412902832</v>
      </c>
      <c r="I114">
        <v>57600.028289836846</v>
      </c>
      <c r="J114">
        <f>ROUND(Table1[[#This Row],[Discharge Time (s)]]/3600,3)</f>
        <v>16</v>
      </c>
    </row>
    <row r="115" spans="1:10" hidden="1">
      <c r="A115" t="s">
        <v>11</v>
      </c>
      <c r="B115">
        <v>1</v>
      </c>
      <c r="C115" s="13">
        <v>6</v>
      </c>
      <c r="D115" t="str">
        <f>IF(OR(MOD((Table1[[#This Row],[Cycle]])-1,8)=0,Table1[[#This Row],[Cycle]]=1),"Yes","No")</f>
        <v>No</v>
      </c>
      <c r="E115">
        <v>9.9149996675500004E-3</v>
      </c>
      <c r="F115">
        <f t="shared" si="1"/>
        <v>9.914999667550001</v>
      </c>
      <c r="H115">
        <v>3.2900972366333008</v>
      </c>
      <c r="I115">
        <v>57600.010569983526</v>
      </c>
      <c r="J115">
        <f>ROUND(Table1[[#This Row],[Discharge Time (s)]]/3600,3)</f>
        <v>16</v>
      </c>
    </row>
    <row r="116" spans="1:10" hidden="1">
      <c r="A116" t="s">
        <v>11</v>
      </c>
      <c r="B116">
        <v>1</v>
      </c>
      <c r="C116" s="13">
        <v>7</v>
      </c>
      <c r="D116" t="str">
        <f>IF(OR(MOD((Table1[[#This Row],[Cycle]])-1,8)=0,Table1[[#This Row],[Cycle]]=1),"Yes","No")</f>
        <v>No</v>
      </c>
      <c r="E116">
        <v>9.9156455401230009E-3</v>
      </c>
      <c r="F116">
        <f t="shared" si="1"/>
        <v>9.9156455401230001</v>
      </c>
      <c r="H116">
        <v>3.2495501041412354</v>
      </c>
      <c r="I116">
        <v>57600.010633561891</v>
      </c>
      <c r="J116">
        <f>ROUND(Table1[[#This Row],[Discharge Time (s)]]/3600,3)</f>
        <v>16</v>
      </c>
    </row>
    <row r="117" spans="1:10" hidden="1">
      <c r="A117" t="s">
        <v>11</v>
      </c>
      <c r="B117">
        <v>1</v>
      </c>
      <c r="C117" s="13">
        <v>8</v>
      </c>
      <c r="D117" t="str">
        <f>IF(OR(MOD((Table1[[#This Row],[Cycle]])-1,8)=0,Table1[[#This Row],[Cycle]]=1),"Yes","No")</f>
        <v>No</v>
      </c>
      <c r="E117">
        <v>0</v>
      </c>
      <c r="F117">
        <f t="shared" si="1"/>
        <v>0</v>
      </c>
      <c r="H117">
        <v>3.2495501041412354</v>
      </c>
      <c r="I117">
        <v>0</v>
      </c>
      <c r="J117">
        <f>ROUND(Table1[[#This Row],[Discharge Time (s)]]/3600,3)</f>
        <v>0</v>
      </c>
    </row>
    <row r="118" spans="1:10" hidden="1">
      <c r="A118" t="s">
        <v>11</v>
      </c>
      <c r="B118">
        <v>1</v>
      </c>
      <c r="C118" s="13">
        <v>9</v>
      </c>
      <c r="D118" t="str">
        <f>IF(OR(MOD((Table1[[#This Row],[Cycle]])-1,8)=0,Table1[[#This Row],[Cycle]]=1),"Yes","No")</f>
        <v>Yes</v>
      </c>
      <c r="E118">
        <v>2.0811951749224001E-2</v>
      </c>
      <c r="F118">
        <f t="shared" si="1"/>
        <v>20.811951749224001</v>
      </c>
      <c r="H118">
        <v>3.3322625160217285</v>
      </c>
      <c r="I118">
        <v>131995.49327112929</v>
      </c>
      <c r="J118">
        <f>ROUND(Table1[[#This Row],[Discharge Time (s)]]/3600,3)</f>
        <v>36.664999999999999</v>
      </c>
    </row>
    <row r="119" spans="1:10" hidden="1">
      <c r="A119" t="s">
        <v>11</v>
      </c>
      <c r="B119">
        <v>1</v>
      </c>
      <c r="C119" s="13">
        <v>10</v>
      </c>
      <c r="D119" t="str">
        <f>IF(OR(MOD((Table1[[#This Row],[Cycle]])-1,8)=0,Table1[[#This Row],[Cycle]]=1),"Yes","No")</f>
        <v>No</v>
      </c>
      <c r="E119">
        <v>9.9138320527889998E-3</v>
      </c>
      <c r="F119">
        <f t="shared" si="1"/>
        <v>9.9138320527889991</v>
      </c>
      <c r="H119">
        <v>3.7325913906097412</v>
      </c>
      <c r="I119">
        <v>57600.010539165603</v>
      </c>
      <c r="J119">
        <f>ROUND(Table1[[#This Row],[Discharge Time (s)]]/3600,3)</f>
        <v>16</v>
      </c>
    </row>
    <row r="120" spans="1:10" hidden="1">
      <c r="A120" t="s">
        <v>11</v>
      </c>
      <c r="B120">
        <v>1</v>
      </c>
      <c r="C120" s="13">
        <v>11</v>
      </c>
      <c r="D120" t="str">
        <f>IF(OR(MOD((Table1[[#This Row],[Cycle]])-1,8)=0,Table1[[#This Row],[Cycle]]=1),"Yes","No")</f>
        <v>No</v>
      </c>
      <c r="E120">
        <v>9.9099855333499992E-3</v>
      </c>
      <c r="F120">
        <f t="shared" si="1"/>
        <v>9.9099855333499995</v>
      </c>
      <c r="H120">
        <v>3.2900972366333008</v>
      </c>
      <c r="I120">
        <v>57600.010654863581</v>
      </c>
      <c r="J120">
        <f>ROUND(Table1[[#This Row],[Discharge Time (s)]]/3600,3)</f>
        <v>16</v>
      </c>
    </row>
    <row r="121" spans="1:10" hidden="1">
      <c r="A121" t="s">
        <v>11</v>
      </c>
      <c r="B121">
        <v>1</v>
      </c>
      <c r="C121" s="13">
        <v>12</v>
      </c>
      <c r="D121" t="str">
        <f>IF(OR(MOD((Table1[[#This Row],[Cycle]])-1,8)=0,Table1[[#This Row],[Cycle]]=1),"Yes","No")</f>
        <v>No</v>
      </c>
      <c r="E121">
        <v>9.9130057029539996E-3</v>
      </c>
      <c r="F121">
        <f t="shared" si="1"/>
        <v>9.9130057029539991</v>
      </c>
      <c r="H121">
        <v>3.3339650630950928</v>
      </c>
      <c r="I121">
        <v>57600.010800160373</v>
      </c>
      <c r="J121">
        <f>ROUND(Table1[[#This Row],[Discharge Time (s)]]/3600,3)</f>
        <v>16</v>
      </c>
    </row>
    <row r="122" spans="1:10" hidden="1">
      <c r="A122" t="s">
        <v>11</v>
      </c>
      <c r="B122">
        <v>1</v>
      </c>
      <c r="C122" s="13">
        <v>13</v>
      </c>
      <c r="D122" t="str">
        <f>IF(OR(MOD((Table1[[#This Row],[Cycle]])-1,8)=0,Table1[[#This Row],[Cycle]]=1),"Yes","No")</f>
        <v>No</v>
      </c>
      <c r="E122">
        <v>9.9183152694530003E-3</v>
      </c>
      <c r="F122">
        <f t="shared" si="1"/>
        <v>9.9183152694530001</v>
      </c>
      <c r="H122">
        <v>3.207277774810791</v>
      </c>
      <c r="I122">
        <v>57600.010677516591</v>
      </c>
      <c r="J122">
        <f>ROUND(Table1[[#This Row],[Discharge Time (s)]]/3600,3)</f>
        <v>16</v>
      </c>
    </row>
    <row r="123" spans="1:10" hidden="1">
      <c r="A123" t="s">
        <v>11</v>
      </c>
      <c r="B123">
        <v>1</v>
      </c>
      <c r="C123" s="13">
        <v>14</v>
      </c>
      <c r="D123" t="str">
        <f>IF(OR(MOD((Table1[[#This Row],[Cycle]])-1,8)=0,Table1[[#This Row],[Cycle]]=1),"Yes","No")</f>
        <v>No</v>
      </c>
      <c r="E123">
        <v>9.9202126713649995E-3</v>
      </c>
      <c r="F123">
        <f t="shared" si="1"/>
        <v>9.9202126713650003</v>
      </c>
      <c r="H123">
        <v>3.2917790412902832</v>
      </c>
      <c r="I123">
        <v>57602.014414253528</v>
      </c>
      <c r="J123">
        <f>ROUND(Table1[[#This Row],[Discharge Time (s)]]/3600,3)</f>
        <v>16.001000000000001</v>
      </c>
    </row>
    <row r="124" spans="1:10" hidden="1">
      <c r="A124" t="s">
        <v>11</v>
      </c>
      <c r="B124">
        <v>1</v>
      </c>
      <c r="C124" s="13">
        <v>15</v>
      </c>
      <c r="D124" t="str">
        <f>IF(OR(MOD((Table1[[#This Row],[Cycle]])-1,8)=0,Table1[[#This Row],[Cycle]]=1),"Yes","No")</f>
        <v>No</v>
      </c>
      <c r="E124">
        <v>9.9359899124029996E-3</v>
      </c>
      <c r="F124">
        <f t="shared" si="1"/>
        <v>9.9359899124030004</v>
      </c>
      <c r="H124">
        <v>3.2089200019836426</v>
      </c>
      <c r="I124">
        <v>57600.010440502963</v>
      </c>
      <c r="J124">
        <f>ROUND(Table1[[#This Row],[Discharge Time (s)]]/3600,3)</f>
        <v>16</v>
      </c>
    </row>
    <row r="125" spans="1:10" hidden="1">
      <c r="A125" t="s">
        <v>11</v>
      </c>
      <c r="B125">
        <v>1</v>
      </c>
      <c r="C125" s="13">
        <v>16</v>
      </c>
      <c r="D125" t="str">
        <f>IF(OR(MOD((Table1[[#This Row],[Cycle]])-1,8)=0,Table1[[#This Row],[Cycle]]=1),"Yes","No")</f>
        <v>No</v>
      </c>
      <c r="E125">
        <v>0</v>
      </c>
      <c r="F125">
        <f t="shared" si="1"/>
        <v>0</v>
      </c>
      <c r="H125">
        <v>3.2089200019836426</v>
      </c>
      <c r="I125">
        <v>0</v>
      </c>
      <c r="J125">
        <f>ROUND(Table1[[#This Row],[Discharge Time (s)]]/3600,3)</f>
        <v>0</v>
      </c>
    </row>
    <row r="126" spans="1:10" hidden="1">
      <c r="A126" t="s">
        <v>11</v>
      </c>
      <c r="B126">
        <v>1</v>
      </c>
      <c r="C126" s="13">
        <v>17</v>
      </c>
      <c r="D126" t="str">
        <f>IF(OR(MOD((Table1[[#This Row],[Cycle]])-1,8)=0,Table1[[#This Row],[Cycle]]=1),"Yes","No")</f>
        <v>Yes</v>
      </c>
      <c r="E126">
        <v>2.076132149084E-2</v>
      </c>
      <c r="F126">
        <f t="shared" si="1"/>
        <v>20.76132149084</v>
      </c>
      <c r="H126">
        <v>3.3339650630950928</v>
      </c>
      <c r="I126">
        <v>131343.92527373054</v>
      </c>
      <c r="J126">
        <f>ROUND(Table1[[#This Row],[Discharge Time (s)]]/3600,3)</f>
        <v>36.484000000000002</v>
      </c>
    </row>
    <row r="127" spans="1:10" hidden="1">
      <c r="A127" t="s">
        <v>11</v>
      </c>
      <c r="B127">
        <v>1</v>
      </c>
      <c r="C127" s="13">
        <v>18</v>
      </c>
      <c r="D127" t="str">
        <f>IF(OR(MOD((Table1[[#This Row],[Cycle]])-1,8)=0,Table1[[#This Row],[Cycle]]=1),"Yes","No")</f>
        <v>No</v>
      </c>
      <c r="E127">
        <v>9.9352542426179996E-3</v>
      </c>
      <c r="F127">
        <f t="shared" si="1"/>
        <v>9.9352542426179991</v>
      </c>
      <c r="H127">
        <v>3.6063871383666992</v>
      </c>
      <c r="I127">
        <v>57601.976851882086</v>
      </c>
      <c r="J127">
        <f>ROUND(Table1[[#This Row],[Discharge Time (s)]]/3600,3)</f>
        <v>16.001000000000001</v>
      </c>
    </row>
    <row r="128" spans="1:10" hidden="1">
      <c r="A128" t="s">
        <v>11</v>
      </c>
      <c r="B128">
        <v>1</v>
      </c>
      <c r="C128" s="13">
        <v>19</v>
      </c>
      <c r="D128" t="str">
        <f>IF(OR(MOD((Table1[[#This Row],[Cycle]])-1,8)=0,Table1[[#This Row],[Cycle]]=1),"Yes","No")</f>
        <v>No</v>
      </c>
      <c r="E128">
        <v>9.9317554820310006E-3</v>
      </c>
      <c r="F128">
        <f t="shared" si="1"/>
        <v>9.9317554820310008</v>
      </c>
      <c r="H128">
        <v>3.3356695175170898</v>
      </c>
      <c r="I128">
        <v>57600.010598037297</v>
      </c>
      <c r="J128">
        <f>ROUND(Table1[[#This Row],[Discharge Time (s)]]/3600,3)</f>
        <v>16</v>
      </c>
    </row>
    <row r="129" spans="1:10" hidden="1">
      <c r="A129" t="s">
        <v>11</v>
      </c>
      <c r="B129">
        <v>1</v>
      </c>
      <c r="C129" s="13">
        <v>20</v>
      </c>
      <c r="D129" t="str">
        <f>IF(OR(MOD((Table1[[#This Row],[Cycle]])-1,8)=0,Table1[[#This Row],[Cycle]]=1),"Yes","No")</f>
        <v>No</v>
      </c>
      <c r="E129">
        <v>9.93176210334E-3</v>
      </c>
      <c r="F129">
        <f t="shared" si="1"/>
        <v>9.9317621033400005</v>
      </c>
      <c r="H129">
        <v>3.3356695175170898</v>
      </c>
      <c r="I129">
        <v>57600.010608274883</v>
      </c>
      <c r="J129">
        <f>ROUND(Table1[[#This Row],[Discharge Time (s)]]/3600,3)</f>
        <v>16</v>
      </c>
    </row>
    <row r="130" spans="1:10" hidden="1">
      <c r="A130" t="s">
        <v>11</v>
      </c>
      <c r="B130">
        <v>1</v>
      </c>
      <c r="C130" s="13">
        <v>21</v>
      </c>
      <c r="D130" t="str">
        <f>IF(OR(MOD((Table1[[#This Row],[Cycle]])-1,8)=0,Table1[[#This Row],[Cycle]]=1),"Yes","No")</f>
        <v>No</v>
      </c>
      <c r="E130">
        <v>9.9369584699009993E-3</v>
      </c>
      <c r="F130">
        <f t="shared" ref="F130:F193" si="2">1000*E130</f>
        <v>9.9369584699009987</v>
      </c>
      <c r="H130">
        <v>3.2951483726501465</v>
      </c>
      <c r="I130">
        <v>57601.97681087871</v>
      </c>
      <c r="J130">
        <f>ROUND(Table1[[#This Row],[Discharge Time (s)]]/3600,3)</f>
        <v>16.001000000000001</v>
      </c>
    </row>
    <row r="131" spans="1:10" hidden="1">
      <c r="A131" t="s">
        <v>11</v>
      </c>
      <c r="B131">
        <v>1</v>
      </c>
      <c r="C131" s="13">
        <v>22</v>
      </c>
      <c r="D131" t="str">
        <f>IF(OR(MOD((Table1[[#This Row],[Cycle]])-1,8)=0,Table1[[#This Row],[Cycle]]=1),"Yes","No")</f>
        <v>No</v>
      </c>
      <c r="E131">
        <v>9.9333651217410005E-3</v>
      </c>
      <c r="F131">
        <f t="shared" si="2"/>
        <v>9.9333651217409997</v>
      </c>
      <c r="H131">
        <v>3.2934629917144775</v>
      </c>
      <c r="I131">
        <v>57600.010648643969</v>
      </c>
      <c r="J131">
        <f>ROUND(Table1[[#This Row],[Discharge Time (s)]]/3600,3)</f>
        <v>16</v>
      </c>
    </row>
    <row r="132" spans="1:10" hidden="1">
      <c r="A132" t="s">
        <v>11</v>
      </c>
      <c r="B132">
        <v>1</v>
      </c>
      <c r="C132" s="13">
        <v>23</v>
      </c>
      <c r="D132" t="str">
        <f>IF(OR(MOD((Table1[[#This Row],[Cycle]])-1,8)=0,Table1[[#This Row],[Cycle]]=1),"Yes","No")</f>
        <v>No</v>
      </c>
      <c r="E132">
        <v>9.9317733871590007E-3</v>
      </c>
      <c r="F132">
        <f t="shared" si="2"/>
        <v>9.9317733871590015</v>
      </c>
      <c r="H132">
        <v>3.2495501041412354</v>
      </c>
      <c r="I132">
        <v>57600.010572982879</v>
      </c>
      <c r="J132">
        <f>ROUND(Table1[[#This Row],[Discharge Time (s)]]/3600,3)</f>
        <v>16</v>
      </c>
    </row>
    <row r="133" spans="1:10" hidden="1">
      <c r="A133" t="s">
        <v>11</v>
      </c>
      <c r="B133">
        <v>1</v>
      </c>
      <c r="C133" s="13">
        <v>24</v>
      </c>
      <c r="D133" t="str">
        <f>IF(OR(MOD((Table1[[#This Row],[Cycle]])-1,8)=0,Table1[[#This Row],[Cycle]]=1),"Yes","No")</f>
        <v>No</v>
      </c>
      <c r="E133">
        <v>0</v>
      </c>
      <c r="F133">
        <f t="shared" si="2"/>
        <v>0</v>
      </c>
      <c r="H133">
        <v>3.2495501041412354</v>
      </c>
      <c r="I133">
        <v>0</v>
      </c>
      <c r="J133">
        <f>ROUND(Table1[[#This Row],[Discharge Time (s)]]/3600,3)</f>
        <v>0</v>
      </c>
    </row>
    <row r="134" spans="1:10" hidden="1">
      <c r="A134" t="s">
        <v>11</v>
      </c>
      <c r="B134">
        <v>1</v>
      </c>
      <c r="C134" s="13">
        <v>25</v>
      </c>
      <c r="D134" t="str">
        <f>IF(OR(MOD((Table1[[#This Row],[Cycle]])-1,8)=0,Table1[[#This Row],[Cycle]]=1),"Yes","No")</f>
        <v>Yes</v>
      </c>
      <c r="E134">
        <v>2.0710080287897999E-2</v>
      </c>
      <c r="F134">
        <f t="shared" si="2"/>
        <v>20.710080287897998</v>
      </c>
      <c r="H134">
        <v>3.3373758792877197</v>
      </c>
      <c r="I134">
        <v>131178.52171552682</v>
      </c>
      <c r="J134">
        <f>ROUND(Table1[[#This Row],[Discharge Time (s)]]/3600,3)</f>
        <v>36.438000000000002</v>
      </c>
    </row>
    <row r="135" spans="1:10" hidden="1">
      <c r="A135" t="s">
        <v>11</v>
      </c>
      <c r="B135">
        <v>1</v>
      </c>
      <c r="C135" s="13">
        <v>26</v>
      </c>
      <c r="D135" t="str">
        <f>IF(OR(MOD((Table1[[#This Row],[Cycle]])-1,8)=0,Table1[[#This Row],[Cycle]]=1),"Yes","No")</f>
        <v>No</v>
      </c>
      <c r="E135">
        <v>9.9214467346499993E-3</v>
      </c>
      <c r="F135">
        <f t="shared" si="2"/>
        <v>9.921446734649999</v>
      </c>
      <c r="H135">
        <v>3.8165128231048584</v>
      </c>
      <c r="I135">
        <v>57600.01054406062</v>
      </c>
      <c r="J135">
        <f>ROUND(Table1[[#This Row],[Discharge Time (s)]]/3600,3)</f>
        <v>16</v>
      </c>
    </row>
    <row r="136" spans="1:10" hidden="1">
      <c r="A136" t="s">
        <v>11</v>
      </c>
      <c r="B136">
        <v>1</v>
      </c>
      <c r="C136" s="13">
        <v>27</v>
      </c>
      <c r="D136" t="str">
        <f>IF(OR(MOD((Table1[[#This Row],[Cycle]])-1,8)=0,Table1[[#This Row],[Cycle]]=1),"Yes","No")</f>
        <v>No</v>
      </c>
      <c r="E136">
        <v>9.9213811801799993E-3</v>
      </c>
      <c r="F136">
        <f t="shared" si="2"/>
        <v>9.9213811801799991</v>
      </c>
      <c r="H136">
        <v>3.2495501041412354</v>
      </c>
      <c r="I136">
        <v>57601.976416896418</v>
      </c>
      <c r="J136">
        <f>ROUND(Table1[[#This Row],[Discharge Time (s)]]/3600,3)</f>
        <v>16.001000000000001</v>
      </c>
    </row>
    <row r="137" spans="1:10" hidden="1">
      <c r="A137" t="s">
        <v>11</v>
      </c>
      <c r="B137">
        <v>1</v>
      </c>
      <c r="C137" s="13">
        <v>28</v>
      </c>
      <c r="D137" t="str">
        <f>IF(OR(MOD((Table1[[#This Row],[Cycle]])-1,8)=0,Table1[[#This Row],[Cycle]]=1),"Yes","No")</f>
        <v>No</v>
      </c>
      <c r="E137">
        <v>9.9204465436790006E-3</v>
      </c>
      <c r="F137">
        <f t="shared" si="2"/>
        <v>9.9204465436790006</v>
      </c>
      <c r="H137">
        <v>3.3795599937438965</v>
      </c>
      <c r="I137">
        <v>57600.010638894673</v>
      </c>
      <c r="J137">
        <f>ROUND(Table1[[#This Row],[Discharge Time (s)]]/3600,3)</f>
        <v>16</v>
      </c>
    </row>
    <row r="138" spans="1:10" hidden="1">
      <c r="A138" t="s">
        <v>11</v>
      </c>
      <c r="B138">
        <v>1</v>
      </c>
      <c r="C138" s="13">
        <v>29</v>
      </c>
      <c r="D138" t="str">
        <f>IF(OR(MOD((Table1[[#This Row],[Cycle]])-1,8)=0,Table1[[#This Row],[Cycle]]=1),"Yes","No")</f>
        <v>No</v>
      </c>
      <c r="E138">
        <v>9.9163056339679999E-3</v>
      </c>
      <c r="F138">
        <f t="shared" si="2"/>
        <v>9.9163056339679994</v>
      </c>
      <c r="H138">
        <v>3.3356695175170898</v>
      </c>
      <c r="I138">
        <v>57600.015319006219</v>
      </c>
      <c r="J138">
        <f>ROUND(Table1[[#This Row],[Discharge Time (s)]]/3600,3)</f>
        <v>16</v>
      </c>
    </row>
    <row r="139" spans="1:10" hidden="1">
      <c r="A139" t="s">
        <v>11</v>
      </c>
      <c r="B139">
        <v>1</v>
      </c>
      <c r="C139" s="13">
        <v>30</v>
      </c>
      <c r="D139" t="str">
        <f>IF(OR(MOD((Table1[[#This Row],[Cycle]])-1,8)=0,Table1[[#This Row],[Cycle]]=1),"Yes","No")</f>
        <v>No</v>
      </c>
      <c r="E139">
        <v>9.9280762613080005E-3</v>
      </c>
      <c r="F139">
        <f t="shared" si="2"/>
        <v>9.928076261308</v>
      </c>
      <c r="H139">
        <v>3.2951483726501465</v>
      </c>
      <c r="I139">
        <v>57601.985807902296</v>
      </c>
      <c r="J139">
        <f>ROUND(Table1[[#This Row],[Discharge Time (s)]]/3600,3)</f>
        <v>16.001000000000001</v>
      </c>
    </row>
    <row r="140" spans="1:10" hidden="1">
      <c r="A140" t="s">
        <v>11</v>
      </c>
      <c r="B140">
        <v>1</v>
      </c>
      <c r="C140" s="13">
        <v>31</v>
      </c>
      <c r="D140" t="str">
        <f>IF(OR(MOD((Table1[[#This Row],[Cycle]])-1,8)=0,Table1[[#This Row],[Cycle]]=1),"Yes","No")</f>
        <v>No</v>
      </c>
      <c r="E140">
        <v>9.9250172644049992E-3</v>
      </c>
      <c r="F140">
        <f t="shared" si="2"/>
        <v>9.9250172644049997</v>
      </c>
      <c r="H140">
        <v>3.423450231552124</v>
      </c>
      <c r="I140">
        <v>57601.976788810687</v>
      </c>
      <c r="J140">
        <f>ROUND(Table1[[#This Row],[Discharge Time (s)]]/3600,3)</f>
        <v>16.001000000000001</v>
      </c>
    </row>
    <row r="141" spans="1:10" hidden="1">
      <c r="A141" t="s">
        <v>11</v>
      </c>
      <c r="B141">
        <v>1</v>
      </c>
      <c r="C141" s="13">
        <v>32</v>
      </c>
      <c r="D141" t="str">
        <f>IF(OR(MOD((Table1[[#This Row],[Cycle]])-1,8)=0,Table1[[#This Row],[Cycle]]=1),"Yes","No")</f>
        <v>No</v>
      </c>
      <c r="E141">
        <v>0</v>
      </c>
      <c r="F141">
        <f t="shared" si="2"/>
        <v>0</v>
      </c>
      <c r="H141">
        <v>3.423450231552124</v>
      </c>
      <c r="I141">
        <v>0</v>
      </c>
      <c r="J141">
        <f>ROUND(Table1[[#This Row],[Discharge Time (s)]]/3600,3)</f>
        <v>0</v>
      </c>
    </row>
    <row r="142" spans="1:10" hidden="1">
      <c r="A142" t="s">
        <v>11</v>
      </c>
      <c r="B142">
        <v>1</v>
      </c>
      <c r="C142" s="13">
        <v>33</v>
      </c>
      <c r="D142" t="str">
        <f>IF(OR(MOD((Table1[[#This Row],[Cycle]])-1,8)=0,Table1[[#This Row],[Cycle]]=1),"Yes","No")</f>
        <v>Yes</v>
      </c>
      <c r="E142">
        <v>2.0647933862408999E-2</v>
      </c>
      <c r="F142">
        <f t="shared" si="2"/>
        <v>20.647933862408998</v>
      </c>
      <c r="H142">
        <v>0</v>
      </c>
      <c r="I142">
        <v>130869.87870830228</v>
      </c>
      <c r="J142">
        <f>ROUND(Table1[[#This Row],[Discharge Time (s)]]/3600,3)</f>
        <v>36.353000000000002</v>
      </c>
    </row>
    <row r="143" spans="1:10" hidden="1">
      <c r="A143" t="s">
        <v>11</v>
      </c>
      <c r="B143">
        <v>1</v>
      </c>
      <c r="C143" s="13">
        <v>34</v>
      </c>
      <c r="D143" t="str">
        <f>IF(OR(MOD((Table1[[#This Row],[Cycle]])-1,8)=0,Table1[[#This Row],[Cycle]]=1),"Yes","No")</f>
        <v>No</v>
      </c>
      <c r="E143">
        <v>9.9179729202849998E-3</v>
      </c>
      <c r="F143">
        <f t="shared" si="2"/>
        <v>9.9179729202849991</v>
      </c>
      <c r="H143">
        <v>3.7765042781829834</v>
      </c>
      <c r="I143">
        <v>57602.005202267217</v>
      </c>
      <c r="J143">
        <f>ROUND(Table1[[#This Row],[Discharge Time (s)]]/3600,3)</f>
        <v>16.001000000000001</v>
      </c>
    </row>
    <row r="144" spans="1:10" hidden="1">
      <c r="A144" t="s">
        <v>11</v>
      </c>
      <c r="B144">
        <v>1</v>
      </c>
      <c r="C144" s="13">
        <v>35</v>
      </c>
      <c r="D144" t="str">
        <f>IF(OR(MOD((Table1[[#This Row],[Cycle]])-1,8)=0,Table1[[#This Row],[Cycle]]=1),"Yes","No")</f>
        <v>No</v>
      </c>
      <c r="E144">
        <v>9.918524280441E-3</v>
      </c>
      <c r="F144">
        <f t="shared" si="2"/>
        <v>9.9185242804409999</v>
      </c>
      <c r="H144">
        <v>3.3356695175170898</v>
      </c>
      <c r="I144">
        <v>57600.026269415699</v>
      </c>
      <c r="J144">
        <f>ROUND(Table1[[#This Row],[Discharge Time (s)]]/3600,3)</f>
        <v>16</v>
      </c>
    </row>
    <row r="145" spans="1:10" hidden="1">
      <c r="A145" t="s">
        <v>11</v>
      </c>
      <c r="B145">
        <v>1</v>
      </c>
      <c r="C145" s="13">
        <v>36</v>
      </c>
      <c r="D145" t="str">
        <f>IF(OR(MOD((Table1[[#This Row],[Cycle]])-1,8)=0,Table1[[#This Row],[Cycle]]=1),"Yes","No")</f>
        <v>No</v>
      </c>
      <c r="E145">
        <v>9.9167941065149996E-3</v>
      </c>
      <c r="F145">
        <f t="shared" si="2"/>
        <v>9.9167941065149989</v>
      </c>
      <c r="H145">
        <v>3.3812887668609619</v>
      </c>
      <c r="I145">
        <v>57600.039633443186</v>
      </c>
      <c r="J145">
        <f>ROUND(Table1[[#This Row],[Discharge Time (s)]]/3600,3)</f>
        <v>16</v>
      </c>
    </row>
    <row r="146" spans="1:10" hidden="1">
      <c r="A146" t="s">
        <v>11</v>
      </c>
      <c r="B146">
        <v>1</v>
      </c>
      <c r="C146" s="13">
        <v>37</v>
      </c>
      <c r="D146" t="str">
        <f>IF(OR(MOD((Table1[[#This Row],[Cycle]])-1,8)=0,Table1[[#This Row],[Cycle]]=1),"Yes","No")</f>
        <v>No</v>
      </c>
      <c r="E146">
        <v>9.9135320572590006E-3</v>
      </c>
      <c r="F146">
        <f t="shared" si="2"/>
        <v>9.9135320572590011</v>
      </c>
      <c r="H146">
        <v>3.3373758792877197</v>
      </c>
      <c r="I146">
        <v>57602.005287487787</v>
      </c>
      <c r="J146">
        <f>ROUND(Table1[[#This Row],[Discharge Time (s)]]/3600,3)</f>
        <v>16.001000000000001</v>
      </c>
    </row>
    <row r="147" spans="1:10" hidden="1">
      <c r="A147" t="s">
        <v>11</v>
      </c>
      <c r="B147">
        <v>1</v>
      </c>
      <c r="C147" s="13">
        <v>38</v>
      </c>
      <c r="D147" t="str">
        <f>IF(OR(MOD((Table1[[#This Row],[Cycle]])-1,8)=0,Table1[[#This Row],[Cycle]]=1),"Yes","No")</f>
        <v>No</v>
      </c>
      <c r="E147">
        <v>9.9106616946029995E-3</v>
      </c>
      <c r="F147">
        <f t="shared" si="2"/>
        <v>9.9106616946030002</v>
      </c>
      <c r="H147">
        <v>3.2951483726501465</v>
      </c>
      <c r="I147">
        <v>57600.035327067904</v>
      </c>
      <c r="J147">
        <f>ROUND(Table1[[#This Row],[Discharge Time (s)]]/3600,3)</f>
        <v>16</v>
      </c>
    </row>
    <row r="148" spans="1:10" hidden="1">
      <c r="A148" t="s">
        <v>11</v>
      </c>
      <c r="B148">
        <v>1</v>
      </c>
      <c r="C148" s="13">
        <v>39</v>
      </c>
      <c r="D148" t="str">
        <f>IF(OR(MOD((Table1[[#This Row],[Cycle]])-1,8)=0,Table1[[#This Row],[Cycle]]=1),"Yes","No")</f>
        <v>No</v>
      </c>
      <c r="E148">
        <v>9.9063769065450002E-3</v>
      </c>
      <c r="F148">
        <f t="shared" si="2"/>
        <v>9.9063769065450007</v>
      </c>
      <c r="H148">
        <v>3.3390836715698242</v>
      </c>
      <c r="I148">
        <v>57602.004031352713</v>
      </c>
      <c r="J148">
        <f>ROUND(Table1[[#This Row],[Discharge Time (s)]]/3600,3)</f>
        <v>16.001000000000001</v>
      </c>
    </row>
    <row r="149" spans="1:10" hidden="1">
      <c r="A149" t="s">
        <v>11</v>
      </c>
      <c r="B149">
        <v>1</v>
      </c>
      <c r="C149" s="13">
        <v>40</v>
      </c>
      <c r="D149" t="str">
        <f>IF(OR(MOD((Table1[[#This Row],[Cycle]])-1,8)=0,Table1[[#This Row],[Cycle]]=1),"Yes","No")</f>
        <v>No</v>
      </c>
      <c r="E149">
        <v>0</v>
      </c>
      <c r="F149">
        <f t="shared" si="2"/>
        <v>0</v>
      </c>
      <c r="H149">
        <v>3.3390836715698242</v>
      </c>
      <c r="I149">
        <v>0</v>
      </c>
      <c r="J149">
        <f>ROUND(Table1[[#This Row],[Discharge Time (s)]]/3600,3)</f>
        <v>0</v>
      </c>
    </row>
    <row r="150" spans="1:10" hidden="1">
      <c r="A150" t="s">
        <v>11</v>
      </c>
      <c r="B150">
        <v>1</v>
      </c>
      <c r="C150" s="13">
        <v>41</v>
      </c>
      <c r="D150" t="str">
        <f>IF(OR(MOD((Table1[[#This Row],[Cycle]])-1,8)=0,Table1[[#This Row],[Cycle]]=1),"Yes","No")</f>
        <v>Yes</v>
      </c>
      <c r="E150">
        <v>2.0604225816577001E-2</v>
      </c>
      <c r="F150">
        <f t="shared" si="2"/>
        <v>20.604225816576999</v>
      </c>
      <c r="H150">
        <v>3.3812887668609619</v>
      </c>
      <c r="I150">
        <v>130643.09056016934</v>
      </c>
      <c r="J150">
        <f>ROUND(Table1[[#This Row],[Discharge Time (s)]]/3600,3)</f>
        <v>36.29</v>
      </c>
    </row>
    <row r="151" spans="1:10" hidden="1">
      <c r="A151" t="s">
        <v>11</v>
      </c>
      <c r="B151">
        <v>1</v>
      </c>
      <c r="C151" s="13">
        <v>42</v>
      </c>
      <c r="D151" t="str">
        <f>IF(OR(MOD((Table1[[#This Row],[Cycle]])-1,8)=0,Table1[[#This Row],[Cycle]]=1),"Yes","No")</f>
        <v>No</v>
      </c>
      <c r="E151">
        <v>9.9159020033959995E-3</v>
      </c>
      <c r="F151">
        <f t="shared" si="2"/>
        <v>9.915902003395999</v>
      </c>
      <c r="H151">
        <v>3.7784368991851807</v>
      </c>
      <c r="I151">
        <v>57600.030806100141</v>
      </c>
      <c r="J151">
        <f>ROUND(Table1[[#This Row],[Discharge Time (s)]]/3600,3)</f>
        <v>16</v>
      </c>
    </row>
    <row r="152" spans="1:10" hidden="1">
      <c r="A152" t="s">
        <v>11</v>
      </c>
      <c r="B152">
        <v>1</v>
      </c>
      <c r="C152" s="13">
        <v>43</v>
      </c>
      <c r="D152" t="str">
        <f>IF(OR(MOD((Table1[[#This Row],[Cycle]])-1,8)=0,Table1[[#This Row],[Cycle]]=1),"Yes","No")</f>
        <v>No</v>
      </c>
      <c r="E152">
        <v>9.9141682422859995E-3</v>
      </c>
      <c r="F152">
        <f t="shared" si="2"/>
        <v>9.9141682422859994</v>
      </c>
      <c r="H152">
        <v>3.4217009544372559</v>
      </c>
      <c r="I152">
        <v>57602.006088253853</v>
      </c>
      <c r="J152">
        <f>ROUND(Table1[[#This Row],[Discharge Time (s)]]/3600,3)</f>
        <v>16.001000000000001</v>
      </c>
    </row>
    <row r="153" spans="1:10" hidden="1">
      <c r="A153" t="s">
        <v>11</v>
      </c>
      <c r="B153">
        <v>1</v>
      </c>
      <c r="C153" s="13">
        <v>44</v>
      </c>
      <c r="D153" t="str">
        <f>IF(OR(MOD((Table1[[#This Row],[Cycle]])-1,8)=0,Table1[[#This Row],[Cycle]]=1),"Yes","No")</f>
        <v>No</v>
      </c>
      <c r="E153">
        <v>9.9137992605050004E-3</v>
      </c>
      <c r="F153">
        <f t="shared" si="2"/>
        <v>9.9137992605049998</v>
      </c>
      <c r="H153">
        <v>3.3373758792877197</v>
      </c>
      <c r="I153">
        <v>57600.040034088161</v>
      </c>
      <c r="J153">
        <f>ROUND(Table1[[#This Row],[Discharge Time (s)]]/3600,3)</f>
        <v>16</v>
      </c>
    </row>
    <row r="154" spans="1:10" hidden="1">
      <c r="A154" t="s">
        <v>11</v>
      </c>
      <c r="B154">
        <v>1</v>
      </c>
      <c r="C154" s="13">
        <v>45</v>
      </c>
      <c r="D154" t="str">
        <f>IF(OR(MOD((Table1[[#This Row],[Cycle]])-1,8)=0,Table1[[#This Row],[Cycle]]=1),"Yes","No")</f>
        <v>No</v>
      </c>
      <c r="E154">
        <v>9.9161984145990003E-3</v>
      </c>
      <c r="F154">
        <f t="shared" si="2"/>
        <v>9.9161984145990001</v>
      </c>
      <c r="H154">
        <v>3.3407933712005615</v>
      </c>
      <c r="I154">
        <v>57600.037945286691</v>
      </c>
      <c r="J154">
        <f>ROUND(Table1[[#This Row],[Discharge Time (s)]]/3600,3)</f>
        <v>16</v>
      </c>
    </row>
    <row r="155" spans="1:10" hidden="1">
      <c r="A155" t="s">
        <v>11</v>
      </c>
      <c r="B155">
        <v>1</v>
      </c>
      <c r="C155" s="13">
        <v>46</v>
      </c>
      <c r="D155" t="str">
        <f>IF(OR(MOD((Table1[[#This Row],[Cycle]])-1,8)=0,Table1[[#This Row],[Cycle]]=1),"Yes","No")</f>
        <v>No</v>
      </c>
      <c r="E155">
        <v>9.9134667161140007E-3</v>
      </c>
      <c r="F155">
        <f t="shared" si="2"/>
        <v>9.9134667161140015</v>
      </c>
      <c r="H155">
        <v>3.3390836715698242</v>
      </c>
      <c r="I155">
        <v>57600.042002637034</v>
      </c>
      <c r="J155">
        <f>ROUND(Table1[[#This Row],[Discharge Time (s)]]/3600,3)</f>
        <v>16</v>
      </c>
    </row>
    <row r="156" spans="1:10" hidden="1">
      <c r="A156" t="s">
        <v>11</v>
      </c>
      <c r="B156">
        <v>1</v>
      </c>
      <c r="C156" s="13">
        <v>47</v>
      </c>
      <c r="D156" t="str">
        <f>IF(OR(MOD((Table1[[#This Row],[Cycle]])-1,8)=0,Table1[[#This Row],[Cycle]]=1),"Yes","No")</f>
        <v>No</v>
      </c>
      <c r="E156">
        <v>9.9072685619949995E-3</v>
      </c>
      <c r="F156">
        <f t="shared" si="2"/>
        <v>9.9072685619950001</v>
      </c>
      <c r="H156">
        <v>3.4252016544342041</v>
      </c>
      <c r="I156">
        <v>57600.035421445864</v>
      </c>
      <c r="J156">
        <f>ROUND(Table1[[#This Row],[Discharge Time (s)]]/3600,3)</f>
        <v>16</v>
      </c>
    </row>
    <row r="157" spans="1:10" hidden="1">
      <c r="A157" t="s">
        <v>11</v>
      </c>
      <c r="B157">
        <v>1</v>
      </c>
      <c r="C157" s="13">
        <v>48</v>
      </c>
      <c r="D157" t="str">
        <f>IF(OR(MOD((Table1[[#This Row],[Cycle]])-1,8)=0,Table1[[#This Row],[Cycle]]=1),"Yes","No")</f>
        <v>No</v>
      </c>
      <c r="E157">
        <v>0</v>
      </c>
      <c r="F157">
        <f t="shared" si="2"/>
        <v>0</v>
      </c>
      <c r="H157">
        <v>3.4252016544342041</v>
      </c>
      <c r="I157">
        <v>0</v>
      </c>
      <c r="J157">
        <f>ROUND(Table1[[#This Row],[Discharge Time (s)]]/3600,3)</f>
        <v>0</v>
      </c>
    </row>
    <row r="158" spans="1:10" hidden="1">
      <c r="A158" t="s">
        <v>11</v>
      </c>
      <c r="B158">
        <v>1</v>
      </c>
      <c r="C158" s="13">
        <v>49</v>
      </c>
      <c r="D158" t="str">
        <f>IF(OR(MOD((Table1[[#This Row],[Cycle]])-1,8)=0,Table1[[#This Row],[Cycle]]=1),"Yes","No")</f>
        <v>Yes</v>
      </c>
      <c r="E158">
        <v>2.0565860228601001E-2</v>
      </c>
      <c r="F158">
        <f t="shared" si="2"/>
        <v>20.565860228601</v>
      </c>
      <c r="H158">
        <v>3.4673407077789307</v>
      </c>
      <c r="I158">
        <v>130394.45416764304</v>
      </c>
      <c r="J158">
        <f>ROUND(Table1[[#This Row],[Discharge Time (s)]]/3600,3)</f>
        <v>36.220999999999997</v>
      </c>
    </row>
    <row r="159" spans="1:10" hidden="1">
      <c r="A159" t="s">
        <v>11</v>
      </c>
      <c r="B159">
        <v>1</v>
      </c>
      <c r="C159" s="13">
        <v>50</v>
      </c>
      <c r="D159" t="str">
        <f>IF(OR(MOD((Table1[[#This Row],[Cycle]])-1,8)=0,Table1[[#This Row],[Cycle]]=1),"Yes","No")</f>
        <v>No</v>
      </c>
      <c r="E159">
        <v>9.9173973287400002E-3</v>
      </c>
      <c r="F159">
        <f t="shared" si="2"/>
        <v>9.9173973287399999</v>
      </c>
      <c r="H159">
        <v>3.7784368991851807</v>
      </c>
      <c r="I159">
        <v>57600.039418744927</v>
      </c>
      <c r="J159">
        <f>ROUND(Table1[[#This Row],[Discharge Time (s)]]/3600,3)</f>
        <v>16</v>
      </c>
    </row>
    <row r="160" spans="1:10" hidden="1">
      <c r="A160" t="s">
        <v>11</v>
      </c>
      <c r="B160">
        <v>1</v>
      </c>
      <c r="C160" s="13">
        <v>51</v>
      </c>
      <c r="D160" t="str">
        <f>IF(OR(MOD((Table1[[#This Row],[Cycle]])-1,8)=0,Table1[[#This Row],[Cycle]]=1),"Yes","No")</f>
        <v>No</v>
      </c>
      <c r="E160">
        <v>9.9158190189310002E-3</v>
      </c>
      <c r="F160">
        <f t="shared" si="2"/>
        <v>9.9158190189309998</v>
      </c>
      <c r="H160">
        <v>3.3812887668609619</v>
      </c>
      <c r="I160">
        <v>57600.039623176519</v>
      </c>
      <c r="J160">
        <f>ROUND(Table1[[#This Row],[Discharge Time (s)]]/3600,3)</f>
        <v>16</v>
      </c>
    </row>
    <row r="161" spans="1:10" hidden="1">
      <c r="A161" t="s">
        <v>11</v>
      </c>
      <c r="B161">
        <v>1</v>
      </c>
      <c r="C161" s="13">
        <v>52</v>
      </c>
      <c r="D161" t="str">
        <f>IF(OR(MOD((Table1[[#This Row],[Cycle]])-1,8)=0,Table1[[#This Row],[Cycle]]=1),"Yes","No")</f>
        <v>No</v>
      </c>
      <c r="E161">
        <v>9.9157716640759994E-3</v>
      </c>
      <c r="F161">
        <f t="shared" si="2"/>
        <v>9.915771664075999</v>
      </c>
      <c r="H161">
        <v>3.3795599937438965</v>
      </c>
      <c r="I161">
        <v>57600.028176672815</v>
      </c>
      <c r="J161">
        <f>ROUND(Table1[[#This Row],[Discharge Time (s)]]/3600,3)</f>
        <v>16</v>
      </c>
    </row>
    <row r="162" spans="1:10" hidden="1">
      <c r="A162" t="s">
        <v>11</v>
      </c>
      <c r="B162">
        <v>1</v>
      </c>
      <c r="C162" s="13">
        <v>53</v>
      </c>
      <c r="D162" t="str">
        <f>IF(OR(MOD((Table1[[#This Row],[Cycle]])-1,8)=0,Table1[[#This Row],[Cycle]]=1),"Yes","No")</f>
        <v>No</v>
      </c>
      <c r="E162">
        <v>9.9151659032819996E-3</v>
      </c>
      <c r="F162">
        <f t="shared" si="2"/>
        <v>9.9151659032820003</v>
      </c>
      <c r="H162">
        <v>3.4217009544372559</v>
      </c>
      <c r="I162">
        <v>57600.037520422491</v>
      </c>
      <c r="J162">
        <f>ROUND(Table1[[#This Row],[Discharge Time (s)]]/3600,3)</f>
        <v>16</v>
      </c>
    </row>
    <row r="163" spans="1:10" hidden="1">
      <c r="A163" t="s">
        <v>11</v>
      </c>
      <c r="B163">
        <v>1</v>
      </c>
      <c r="C163" s="13">
        <v>54</v>
      </c>
      <c r="D163" t="str">
        <f>IF(OR(MOD((Table1[[#This Row],[Cycle]])-1,8)=0,Table1[[#This Row],[Cycle]]=1),"Yes","No")</f>
        <v>No</v>
      </c>
      <c r="E163">
        <v>9.9201457768380002E-3</v>
      </c>
      <c r="F163">
        <f t="shared" si="2"/>
        <v>9.9201457768379999</v>
      </c>
      <c r="H163">
        <v>3.423450231552124</v>
      </c>
      <c r="I163">
        <v>57600.024372862725</v>
      </c>
      <c r="J163">
        <f>ROUND(Table1[[#This Row],[Discharge Time (s)]]/3600,3)</f>
        <v>16</v>
      </c>
    </row>
    <row r="164" spans="1:10" hidden="1">
      <c r="A164" t="s">
        <v>11</v>
      </c>
      <c r="B164">
        <v>1</v>
      </c>
      <c r="C164" s="13">
        <v>55</v>
      </c>
      <c r="D164" t="str">
        <f>IF(OR(MOD((Table1[[#This Row],[Cycle]])-1,8)=0,Table1[[#This Row],[Cycle]]=1),"Yes","No")</f>
        <v>No</v>
      </c>
      <c r="E164">
        <v>9.9231311510000007E-3</v>
      </c>
      <c r="F164">
        <f t="shared" si="2"/>
        <v>9.9231311510000015</v>
      </c>
      <c r="H164">
        <v>3.4269545078277588</v>
      </c>
      <c r="I164">
        <v>57602.037105670504</v>
      </c>
      <c r="J164">
        <f>ROUND(Table1[[#This Row],[Discharge Time (s)]]/3600,3)</f>
        <v>16.001000000000001</v>
      </c>
    </row>
    <row r="165" spans="1:10" hidden="1">
      <c r="A165" t="s">
        <v>11</v>
      </c>
      <c r="B165">
        <v>1</v>
      </c>
      <c r="C165" s="13">
        <v>56</v>
      </c>
      <c r="D165" t="str">
        <f>IF(OR(MOD((Table1[[#This Row],[Cycle]])-1,8)=0,Table1[[#This Row],[Cycle]]=1),"Yes","No")</f>
        <v>No</v>
      </c>
      <c r="E165">
        <v>0</v>
      </c>
      <c r="F165">
        <f t="shared" si="2"/>
        <v>0</v>
      </c>
      <c r="H165">
        <v>3.4269545078277588</v>
      </c>
      <c r="I165">
        <v>0</v>
      </c>
      <c r="J165">
        <f>ROUND(Table1[[#This Row],[Discharge Time (s)]]/3600,3)</f>
        <v>0</v>
      </c>
    </row>
    <row r="166" spans="1:10" hidden="1">
      <c r="A166" t="s">
        <v>11</v>
      </c>
      <c r="B166">
        <v>1</v>
      </c>
      <c r="C166" s="13">
        <v>57</v>
      </c>
      <c r="D166" t="str">
        <f>IF(OR(MOD((Table1[[#This Row],[Cycle]])-1,8)=0,Table1[[#This Row],[Cycle]]=1),"Yes","No")</f>
        <v>Yes</v>
      </c>
      <c r="E166">
        <v>2.0536218467272001E-2</v>
      </c>
      <c r="F166">
        <f t="shared" si="2"/>
        <v>20.536218467272001</v>
      </c>
      <c r="H166">
        <v>3.423450231552124</v>
      </c>
      <c r="I166">
        <v>130005.8461527748</v>
      </c>
      <c r="J166">
        <f>ROUND(Table1[[#This Row],[Discharge Time (s)]]/3600,3)</f>
        <v>36.113</v>
      </c>
    </row>
    <row r="167" spans="1:10" hidden="1">
      <c r="A167" t="s">
        <v>11</v>
      </c>
      <c r="B167">
        <v>1</v>
      </c>
      <c r="C167" s="13">
        <v>58</v>
      </c>
      <c r="D167" t="str">
        <f>IF(OR(MOD((Table1[[#This Row],[Cycle]])-1,8)=0,Table1[[#This Row],[Cycle]]=1),"Yes","No")</f>
        <v>No</v>
      </c>
      <c r="E167">
        <v>9.9216324038950005E-3</v>
      </c>
      <c r="F167">
        <f t="shared" si="2"/>
        <v>9.9216324038949999</v>
      </c>
      <c r="H167">
        <v>3.7784368991851807</v>
      </c>
      <c r="I167">
        <v>57600.04606633087</v>
      </c>
      <c r="J167">
        <f>ROUND(Table1[[#This Row],[Discharge Time (s)]]/3600,3)</f>
        <v>16</v>
      </c>
    </row>
    <row r="168" spans="1:10" hidden="1">
      <c r="A168" t="s">
        <v>11</v>
      </c>
      <c r="B168">
        <v>1</v>
      </c>
      <c r="C168" s="13">
        <v>59</v>
      </c>
      <c r="D168" t="str">
        <f>IF(OR(MOD((Table1[[#This Row],[Cycle]])-1,8)=0,Table1[[#This Row],[Cycle]]=1),"Yes","No")</f>
        <v>No</v>
      </c>
      <c r="E168">
        <v>9.9100522108250006E-3</v>
      </c>
      <c r="F168">
        <f t="shared" si="2"/>
        <v>9.9100522108250004</v>
      </c>
      <c r="H168">
        <v>3.4269545078277588</v>
      </c>
      <c r="I168">
        <v>57600.039661280658</v>
      </c>
      <c r="J168">
        <f>ROUND(Table1[[#This Row],[Discharge Time (s)]]/3600,3)</f>
        <v>16</v>
      </c>
    </row>
    <row r="169" spans="1:10" hidden="1">
      <c r="A169" t="s">
        <v>11</v>
      </c>
      <c r="B169">
        <v>1</v>
      </c>
      <c r="C169" s="13">
        <v>60</v>
      </c>
      <c r="D169" t="str">
        <f>IF(OR(MOD((Table1[[#This Row],[Cycle]])-1,8)=0,Table1[[#This Row],[Cycle]]=1),"Yes","No")</f>
        <v>No</v>
      </c>
      <c r="E169">
        <v>9.9035922955619995E-3</v>
      </c>
      <c r="F169">
        <f t="shared" si="2"/>
        <v>9.9035922955619995</v>
      </c>
      <c r="H169">
        <v>3.4269545078277588</v>
      </c>
      <c r="I169">
        <v>57601.990601649784</v>
      </c>
      <c r="J169">
        <f>ROUND(Table1[[#This Row],[Discharge Time (s)]]/3600,3)</f>
        <v>16.001000000000001</v>
      </c>
    </row>
    <row r="170" spans="1:10" hidden="1">
      <c r="A170" t="s">
        <v>11</v>
      </c>
      <c r="B170">
        <v>1</v>
      </c>
      <c r="C170" s="13">
        <v>61</v>
      </c>
      <c r="D170" t="str">
        <f>IF(OR(MOD((Table1[[#This Row],[Cycle]])-1,8)=0,Table1[[#This Row],[Cycle]]=1),"Yes","No")</f>
        <v>No</v>
      </c>
      <c r="E170">
        <v>9.9123885983160003E-3</v>
      </c>
      <c r="F170">
        <f t="shared" si="2"/>
        <v>9.9123885983160012</v>
      </c>
      <c r="H170">
        <v>3.509437084197998</v>
      </c>
      <c r="I170">
        <v>57600.050289189057</v>
      </c>
      <c r="J170">
        <f>ROUND(Table1[[#This Row],[Discharge Time (s)]]/3600,3)</f>
        <v>16</v>
      </c>
    </row>
    <row r="171" spans="1:10" hidden="1">
      <c r="A171" t="s">
        <v>11</v>
      </c>
      <c r="B171">
        <v>1</v>
      </c>
      <c r="C171" s="13">
        <v>62</v>
      </c>
      <c r="D171" t="str">
        <f>IF(OR(MOD((Table1[[#This Row],[Cycle]])-1,8)=0,Table1[[#This Row],[Cycle]]=1),"Yes","No")</f>
        <v>No</v>
      </c>
      <c r="E171">
        <v>9.919824737944E-3</v>
      </c>
      <c r="F171">
        <f t="shared" si="2"/>
        <v>9.9198247379439994</v>
      </c>
      <c r="H171">
        <v>3.4252016544342041</v>
      </c>
      <c r="I171">
        <v>57601.994605182699</v>
      </c>
      <c r="J171">
        <f>ROUND(Table1[[#This Row],[Discharge Time (s)]]/3600,3)</f>
        <v>16.001000000000001</v>
      </c>
    </row>
    <row r="172" spans="1:10" hidden="1">
      <c r="A172" t="s">
        <v>11</v>
      </c>
      <c r="B172">
        <v>1</v>
      </c>
      <c r="C172" s="13">
        <v>63</v>
      </c>
      <c r="D172" t="str">
        <f>IF(OR(MOD((Table1[[#This Row],[Cycle]])-1,8)=0,Table1[[#This Row],[Cycle]]=1),"Yes","No")</f>
        <v>No</v>
      </c>
      <c r="E172">
        <v>9.9200596557790007E-3</v>
      </c>
      <c r="F172">
        <f t="shared" si="2"/>
        <v>9.9200596557790011</v>
      </c>
      <c r="H172">
        <v>0</v>
      </c>
      <c r="I172">
        <v>57600.014944885093</v>
      </c>
      <c r="J172">
        <f>ROUND(Table1[[#This Row],[Discharge Time (s)]]/3600,3)</f>
        <v>16</v>
      </c>
    </row>
    <row r="173" spans="1:10" hidden="1">
      <c r="A173" t="s">
        <v>11</v>
      </c>
      <c r="B173">
        <v>1</v>
      </c>
      <c r="C173" s="13">
        <v>64</v>
      </c>
      <c r="D173" t="str">
        <f>IF(OR(MOD((Table1[[#This Row],[Cycle]])-1,8)=0,Table1[[#This Row],[Cycle]]=1),"Yes","No")</f>
        <v>No</v>
      </c>
      <c r="E173">
        <v>0</v>
      </c>
      <c r="F173">
        <f t="shared" si="2"/>
        <v>0</v>
      </c>
      <c r="H173">
        <v>0</v>
      </c>
      <c r="I173">
        <v>0</v>
      </c>
      <c r="J173">
        <f>ROUND(Table1[[#This Row],[Discharge Time (s)]]/3600,3)</f>
        <v>0</v>
      </c>
    </row>
    <row r="174" spans="1:10" hidden="1">
      <c r="A174" t="s">
        <v>11</v>
      </c>
      <c r="B174">
        <v>1</v>
      </c>
      <c r="C174" s="13">
        <v>65</v>
      </c>
      <c r="D174" t="str">
        <f>IF(OR(MOD((Table1[[#This Row],[Cycle]])-1,8)=0,Table1[[#This Row],[Cycle]]=1),"Yes","No")</f>
        <v>Yes</v>
      </c>
      <c r="E174">
        <v>2.048739081756E-2</v>
      </c>
      <c r="F174">
        <f t="shared" si="2"/>
        <v>20.487390817560001</v>
      </c>
      <c r="H174">
        <v>3.423450231552124</v>
      </c>
      <c r="I174">
        <v>129606.34756161104</v>
      </c>
      <c r="J174">
        <f>ROUND(Table1[[#This Row],[Discharge Time (s)]]/3600,3)</f>
        <v>36.002000000000002</v>
      </c>
    </row>
    <row r="175" spans="1:10" hidden="1">
      <c r="A175" t="s">
        <v>11</v>
      </c>
      <c r="B175">
        <v>1</v>
      </c>
      <c r="C175" s="13">
        <v>66</v>
      </c>
      <c r="D175" t="str">
        <f>IF(OR(MOD((Table1[[#This Row],[Cycle]])-1,8)=0,Table1[[#This Row],[Cycle]]=1),"Yes","No")</f>
        <v>No</v>
      </c>
      <c r="E175">
        <v>9.9211885084199997E-3</v>
      </c>
      <c r="F175">
        <f t="shared" si="2"/>
        <v>9.9211885084200002</v>
      </c>
      <c r="H175">
        <v>3.8623542785644531</v>
      </c>
      <c r="I175">
        <v>57600.008140966398</v>
      </c>
      <c r="J175">
        <f>ROUND(Table1[[#This Row],[Discharge Time (s)]]/3600,3)</f>
        <v>16</v>
      </c>
    </row>
    <row r="176" spans="1:10" hidden="1">
      <c r="A176" t="s">
        <v>11</v>
      </c>
      <c r="B176">
        <v>1</v>
      </c>
      <c r="C176" s="13">
        <v>67</v>
      </c>
      <c r="D176" t="str">
        <f>IF(OR(MOD((Table1[[#This Row],[Cycle]])-1,8)=0,Table1[[#This Row],[Cycle]]=1),"Yes","No")</f>
        <v>No</v>
      </c>
      <c r="E176">
        <v>9.9220273115019995E-3</v>
      </c>
      <c r="F176">
        <f t="shared" si="2"/>
        <v>9.9220273115019992</v>
      </c>
      <c r="H176">
        <v>3.4673407077789307</v>
      </c>
      <c r="I176">
        <v>57600.009719565162</v>
      </c>
      <c r="J176">
        <f>ROUND(Table1[[#This Row],[Discharge Time (s)]]/3600,3)</f>
        <v>16</v>
      </c>
    </row>
    <row r="177" spans="1:10" hidden="1">
      <c r="A177" t="s">
        <v>11</v>
      </c>
      <c r="B177">
        <v>1</v>
      </c>
      <c r="C177" s="13">
        <v>68</v>
      </c>
      <c r="D177" t="str">
        <f>IF(OR(MOD((Table1[[#This Row],[Cycle]])-1,8)=0,Table1[[#This Row],[Cycle]]=1),"Yes","No")</f>
        <v>No</v>
      </c>
      <c r="E177">
        <v>9.9156371056830003E-3</v>
      </c>
      <c r="F177">
        <f t="shared" si="2"/>
        <v>9.9156371056830004</v>
      </c>
      <c r="H177">
        <v>3.4691143035888672</v>
      </c>
      <c r="I177">
        <v>57601.975766799718</v>
      </c>
      <c r="J177">
        <f>ROUND(Table1[[#This Row],[Discharge Time (s)]]/3600,3)</f>
        <v>16.001000000000001</v>
      </c>
    </row>
    <row r="178" spans="1:10" hidden="1">
      <c r="A178" t="s">
        <v>11</v>
      </c>
      <c r="B178">
        <v>1</v>
      </c>
      <c r="C178" s="13">
        <v>69</v>
      </c>
      <c r="D178" t="str">
        <f>IF(OR(MOD((Table1[[#This Row],[Cycle]])-1,8)=0,Table1[[#This Row],[Cycle]]=1),"Yes","No")</f>
        <v>No</v>
      </c>
      <c r="E178">
        <v>9.9118189277530005E-3</v>
      </c>
      <c r="F178">
        <f t="shared" si="2"/>
        <v>9.911818927753</v>
      </c>
      <c r="H178">
        <v>3.4252016544342041</v>
      </c>
      <c r="I178">
        <v>57601.980011911888</v>
      </c>
      <c r="J178">
        <f>ROUND(Table1[[#This Row],[Discharge Time (s)]]/3600,3)</f>
        <v>16.001000000000001</v>
      </c>
    </row>
    <row r="179" spans="1:10" hidden="1">
      <c r="A179" t="s">
        <v>11</v>
      </c>
      <c r="B179">
        <v>1</v>
      </c>
      <c r="C179" s="13">
        <v>70</v>
      </c>
      <c r="D179" t="str">
        <f>IF(OR(MOD((Table1[[#This Row],[Cycle]])-1,8)=0,Table1[[#This Row],[Cycle]]=1),"Yes","No")</f>
        <v>No</v>
      </c>
      <c r="E179">
        <v>9.9102447129019999E-3</v>
      </c>
      <c r="F179">
        <f t="shared" si="2"/>
        <v>9.9102447129019993</v>
      </c>
      <c r="H179">
        <v>3.4673407077789307</v>
      </c>
      <c r="I179">
        <v>57600.009713818436</v>
      </c>
      <c r="J179">
        <f>ROUND(Table1[[#This Row],[Discharge Time (s)]]/3600,3)</f>
        <v>16</v>
      </c>
    </row>
    <row r="180" spans="1:10" hidden="1">
      <c r="A180" t="s">
        <v>11</v>
      </c>
      <c r="B180">
        <v>1</v>
      </c>
      <c r="C180" s="13">
        <v>71</v>
      </c>
      <c r="D180" t="str">
        <f>IF(OR(MOD((Table1[[#This Row],[Cycle]])-1,8)=0,Table1[[#This Row],[Cycle]]=1),"Yes","No")</f>
        <v>No</v>
      </c>
      <c r="E180">
        <v>9.9172463387320001E-3</v>
      </c>
      <c r="F180">
        <f t="shared" si="2"/>
        <v>9.9172463387319993</v>
      </c>
      <c r="H180">
        <v>3.4673407077789307</v>
      </c>
      <c r="I180">
        <v>57600.009741804446</v>
      </c>
      <c r="J180">
        <f>ROUND(Table1[[#This Row],[Discharge Time (s)]]/3600,3)</f>
        <v>16</v>
      </c>
    </row>
    <row r="181" spans="1:10" hidden="1">
      <c r="A181" t="s">
        <v>11</v>
      </c>
      <c r="B181">
        <v>1</v>
      </c>
      <c r="C181" s="13">
        <v>72</v>
      </c>
      <c r="D181" t="str">
        <f>IF(OR(MOD((Table1[[#This Row],[Cycle]])-1,8)=0,Table1[[#This Row],[Cycle]]=1),"Yes","No")</f>
        <v>No</v>
      </c>
      <c r="E181">
        <v>0</v>
      </c>
      <c r="F181">
        <f t="shared" si="2"/>
        <v>0</v>
      </c>
      <c r="H181">
        <v>3.4673407077789307</v>
      </c>
      <c r="I181">
        <v>0</v>
      </c>
      <c r="J181">
        <f>ROUND(Table1[[#This Row],[Discharge Time (s)]]/3600,3)</f>
        <v>0</v>
      </c>
    </row>
    <row r="182" spans="1:10" hidden="1">
      <c r="A182" t="s">
        <v>11</v>
      </c>
      <c r="B182">
        <v>1</v>
      </c>
      <c r="C182" s="13">
        <v>73</v>
      </c>
      <c r="D182" t="str">
        <f>IF(OR(MOD((Table1[[#This Row],[Cycle]])-1,8)=0,Table1[[#This Row],[Cycle]]=1),"Yes","No")</f>
        <v>Yes</v>
      </c>
      <c r="E182">
        <v>2.0441345625321999E-2</v>
      </c>
      <c r="F182">
        <f t="shared" si="2"/>
        <v>20.441345625321997</v>
      </c>
      <c r="H182">
        <v>3.4252016544342041</v>
      </c>
      <c r="I182">
        <v>129353.29610809608</v>
      </c>
      <c r="J182">
        <f>ROUND(Table1[[#This Row],[Discharge Time (s)]]/3600,3)</f>
        <v>35.930999999999997</v>
      </c>
    </row>
    <row r="183" spans="1:10" hidden="1">
      <c r="A183" t="s">
        <v>11</v>
      </c>
      <c r="B183">
        <v>1</v>
      </c>
      <c r="C183" s="13">
        <v>74</v>
      </c>
      <c r="D183" t="str">
        <f>IF(OR(MOD((Table1[[#This Row],[Cycle]])-1,8)=0,Table1[[#This Row],[Cycle]]=1),"Yes","No")</f>
        <v>No</v>
      </c>
      <c r="E183">
        <v>9.9215455854259997E-3</v>
      </c>
      <c r="F183">
        <f t="shared" si="2"/>
        <v>9.9215455854259993</v>
      </c>
      <c r="H183">
        <v>3.7784368991851807</v>
      </c>
      <c r="I183">
        <v>57601.981978613599</v>
      </c>
      <c r="J183">
        <f>ROUND(Table1[[#This Row],[Discharge Time (s)]]/3600,3)</f>
        <v>16.001000000000001</v>
      </c>
    </row>
    <row r="184" spans="1:10" hidden="1">
      <c r="A184" t="s">
        <v>11</v>
      </c>
      <c r="B184">
        <v>1</v>
      </c>
      <c r="C184" s="13">
        <v>75</v>
      </c>
      <c r="D184" t="str">
        <f>IF(OR(MOD((Table1[[#This Row],[Cycle]])-1,8)=0,Table1[[#This Row],[Cycle]]=1),"Yes","No")</f>
        <v>No</v>
      </c>
      <c r="E184">
        <v>9.9204450294499997E-3</v>
      </c>
      <c r="F184">
        <f t="shared" si="2"/>
        <v>9.9204450294499988</v>
      </c>
      <c r="H184">
        <v>3.3812887668609619</v>
      </c>
      <c r="I184">
        <v>57601.976806970481</v>
      </c>
      <c r="J184">
        <f>ROUND(Table1[[#This Row],[Discharge Time (s)]]/3600,3)</f>
        <v>16.001000000000001</v>
      </c>
    </row>
    <row r="185" spans="1:10" hidden="1">
      <c r="A185" t="s">
        <v>11</v>
      </c>
      <c r="B185">
        <v>1</v>
      </c>
      <c r="C185" s="13">
        <v>76</v>
      </c>
      <c r="D185" t="str">
        <f>IF(OR(MOD((Table1[[#This Row],[Cycle]])-1,8)=0,Table1[[#This Row],[Cycle]]=1),"Yes","No")</f>
        <v>No</v>
      </c>
      <c r="E185">
        <v>9.9181952794090006E-3</v>
      </c>
      <c r="F185">
        <f t="shared" si="2"/>
        <v>9.9181952794089998</v>
      </c>
      <c r="H185">
        <v>3.55330491065979</v>
      </c>
      <c r="I185">
        <v>57600.022413269602</v>
      </c>
      <c r="J185">
        <f>ROUND(Table1[[#This Row],[Discharge Time (s)]]/3600,3)</f>
        <v>16</v>
      </c>
    </row>
    <row r="186" spans="1:10" hidden="1">
      <c r="A186" t="s">
        <v>11</v>
      </c>
      <c r="B186">
        <v>1</v>
      </c>
      <c r="C186" s="13">
        <v>77</v>
      </c>
      <c r="D186" t="str">
        <f>IF(OR(MOD((Table1[[#This Row],[Cycle]])-1,8)=0,Table1[[#This Row],[Cycle]]=1),"Yes","No")</f>
        <v>No</v>
      </c>
      <c r="E186">
        <v>9.9375806787040007E-3</v>
      </c>
      <c r="F186">
        <f t="shared" si="2"/>
        <v>9.9375806787040002</v>
      </c>
      <c r="H186">
        <v>3.4269545078277588</v>
      </c>
      <c r="I186">
        <v>57600.009700321512</v>
      </c>
      <c r="J186">
        <f>ROUND(Table1[[#This Row],[Discharge Time (s)]]/3600,3)</f>
        <v>16</v>
      </c>
    </row>
    <row r="187" spans="1:10" hidden="1">
      <c r="A187" t="s">
        <v>11</v>
      </c>
      <c r="B187">
        <v>1</v>
      </c>
      <c r="C187" s="13">
        <v>78</v>
      </c>
      <c r="D187" t="str">
        <f>IF(OR(MOD((Table1[[#This Row],[Cycle]])-1,8)=0,Table1[[#This Row],[Cycle]]=1),"Yes","No")</f>
        <v>No</v>
      </c>
      <c r="E187">
        <v>9.9301915616850003E-3</v>
      </c>
      <c r="F187">
        <f t="shared" si="2"/>
        <v>9.9301915616849996</v>
      </c>
      <c r="H187">
        <v>3.55330491065979</v>
      </c>
      <c r="I187">
        <v>57600.022973912535</v>
      </c>
      <c r="J187">
        <f>ROUND(Table1[[#This Row],[Discharge Time (s)]]/3600,3)</f>
        <v>16</v>
      </c>
    </row>
    <row r="188" spans="1:10" hidden="1">
      <c r="A188" t="s">
        <v>11</v>
      </c>
      <c r="B188">
        <v>1</v>
      </c>
      <c r="C188" s="13">
        <v>79</v>
      </c>
      <c r="D188" t="str">
        <f>IF(OR(MOD((Table1[[#This Row],[Cycle]])-1,8)=0,Table1[[#This Row],[Cycle]]=1),"Yes","No")</f>
        <v>No</v>
      </c>
      <c r="E188">
        <v>9.9298672094940005E-3</v>
      </c>
      <c r="F188">
        <f t="shared" si="2"/>
        <v>9.9298672094940006</v>
      </c>
      <c r="H188">
        <v>3.4673407077789307</v>
      </c>
      <c r="I188">
        <v>57600.009828471535</v>
      </c>
      <c r="J188">
        <f>ROUND(Table1[[#This Row],[Discharge Time (s)]]/3600,3)</f>
        <v>16</v>
      </c>
    </row>
    <row r="189" spans="1:10" hidden="1">
      <c r="A189" t="s">
        <v>11</v>
      </c>
      <c r="B189">
        <v>1</v>
      </c>
      <c r="C189" s="13">
        <v>80</v>
      </c>
      <c r="D189" t="str">
        <f>IF(OR(MOD((Table1[[#This Row],[Cycle]])-1,8)=0,Table1[[#This Row],[Cycle]]=1),"Yes","No")</f>
        <v>No</v>
      </c>
      <c r="E189">
        <v>0</v>
      </c>
      <c r="F189">
        <f t="shared" si="2"/>
        <v>0</v>
      </c>
      <c r="H189">
        <v>3.4673407077789307</v>
      </c>
      <c r="I189">
        <v>0</v>
      </c>
      <c r="J189">
        <f>ROUND(Table1[[#This Row],[Discharge Time (s)]]/3600,3)</f>
        <v>0</v>
      </c>
    </row>
    <row r="190" spans="1:10" hidden="1">
      <c r="A190" t="s">
        <v>11</v>
      </c>
      <c r="B190">
        <v>1</v>
      </c>
      <c r="C190" s="13">
        <v>81</v>
      </c>
      <c r="D190" t="str">
        <f>IF(OR(MOD((Table1[[#This Row],[Cycle]])-1,8)=0,Table1[[#This Row],[Cycle]]=1),"Yes","No")</f>
        <v>Yes</v>
      </c>
      <c r="E190">
        <v>2.0432002593805999E-2</v>
      </c>
      <c r="F190">
        <f t="shared" si="2"/>
        <v>20.432002593805997</v>
      </c>
      <c r="H190">
        <v>3.55330491065979</v>
      </c>
      <c r="I190">
        <v>129125.26807552816</v>
      </c>
      <c r="J190">
        <f>ROUND(Table1[[#This Row],[Discharge Time (s)]]/3600,3)</f>
        <v>35.868000000000002</v>
      </c>
    </row>
    <row r="191" spans="1:10" hidden="1">
      <c r="A191" t="s">
        <v>11</v>
      </c>
      <c r="B191">
        <v>1</v>
      </c>
      <c r="C191" s="13">
        <v>82</v>
      </c>
      <c r="D191" t="str">
        <f>IF(OR(MOD((Table1[[#This Row],[Cycle]])-1,8)=0,Table1[[#This Row],[Cycle]]=1),"Yes","No")</f>
        <v>No</v>
      </c>
      <c r="E191">
        <v>9.9210231702010002E-3</v>
      </c>
      <c r="F191">
        <f t="shared" si="2"/>
        <v>9.9210231702009999</v>
      </c>
      <c r="H191">
        <v>3.8223721981048584</v>
      </c>
      <c r="I191">
        <v>57600.009612613954</v>
      </c>
      <c r="J191">
        <f>ROUND(Table1[[#This Row],[Discharge Time (s)]]/3600,3)</f>
        <v>16</v>
      </c>
    </row>
    <row r="192" spans="1:10" hidden="1">
      <c r="A192" t="s">
        <v>11</v>
      </c>
      <c r="B192">
        <v>1</v>
      </c>
      <c r="C192" s="13">
        <v>83</v>
      </c>
      <c r="D192" t="str">
        <f>IF(OR(MOD((Table1[[#This Row],[Cycle]])-1,8)=0,Table1[[#This Row],[Cycle]]=1),"Yes","No")</f>
        <v>No</v>
      </c>
      <c r="E192">
        <v>9.9374384461119996E-3</v>
      </c>
      <c r="F192">
        <f t="shared" si="2"/>
        <v>9.9374384461119991</v>
      </c>
      <c r="H192">
        <v>3.4708898067474365</v>
      </c>
      <c r="I192">
        <v>57601.975833198725</v>
      </c>
      <c r="J192">
        <f>ROUND(Table1[[#This Row],[Discharge Time (s)]]/3600,3)</f>
        <v>16.001000000000001</v>
      </c>
    </row>
    <row r="193" spans="1:10" hidden="1">
      <c r="A193" t="s">
        <v>11</v>
      </c>
      <c r="B193">
        <v>1</v>
      </c>
      <c r="C193" s="13">
        <v>84</v>
      </c>
      <c r="D193" t="str">
        <f>IF(OR(MOD((Table1[[#This Row],[Cycle]])-1,8)=0,Table1[[#This Row],[Cycle]]=1),"Yes","No")</f>
        <v>No</v>
      </c>
      <c r="E193">
        <v>9.9235981151880003E-3</v>
      </c>
      <c r="F193">
        <f t="shared" si="2"/>
        <v>9.9235981151879997</v>
      </c>
      <c r="H193">
        <v>3.4673407077789307</v>
      </c>
      <c r="I193">
        <v>57600.009509633455</v>
      </c>
      <c r="J193">
        <f>ROUND(Table1[[#This Row],[Discharge Time (s)]]/3600,3)</f>
        <v>16</v>
      </c>
    </row>
    <row r="194" spans="1:10" hidden="1">
      <c r="A194" t="s">
        <v>11</v>
      </c>
      <c r="B194">
        <v>1</v>
      </c>
      <c r="C194" s="13">
        <v>85</v>
      </c>
      <c r="D194" t="str">
        <f>IF(OR(MOD((Table1[[#This Row],[Cycle]])-1,8)=0,Table1[[#This Row],[Cycle]]=1),"Yes","No")</f>
        <v>No</v>
      </c>
      <c r="E194">
        <v>9.9127285694379993E-3</v>
      </c>
      <c r="F194">
        <f t="shared" ref="F194:F257" si="3">1000*E194</f>
        <v>9.9127285694379985</v>
      </c>
      <c r="H194">
        <v>3.5130271911621094</v>
      </c>
      <c r="I194">
        <v>57601.975582179017</v>
      </c>
      <c r="J194">
        <f>ROUND(Table1[[#This Row],[Discharge Time (s)]]/3600,3)</f>
        <v>16.001000000000001</v>
      </c>
    </row>
    <row r="195" spans="1:10" hidden="1">
      <c r="A195" t="s">
        <v>11</v>
      </c>
      <c r="B195">
        <v>1</v>
      </c>
      <c r="C195" s="13">
        <v>86</v>
      </c>
      <c r="D195" t="str">
        <f>IF(OR(MOD((Table1[[#This Row],[Cycle]])-1,8)=0,Table1[[#This Row],[Cycle]]=1),"Yes","No")</f>
        <v>No</v>
      </c>
      <c r="E195">
        <v>9.9039479665400006E-3</v>
      </c>
      <c r="F195">
        <f t="shared" si="3"/>
        <v>9.9039479665400005</v>
      </c>
      <c r="H195">
        <v>3.4691143035888672</v>
      </c>
      <c r="I195">
        <v>57600.011121726267</v>
      </c>
      <c r="J195">
        <f>ROUND(Table1[[#This Row],[Discharge Time (s)]]/3600,3)</f>
        <v>16</v>
      </c>
    </row>
    <row r="196" spans="1:10" hidden="1">
      <c r="A196" t="s">
        <v>11</v>
      </c>
      <c r="B196">
        <v>1</v>
      </c>
      <c r="C196" s="13">
        <v>87</v>
      </c>
      <c r="D196" t="str">
        <f>IF(OR(MOD((Table1[[#This Row],[Cycle]])-1,8)=0,Table1[[#This Row],[Cycle]]=1),"Yes","No")</f>
        <v>No</v>
      </c>
      <c r="E196">
        <v>9.8986023830409994E-3</v>
      </c>
      <c r="F196">
        <f t="shared" si="3"/>
        <v>9.8986023830410002</v>
      </c>
      <c r="H196">
        <v>3.5953357219696045</v>
      </c>
      <c r="I196">
        <v>57600.00713235639</v>
      </c>
      <c r="J196">
        <f>ROUND(Table1[[#This Row],[Discharge Time (s)]]/3600,3)</f>
        <v>16</v>
      </c>
    </row>
    <row r="197" spans="1:10" hidden="1">
      <c r="A197" t="s">
        <v>11</v>
      </c>
      <c r="B197">
        <v>1</v>
      </c>
      <c r="C197" s="13">
        <v>88</v>
      </c>
      <c r="D197" t="str">
        <f>IF(OR(MOD((Table1[[#This Row],[Cycle]])-1,8)=0,Table1[[#This Row],[Cycle]]=1),"Yes","No")</f>
        <v>No</v>
      </c>
      <c r="E197">
        <v>0</v>
      </c>
      <c r="F197">
        <f t="shared" si="3"/>
        <v>0</v>
      </c>
      <c r="H197">
        <v>3.5953357219696045</v>
      </c>
      <c r="I197">
        <v>0</v>
      </c>
      <c r="J197">
        <f>ROUND(Table1[[#This Row],[Discharge Time (s)]]/3600,3)</f>
        <v>0</v>
      </c>
    </row>
    <row r="198" spans="1:10" hidden="1">
      <c r="A198" t="s">
        <v>11</v>
      </c>
      <c r="B198">
        <v>1</v>
      </c>
      <c r="C198" s="13">
        <v>89</v>
      </c>
      <c r="D198" t="str">
        <f>IF(OR(MOD((Table1[[#This Row],[Cycle]])-1,8)=0,Table1[[#This Row],[Cycle]]=1),"Yes","No")</f>
        <v>Yes</v>
      </c>
      <c r="E198">
        <v>2.0359771974594001E-2</v>
      </c>
      <c r="F198">
        <f t="shared" si="3"/>
        <v>20.359771974594</v>
      </c>
      <c r="H198">
        <v>3.509437084197998</v>
      </c>
      <c r="I198">
        <v>129085.08629944352</v>
      </c>
      <c r="J198">
        <f>ROUND(Table1[[#This Row],[Discharge Time (s)]]/3600,3)</f>
        <v>35.856999999999999</v>
      </c>
    </row>
    <row r="199" spans="1:10" hidden="1">
      <c r="A199" t="s">
        <v>11</v>
      </c>
      <c r="B199">
        <v>1</v>
      </c>
      <c r="C199" s="13">
        <v>90</v>
      </c>
      <c r="D199" t="str">
        <f>IF(OR(MOD((Table1[[#This Row],[Cycle]])-1,8)=0,Table1[[#This Row],[Cycle]]=1),"Yes","No")</f>
        <v>No</v>
      </c>
      <c r="E199">
        <v>9.9056400889679999E-3</v>
      </c>
      <c r="F199">
        <f t="shared" si="3"/>
        <v>9.9056400889679992</v>
      </c>
      <c r="H199">
        <v>3.8243293762207031</v>
      </c>
      <c r="I199">
        <v>57600.011807544499</v>
      </c>
      <c r="J199">
        <f>ROUND(Table1[[#This Row],[Discharge Time (s)]]/3600,3)</f>
        <v>16</v>
      </c>
    </row>
    <row r="200" spans="1:10" hidden="1">
      <c r="A200" t="s">
        <v>11</v>
      </c>
      <c r="B200">
        <v>1</v>
      </c>
      <c r="C200" s="13">
        <v>91</v>
      </c>
      <c r="D200" t="str">
        <f>IF(OR(MOD((Table1[[#This Row],[Cycle]])-1,8)=0,Table1[[#This Row],[Cycle]]=1),"Yes","No")</f>
        <v>No</v>
      </c>
      <c r="E200">
        <v>9.9080879433540003E-3</v>
      </c>
      <c r="F200">
        <f t="shared" si="3"/>
        <v>9.9080879433539994</v>
      </c>
      <c r="H200">
        <v>3.4708898067474365</v>
      </c>
      <c r="I200">
        <v>57600.023072313379</v>
      </c>
      <c r="J200">
        <f>ROUND(Table1[[#This Row],[Discharge Time (s)]]/3600,3)</f>
        <v>16</v>
      </c>
    </row>
    <row r="201" spans="1:10" hidden="1">
      <c r="A201" t="s">
        <v>11</v>
      </c>
      <c r="B201">
        <v>1</v>
      </c>
      <c r="C201" s="13">
        <v>92</v>
      </c>
      <c r="D201" t="str">
        <f>IF(OR(MOD((Table1[[#This Row],[Cycle]])-1,8)=0,Table1[[#This Row],[Cycle]]=1),"Yes","No")</f>
        <v>No</v>
      </c>
      <c r="E201">
        <v>9.9054848161209998E-3</v>
      </c>
      <c r="F201">
        <f t="shared" si="3"/>
        <v>9.9054848161209996</v>
      </c>
      <c r="H201">
        <v>3.4691143035888672</v>
      </c>
      <c r="I201">
        <v>57600.009184874711</v>
      </c>
      <c r="J201">
        <f>ROUND(Table1[[#This Row],[Discharge Time (s)]]/3600,3)</f>
        <v>16</v>
      </c>
    </row>
    <row r="202" spans="1:10" hidden="1">
      <c r="A202" t="s">
        <v>11</v>
      </c>
      <c r="B202">
        <v>1</v>
      </c>
      <c r="C202" s="13">
        <v>93</v>
      </c>
      <c r="D202" t="str">
        <f>IF(OR(MOD((Table1[[#This Row],[Cycle]])-1,8)=0,Table1[[#This Row],[Cycle]]=1),"Yes","No")</f>
        <v>No</v>
      </c>
      <c r="E202">
        <v>9.9025888305119998E-3</v>
      </c>
      <c r="F202">
        <f t="shared" si="3"/>
        <v>9.9025888305120002</v>
      </c>
      <c r="H202">
        <v>3.509437084197998</v>
      </c>
      <c r="I202">
        <v>57600.042086242582</v>
      </c>
      <c r="J202">
        <f>ROUND(Table1[[#This Row],[Discharge Time (s)]]/3600,3)</f>
        <v>16</v>
      </c>
    </row>
    <row r="203" spans="1:10" hidden="1">
      <c r="A203" t="s">
        <v>11</v>
      </c>
      <c r="B203">
        <v>1</v>
      </c>
      <c r="C203" s="13">
        <v>94</v>
      </c>
      <c r="D203" t="str">
        <f>IF(OR(MOD((Table1[[#This Row],[Cycle]])-1,8)=0,Table1[[#This Row],[Cycle]]=1),"Yes","No")</f>
        <v>No</v>
      </c>
      <c r="E203">
        <v>9.8992783592130006E-3</v>
      </c>
      <c r="F203">
        <f t="shared" si="3"/>
        <v>9.8992783592130014</v>
      </c>
      <c r="H203">
        <v>3.55330491065979</v>
      </c>
      <c r="I203">
        <v>57601.988184763206</v>
      </c>
      <c r="J203">
        <f>ROUND(Table1[[#This Row],[Discharge Time (s)]]/3600,3)</f>
        <v>16.001000000000001</v>
      </c>
    </row>
    <row r="204" spans="1:10" hidden="1">
      <c r="A204" t="s">
        <v>11</v>
      </c>
      <c r="B204">
        <v>1</v>
      </c>
      <c r="C204" s="13">
        <v>95</v>
      </c>
      <c r="D204" t="str">
        <f>IF(OR(MOD((Table1[[#This Row],[Cycle]])-1,8)=0,Table1[[#This Row],[Cycle]]=1),"Yes","No")</f>
        <v>No</v>
      </c>
      <c r="E204">
        <v>9.8970723808760007E-3</v>
      </c>
      <c r="F204">
        <f t="shared" si="3"/>
        <v>9.8970723808760006</v>
      </c>
      <c r="H204">
        <v>3.5130271911621094</v>
      </c>
      <c r="I204">
        <v>57600.033427745795</v>
      </c>
      <c r="J204">
        <f>ROUND(Table1[[#This Row],[Discharge Time (s)]]/3600,3)</f>
        <v>16</v>
      </c>
    </row>
    <row r="205" spans="1:10" hidden="1">
      <c r="A205" t="s">
        <v>11</v>
      </c>
      <c r="B205">
        <v>1</v>
      </c>
      <c r="C205" s="13">
        <v>96</v>
      </c>
      <c r="D205" t="str">
        <f>IF(OR(MOD((Table1[[#This Row],[Cycle]])-1,8)=0,Table1[[#This Row],[Cycle]]=1),"Yes","No")</f>
        <v>No</v>
      </c>
      <c r="E205">
        <v>0</v>
      </c>
      <c r="F205">
        <f t="shared" si="3"/>
        <v>0</v>
      </c>
      <c r="H205">
        <v>3.5130271911621094</v>
      </c>
      <c r="I205">
        <v>0</v>
      </c>
      <c r="J205">
        <f>ROUND(Table1[[#This Row],[Discharge Time (s)]]/3600,3)</f>
        <v>0</v>
      </c>
    </row>
    <row r="206" spans="1:10" hidden="1">
      <c r="A206" t="s">
        <v>11</v>
      </c>
      <c r="B206">
        <v>1</v>
      </c>
      <c r="C206" s="13">
        <v>97</v>
      </c>
      <c r="D206" t="str">
        <f>IF(OR(MOD((Table1[[#This Row],[Cycle]])-1,8)=0,Table1[[#This Row],[Cycle]]=1),"Yes","No")</f>
        <v>Yes</v>
      </c>
      <c r="E206">
        <v>2.0325128698394E-2</v>
      </c>
      <c r="F206">
        <f t="shared" si="3"/>
        <v>20.325128698394</v>
      </c>
      <c r="H206">
        <v>3.4708898067474365</v>
      </c>
      <c r="I206">
        <v>128799.62263799272</v>
      </c>
      <c r="J206">
        <f>ROUND(Table1[[#This Row],[Discharge Time (s)]]/3600,3)</f>
        <v>35.777999999999999</v>
      </c>
    </row>
    <row r="207" spans="1:10" hidden="1">
      <c r="A207" t="s">
        <v>11</v>
      </c>
      <c r="B207">
        <v>1</v>
      </c>
      <c r="C207" s="13">
        <v>98</v>
      </c>
      <c r="D207" t="str">
        <f>IF(OR(MOD((Table1[[#This Row],[Cycle]])-1,8)=0,Table1[[#This Row],[Cycle]]=1),"Yes","No")</f>
        <v>No</v>
      </c>
      <c r="E207">
        <v>9.9066469001979993E-3</v>
      </c>
      <c r="F207">
        <f t="shared" si="3"/>
        <v>9.906646900198</v>
      </c>
      <c r="H207">
        <v>3.8204171657562256</v>
      </c>
      <c r="I207">
        <v>57601.972595971602</v>
      </c>
      <c r="J207">
        <f>ROUND(Table1[[#This Row],[Discharge Time (s)]]/3600,3)</f>
        <v>16.001000000000001</v>
      </c>
    </row>
    <row r="208" spans="1:10" hidden="1">
      <c r="A208" t="s">
        <v>11</v>
      </c>
      <c r="B208">
        <v>1</v>
      </c>
      <c r="C208" s="13">
        <v>99</v>
      </c>
      <c r="D208" t="str">
        <f>IF(OR(MOD((Table1[[#This Row],[Cycle]])-1,8)=0,Table1[[#This Row],[Cycle]]=1),"Yes","No")</f>
        <v>No</v>
      </c>
      <c r="E208">
        <v>9.9082600783330001E-3</v>
      </c>
      <c r="F208">
        <f t="shared" si="3"/>
        <v>9.9082600783330008</v>
      </c>
      <c r="H208">
        <v>3.4708898067474365</v>
      </c>
      <c r="I208">
        <v>57600.015452969586</v>
      </c>
      <c r="J208">
        <f>ROUND(Table1[[#This Row],[Discharge Time (s)]]/3600,3)</f>
        <v>16</v>
      </c>
    </row>
    <row r="209" spans="1:10" hidden="1">
      <c r="A209" t="s">
        <v>11</v>
      </c>
      <c r="B209">
        <v>1</v>
      </c>
      <c r="C209" s="13">
        <v>100</v>
      </c>
      <c r="D209" t="str">
        <f>IF(OR(MOD((Table1[[#This Row],[Cycle]])-1,8)=0,Table1[[#This Row],[Cycle]]=1),"Yes","No")</f>
        <v>No</v>
      </c>
      <c r="E209">
        <v>9.9070369172369992E-3</v>
      </c>
      <c r="F209">
        <f t="shared" si="3"/>
        <v>9.907036917236999</v>
      </c>
      <c r="H209">
        <v>3.5551214218139648</v>
      </c>
      <c r="I209">
        <v>57600.013896843753</v>
      </c>
      <c r="J209">
        <f>ROUND(Table1[[#This Row],[Discharge Time (s)]]/3600,3)</f>
        <v>16</v>
      </c>
    </row>
    <row r="210" spans="1:10" hidden="1">
      <c r="A210" t="s">
        <v>11</v>
      </c>
      <c r="B210">
        <v>1</v>
      </c>
      <c r="C210" s="13">
        <v>101</v>
      </c>
      <c r="D210" t="str">
        <f>IF(OR(MOD((Table1[[#This Row],[Cycle]])-1,8)=0,Table1[[#This Row],[Cycle]]=1),"Yes","No")</f>
        <v>No</v>
      </c>
      <c r="E210">
        <v>9.8998880778270008E-3</v>
      </c>
      <c r="F210">
        <f t="shared" si="3"/>
        <v>9.8998880778270006</v>
      </c>
      <c r="H210">
        <v>3.5990118980407715</v>
      </c>
      <c r="I210">
        <v>57601.973577176279</v>
      </c>
      <c r="J210">
        <f>ROUND(Table1[[#This Row],[Discharge Time (s)]]/3600,3)</f>
        <v>16.001000000000001</v>
      </c>
    </row>
    <row r="211" spans="1:10" hidden="1">
      <c r="A211" t="s">
        <v>11</v>
      </c>
      <c r="B211">
        <v>1</v>
      </c>
      <c r="C211" s="13">
        <v>102</v>
      </c>
      <c r="D211" t="str">
        <f>IF(OR(MOD((Table1[[#This Row],[Cycle]])-1,8)=0,Table1[[#This Row],[Cycle]]=1),"Yes","No")</f>
        <v>No</v>
      </c>
      <c r="E211">
        <v>9.8941495358239994E-3</v>
      </c>
      <c r="F211">
        <f t="shared" si="3"/>
        <v>9.894149535823999</v>
      </c>
      <c r="H211">
        <v>3.5990118980407715</v>
      </c>
      <c r="I211">
        <v>57600.017732079737</v>
      </c>
      <c r="J211">
        <f>ROUND(Table1[[#This Row],[Discharge Time (s)]]/3600,3)</f>
        <v>16</v>
      </c>
    </row>
    <row r="212" spans="1:10" hidden="1">
      <c r="A212" t="s">
        <v>11</v>
      </c>
      <c r="B212">
        <v>1</v>
      </c>
      <c r="C212" s="13">
        <v>103</v>
      </c>
      <c r="D212" t="str">
        <f>IF(OR(MOD((Table1[[#This Row],[Cycle]])-1,8)=0,Table1[[#This Row],[Cycle]]=1),"Yes","No")</f>
        <v>No</v>
      </c>
      <c r="E212">
        <v>9.9048179542620008E-3</v>
      </c>
      <c r="F212">
        <f t="shared" si="3"/>
        <v>9.9048179542620005</v>
      </c>
      <c r="H212">
        <v>3.5569400787353516</v>
      </c>
      <c r="I212">
        <v>57600.011110117463</v>
      </c>
      <c r="J212">
        <f>ROUND(Table1[[#This Row],[Discharge Time (s)]]/3600,3)</f>
        <v>16</v>
      </c>
    </row>
    <row r="213" spans="1:10" hidden="1">
      <c r="A213" t="s">
        <v>11</v>
      </c>
      <c r="B213">
        <v>1</v>
      </c>
      <c r="C213" s="13">
        <v>104</v>
      </c>
      <c r="D213" t="str">
        <f>IF(OR(MOD((Table1[[#This Row],[Cycle]])-1,8)=0,Table1[[#This Row],[Cycle]]=1),"Yes","No")</f>
        <v>No</v>
      </c>
      <c r="E213">
        <v>0</v>
      </c>
      <c r="F213">
        <f t="shared" si="3"/>
        <v>0</v>
      </c>
      <c r="H213">
        <v>3.5569400787353516</v>
      </c>
      <c r="I213">
        <v>0</v>
      </c>
      <c r="J213">
        <f>ROUND(Table1[[#This Row],[Discharge Time (s)]]/3600,3)</f>
        <v>0</v>
      </c>
    </row>
    <row r="214" spans="1:10" hidden="1">
      <c r="A214" t="s">
        <v>11</v>
      </c>
      <c r="B214">
        <v>1</v>
      </c>
      <c r="C214" s="13">
        <v>105</v>
      </c>
      <c r="D214" t="str">
        <f>IF(OR(MOD((Table1[[#This Row],[Cycle]])-1,8)=0,Table1[[#This Row],[Cycle]]=1),"Yes","No")</f>
        <v>Yes</v>
      </c>
      <c r="E214">
        <v>2.0297357820947E-2</v>
      </c>
      <c r="F214">
        <f t="shared" si="3"/>
        <v>20.297357820946999</v>
      </c>
      <c r="H214">
        <v>3.55330491065979</v>
      </c>
      <c r="I214">
        <v>128573.78722285484</v>
      </c>
      <c r="J214">
        <f>ROUND(Table1[[#This Row],[Discharge Time (s)]]/3600,3)</f>
        <v>35.715000000000003</v>
      </c>
    </row>
    <row r="215" spans="1:10" hidden="1">
      <c r="A215" t="s">
        <v>11</v>
      </c>
      <c r="B215">
        <v>1</v>
      </c>
      <c r="C215" s="13">
        <v>106</v>
      </c>
      <c r="D215" t="str">
        <f>IF(OR(MOD((Table1[[#This Row],[Cycle]])-1,8)=0,Table1[[#This Row],[Cycle]]=1),"Yes","No")</f>
        <v>No</v>
      </c>
      <c r="E215">
        <v>9.9060441117870008E-3</v>
      </c>
      <c r="F215">
        <f t="shared" si="3"/>
        <v>9.9060441117870006</v>
      </c>
      <c r="H215">
        <v>3.8643300533294678</v>
      </c>
      <c r="I215">
        <v>57601.987970788818</v>
      </c>
      <c r="J215">
        <f>ROUND(Table1[[#This Row],[Discharge Time (s)]]/3600,3)</f>
        <v>16.001000000000001</v>
      </c>
    </row>
    <row r="216" spans="1:10" hidden="1">
      <c r="A216" t="s">
        <v>11</v>
      </c>
      <c r="B216">
        <v>1</v>
      </c>
      <c r="C216" s="13">
        <v>107</v>
      </c>
      <c r="D216" t="str">
        <f>IF(OR(MOD((Table1[[#This Row],[Cycle]])-1,8)=0,Table1[[#This Row],[Cycle]]=1),"Yes","No")</f>
        <v>No</v>
      </c>
      <c r="E216">
        <v>9.9074565329430007E-3</v>
      </c>
      <c r="F216">
        <f t="shared" si="3"/>
        <v>9.9074565329430015</v>
      </c>
      <c r="H216">
        <v>3.5569400787353516</v>
      </c>
      <c r="I216">
        <v>57601.967522497711</v>
      </c>
      <c r="J216">
        <f>ROUND(Table1[[#This Row],[Discharge Time (s)]]/3600,3)</f>
        <v>16.001000000000001</v>
      </c>
    </row>
    <row r="217" spans="1:10" hidden="1">
      <c r="A217" t="s">
        <v>11</v>
      </c>
      <c r="B217">
        <v>1</v>
      </c>
      <c r="C217" s="13">
        <v>108</v>
      </c>
      <c r="D217" t="str">
        <f>IF(OR(MOD((Table1[[#This Row],[Cycle]])-1,8)=0,Table1[[#This Row],[Cycle]]=1),"Yes","No")</f>
        <v>No</v>
      </c>
      <c r="E217">
        <v>9.9030790414470007E-3</v>
      </c>
      <c r="F217">
        <f t="shared" si="3"/>
        <v>9.9030790414470005</v>
      </c>
      <c r="H217">
        <v>3.5971729755401611</v>
      </c>
      <c r="I217">
        <v>57600.022282336824</v>
      </c>
      <c r="J217">
        <f>ROUND(Table1[[#This Row],[Discharge Time (s)]]/3600,3)</f>
        <v>16</v>
      </c>
    </row>
    <row r="218" spans="1:10" hidden="1">
      <c r="A218" t="s">
        <v>11</v>
      </c>
      <c r="B218">
        <v>1</v>
      </c>
      <c r="C218" s="13">
        <v>109</v>
      </c>
      <c r="D218" t="str">
        <f>IF(OR(MOD((Table1[[#This Row],[Cycle]])-1,8)=0,Table1[[#This Row],[Cycle]]=1),"Yes","No")</f>
        <v>No</v>
      </c>
      <c r="E218">
        <v>9.9007237820210002E-3</v>
      </c>
      <c r="F218">
        <f t="shared" si="3"/>
        <v>9.9007237820210001</v>
      </c>
      <c r="H218">
        <v>3.5551214218139648</v>
      </c>
      <c r="I218">
        <v>57601.963656867607</v>
      </c>
      <c r="J218">
        <f>ROUND(Table1[[#This Row],[Discharge Time (s)]]/3600,3)</f>
        <v>16.001000000000001</v>
      </c>
    </row>
    <row r="219" spans="1:10" hidden="1">
      <c r="A219" t="s">
        <v>11</v>
      </c>
      <c r="B219">
        <v>1</v>
      </c>
      <c r="C219" s="13">
        <v>110</v>
      </c>
      <c r="D219" t="str">
        <f>IF(OR(MOD((Table1[[#This Row],[Cycle]])-1,8)=0,Table1[[#This Row],[Cycle]]=1),"Yes","No")</f>
        <v>No</v>
      </c>
      <c r="E219">
        <v>9.8992951274319996E-3</v>
      </c>
      <c r="F219">
        <f t="shared" si="3"/>
        <v>9.8992951274319996</v>
      </c>
      <c r="H219">
        <v>3.5569400787353516</v>
      </c>
      <c r="I219">
        <v>57600.011830167299</v>
      </c>
      <c r="J219">
        <f>ROUND(Table1[[#This Row],[Discharge Time (s)]]/3600,3)</f>
        <v>16</v>
      </c>
    </row>
    <row r="220" spans="1:10" hidden="1">
      <c r="A220" t="s">
        <v>11</v>
      </c>
      <c r="B220">
        <v>1</v>
      </c>
      <c r="C220" s="13">
        <v>111</v>
      </c>
      <c r="D220" t="str">
        <f>IF(OR(MOD((Table1[[#This Row],[Cycle]])-1,8)=0,Table1[[#This Row],[Cycle]]=1),"Yes","No")</f>
        <v>No</v>
      </c>
      <c r="E220">
        <v>9.9085117227350004E-3</v>
      </c>
      <c r="F220">
        <f t="shared" si="3"/>
        <v>9.9085117227349997</v>
      </c>
      <c r="H220">
        <v>3.5551214218139648</v>
      </c>
      <c r="I220">
        <v>57602.971428575474</v>
      </c>
      <c r="J220">
        <f>ROUND(Table1[[#This Row],[Discharge Time (s)]]/3600,3)</f>
        <v>16.001000000000001</v>
      </c>
    </row>
    <row r="221" spans="1:10" hidden="1">
      <c r="A221" t="s">
        <v>11</v>
      </c>
      <c r="B221">
        <v>1</v>
      </c>
      <c r="C221" s="13">
        <v>112</v>
      </c>
      <c r="D221" t="str">
        <f>IF(OR(MOD((Table1[[#This Row],[Cycle]])-1,8)=0,Table1[[#This Row],[Cycle]]=1),"Yes","No")</f>
        <v>No</v>
      </c>
      <c r="E221">
        <v>0</v>
      </c>
      <c r="F221">
        <f t="shared" si="3"/>
        <v>0</v>
      </c>
      <c r="H221">
        <v>3.5551214218139648</v>
      </c>
      <c r="I221">
        <v>0</v>
      </c>
      <c r="J221">
        <f>ROUND(Table1[[#This Row],[Discharge Time (s)]]/3600,3)</f>
        <v>0</v>
      </c>
    </row>
    <row r="222" spans="1:10" hidden="1">
      <c r="A222" t="s">
        <v>11</v>
      </c>
      <c r="B222">
        <v>1</v>
      </c>
      <c r="C222" s="13">
        <v>113</v>
      </c>
      <c r="D222" t="str">
        <f>IF(OR(MOD((Table1[[#This Row],[Cycle]])-1,8)=0,Table1[[#This Row],[Cycle]]=1),"Yes","No")</f>
        <v>Yes</v>
      </c>
      <c r="E222">
        <v>2.0268641887739001E-2</v>
      </c>
      <c r="F222">
        <f t="shared" si="3"/>
        <v>20.268641887739001</v>
      </c>
      <c r="H222">
        <v>3.5551214218139648</v>
      </c>
      <c r="I222">
        <v>128397.4530999437</v>
      </c>
      <c r="J222">
        <f>ROUND(Table1[[#This Row],[Discharge Time (s)]]/3600,3)</f>
        <v>35.665999999999997</v>
      </c>
    </row>
    <row r="223" spans="1:10" hidden="1">
      <c r="A223" t="s">
        <v>11</v>
      </c>
      <c r="B223">
        <v>1</v>
      </c>
      <c r="C223" s="13">
        <v>114</v>
      </c>
      <c r="D223" t="str">
        <f>IF(OR(MOD((Table1[[#This Row],[Cycle]])-1,8)=0,Table1[[#This Row],[Cycle]]=1),"Yes","No")</f>
        <v>No</v>
      </c>
      <c r="E223">
        <v>5.6724037848190001E-3</v>
      </c>
      <c r="F223">
        <f t="shared" si="3"/>
        <v>5.6724037848190001</v>
      </c>
      <c r="H223">
        <v>0</v>
      </c>
      <c r="I223">
        <v>28671.090527950902</v>
      </c>
      <c r="J223">
        <f>ROUND(Table1[[#This Row],[Discharge Time (s)]]/3600,3)</f>
        <v>7.9640000000000004</v>
      </c>
    </row>
    <row r="224" spans="1:10" hidden="1">
      <c r="A224" t="s">
        <v>11</v>
      </c>
      <c r="B224">
        <v>1</v>
      </c>
      <c r="C224" s="13">
        <v>115</v>
      </c>
      <c r="D224" t="str">
        <f>IF(OR(MOD((Table1[[#This Row],[Cycle]])-1,8)=0,Table1[[#This Row],[Cycle]]=1),"Yes","No")</f>
        <v>No</v>
      </c>
      <c r="E224">
        <v>9.9029494713950006E-3</v>
      </c>
      <c r="F224">
        <f t="shared" si="3"/>
        <v>9.9029494713950008</v>
      </c>
      <c r="H224">
        <v>3.5184264183044434</v>
      </c>
      <c r="I224">
        <v>57600.0377052861</v>
      </c>
      <c r="J224">
        <f>ROUND(Table1[[#This Row],[Discharge Time (s)]]/3600,3)</f>
        <v>16</v>
      </c>
    </row>
    <row r="225" spans="1:10" hidden="1">
      <c r="A225" t="s">
        <v>11</v>
      </c>
      <c r="B225">
        <v>1</v>
      </c>
      <c r="C225" s="13">
        <v>116</v>
      </c>
      <c r="D225" t="str">
        <f>IF(OR(MOD((Table1[[#This Row],[Cycle]])-1,8)=0,Table1[[#This Row],[Cycle]]=1),"Yes","No")</f>
        <v>No</v>
      </c>
      <c r="E225">
        <v>9.9006344759150003E-3</v>
      </c>
      <c r="F225">
        <f t="shared" si="3"/>
        <v>9.900634475915</v>
      </c>
      <c r="H225">
        <v>3.5569400787353516</v>
      </c>
      <c r="I225">
        <v>57600.042690783201</v>
      </c>
      <c r="J225">
        <f>ROUND(Table1[[#This Row],[Discharge Time (s)]]/3600,3)</f>
        <v>16</v>
      </c>
    </row>
    <row r="226" spans="1:10" hidden="1">
      <c r="A226" t="s">
        <v>11</v>
      </c>
      <c r="B226">
        <v>1</v>
      </c>
      <c r="C226" s="13">
        <v>117</v>
      </c>
      <c r="D226" t="str">
        <f>IF(OR(MOD((Table1[[#This Row],[Cycle]])-1,8)=0,Table1[[#This Row],[Cycle]]=1),"Yes","No")</f>
        <v>No</v>
      </c>
      <c r="E226">
        <v>9.9362663044140001E-3</v>
      </c>
      <c r="F226">
        <f t="shared" si="3"/>
        <v>9.9362663044139996</v>
      </c>
      <c r="H226">
        <v>3.5551214218139648</v>
      </c>
      <c r="I226">
        <v>57602.003791723298</v>
      </c>
      <c r="J226">
        <f>ROUND(Table1[[#This Row],[Discharge Time (s)]]/3600,3)</f>
        <v>16.001000000000001</v>
      </c>
    </row>
    <row r="227" spans="1:10" hidden="1">
      <c r="A227" t="s">
        <v>11</v>
      </c>
      <c r="B227">
        <v>1</v>
      </c>
      <c r="C227" s="13">
        <v>118</v>
      </c>
      <c r="D227" t="str">
        <f>IF(OR(MOD((Table1[[#This Row],[Cycle]])-1,8)=0,Table1[[#This Row],[Cycle]]=1),"Yes","No")</f>
        <v>No</v>
      </c>
      <c r="E227">
        <v>9.9101157537559992E-3</v>
      </c>
      <c r="F227">
        <f t="shared" si="3"/>
        <v>9.9101157537559992</v>
      </c>
      <c r="H227">
        <v>3.6008529663085938</v>
      </c>
      <c r="I227">
        <v>57600.037701435307</v>
      </c>
      <c r="J227">
        <f>ROUND(Table1[[#This Row],[Discharge Time (s)]]/3600,3)</f>
        <v>16</v>
      </c>
    </row>
    <row r="228" spans="1:10" hidden="1">
      <c r="A228" t="s">
        <v>11</v>
      </c>
      <c r="B228">
        <v>1</v>
      </c>
      <c r="C228" s="13">
        <v>119</v>
      </c>
      <c r="D228" t="str">
        <f>IF(OR(MOD((Table1[[#This Row],[Cycle]])-1,8)=0,Table1[[#This Row],[Cycle]]=1),"Yes","No")</f>
        <v>No</v>
      </c>
      <c r="E228">
        <v>9.9099593728150005E-3</v>
      </c>
      <c r="F228">
        <f t="shared" si="3"/>
        <v>9.9099593728150008</v>
      </c>
      <c r="H228">
        <v>3.5971729755401611</v>
      </c>
      <c r="I228">
        <v>57600.037926512217</v>
      </c>
      <c r="J228">
        <f>ROUND(Table1[[#This Row],[Discharge Time (s)]]/3600,3)</f>
        <v>16</v>
      </c>
    </row>
    <row r="229" spans="1:10" hidden="1">
      <c r="A229" t="s">
        <v>11</v>
      </c>
      <c r="B229">
        <v>1</v>
      </c>
      <c r="C229" s="13">
        <v>120</v>
      </c>
      <c r="D229" t="str">
        <f>IF(OR(MOD((Table1[[#This Row],[Cycle]])-1,8)=0,Table1[[#This Row],[Cycle]]=1),"Yes","No")</f>
        <v>No</v>
      </c>
      <c r="E229">
        <v>0</v>
      </c>
      <c r="F229">
        <f t="shared" si="3"/>
        <v>0</v>
      </c>
      <c r="H229">
        <v>3.5971729755401611</v>
      </c>
      <c r="I229">
        <v>0</v>
      </c>
      <c r="J229">
        <f>ROUND(Table1[[#This Row],[Discharge Time (s)]]/3600,3)</f>
        <v>0</v>
      </c>
    </row>
    <row r="230" spans="1:10" hidden="1">
      <c r="A230" t="s">
        <v>11</v>
      </c>
      <c r="B230">
        <v>1</v>
      </c>
      <c r="C230" s="13">
        <v>121</v>
      </c>
      <c r="D230" t="str">
        <f>IF(OR(MOD((Table1[[#This Row],[Cycle]])-1,8)=0,Table1[[#This Row],[Cycle]]=1),"Yes","No")</f>
        <v>Yes</v>
      </c>
      <c r="E230">
        <v>2.0225953716738E-2</v>
      </c>
      <c r="F230">
        <f t="shared" si="3"/>
        <v>20.225953716738001</v>
      </c>
      <c r="H230">
        <v>3.5990118980407715</v>
      </c>
      <c r="I230">
        <v>128114.35401627386</v>
      </c>
      <c r="J230">
        <f>ROUND(Table1[[#This Row],[Discharge Time (s)]]/3600,3)</f>
        <v>35.587000000000003</v>
      </c>
    </row>
    <row r="231" spans="1:10" hidden="1">
      <c r="A231" t="s">
        <v>11</v>
      </c>
      <c r="B231">
        <v>1</v>
      </c>
      <c r="C231" s="13">
        <v>122</v>
      </c>
      <c r="D231" t="str">
        <f>IF(OR(MOD((Table1[[#This Row],[Cycle]])-1,8)=0,Table1[[#This Row],[Cycle]]=1),"Yes","No")</f>
        <v>No</v>
      </c>
      <c r="E231">
        <v>9.9079988820300006E-3</v>
      </c>
      <c r="F231">
        <f t="shared" si="3"/>
        <v>9.9079988820300002</v>
      </c>
      <c r="H231">
        <v>3.8623542785644531</v>
      </c>
      <c r="I231">
        <v>57600.037843719154</v>
      </c>
      <c r="J231">
        <f>ROUND(Table1[[#This Row],[Discharge Time (s)]]/3600,3)</f>
        <v>16</v>
      </c>
    </row>
    <row r="232" spans="1:10" hidden="1">
      <c r="A232" t="s">
        <v>11</v>
      </c>
      <c r="B232">
        <v>1</v>
      </c>
      <c r="C232" s="13">
        <v>123</v>
      </c>
      <c r="D232" t="str">
        <f>IF(OR(MOD((Table1[[#This Row],[Cycle]])-1,8)=0,Table1[[#This Row],[Cycle]]=1),"Yes","No")</f>
        <v>No</v>
      </c>
      <c r="E232">
        <v>9.8998325259790007E-3</v>
      </c>
      <c r="F232">
        <f t="shared" si="3"/>
        <v>9.8998325259790008</v>
      </c>
      <c r="H232">
        <v>3.5990118980407715</v>
      </c>
      <c r="I232">
        <v>57602.003943813885</v>
      </c>
      <c r="J232">
        <f>ROUND(Table1[[#This Row],[Discharge Time (s)]]/3600,3)</f>
        <v>16.001000000000001</v>
      </c>
    </row>
    <row r="233" spans="1:10" hidden="1">
      <c r="A233" t="s">
        <v>11</v>
      </c>
      <c r="B233">
        <v>1</v>
      </c>
      <c r="C233" s="13">
        <v>124</v>
      </c>
      <c r="D233" t="str">
        <f>IF(OR(MOD((Table1[[#This Row],[Cycle]])-1,8)=0,Table1[[#This Row],[Cycle]]=1),"Yes","No")</f>
        <v>No</v>
      </c>
      <c r="E233">
        <v>9.8997215604799994E-3</v>
      </c>
      <c r="F233">
        <f t="shared" si="3"/>
        <v>9.8997215604799997</v>
      </c>
      <c r="H233">
        <v>3.6410408020019531</v>
      </c>
      <c r="I233">
        <v>57600.037893329696</v>
      </c>
      <c r="J233">
        <f>ROUND(Table1[[#This Row],[Discharge Time (s)]]/3600,3)</f>
        <v>16</v>
      </c>
    </row>
    <row r="234" spans="1:10" hidden="1">
      <c r="A234" t="s">
        <v>11</v>
      </c>
      <c r="B234">
        <v>1</v>
      </c>
      <c r="C234" s="13">
        <v>125</v>
      </c>
      <c r="D234" t="str">
        <f>IF(OR(MOD((Table1[[#This Row],[Cycle]])-1,8)=0,Table1[[#This Row],[Cycle]]=1),"Yes","No")</f>
        <v>No</v>
      </c>
      <c r="E234">
        <v>9.906826914364E-3</v>
      </c>
      <c r="F234">
        <f t="shared" si="3"/>
        <v>9.9068269143640002</v>
      </c>
      <c r="H234">
        <v>3.5551214218139648</v>
      </c>
      <c r="I234">
        <v>57600.038033123987</v>
      </c>
      <c r="J234">
        <f>ROUND(Table1[[#This Row],[Discharge Time (s)]]/3600,3)</f>
        <v>16</v>
      </c>
    </row>
    <row r="235" spans="1:10" hidden="1">
      <c r="A235" t="s">
        <v>11</v>
      </c>
      <c r="B235">
        <v>1</v>
      </c>
      <c r="C235" s="13">
        <v>126</v>
      </c>
      <c r="D235" t="str">
        <f>IF(OR(MOD((Table1[[#This Row],[Cycle]])-1,8)=0,Table1[[#This Row],[Cycle]]=1),"Yes","No")</f>
        <v>No</v>
      </c>
      <c r="E235">
        <v>9.9039386293930005E-3</v>
      </c>
      <c r="F235">
        <f t="shared" si="3"/>
        <v>9.9039386293930001</v>
      </c>
      <c r="H235">
        <v>3.5971729755401611</v>
      </c>
      <c r="I235">
        <v>57602.003579025775</v>
      </c>
      <c r="J235">
        <f>ROUND(Table1[[#This Row],[Discharge Time (s)]]/3600,3)</f>
        <v>16.001000000000001</v>
      </c>
    </row>
    <row r="236" spans="1:10" hidden="1">
      <c r="A236" t="s">
        <v>11</v>
      </c>
      <c r="B236">
        <v>1</v>
      </c>
      <c r="C236" s="13">
        <v>127</v>
      </c>
      <c r="D236" t="str">
        <f>IF(OR(MOD((Table1[[#This Row],[Cycle]])-1,8)=0,Table1[[#This Row],[Cycle]]=1),"Yes","No")</f>
        <v>No</v>
      </c>
      <c r="E236">
        <v>9.9344120023460002E-3</v>
      </c>
      <c r="F236">
        <f t="shared" si="3"/>
        <v>9.9344120023460007</v>
      </c>
      <c r="H236">
        <v>3.642902135848999</v>
      </c>
      <c r="I236">
        <v>57600.037561492456</v>
      </c>
      <c r="J236">
        <f>ROUND(Table1[[#This Row],[Discharge Time (s)]]/3600,3)</f>
        <v>16</v>
      </c>
    </row>
    <row r="237" spans="1:10" hidden="1">
      <c r="A237" t="s">
        <v>11</v>
      </c>
      <c r="B237">
        <v>1</v>
      </c>
      <c r="C237" s="13">
        <v>128</v>
      </c>
      <c r="D237" t="str">
        <f>IF(OR(MOD((Table1[[#This Row],[Cycle]])-1,8)=0,Table1[[#This Row],[Cycle]]=1),"Yes","No")</f>
        <v>No</v>
      </c>
      <c r="E237">
        <v>0</v>
      </c>
      <c r="F237">
        <f t="shared" si="3"/>
        <v>0</v>
      </c>
      <c r="H237">
        <v>3.642902135848999</v>
      </c>
      <c r="I237">
        <v>0</v>
      </c>
      <c r="J237">
        <f>ROUND(Table1[[#This Row],[Discharge Time (s)]]/3600,3)</f>
        <v>0</v>
      </c>
    </row>
    <row r="238" spans="1:10" hidden="1">
      <c r="A238" t="s">
        <v>11</v>
      </c>
      <c r="B238">
        <v>1</v>
      </c>
      <c r="C238" s="13">
        <v>129</v>
      </c>
      <c r="D238" t="str">
        <f>IF(OR(MOD((Table1[[#This Row],[Cycle]])-1,8)=0,Table1[[#This Row],[Cycle]]=1),"Yes","No")</f>
        <v>Yes</v>
      </c>
      <c r="E238">
        <v>2.0205436594641999E-2</v>
      </c>
      <c r="F238">
        <f t="shared" si="3"/>
        <v>20.205436594641998</v>
      </c>
      <c r="H238">
        <v>3.6410408020019531</v>
      </c>
      <c r="I238">
        <v>128003.81358458126</v>
      </c>
      <c r="J238">
        <f>ROUND(Table1[[#This Row],[Discharge Time (s)]]/3600,3)</f>
        <v>35.557000000000002</v>
      </c>
    </row>
    <row r="239" spans="1:10" hidden="1">
      <c r="A239" t="s">
        <v>11</v>
      </c>
      <c r="B239">
        <v>1</v>
      </c>
      <c r="C239" s="13">
        <v>130</v>
      </c>
      <c r="D239" t="str">
        <f>IF(OR(MOD((Table1[[#This Row],[Cycle]])-1,8)=0,Table1[[#This Row],[Cycle]]=1),"Yes","No")</f>
        <v>No</v>
      </c>
      <c r="E239">
        <v>9.9012451889759993E-3</v>
      </c>
      <c r="F239">
        <f t="shared" si="3"/>
        <v>9.9012451889759987</v>
      </c>
      <c r="H239">
        <v>3.9501349925994873</v>
      </c>
      <c r="I239">
        <v>57600.037565032631</v>
      </c>
      <c r="J239">
        <f>ROUND(Table1[[#This Row],[Discharge Time (s)]]/3600,3)</f>
        <v>16</v>
      </c>
    </row>
    <row r="240" spans="1:10" hidden="1">
      <c r="A240" t="s">
        <v>11</v>
      </c>
      <c r="B240">
        <v>1</v>
      </c>
      <c r="C240" s="13">
        <v>131</v>
      </c>
      <c r="D240" t="str">
        <f>IF(OR(MOD((Table1[[#This Row],[Cycle]])-1,8)=0,Table1[[#This Row],[Cycle]]=1),"Yes","No")</f>
        <v>No</v>
      </c>
      <c r="E240">
        <v>9.9003849052899991E-3</v>
      </c>
      <c r="F240">
        <f t="shared" si="3"/>
        <v>9.9003849052899984</v>
      </c>
      <c r="H240">
        <v>3.5971729755401611</v>
      </c>
      <c r="I240">
        <v>57600.039748828072</v>
      </c>
      <c r="J240">
        <f>ROUND(Table1[[#This Row],[Discharge Time (s)]]/3600,3)</f>
        <v>16</v>
      </c>
    </row>
    <row r="241" spans="1:10" hidden="1">
      <c r="A241" t="s">
        <v>11</v>
      </c>
      <c r="B241">
        <v>1</v>
      </c>
      <c r="C241" s="13">
        <v>132</v>
      </c>
      <c r="D241" t="str">
        <f>IF(OR(MOD((Table1[[#This Row],[Cycle]])-1,8)=0,Table1[[#This Row],[Cycle]]=1),"Yes","No")</f>
        <v>No</v>
      </c>
      <c r="E241">
        <v>9.9074317182299993E-3</v>
      </c>
      <c r="F241">
        <f t="shared" si="3"/>
        <v>9.9074317182299989</v>
      </c>
      <c r="H241">
        <v>3.6008529663085938</v>
      </c>
      <c r="I241">
        <v>57602.003635721878</v>
      </c>
      <c r="J241">
        <f>ROUND(Table1[[#This Row],[Discharge Time (s)]]/3600,3)</f>
        <v>16.001000000000001</v>
      </c>
    </row>
    <row r="242" spans="1:10" hidden="1">
      <c r="A242" t="s">
        <v>11</v>
      </c>
      <c r="B242">
        <v>1</v>
      </c>
      <c r="C242" s="13">
        <v>133</v>
      </c>
      <c r="D242" t="str">
        <f>IF(OR(MOD((Table1[[#This Row],[Cycle]])-1,8)=0,Table1[[#This Row],[Cycle]]=1),"Yes","No")</f>
        <v>No</v>
      </c>
      <c r="E242">
        <v>9.9024575793710008E-3</v>
      </c>
      <c r="F242">
        <f t="shared" si="3"/>
        <v>9.902457579371001</v>
      </c>
      <c r="H242">
        <v>3.5551214218139648</v>
      </c>
      <c r="I242">
        <v>57600.037615771565</v>
      </c>
      <c r="J242">
        <f>ROUND(Table1[[#This Row],[Discharge Time (s)]]/3600,3)</f>
        <v>16</v>
      </c>
    </row>
    <row r="243" spans="1:10" hidden="1">
      <c r="A243" t="s">
        <v>11</v>
      </c>
      <c r="B243">
        <v>1</v>
      </c>
      <c r="C243" s="13">
        <v>134</v>
      </c>
      <c r="D243" t="str">
        <f>IF(OR(MOD((Table1[[#This Row],[Cycle]])-1,8)=0,Table1[[#This Row],[Cycle]]=1),"Yes","No")</f>
        <v>No</v>
      </c>
      <c r="E243">
        <v>9.9272979582060005E-3</v>
      </c>
      <c r="F243">
        <f t="shared" si="3"/>
        <v>9.927297958206001</v>
      </c>
      <c r="H243">
        <v>3.5990118980407715</v>
      </c>
      <c r="I243">
        <v>57602.007814701567</v>
      </c>
      <c r="J243">
        <f>ROUND(Table1[[#This Row],[Discharge Time (s)]]/3600,3)</f>
        <v>16.001000000000001</v>
      </c>
    </row>
    <row r="244" spans="1:10" hidden="1">
      <c r="A244" t="s">
        <v>11</v>
      </c>
      <c r="B244">
        <v>1</v>
      </c>
      <c r="C244" s="13">
        <v>135</v>
      </c>
      <c r="D244" t="str">
        <f>IF(OR(MOD((Table1[[#This Row],[Cycle]])-1,8)=0,Table1[[#This Row],[Cycle]]=1),"Yes","No")</f>
        <v>No</v>
      </c>
      <c r="E244">
        <v>9.9025952780089996E-3</v>
      </c>
      <c r="F244">
        <f t="shared" si="3"/>
        <v>9.9025952780090005</v>
      </c>
      <c r="H244">
        <v>3.6008529663085938</v>
      </c>
      <c r="I244">
        <v>57600.037303624602</v>
      </c>
      <c r="J244">
        <f>ROUND(Table1[[#This Row],[Discharge Time (s)]]/3600,3)</f>
        <v>16</v>
      </c>
    </row>
    <row r="245" spans="1:10" hidden="1">
      <c r="A245" t="s">
        <v>11</v>
      </c>
      <c r="B245">
        <v>1</v>
      </c>
      <c r="C245" s="13">
        <v>136</v>
      </c>
      <c r="D245" t="str">
        <f>IF(OR(MOD((Table1[[#This Row],[Cycle]])-1,8)=0,Table1[[#This Row],[Cycle]]=1),"Yes","No")</f>
        <v>No</v>
      </c>
      <c r="E245">
        <v>0</v>
      </c>
      <c r="F245">
        <f t="shared" si="3"/>
        <v>0</v>
      </c>
      <c r="H245">
        <v>3.6008529663085938</v>
      </c>
      <c r="I245">
        <v>0</v>
      </c>
      <c r="J245">
        <f>ROUND(Table1[[#This Row],[Discharge Time (s)]]/3600,3)</f>
        <v>0</v>
      </c>
    </row>
    <row r="246" spans="1:10" hidden="1">
      <c r="A246" t="s">
        <v>11</v>
      </c>
      <c r="B246">
        <v>1</v>
      </c>
      <c r="C246" s="13">
        <v>137</v>
      </c>
      <c r="D246" t="str">
        <f>IF(OR(MOD((Table1[[#This Row],[Cycle]])-1,8)=0,Table1[[#This Row],[Cycle]]=1),"Yes","No")</f>
        <v>Yes</v>
      </c>
      <c r="E246">
        <v>2.0164318270097001E-2</v>
      </c>
      <c r="F246">
        <f t="shared" si="3"/>
        <v>20.164318270097002</v>
      </c>
      <c r="H246">
        <v>0</v>
      </c>
      <c r="I246">
        <v>127741.43240498228</v>
      </c>
      <c r="J246">
        <f>ROUND(Table1[[#This Row],[Discharge Time (s)]]/3600,3)</f>
        <v>35.484000000000002</v>
      </c>
    </row>
    <row r="247" spans="1:10" hidden="1">
      <c r="A247" t="s">
        <v>11</v>
      </c>
      <c r="B247">
        <v>1</v>
      </c>
      <c r="C247" s="13">
        <v>138</v>
      </c>
      <c r="D247" t="str">
        <f>IF(OR(MOD((Table1[[#This Row],[Cycle]])-1,8)=0,Table1[[#This Row],[Cycle]]=1),"Yes","No")</f>
        <v>No</v>
      </c>
      <c r="E247">
        <v>9.8997394425470002E-3</v>
      </c>
      <c r="F247">
        <f t="shared" si="3"/>
        <v>9.8997394425470002</v>
      </c>
      <c r="H247">
        <v>3.8643300533294678</v>
      </c>
      <c r="I247">
        <v>57600.037957017928</v>
      </c>
      <c r="J247">
        <f>ROUND(Table1[[#This Row],[Discharge Time (s)]]/3600,3)</f>
        <v>16</v>
      </c>
    </row>
    <row r="248" spans="1:10" hidden="1">
      <c r="A248" t="s">
        <v>11</v>
      </c>
      <c r="B248">
        <v>1</v>
      </c>
      <c r="C248" s="13">
        <v>139</v>
      </c>
      <c r="D248" t="str">
        <f>IF(OR(MOD((Table1[[#This Row],[Cycle]])-1,8)=0,Table1[[#This Row],[Cycle]]=1),"Yes","No")</f>
        <v>No</v>
      </c>
      <c r="E248">
        <v>9.9023790239209999E-3</v>
      </c>
      <c r="F248">
        <f t="shared" si="3"/>
        <v>9.9023790239210001</v>
      </c>
      <c r="H248">
        <v>3.5990118980407715</v>
      </c>
      <c r="I248">
        <v>57600.037776483608</v>
      </c>
      <c r="J248">
        <f>ROUND(Table1[[#This Row],[Discharge Time (s)]]/3600,3)</f>
        <v>16</v>
      </c>
    </row>
    <row r="249" spans="1:10" hidden="1">
      <c r="A249" t="s">
        <v>11</v>
      </c>
      <c r="B249">
        <v>1</v>
      </c>
      <c r="C249" s="13">
        <v>140</v>
      </c>
      <c r="D249" t="str">
        <f>IF(OR(MOD((Table1[[#This Row],[Cycle]])-1,8)=0,Table1[[#This Row],[Cycle]]=1),"Yes","No")</f>
        <v>No</v>
      </c>
      <c r="E249">
        <v>9.9287975908639997E-3</v>
      </c>
      <c r="F249">
        <f t="shared" si="3"/>
        <v>9.9287975908639989</v>
      </c>
      <c r="H249">
        <v>3.558760404586792</v>
      </c>
      <c r="I249">
        <v>57600.037649815473</v>
      </c>
      <c r="J249">
        <f>ROUND(Table1[[#This Row],[Discharge Time (s)]]/3600,3)</f>
        <v>16</v>
      </c>
    </row>
    <row r="250" spans="1:10" hidden="1">
      <c r="A250" t="s">
        <v>11</v>
      </c>
      <c r="B250">
        <v>1</v>
      </c>
      <c r="C250" s="13">
        <v>141</v>
      </c>
      <c r="D250" t="str">
        <f>IF(OR(MOD((Table1[[#This Row],[Cycle]])-1,8)=0,Table1[[#This Row],[Cycle]]=1),"Yes","No")</f>
        <v>No</v>
      </c>
      <c r="E250">
        <v>9.9234782269999999E-3</v>
      </c>
      <c r="F250">
        <f t="shared" si="3"/>
        <v>9.9234782270000004</v>
      </c>
      <c r="H250">
        <v>3.642902135848999</v>
      </c>
      <c r="I250">
        <v>57600.037608284663</v>
      </c>
      <c r="J250">
        <f>ROUND(Table1[[#This Row],[Discharge Time (s)]]/3600,3)</f>
        <v>16</v>
      </c>
    </row>
    <row r="251" spans="1:10" hidden="1">
      <c r="A251" t="s">
        <v>11</v>
      </c>
      <c r="B251">
        <v>1</v>
      </c>
      <c r="C251" s="13">
        <v>142</v>
      </c>
      <c r="D251" t="str">
        <f>IF(OR(MOD((Table1[[#This Row],[Cycle]])-1,8)=0,Table1[[#This Row],[Cycle]]=1),"Yes","No")</f>
        <v>No</v>
      </c>
      <c r="E251">
        <v>9.9071116589329999E-3</v>
      </c>
      <c r="F251">
        <f t="shared" si="3"/>
        <v>9.9071116589329993</v>
      </c>
      <c r="H251">
        <v>3.5148251056671143</v>
      </c>
      <c r="I251">
        <v>57602.003606332619</v>
      </c>
      <c r="J251">
        <f>ROUND(Table1[[#This Row],[Discharge Time (s)]]/3600,3)</f>
        <v>16.001000000000001</v>
      </c>
    </row>
    <row r="252" spans="1:10" hidden="1">
      <c r="A252" t="s">
        <v>11</v>
      </c>
      <c r="B252">
        <v>1</v>
      </c>
      <c r="C252" s="13">
        <v>143</v>
      </c>
      <c r="D252" t="str">
        <f>IF(OR(MOD((Table1[[#This Row],[Cycle]])-1,8)=0,Table1[[#This Row],[Cycle]]=1),"Yes","No")</f>
        <v>No</v>
      </c>
      <c r="E252">
        <v>9.9020793553220004E-3</v>
      </c>
      <c r="F252">
        <f t="shared" si="3"/>
        <v>9.9020793553219999</v>
      </c>
      <c r="H252">
        <v>3.642902135848999</v>
      </c>
      <c r="I252">
        <v>57600.037542462509</v>
      </c>
      <c r="J252">
        <f>ROUND(Table1[[#This Row],[Discharge Time (s)]]/3600,3)</f>
        <v>16</v>
      </c>
    </row>
    <row r="253" spans="1:10" hidden="1">
      <c r="A253" t="s">
        <v>11</v>
      </c>
      <c r="B253">
        <v>1</v>
      </c>
      <c r="C253" s="13">
        <v>144</v>
      </c>
      <c r="D253" t="str">
        <f>IF(OR(MOD((Table1[[#This Row],[Cycle]])-1,8)=0,Table1[[#This Row],[Cycle]]=1),"Yes","No")</f>
        <v>No</v>
      </c>
      <c r="E253">
        <v>0</v>
      </c>
      <c r="F253">
        <f t="shared" si="3"/>
        <v>0</v>
      </c>
      <c r="H253">
        <v>3.642902135848999</v>
      </c>
      <c r="I253">
        <v>0</v>
      </c>
      <c r="J253">
        <f>ROUND(Table1[[#This Row],[Discharge Time (s)]]/3600,3)</f>
        <v>0</v>
      </c>
    </row>
    <row r="254" spans="1:10" hidden="1">
      <c r="A254" t="s">
        <v>11</v>
      </c>
      <c r="B254">
        <v>1</v>
      </c>
      <c r="C254" s="13">
        <v>145</v>
      </c>
      <c r="D254" t="str">
        <f>IF(OR(MOD((Table1[[#This Row],[Cycle]])-1,8)=0,Table1[[#This Row],[Cycle]]=1),"Yes","No")</f>
        <v>Yes</v>
      </c>
      <c r="E254">
        <v>2.0155268555299002E-2</v>
      </c>
      <c r="F254">
        <f t="shared" si="3"/>
        <v>20.155268555299003</v>
      </c>
      <c r="H254">
        <v>3.6410408020019531</v>
      </c>
      <c r="I254">
        <v>127682.40111775987</v>
      </c>
      <c r="J254">
        <f>ROUND(Table1[[#This Row],[Discharge Time (s)]]/3600,3)</f>
        <v>35.466999999999999</v>
      </c>
    </row>
    <row r="255" spans="1:10" hidden="1">
      <c r="A255" t="s">
        <v>11</v>
      </c>
      <c r="B255">
        <v>1</v>
      </c>
      <c r="C255" s="13">
        <v>146</v>
      </c>
      <c r="D255" t="str">
        <f>IF(OR(MOD((Table1[[#This Row],[Cycle]])-1,8)=0,Table1[[#This Row],[Cycle]]=1),"Yes","No")</f>
        <v>No</v>
      </c>
      <c r="E255">
        <v>9.9018202328430005E-3</v>
      </c>
      <c r="F255">
        <f t="shared" si="3"/>
        <v>9.9018202328430007</v>
      </c>
      <c r="H255">
        <v>3.9940254688262939</v>
      </c>
      <c r="I255">
        <v>57600.03527460566</v>
      </c>
      <c r="J255">
        <f>ROUND(Table1[[#This Row],[Discharge Time (s)]]/3600,3)</f>
        <v>16</v>
      </c>
    </row>
    <row r="256" spans="1:10" hidden="1">
      <c r="A256" t="s">
        <v>11</v>
      </c>
      <c r="B256">
        <v>1</v>
      </c>
      <c r="C256" s="13">
        <v>147</v>
      </c>
      <c r="D256" t="str">
        <f>IF(OR(MOD((Table1[[#This Row],[Cycle]])-1,8)=0,Table1[[#This Row],[Cycle]]=1),"Yes","No")</f>
        <v>No</v>
      </c>
      <c r="E256">
        <v>9.9021269653390004E-3</v>
      </c>
      <c r="F256">
        <f t="shared" si="3"/>
        <v>9.9021269653390007</v>
      </c>
      <c r="H256">
        <v>3.6849088668823242</v>
      </c>
      <c r="I256">
        <v>57600.029115133155</v>
      </c>
      <c r="J256">
        <f>ROUND(Table1[[#This Row],[Discharge Time (s)]]/3600,3)</f>
        <v>16</v>
      </c>
    </row>
    <row r="257" spans="1:10" hidden="1">
      <c r="A257" t="s">
        <v>11</v>
      </c>
      <c r="B257">
        <v>1</v>
      </c>
      <c r="C257" s="13">
        <v>148</v>
      </c>
      <c r="D257" t="str">
        <f>IF(OR(MOD((Table1[[#This Row],[Cycle]])-1,8)=0,Table1[[#This Row],[Cycle]]=1),"Yes","No")</f>
        <v>No</v>
      </c>
      <c r="E257">
        <v>9.9004550342869993E-3</v>
      </c>
      <c r="F257">
        <f t="shared" si="3"/>
        <v>9.900455034286999</v>
      </c>
      <c r="H257">
        <v>3.558760404586792</v>
      </c>
      <c r="I257">
        <v>57602.003994871535</v>
      </c>
      <c r="J257">
        <f>ROUND(Table1[[#This Row],[Discharge Time (s)]]/3600,3)</f>
        <v>16.001000000000001</v>
      </c>
    </row>
    <row r="258" spans="1:10" hidden="1">
      <c r="A258" t="s">
        <v>11</v>
      </c>
      <c r="B258">
        <v>1</v>
      </c>
      <c r="C258" s="13">
        <v>149</v>
      </c>
      <c r="D258" t="str">
        <f>IF(OR(MOD((Table1[[#This Row],[Cycle]])-1,8)=0,Table1[[#This Row],[Cycle]]=1),"Yes","No")</f>
        <v>No</v>
      </c>
      <c r="E258">
        <v>9.904316768265E-3</v>
      </c>
      <c r="F258">
        <f t="shared" ref="F258:F321" si="4">1000*E258</f>
        <v>9.9043167682649997</v>
      </c>
      <c r="H258">
        <v>3.558760404586792</v>
      </c>
      <c r="I258">
        <v>57600.06228729798</v>
      </c>
      <c r="J258">
        <f>ROUND(Table1[[#This Row],[Discharge Time (s)]]/3600,3)</f>
        <v>16</v>
      </c>
    </row>
    <row r="259" spans="1:10" hidden="1">
      <c r="A259" t="s">
        <v>11</v>
      </c>
      <c r="B259">
        <v>1</v>
      </c>
      <c r="C259" s="13">
        <v>150</v>
      </c>
      <c r="D259" t="str">
        <f>IF(OR(MOD((Table1[[#This Row],[Cycle]])-1,8)=0,Table1[[#This Row],[Cycle]]=1),"Yes","No")</f>
        <v>No</v>
      </c>
      <c r="E259">
        <v>9.9026859419630003E-3</v>
      </c>
      <c r="F259">
        <f t="shared" si="4"/>
        <v>9.902685941963</v>
      </c>
      <c r="H259">
        <v>3.6410408020019531</v>
      </c>
      <c r="I259">
        <v>57600.037651176979</v>
      </c>
      <c r="J259">
        <f>ROUND(Table1[[#This Row],[Discharge Time (s)]]/3600,3)</f>
        <v>16</v>
      </c>
    </row>
    <row r="260" spans="1:10" hidden="1">
      <c r="A260" t="s">
        <v>11</v>
      </c>
      <c r="B260">
        <v>1</v>
      </c>
      <c r="C260" s="13">
        <v>151</v>
      </c>
      <c r="D260" t="str">
        <f>IF(OR(MOD((Table1[[#This Row],[Cycle]])-1,8)=0,Table1[[#This Row],[Cycle]]=1),"Yes","No")</f>
        <v>No</v>
      </c>
      <c r="E260">
        <v>9.8994215797340007E-3</v>
      </c>
      <c r="F260">
        <f t="shared" si="4"/>
        <v>9.8994215797340015</v>
      </c>
      <c r="H260">
        <v>3.642902135848999</v>
      </c>
      <c r="I260">
        <v>57600.03755280716</v>
      </c>
      <c r="J260">
        <f>ROUND(Table1[[#This Row],[Discharge Time (s)]]/3600,3)</f>
        <v>16</v>
      </c>
    </row>
    <row r="261" spans="1:10" hidden="1">
      <c r="A261" t="s">
        <v>11</v>
      </c>
      <c r="B261">
        <v>1</v>
      </c>
      <c r="C261" s="13">
        <v>152</v>
      </c>
      <c r="D261" t="str">
        <f>IF(OR(MOD((Table1[[#This Row],[Cycle]])-1,8)=0,Table1[[#This Row],[Cycle]]=1),"Yes","No")</f>
        <v>No</v>
      </c>
      <c r="E261">
        <v>0</v>
      </c>
      <c r="F261">
        <f t="shared" si="4"/>
        <v>0</v>
      </c>
      <c r="H261">
        <v>3.642902135848999</v>
      </c>
      <c r="I261">
        <v>0</v>
      </c>
      <c r="J261">
        <f>ROUND(Table1[[#This Row],[Discharge Time (s)]]/3600,3)</f>
        <v>0</v>
      </c>
    </row>
    <row r="262" spans="1:10" hidden="1">
      <c r="A262" t="s">
        <v>11</v>
      </c>
      <c r="B262">
        <v>1</v>
      </c>
      <c r="C262" s="13">
        <v>153</v>
      </c>
      <c r="D262" t="str">
        <f>IF(OR(MOD((Table1[[#This Row],[Cycle]])-1,8)=0,Table1[[#This Row],[Cycle]]=1),"Yes","No")</f>
        <v>Yes</v>
      </c>
      <c r="E262">
        <v>2.0131741323582E-2</v>
      </c>
      <c r="F262">
        <f t="shared" si="4"/>
        <v>20.131741323581998</v>
      </c>
      <c r="H262">
        <v>3.5148251056671143</v>
      </c>
      <c r="I262">
        <v>127574.305846627</v>
      </c>
      <c r="J262">
        <f>ROUND(Table1[[#This Row],[Discharge Time (s)]]/3600,3)</f>
        <v>35.436999999999998</v>
      </c>
    </row>
    <row r="263" spans="1:10" hidden="1">
      <c r="A263" t="s">
        <v>11</v>
      </c>
      <c r="B263">
        <v>1</v>
      </c>
      <c r="C263" s="13">
        <v>154</v>
      </c>
      <c r="D263" t="str">
        <f>IF(OR(MOD((Table1[[#This Row],[Cycle]])-1,8)=0,Table1[[#This Row],[Cycle]]=1),"Yes","No")</f>
        <v>No</v>
      </c>
      <c r="E263">
        <v>9.9038431296349996E-3</v>
      </c>
      <c r="F263">
        <f t="shared" si="4"/>
        <v>9.9038431296349998</v>
      </c>
      <c r="H263">
        <v>3.7823083400726318</v>
      </c>
      <c r="I263">
        <v>57602.001576408169</v>
      </c>
      <c r="J263">
        <f>ROUND(Table1[[#This Row],[Discharge Time (s)]]/3600,3)</f>
        <v>16.001000000000001</v>
      </c>
    </row>
    <row r="264" spans="1:10" hidden="1">
      <c r="A264" t="s">
        <v>11</v>
      </c>
      <c r="B264">
        <v>1</v>
      </c>
      <c r="C264" s="13">
        <v>155</v>
      </c>
      <c r="D264" t="str">
        <f>IF(OR(MOD((Table1[[#This Row],[Cycle]])-1,8)=0,Table1[[#This Row],[Cycle]]=1),"Yes","No")</f>
        <v>No</v>
      </c>
      <c r="E264">
        <v>9.899149277311E-3</v>
      </c>
      <c r="F264">
        <f t="shared" si="4"/>
        <v>9.8991492773110004</v>
      </c>
      <c r="H264">
        <v>3.6447658538818359</v>
      </c>
      <c r="I264">
        <v>57600.037647544566</v>
      </c>
      <c r="J264">
        <f>ROUND(Table1[[#This Row],[Discharge Time (s)]]/3600,3)</f>
        <v>16</v>
      </c>
    </row>
    <row r="265" spans="1:10" hidden="1">
      <c r="A265" t="s">
        <v>11</v>
      </c>
      <c r="B265">
        <v>1</v>
      </c>
      <c r="C265" s="13">
        <v>156</v>
      </c>
      <c r="D265" t="str">
        <f>IF(OR(MOD((Table1[[#This Row],[Cycle]])-1,8)=0,Table1[[#This Row],[Cycle]]=1),"Yes","No")</f>
        <v>No</v>
      </c>
      <c r="E265">
        <v>9.9021146027429997E-3</v>
      </c>
      <c r="F265">
        <f t="shared" si="4"/>
        <v>9.9021146027429996</v>
      </c>
      <c r="H265">
        <v>3.7306830883026123</v>
      </c>
      <c r="I265">
        <v>57602.003753059194</v>
      </c>
      <c r="J265">
        <f>ROUND(Table1[[#This Row],[Discharge Time (s)]]/3600,3)</f>
        <v>16.001000000000001</v>
      </c>
    </row>
    <row r="266" spans="1:10" hidden="1">
      <c r="A266" t="s">
        <v>11</v>
      </c>
      <c r="B266">
        <v>1</v>
      </c>
      <c r="C266" s="13">
        <v>157</v>
      </c>
      <c r="D266" t="str">
        <f>IF(OR(MOD((Table1[[#This Row],[Cycle]])-1,8)=0,Table1[[#This Row],[Cycle]]=1),"Yes","No")</f>
        <v>No</v>
      </c>
      <c r="E266">
        <v>9.8980561943099992E-3</v>
      </c>
      <c r="F266">
        <f t="shared" si="4"/>
        <v>9.8980561943099996</v>
      </c>
      <c r="H266">
        <v>3.642902135848999</v>
      </c>
      <c r="I266">
        <v>57602.003732041696</v>
      </c>
      <c r="J266">
        <f>ROUND(Table1[[#This Row],[Discharge Time (s)]]/3600,3)</f>
        <v>16.001000000000001</v>
      </c>
    </row>
    <row r="267" spans="1:10" hidden="1">
      <c r="A267" t="s">
        <v>11</v>
      </c>
      <c r="B267">
        <v>1</v>
      </c>
      <c r="C267" s="13">
        <v>158</v>
      </c>
      <c r="D267" t="str">
        <f>IF(OR(MOD((Table1[[#This Row],[Cycle]])-1,8)=0,Table1[[#This Row],[Cycle]]=1),"Yes","No")</f>
        <v>No</v>
      </c>
      <c r="E267">
        <v>9.9217006449450005E-3</v>
      </c>
      <c r="F267">
        <f t="shared" si="4"/>
        <v>9.921700644945</v>
      </c>
      <c r="H267">
        <v>3.7306830883026123</v>
      </c>
      <c r="I267">
        <v>57600.037511823037</v>
      </c>
      <c r="J267">
        <f>ROUND(Table1[[#This Row],[Discharge Time (s)]]/3600,3)</f>
        <v>16</v>
      </c>
    </row>
    <row r="268" spans="1:10" hidden="1">
      <c r="A268" t="s">
        <v>11</v>
      </c>
      <c r="B268">
        <v>1</v>
      </c>
      <c r="C268" s="13">
        <v>159</v>
      </c>
      <c r="D268" t="str">
        <f>IF(OR(MOD((Table1[[#This Row],[Cycle]])-1,8)=0,Table1[[#This Row],[Cycle]]=1),"Yes","No")</f>
        <v>No</v>
      </c>
      <c r="E268">
        <v>9.9307300041780004E-3</v>
      </c>
      <c r="F268">
        <f t="shared" si="4"/>
        <v>9.9307300041780007</v>
      </c>
      <c r="H268">
        <v>3.7287766933441162</v>
      </c>
      <c r="I268">
        <v>57600.037620861025</v>
      </c>
      <c r="J268">
        <f>ROUND(Table1[[#This Row],[Discharge Time (s)]]/3600,3)</f>
        <v>16</v>
      </c>
    </row>
    <row r="269" spans="1:10" hidden="1">
      <c r="A269" t="s">
        <v>11</v>
      </c>
      <c r="B269">
        <v>1</v>
      </c>
      <c r="C269" s="13">
        <v>160</v>
      </c>
      <c r="D269" t="str">
        <f>IF(OR(MOD((Table1[[#This Row],[Cycle]])-1,8)=0,Table1[[#This Row],[Cycle]]=1),"Yes","No")</f>
        <v>No</v>
      </c>
      <c r="E269">
        <v>0</v>
      </c>
      <c r="F269">
        <f t="shared" si="4"/>
        <v>0</v>
      </c>
      <c r="H269">
        <v>3.7287766933441162</v>
      </c>
      <c r="I269">
        <v>0</v>
      </c>
      <c r="J269">
        <f>ROUND(Table1[[#This Row],[Discharge Time (s)]]/3600,3)</f>
        <v>0</v>
      </c>
    </row>
    <row r="270" spans="1:10" hidden="1">
      <c r="A270" t="s">
        <v>11</v>
      </c>
      <c r="B270">
        <v>1</v>
      </c>
      <c r="C270" s="13">
        <v>161</v>
      </c>
      <c r="D270" t="str">
        <f>IF(OR(MOD((Table1[[#This Row],[Cycle]])-1,8)=0,Table1[[#This Row],[Cycle]]=1),"Yes","No")</f>
        <v>Yes</v>
      </c>
      <c r="E270">
        <v>2.0115354621495E-2</v>
      </c>
      <c r="F270">
        <f t="shared" si="4"/>
        <v>20.115354621495001</v>
      </c>
      <c r="H270">
        <v>3.6867926120758057</v>
      </c>
      <c r="I270">
        <v>127411.44468194168</v>
      </c>
      <c r="J270">
        <f>ROUND(Table1[[#This Row],[Discharge Time (s)]]/3600,3)</f>
        <v>35.392000000000003</v>
      </c>
    </row>
    <row r="271" spans="1:10" hidden="1">
      <c r="A271" t="s">
        <v>11</v>
      </c>
      <c r="B271">
        <v>1</v>
      </c>
      <c r="C271" s="13">
        <v>162</v>
      </c>
      <c r="D271" t="str">
        <f>IF(OR(MOD((Table1[[#This Row],[Cycle]])-1,8)=0,Table1[[#This Row],[Cycle]]=1),"Yes","No")</f>
        <v>No</v>
      </c>
      <c r="E271">
        <v>9.9240246068720006E-3</v>
      </c>
      <c r="F271">
        <f t="shared" si="4"/>
        <v>9.9240246068720008</v>
      </c>
      <c r="H271">
        <v>3.9940254688262939</v>
      </c>
      <c r="I271">
        <v>57600.037597394701</v>
      </c>
      <c r="J271">
        <f>ROUND(Table1[[#This Row],[Discharge Time (s)]]/3600,3)</f>
        <v>16</v>
      </c>
    </row>
    <row r="272" spans="1:10" hidden="1">
      <c r="A272" t="s">
        <v>11</v>
      </c>
      <c r="B272">
        <v>1</v>
      </c>
      <c r="C272" s="13">
        <v>163</v>
      </c>
      <c r="D272" t="str">
        <f>IF(OR(MOD((Table1[[#This Row],[Cycle]])-1,8)=0,Table1[[#This Row],[Cycle]]=1),"Yes","No")</f>
        <v>No</v>
      </c>
      <c r="E272">
        <v>9.9337753189929993E-3</v>
      </c>
      <c r="F272">
        <f t="shared" si="4"/>
        <v>9.9337753189929998</v>
      </c>
      <c r="H272">
        <v>3.5990118980407715</v>
      </c>
      <c r="I272">
        <v>57601.996946472245</v>
      </c>
      <c r="J272">
        <f>ROUND(Table1[[#This Row],[Discharge Time (s)]]/3600,3)</f>
        <v>16.001000000000001</v>
      </c>
    </row>
    <row r="273" spans="1:10" hidden="1">
      <c r="A273" t="s">
        <v>11</v>
      </c>
      <c r="B273">
        <v>1</v>
      </c>
      <c r="C273" s="13">
        <v>164</v>
      </c>
      <c r="D273" t="str">
        <f>IF(OR(MOD((Table1[[#This Row],[Cycle]])-1,8)=0,Table1[[#This Row],[Cycle]]=1),"Yes","No")</f>
        <v>No</v>
      </c>
      <c r="E273">
        <v>9.9099635472360004E-3</v>
      </c>
      <c r="F273">
        <f t="shared" si="4"/>
        <v>9.9099635472359999</v>
      </c>
      <c r="H273">
        <v>3.642902135848999</v>
      </c>
      <c r="I273">
        <v>57600.037440526343</v>
      </c>
      <c r="J273">
        <f>ROUND(Table1[[#This Row],[Discharge Time (s)]]/3600,3)</f>
        <v>16</v>
      </c>
    </row>
    <row r="274" spans="1:10" hidden="1">
      <c r="A274" t="s">
        <v>11</v>
      </c>
      <c r="B274">
        <v>1</v>
      </c>
      <c r="C274" s="13">
        <v>165</v>
      </c>
      <c r="D274" t="str">
        <f>IF(OR(MOD((Table1[[#This Row],[Cycle]])-1,8)=0,Table1[[#This Row],[Cycle]]=1),"Yes","No")</f>
        <v>No</v>
      </c>
      <c r="E274">
        <v>9.9002851368410003E-3</v>
      </c>
      <c r="F274">
        <f t="shared" si="4"/>
        <v>9.900285136841001</v>
      </c>
      <c r="H274">
        <v>3.6849088668823242</v>
      </c>
      <c r="I274">
        <v>57600.037624786535</v>
      </c>
      <c r="J274">
        <f>ROUND(Table1[[#This Row],[Discharge Time (s)]]/3600,3)</f>
        <v>16</v>
      </c>
    </row>
    <row r="275" spans="1:10" hidden="1">
      <c r="A275" t="s">
        <v>11</v>
      </c>
      <c r="B275">
        <v>1</v>
      </c>
      <c r="C275" s="13">
        <v>166</v>
      </c>
      <c r="D275" t="str">
        <f>IF(OR(MOD((Table1[[#This Row],[Cycle]])-1,8)=0,Table1[[#This Row],[Cycle]]=1),"Yes","No")</f>
        <v>No</v>
      </c>
      <c r="E275">
        <v>9.913990401143E-3</v>
      </c>
      <c r="F275">
        <f t="shared" si="4"/>
        <v>9.9139904011429998</v>
      </c>
      <c r="H275">
        <v>3.6867926120758057</v>
      </c>
      <c r="I275">
        <v>57600.042009760778</v>
      </c>
      <c r="J275">
        <f>ROUND(Table1[[#This Row],[Discharge Time (s)]]/3600,3)</f>
        <v>16</v>
      </c>
    </row>
    <row r="276" spans="1:10" hidden="1">
      <c r="A276" t="s">
        <v>11</v>
      </c>
      <c r="B276">
        <v>1</v>
      </c>
      <c r="C276" s="13">
        <v>167</v>
      </c>
      <c r="D276" t="str">
        <f>IF(OR(MOD((Table1[[#This Row],[Cycle]])-1,8)=0,Table1[[#This Row],[Cycle]]=1),"Yes","No")</f>
        <v>No</v>
      </c>
      <c r="E276">
        <v>9.9059862023860006E-3</v>
      </c>
      <c r="F276">
        <f t="shared" si="4"/>
        <v>9.9059862023859999</v>
      </c>
      <c r="H276">
        <v>3.6867926120758057</v>
      </c>
      <c r="I276">
        <v>57602.003545854139</v>
      </c>
      <c r="J276">
        <f>ROUND(Table1[[#This Row],[Discharge Time (s)]]/3600,3)</f>
        <v>16.001000000000001</v>
      </c>
    </row>
    <row r="277" spans="1:10" hidden="1">
      <c r="A277" t="s">
        <v>11</v>
      </c>
      <c r="B277">
        <v>1</v>
      </c>
      <c r="C277" s="13">
        <v>168</v>
      </c>
      <c r="D277" t="str">
        <f>IF(OR(MOD((Table1[[#This Row],[Cycle]])-1,8)=0,Table1[[#This Row],[Cycle]]=1),"Yes","No")</f>
        <v>No</v>
      </c>
      <c r="E277">
        <v>0</v>
      </c>
      <c r="F277">
        <f t="shared" si="4"/>
        <v>0</v>
      </c>
      <c r="H277">
        <v>3.6867926120758057</v>
      </c>
      <c r="I277">
        <v>0</v>
      </c>
      <c r="J277">
        <f>ROUND(Table1[[#This Row],[Discharge Time (s)]]/3600,3)</f>
        <v>0</v>
      </c>
    </row>
    <row r="278" spans="1:10" hidden="1">
      <c r="A278" t="s">
        <v>11</v>
      </c>
      <c r="B278">
        <v>1</v>
      </c>
      <c r="C278" s="13">
        <v>169</v>
      </c>
      <c r="D278" t="str">
        <f>IF(OR(MOD((Table1[[#This Row],[Cycle]])-1,8)=0,Table1[[#This Row],[Cycle]]=1),"Yes","No")</f>
        <v>Yes</v>
      </c>
      <c r="E278">
        <v>2.0091426838275001E-2</v>
      </c>
      <c r="F278">
        <f t="shared" si="4"/>
        <v>20.091426838275002</v>
      </c>
      <c r="H278">
        <v>3.6867926120758057</v>
      </c>
      <c r="I278">
        <v>127344.94893328732</v>
      </c>
      <c r="J278">
        <f>ROUND(Table1[[#This Row],[Discharge Time (s)]]/3600,3)</f>
        <v>35.374000000000002</v>
      </c>
    </row>
    <row r="279" spans="1:10" hidden="1">
      <c r="A279" t="s">
        <v>11</v>
      </c>
      <c r="B279">
        <v>1</v>
      </c>
      <c r="C279" s="13">
        <v>170</v>
      </c>
      <c r="D279" t="str">
        <f>IF(OR(MOD((Table1[[#This Row],[Cycle]])-1,8)=0,Table1[[#This Row],[Cycle]]=1),"Yes","No")</f>
        <v>No</v>
      </c>
      <c r="E279">
        <v>9.895777145911E-3</v>
      </c>
      <c r="F279">
        <f t="shared" si="4"/>
        <v>9.8957771459109996</v>
      </c>
      <c r="H279">
        <v>3.9541780948638916</v>
      </c>
      <c r="I279">
        <v>57600.034755987959</v>
      </c>
      <c r="J279">
        <f>ROUND(Table1[[#This Row],[Discharge Time (s)]]/3600,3)</f>
        <v>16</v>
      </c>
    </row>
    <row r="280" spans="1:10" hidden="1">
      <c r="A280" t="s">
        <v>11</v>
      </c>
      <c r="B280">
        <v>1</v>
      </c>
      <c r="C280" s="13">
        <v>171</v>
      </c>
      <c r="D280" t="str">
        <f>IF(OR(MOD((Table1[[#This Row],[Cycle]])-1,8)=0,Table1[[#This Row],[Cycle]]=1),"Yes","No")</f>
        <v>No</v>
      </c>
      <c r="E280">
        <v>9.9181639592539998E-3</v>
      </c>
      <c r="F280">
        <f t="shared" si="4"/>
        <v>9.9181639592540005</v>
      </c>
      <c r="H280">
        <v>3.6026957035064697</v>
      </c>
      <c r="I280">
        <v>57600.038228434198</v>
      </c>
      <c r="J280">
        <f>ROUND(Table1[[#This Row],[Discharge Time (s)]]/3600,3)</f>
        <v>16</v>
      </c>
    </row>
    <row r="281" spans="1:10" hidden="1">
      <c r="A281" t="s">
        <v>11</v>
      </c>
      <c r="B281">
        <v>1</v>
      </c>
      <c r="C281" s="13">
        <v>172</v>
      </c>
      <c r="D281" t="str">
        <f>IF(OR(MOD((Table1[[#This Row],[Cycle]])-1,8)=0,Table1[[#This Row],[Cycle]]=1),"Yes","No")</f>
        <v>No</v>
      </c>
      <c r="E281">
        <v>9.9181552173469995E-3</v>
      </c>
      <c r="F281">
        <f t="shared" si="4"/>
        <v>9.9181552173469996</v>
      </c>
      <c r="H281">
        <v>3.6447658538818359</v>
      </c>
      <c r="I281">
        <v>57600.041415695254</v>
      </c>
      <c r="J281">
        <f>ROUND(Table1[[#This Row],[Discharge Time (s)]]/3600,3)</f>
        <v>16</v>
      </c>
    </row>
    <row r="282" spans="1:10" hidden="1">
      <c r="A282" t="s">
        <v>11</v>
      </c>
      <c r="B282">
        <v>1</v>
      </c>
      <c r="C282" s="13">
        <v>173</v>
      </c>
      <c r="D282" t="str">
        <f>IF(OR(MOD((Table1[[#This Row],[Cycle]])-1,8)=0,Table1[[#This Row],[Cycle]]=1),"Yes","No")</f>
        <v>No</v>
      </c>
      <c r="E282">
        <v>9.9003933823519994E-3</v>
      </c>
      <c r="F282">
        <f t="shared" si="4"/>
        <v>9.9003933823520001</v>
      </c>
      <c r="H282">
        <v>3.6026957035064697</v>
      </c>
      <c r="I282">
        <v>57600.037872693203</v>
      </c>
      <c r="J282">
        <f>ROUND(Table1[[#This Row],[Discharge Time (s)]]/3600,3)</f>
        <v>16</v>
      </c>
    </row>
    <row r="283" spans="1:10" hidden="1">
      <c r="A283" t="s">
        <v>11</v>
      </c>
      <c r="B283">
        <v>1</v>
      </c>
      <c r="C283" s="13">
        <v>174</v>
      </c>
      <c r="D283" t="str">
        <f>IF(OR(MOD((Table1[[#This Row],[Cycle]])-1,8)=0,Table1[[#This Row],[Cycle]]=1),"Yes","No")</f>
        <v>No</v>
      </c>
      <c r="E283">
        <v>9.9123487685460008E-3</v>
      </c>
      <c r="F283">
        <f t="shared" si="4"/>
        <v>9.9123487685460017</v>
      </c>
      <c r="H283">
        <v>3.7287766933441162</v>
      </c>
      <c r="I283">
        <v>57602.008610026343</v>
      </c>
      <c r="J283">
        <f>ROUND(Table1[[#This Row],[Discharge Time (s)]]/3600,3)</f>
        <v>16.001000000000001</v>
      </c>
    </row>
    <row r="284" spans="1:10" hidden="1">
      <c r="A284" t="s">
        <v>11</v>
      </c>
      <c r="B284">
        <v>1</v>
      </c>
      <c r="C284" s="13">
        <v>175</v>
      </c>
      <c r="D284" t="str">
        <f>IF(OR(MOD((Table1[[#This Row],[Cycle]])-1,8)=0,Table1[[#This Row],[Cycle]]=1),"Yes","No")</f>
        <v>No</v>
      </c>
      <c r="E284">
        <v>9.9334893461290007E-3</v>
      </c>
      <c r="F284">
        <f t="shared" si="4"/>
        <v>9.9334893461290008</v>
      </c>
      <c r="H284">
        <v>3.688678503036499</v>
      </c>
      <c r="I284">
        <v>57600.037886246049</v>
      </c>
      <c r="J284">
        <f>ROUND(Table1[[#This Row],[Discharge Time (s)]]/3600,3)</f>
        <v>16</v>
      </c>
    </row>
    <row r="285" spans="1:10" hidden="1">
      <c r="A285" t="s">
        <v>11</v>
      </c>
      <c r="B285">
        <v>1</v>
      </c>
      <c r="C285" s="13">
        <v>176</v>
      </c>
      <c r="D285" t="str">
        <f>IF(OR(MOD((Table1[[#This Row],[Cycle]])-1,8)=0,Table1[[#This Row],[Cycle]]=1),"Yes","No")</f>
        <v>No</v>
      </c>
      <c r="E285">
        <v>0</v>
      </c>
      <c r="F285">
        <f t="shared" si="4"/>
        <v>0</v>
      </c>
      <c r="H285">
        <v>3.688678503036499</v>
      </c>
      <c r="I285">
        <v>0</v>
      </c>
      <c r="J285">
        <f>ROUND(Table1[[#This Row],[Discharge Time (s)]]/3600,3)</f>
        <v>0</v>
      </c>
    </row>
    <row r="286" spans="1:10" hidden="1">
      <c r="A286" t="s">
        <v>11</v>
      </c>
      <c r="B286">
        <v>1</v>
      </c>
      <c r="C286" s="13">
        <v>177</v>
      </c>
      <c r="D286" t="str">
        <f>IF(OR(MOD((Table1[[#This Row],[Cycle]])-1,8)=0,Table1[[#This Row],[Cycle]]=1),"Yes","No")</f>
        <v>Yes</v>
      </c>
      <c r="E286">
        <v>2.0154413589733002E-2</v>
      </c>
      <c r="F286">
        <f t="shared" si="4"/>
        <v>20.154413589733</v>
      </c>
      <c r="H286">
        <v>3.6447658538818359</v>
      </c>
      <c r="I286">
        <v>126613.34623724512</v>
      </c>
      <c r="J286">
        <f>ROUND(Table1[[#This Row],[Discharge Time (s)]]/3600,3)</f>
        <v>35.17</v>
      </c>
    </row>
    <row r="287" spans="1:10" hidden="1">
      <c r="A287" t="s">
        <v>11</v>
      </c>
      <c r="B287">
        <v>1</v>
      </c>
      <c r="C287" s="13">
        <v>178</v>
      </c>
      <c r="D287" t="str">
        <f>IF(OR(MOD((Table1[[#This Row],[Cycle]])-1,8)=0,Table1[[#This Row],[Cycle]]=1),"Yes","No")</f>
        <v>No</v>
      </c>
      <c r="E287">
        <v>9.9276870371730001E-3</v>
      </c>
      <c r="F287">
        <f t="shared" si="4"/>
        <v>9.9276870371729995</v>
      </c>
      <c r="H287">
        <v>3.9541780948638916</v>
      </c>
      <c r="I287">
        <v>57600.031467329165</v>
      </c>
      <c r="J287">
        <f>ROUND(Table1[[#This Row],[Discharge Time (s)]]/3600,3)</f>
        <v>16</v>
      </c>
    </row>
    <row r="288" spans="1:10" hidden="1">
      <c r="A288" t="s">
        <v>11</v>
      </c>
      <c r="B288">
        <v>1</v>
      </c>
      <c r="C288" s="13">
        <v>179</v>
      </c>
      <c r="D288" t="str">
        <f>IF(OR(MOD((Table1[[#This Row],[Cycle]])-1,8)=0,Table1[[#This Row],[Cycle]]=1),"Yes","No")</f>
        <v>No</v>
      </c>
      <c r="E288">
        <v>9.9365565340039999E-3</v>
      </c>
      <c r="F288">
        <f t="shared" si="4"/>
        <v>9.9365565340039996</v>
      </c>
      <c r="H288">
        <v>3.6867926120758057</v>
      </c>
      <c r="I288">
        <v>57600.037551175759</v>
      </c>
      <c r="J288">
        <f>ROUND(Table1[[#This Row],[Discharge Time (s)]]/3600,3)</f>
        <v>16</v>
      </c>
    </row>
    <row r="289" spans="1:10" hidden="1">
      <c r="A289" t="s">
        <v>11</v>
      </c>
      <c r="B289">
        <v>1</v>
      </c>
      <c r="C289" s="13">
        <v>180</v>
      </c>
      <c r="D289" t="str">
        <f>IF(OR(MOD((Table1[[#This Row],[Cycle]])-1,8)=0,Table1[[#This Row],[Cycle]]=1),"Yes","No")</f>
        <v>No</v>
      </c>
      <c r="E289">
        <v>9.9246558243370007E-3</v>
      </c>
      <c r="F289">
        <f t="shared" si="4"/>
        <v>9.924655824337</v>
      </c>
      <c r="H289">
        <v>3.688678503036499</v>
      </c>
      <c r="I289">
        <v>57600.037684047282</v>
      </c>
      <c r="J289">
        <f>ROUND(Table1[[#This Row],[Discharge Time (s)]]/3600,3)</f>
        <v>16</v>
      </c>
    </row>
    <row r="290" spans="1:10" hidden="1">
      <c r="A290" t="s">
        <v>11</v>
      </c>
      <c r="B290">
        <v>1</v>
      </c>
      <c r="C290" s="13">
        <v>181</v>
      </c>
      <c r="D290" t="str">
        <f>IF(OR(MOD((Table1[[#This Row],[Cycle]])-1,8)=0,Table1[[#This Row],[Cycle]]=1),"Yes","No")</f>
        <v>No</v>
      </c>
      <c r="E290">
        <v>9.9263972586489998E-3</v>
      </c>
      <c r="F290">
        <f t="shared" si="4"/>
        <v>9.9263972586490006</v>
      </c>
      <c r="H290">
        <v>3.7325913906097412</v>
      </c>
      <c r="I290">
        <v>57600.038234519001</v>
      </c>
      <c r="J290">
        <f>ROUND(Table1[[#This Row],[Discharge Time (s)]]/3600,3)</f>
        <v>16</v>
      </c>
    </row>
    <row r="291" spans="1:10" hidden="1">
      <c r="A291" t="s">
        <v>11</v>
      </c>
      <c r="B291">
        <v>1</v>
      </c>
      <c r="C291" s="13">
        <v>182</v>
      </c>
      <c r="D291" t="str">
        <f>IF(OR(MOD((Table1[[#This Row],[Cycle]])-1,8)=0,Table1[[#This Row],[Cycle]]=1),"Yes","No")</f>
        <v>No</v>
      </c>
      <c r="E291">
        <v>9.9483610458080008E-3</v>
      </c>
      <c r="F291">
        <f t="shared" si="4"/>
        <v>9.9483610458080012</v>
      </c>
      <c r="H291">
        <v>3.642902135848999</v>
      </c>
      <c r="I291">
        <v>57600.037099783229</v>
      </c>
      <c r="J291">
        <f>ROUND(Table1[[#This Row],[Discharge Time (s)]]/3600,3)</f>
        <v>16</v>
      </c>
    </row>
    <row r="292" spans="1:10" hidden="1">
      <c r="A292" t="s">
        <v>11</v>
      </c>
      <c r="B292">
        <v>1</v>
      </c>
      <c r="C292" s="13">
        <v>183</v>
      </c>
      <c r="D292" t="str">
        <f>IF(OR(MOD((Table1[[#This Row],[Cycle]])-1,8)=0,Table1[[#This Row],[Cycle]]=1),"Yes","No")</f>
        <v>No</v>
      </c>
      <c r="E292">
        <v>9.9336373990459997E-3</v>
      </c>
      <c r="F292">
        <f t="shared" si="4"/>
        <v>9.933637399045999</v>
      </c>
      <c r="H292">
        <v>3.6466310024261475</v>
      </c>
      <c r="I292">
        <v>57600.039684014781</v>
      </c>
      <c r="J292">
        <f>ROUND(Table1[[#This Row],[Discharge Time (s)]]/3600,3)</f>
        <v>16</v>
      </c>
    </row>
    <row r="293" spans="1:10" hidden="1">
      <c r="A293" t="s">
        <v>11</v>
      </c>
      <c r="B293">
        <v>1</v>
      </c>
      <c r="C293" s="13">
        <v>184</v>
      </c>
      <c r="D293" t="str">
        <f>IF(OR(MOD((Table1[[#This Row],[Cycle]])-1,8)=0,Table1[[#This Row],[Cycle]]=1),"Yes","No")</f>
        <v>No</v>
      </c>
      <c r="E293">
        <v>0</v>
      </c>
      <c r="F293">
        <f t="shared" si="4"/>
        <v>0</v>
      </c>
      <c r="H293">
        <v>3.6466310024261475</v>
      </c>
      <c r="I293">
        <v>0</v>
      </c>
      <c r="J293">
        <f>ROUND(Table1[[#This Row],[Discharge Time (s)]]/3600,3)</f>
        <v>0</v>
      </c>
    </row>
    <row r="294" spans="1:10" hidden="1">
      <c r="A294" t="s">
        <v>11</v>
      </c>
      <c r="B294">
        <v>1</v>
      </c>
      <c r="C294" s="13">
        <v>185</v>
      </c>
      <c r="D294" t="str">
        <f>IF(OR(MOD((Table1[[#This Row],[Cycle]])-1,8)=0,Table1[[#This Row],[Cycle]]=1),"Yes","No")</f>
        <v>Yes</v>
      </c>
      <c r="E294">
        <v>2.0084732214714001E-2</v>
      </c>
      <c r="F294">
        <f t="shared" si="4"/>
        <v>20.084732214714002</v>
      </c>
      <c r="H294">
        <v>3.6924560070037842</v>
      </c>
      <c r="I294">
        <v>126905.29950355728</v>
      </c>
      <c r="J294">
        <f>ROUND(Table1[[#This Row],[Discharge Time (s)]]/3600,3)</f>
        <v>35.250999999999998</v>
      </c>
    </row>
    <row r="295" spans="1:10" hidden="1">
      <c r="A295" t="s">
        <v>11</v>
      </c>
      <c r="B295">
        <v>1</v>
      </c>
      <c r="C295" s="13">
        <v>186</v>
      </c>
      <c r="D295" t="str">
        <f>IF(OR(MOD((Table1[[#This Row],[Cycle]])-1,8)=0,Table1[[#This Row],[Cycle]]=1),"Yes","No")</f>
        <v>No</v>
      </c>
      <c r="E295">
        <v>9.9358803303049997E-3</v>
      </c>
      <c r="F295">
        <f t="shared" si="4"/>
        <v>9.9358803303050003</v>
      </c>
      <c r="H295">
        <v>3.9940254688262939</v>
      </c>
      <c r="I295">
        <v>57600.037666961944</v>
      </c>
      <c r="J295">
        <f>ROUND(Table1[[#This Row],[Discharge Time (s)]]/3600,3)</f>
        <v>16</v>
      </c>
    </row>
    <row r="296" spans="1:10" hidden="1">
      <c r="A296" t="s">
        <v>11</v>
      </c>
      <c r="B296">
        <v>1</v>
      </c>
      <c r="C296" s="13">
        <v>187</v>
      </c>
      <c r="D296" t="str">
        <f>IF(OR(MOD((Table1[[#This Row],[Cycle]])-1,8)=0,Table1[[#This Row],[Cycle]]=1),"Yes","No")</f>
        <v>No</v>
      </c>
      <c r="E296">
        <v>9.9355005604390007E-3</v>
      </c>
      <c r="F296">
        <f t="shared" si="4"/>
        <v>9.9355005604390012</v>
      </c>
      <c r="H296">
        <v>3.6867926120758057</v>
      </c>
      <c r="I296">
        <v>57602.006994349897</v>
      </c>
      <c r="J296">
        <f>ROUND(Table1[[#This Row],[Discharge Time (s)]]/3600,3)</f>
        <v>16.001000000000001</v>
      </c>
    </row>
    <row r="297" spans="1:10" hidden="1">
      <c r="A297" t="s">
        <v>11</v>
      </c>
      <c r="B297">
        <v>1</v>
      </c>
      <c r="C297" s="13">
        <v>188</v>
      </c>
      <c r="D297" t="str">
        <f>IF(OR(MOD((Table1[[#This Row],[Cycle]])-1,8)=0,Table1[[#This Row],[Cycle]]=1),"Yes","No")</f>
        <v>No</v>
      </c>
      <c r="E297">
        <v>9.9351786832129994E-3</v>
      </c>
      <c r="F297">
        <f t="shared" si="4"/>
        <v>9.9351786832129996</v>
      </c>
      <c r="H297">
        <v>3.6466310024261475</v>
      </c>
      <c r="I297">
        <v>57602.00615877068</v>
      </c>
      <c r="J297">
        <f>ROUND(Table1[[#This Row],[Discharge Time (s)]]/3600,3)</f>
        <v>16.001000000000001</v>
      </c>
    </row>
    <row r="298" spans="1:10" hidden="1">
      <c r="A298" t="s">
        <v>11</v>
      </c>
      <c r="B298">
        <v>1</v>
      </c>
      <c r="C298" s="13">
        <v>189</v>
      </c>
      <c r="D298" t="str">
        <f>IF(OR(MOD((Table1[[#This Row],[Cycle]])-1,8)=0,Table1[[#This Row],[Cycle]]=1),"Yes","No")</f>
        <v>No</v>
      </c>
      <c r="E298">
        <v>9.9239377002230001E-3</v>
      </c>
      <c r="F298">
        <f t="shared" si="4"/>
        <v>9.923937700223</v>
      </c>
      <c r="H298">
        <v>3.7306830883026123</v>
      </c>
      <c r="I298">
        <v>57600.037381706919</v>
      </c>
      <c r="J298">
        <f>ROUND(Table1[[#This Row],[Discharge Time (s)]]/3600,3)</f>
        <v>16</v>
      </c>
    </row>
    <row r="299" spans="1:10" hidden="1">
      <c r="A299" t="s">
        <v>11</v>
      </c>
      <c r="B299">
        <v>1</v>
      </c>
      <c r="C299" s="13">
        <v>190</v>
      </c>
      <c r="D299" t="str">
        <f>IF(OR(MOD((Table1[[#This Row],[Cycle]])-1,8)=0,Table1[[#This Row],[Cycle]]=1),"Yes","No")</f>
        <v>No</v>
      </c>
      <c r="E299">
        <v>9.9018889943380001E-3</v>
      </c>
      <c r="F299">
        <f t="shared" si="4"/>
        <v>9.901888994338</v>
      </c>
      <c r="H299">
        <v>3.7306830883026123</v>
      </c>
      <c r="I299">
        <v>57600.02314805115</v>
      </c>
      <c r="J299">
        <f>ROUND(Table1[[#This Row],[Discharge Time (s)]]/3600,3)</f>
        <v>16</v>
      </c>
    </row>
    <row r="300" spans="1:10" hidden="1">
      <c r="A300" t="s">
        <v>11</v>
      </c>
      <c r="B300">
        <v>1</v>
      </c>
      <c r="C300" s="13">
        <v>191</v>
      </c>
      <c r="D300" t="str">
        <f>IF(OR(MOD((Table1[[#This Row],[Cycle]])-1,8)=0,Table1[[#This Row],[Cycle]]=1),"Yes","No")</f>
        <v>No</v>
      </c>
      <c r="E300">
        <v>9.8987102453150008E-3</v>
      </c>
      <c r="F300">
        <f t="shared" si="4"/>
        <v>9.8987102453150015</v>
      </c>
      <c r="H300">
        <v>3.8106710910797119</v>
      </c>
      <c r="I300">
        <v>57600.042205073325</v>
      </c>
      <c r="J300">
        <f>ROUND(Table1[[#This Row],[Discharge Time (s)]]/3600,3)</f>
        <v>16</v>
      </c>
    </row>
    <row r="301" spans="1:10" hidden="1">
      <c r="A301" t="s">
        <v>11</v>
      </c>
      <c r="B301">
        <v>1</v>
      </c>
      <c r="C301" s="13">
        <v>192</v>
      </c>
      <c r="D301" t="str">
        <f>IF(OR(MOD((Table1[[#This Row],[Cycle]])-1,8)=0,Table1[[#This Row],[Cycle]]=1),"Yes","No")</f>
        <v>No</v>
      </c>
      <c r="E301">
        <v>0</v>
      </c>
      <c r="F301">
        <f t="shared" si="4"/>
        <v>0</v>
      </c>
      <c r="H301">
        <v>3.8106710910797119</v>
      </c>
      <c r="I301">
        <v>0</v>
      </c>
      <c r="J301">
        <f>ROUND(Table1[[#This Row],[Discharge Time (s)]]/3600,3)</f>
        <v>0</v>
      </c>
    </row>
    <row r="302" spans="1:10" hidden="1">
      <c r="A302" t="s">
        <v>11</v>
      </c>
      <c r="B302">
        <v>1</v>
      </c>
      <c r="C302" s="13">
        <v>193</v>
      </c>
      <c r="D302" t="str">
        <f>IF(OR(MOD((Table1[[#This Row],[Cycle]])-1,8)=0,Table1[[#This Row],[Cycle]]=1),"Yes","No")</f>
        <v>Yes</v>
      </c>
      <c r="E302">
        <v>2.0049500804156999E-2</v>
      </c>
      <c r="F302">
        <f t="shared" si="4"/>
        <v>20.049500804156999</v>
      </c>
      <c r="H302">
        <v>3.6447658538818359</v>
      </c>
      <c r="I302">
        <v>126868.29272525002</v>
      </c>
      <c r="J302">
        <f>ROUND(Table1[[#This Row],[Discharge Time (s)]]/3600,3)</f>
        <v>35.241</v>
      </c>
    </row>
    <row r="303" spans="1:10" hidden="1">
      <c r="A303" t="s">
        <v>11</v>
      </c>
      <c r="B303">
        <v>1</v>
      </c>
      <c r="C303" s="13">
        <v>194</v>
      </c>
      <c r="D303" t="str">
        <f>IF(OR(MOD((Table1[[#This Row],[Cycle]])-1,8)=0,Table1[[#This Row],[Cycle]]=1),"Yes","No")</f>
        <v>No</v>
      </c>
      <c r="E303">
        <v>9.9031153500620007E-3</v>
      </c>
      <c r="F303">
        <f t="shared" si="4"/>
        <v>9.9031153500620004</v>
      </c>
      <c r="H303">
        <v>4.0818061828613281</v>
      </c>
      <c r="I303">
        <v>57602.003519519603</v>
      </c>
      <c r="J303">
        <f>ROUND(Table1[[#This Row],[Discharge Time (s)]]/3600,3)</f>
        <v>16.001000000000001</v>
      </c>
    </row>
    <row r="304" spans="1:10" hidden="1">
      <c r="A304" t="s">
        <v>11</v>
      </c>
      <c r="B304">
        <v>1</v>
      </c>
      <c r="C304" s="13">
        <v>195</v>
      </c>
      <c r="D304" t="str">
        <f>IF(OR(MOD((Table1[[#This Row],[Cycle]])-1,8)=0,Table1[[#This Row],[Cycle]]=1),"Yes","No")</f>
        <v>No</v>
      </c>
      <c r="E304">
        <v>9.9057855993599994E-3</v>
      </c>
      <c r="F304">
        <f t="shared" si="4"/>
        <v>9.9057855993599997</v>
      </c>
      <c r="H304">
        <v>3.7745733261108398</v>
      </c>
      <c r="I304">
        <v>57600.037627394224</v>
      </c>
      <c r="J304">
        <f>ROUND(Table1[[#This Row],[Discharge Time (s)]]/3600,3)</f>
        <v>16</v>
      </c>
    </row>
    <row r="305" spans="1:10">
      <c r="A305" t="s">
        <v>10</v>
      </c>
      <c r="B305">
        <v>1</v>
      </c>
      <c r="C305" s="13">
        <v>109</v>
      </c>
      <c r="D305" t="str">
        <f>IF(OR(MOD((Table1[[#This Row],[Cycle]])-1,8)=0,Table1[[#This Row],[Cycle]]=1),"Yes","No")</f>
        <v>No</v>
      </c>
      <c r="E305">
        <v>1.0024288860616E-2</v>
      </c>
      <c r="F305">
        <f t="shared" si="4"/>
        <v>10.024288860616</v>
      </c>
      <c r="H305">
        <v>1.4075511693954468</v>
      </c>
      <c r="I305">
        <v>57600.025939860032</v>
      </c>
      <c r="J305">
        <f>ROUND(Table1[[#This Row],[Discharge Time (s)]]/3600,3)</f>
        <v>16</v>
      </c>
    </row>
    <row r="306" spans="1:10">
      <c r="A306" t="s">
        <v>10</v>
      </c>
      <c r="B306">
        <v>1</v>
      </c>
      <c r="C306" s="13">
        <v>110</v>
      </c>
      <c r="D306" t="str">
        <f>IF(OR(MOD((Table1[[#This Row],[Cycle]])-1,8)=0,Table1[[#This Row],[Cycle]]=1),"Yes","No")</f>
        <v>No</v>
      </c>
      <c r="E306">
        <v>1.0024263719892E-2</v>
      </c>
      <c r="F306">
        <f t="shared" si="4"/>
        <v>10.024263719892</v>
      </c>
      <c r="H306">
        <v>1.5371479988098145</v>
      </c>
      <c r="I306">
        <v>57601.986717575674</v>
      </c>
      <c r="J306">
        <f>ROUND(Table1[[#This Row],[Discharge Time (s)]]/3600,3)</f>
        <v>16.001000000000001</v>
      </c>
    </row>
    <row r="307" spans="1:10">
      <c r="A307" t="s">
        <v>10</v>
      </c>
      <c r="B307">
        <v>1</v>
      </c>
      <c r="C307" s="13">
        <v>111</v>
      </c>
      <c r="D307" t="str">
        <f>IF(OR(MOD((Table1[[#This Row],[Cycle]])-1,8)=0,Table1[[#This Row],[Cycle]]=1),"Yes","No")</f>
        <v>No</v>
      </c>
      <c r="E307">
        <v>1.0027313429466E-2</v>
      </c>
      <c r="F307">
        <f t="shared" si="4"/>
        <v>10.027313429466</v>
      </c>
      <c r="H307">
        <v>1.5379341840744019</v>
      </c>
      <c r="I307">
        <v>57601.982599010662</v>
      </c>
      <c r="J307">
        <f>ROUND(Table1[[#This Row],[Discharge Time (s)]]/3600,3)</f>
        <v>16.001000000000001</v>
      </c>
    </row>
    <row r="308" spans="1:10">
      <c r="A308" t="s">
        <v>10</v>
      </c>
      <c r="B308">
        <v>1</v>
      </c>
      <c r="C308" s="13">
        <v>112</v>
      </c>
      <c r="D308" t="str">
        <f>IF(OR(MOD((Table1[[#This Row],[Cycle]])-1,8)=0,Table1[[#This Row],[Cycle]]=1),"Yes","No")</f>
        <v>No</v>
      </c>
      <c r="E308">
        <v>0</v>
      </c>
      <c r="F308">
        <f t="shared" si="4"/>
        <v>0</v>
      </c>
      <c r="H308">
        <v>1.5379341840744019</v>
      </c>
      <c r="I308">
        <v>0</v>
      </c>
      <c r="J308">
        <f>ROUND(Table1[[#This Row],[Discharge Time (s)]]/3600,3)</f>
        <v>0</v>
      </c>
    </row>
    <row r="309" spans="1:10">
      <c r="A309" t="s">
        <v>10</v>
      </c>
      <c r="B309">
        <v>1</v>
      </c>
      <c r="C309" s="13">
        <v>113</v>
      </c>
      <c r="D309" t="str">
        <f>IF(OR(MOD((Table1[[#This Row],[Cycle]])-1,8)=0,Table1[[#This Row],[Cycle]]=1),"Yes","No")</f>
        <v>Yes</v>
      </c>
      <c r="E309">
        <v>1.6334070217925999E-2</v>
      </c>
      <c r="F309">
        <f t="shared" si="4"/>
        <v>16.334070217925998</v>
      </c>
      <c r="H309">
        <v>1.5379341840744019</v>
      </c>
      <c r="I309">
        <v>100061.51875626895</v>
      </c>
      <c r="J309">
        <f>ROUND(Table1[[#This Row],[Discharge Time (s)]]/3600,3)</f>
        <v>27.795000000000002</v>
      </c>
    </row>
    <row r="310" spans="1:10">
      <c r="A310" t="s">
        <v>10</v>
      </c>
      <c r="B310">
        <v>1</v>
      </c>
      <c r="C310" s="13">
        <v>114</v>
      </c>
      <c r="D310" t="str">
        <f>IF(OR(MOD((Table1[[#This Row],[Cycle]])-1,8)=0,Table1[[#This Row],[Cycle]]=1),"Yes","No")</f>
        <v>No</v>
      </c>
      <c r="E310">
        <v>1.0032516832884E-2</v>
      </c>
      <c r="F310">
        <f t="shared" si="4"/>
        <v>10.032516832883999</v>
      </c>
      <c r="H310">
        <v>1.7567404508590698</v>
      </c>
      <c r="I310">
        <v>57602.020200820829</v>
      </c>
      <c r="J310">
        <f>ROUND(Table1[[#This Row],[Discharge Time (s)]]/3600,3)</f>
        <v>16.001000000000001</v>
      </c>
    </row>
    <row r="311" spans="1:10">
      <c r="A311" t="s">
        <v>10</v>
      </c>
      <c r="B311">
        <v>1</v>
      </c>
      <c r="C311" s="13">
        <v>115</v>
      </c>
      <c r="D311" t="str">
        <f>IF(OR(MOD((Table1[[#This Row],[Cycle]])-1,8)=0,Table1[[#This Row],[Cycle]]=1),"Yes","No")</f>
        <v>No</v>
      </c>
      <c r="E311">
        <v>1.0037554189831E-2</v>
      </c>
      <c r="F311">
        <f t="shared" si="4"/>
        <v>10.037554189831001</v>
      </c>
      <c r="H311">
        <v>1.4939931631088257</v>
      </c>
      <c r="I311">
        <v>57600.045769270699</v>
      </c>
      <c r="J311">
        <f>ROUND(Table1[[#This Row],[Discharge Time (s)]]/3600,3)</f>
        <v>16</v>
      </c>
    </row>
    <row r="312" spans="1:10">
      <c r="A312" t="s">
        <v>10</v>
      </c>
      <c r="B312">
        <v>1</v>
      </c>
      <c r="C312" s="13">
        <v>116</v>
      </c>
      <c r="D312" t="str">
        <f>IF(OR(MOD((Table1[[#This Row],[Cycle]])-1,8)=0,Table1[[#This Row],[Cycle]]=1),"Yes","No")</f>
        <v>No</v>
      </c>
      <c r="E312">
        <v>1.0027045137009E-2</v>
      </c>
      <c r="F312">
        <f t="shared" si="4"/>
        <v>10.027045137008999</v>
      </c>
      <c r="H312">
        <v>1.4939931631088257</v>
      </c>
      <c r="I312">
        <v>57600.814928068816</v>
      </c>
      <c r="J312">
        <f>ROUND(Table1[[#This Row],[Discharge Time (s)]]/3600,3)</f>
        <v>16</v>
      </c>
    </row>
    <row r="313" spans="1:10">
      <c r="A313" t="s">
        <v>10</v>
      </c>
      <c r="B313">
        <v>1</v>
      </c>
      <c r="C313" s="13">
        <v>117</v>
      </c>
      <c r="D313" t="str">
        <f>IF(OR(MOD((Table1[[#This Row],[Cycle]])-1,8)=0,Table1[[#This Row],[Cycle]]=1),"Yes","No")</f>
        <v>No</v>
      </c>
      <c r="E313">
        <v>1.0029536313457E-2</v>
      </c>
      <c r="F313">
        <f t="shared" si="4"/>
        <v>10.029536313457001</v>
      </c>
      <c r="H313">
        <v>1.6224963665008545</v>
      </c>
      <c r="I313">
        <v>57608.402100221138</v>
      </c>
      <c r="J313">
        <f>ROUND(Table1[[#This Row],[Discharge Time (s)]]/3600,3)</f>
        <v>16.001999999999999</v>
      </c>
    </row>
    <row r="314" spans="1:10">
      <c r="A314" t="s">
        <v>10</v>
      </c>
      <c r="B314">
        <v>1</v>
      </c>
      <c r="C314" s="13">
        <v>118</v>
      </c>
      <c r="D314" t="str">
        <f>IF(OR(MOD((Table1[[#This Row],[Cycle]])-1,8)=0,Table1[[#This Row],[Cycle]]=1),"Yes","No")</f>
        <v>No</v>
      </c>
      <c r="E314">
        <v>1.0026122006266999E-2</v>
      </c>
      <c r="F314">
        <f t="shared" si="4"/>
        <v>10.026122006266998</v>
      </c>
      <c r="H314">
        <v>1.4507943391799927</v>
      </c>
      <c r="I314">
        <v>57607.962084624451</v>
      </c>
      <c r="J314">
        <f>ROUND(Table1[[#This Row],[Discharge Time (s)]]/3600,3)</f>
        <v>16.001999999999999</v>
      </c>
    </row>
    <row r="315" spans="1:10">
      <c r="A315" t="s">
        <v>10</v>
      </c>
      <c r="B315">
        <v>1</v>
      </c>
      <c r="C315" s="13">
        <v>119</v>
      </c>
      <c r="D315" t="str">
        <f>IF(OR(MOD((Table1[[#This Row],[Cycle]])-1,8)=0,Table1[[#This Row],[Cycle]]=1),"Yes","No")</f>
        <v>No</v>
      </c>
      <c r="E315">
        <v>7.9568734304800003E-3</v>
      </c>
      <c r="F315">
        <f t="shared" si="4"/>
        <v>7.95687343048</v>
      </c>
      <c r="H315">
        <v>0</v>
      </c>
      <c r="I315">
        <v>48606.941912098075</v>
      </c>
      <c r="J315">
        <f>ROUND(Table1[[#This Row],[Discharge Time (s)]]/3600,3)</f>
        <v>13.502000000000001</v>
      </c>
    </row>
    <row r="316" spans="1:10">
      <c r="A316" t="s">
        <v>10</v>
      </c>
      <c r="B316">
        <v>1</v>
      </c>
      <c r="C316" s="13">
        <v>120</v>
      </c>
      <c r="D316" t="str">
        <f>IF(OR(MOD((Table1[[#This Row],[Cycle]])-1,8)=0,Table1[[#This Row],[Cycle]]=1),"Yes","No")</f>
        <v>No</v>
      </c>
      <c r="E316">
        <v>0</v>
      </c>
      <c r="F316">
        <f t="shared" si="4"/>
        <v>0</v>
      </c>
      <c r="H316">
        <v>0</v>
      </c>
      <c r="I316">
        <v>0</v>
      </c>
      <c r="J316">
        <f>ROUND(Table1[[#This Row],[Discharge Time (s)]]/3600,3)</f>
        <v>0</v>
      </c>
    </row>
    <row r="317" spans="1:10">
      <c r="A317" t="s">
        <v>10</v>
      </c>
      <c r="B317">
        <v>1</v>
      </c>
      <c r="C317" s="13">
        <v>121</v>
      </c>
      <c r="D317" t="str">
        <f>IF(OR(MOD((Table1[[#This Row],[Cycle]])-1,8)=0,Table1[[#This Row],[Cycle]]=1),"Yes","No")</f>
        <v>Yes</v>
      </c>
      <c r="E317">
        <v>1.6244703645135999E-2</v>
      </c>
      <c r="F317">
        <f t="shared" si="4"/>
        <v>16.244703645135999</v>
      </c>
      <c r="H317">
        <v>1.4955230951309204</v>
      </c>
      <c r="I317">
        <v>99398.175197748846</v>
      </c>
      <c r="J317">
        <f>ROUND(Table1[[#This Row],[Discharge Time (s)]]/3600,3)</f>
        <v>27.611000000000001</v>
      </c>
    </row>
    <row r="318" spans="1:10">
      <c r="A318" t="s">
        <v>10</v>
      </c>
      <c r="B318">
        <v>1</v>
      </c>
      <c r="C318" s="13">
        <v>122</v>
      </c>
      <c r="D318" t="str">
        <f>IF(OR(MOD((Table1[[#This Row],[Cycle]])-1,8)=0,Table1[[#This Row],[Cycle]]=1),"Yes","No")</f>
        <v>No</v>
      </c>
      <c r="E318">
        <v>9.9915301544640008E-3</v>
      </c>
      <c r="F318">
        <f t="shared" si="4"/>
        <v>9.9915301544640016</v>
      </c>
      <c r="H318">
        <v>1.8006590604782104</v>
      </c>
      <c r="I318">
        <v>57602.003059379887</v>
      </c>
      <c r="J318">
        <f>ROUND(Table1[[#This Row],[Discharge Time (s)]]/3600,3)</f>
        <v>16.001000000000001</v>
      </c>
    </row>
    <row r="319" spans="1:10">
      <c r="A319" t="s">
        <v>10</v>
      </c>
      <c r="B319">
        <v>1</v>
      </c>
      <c r="C319" s="13">
        <v>123</v>
      </c>
      <c r="D319" t="str">
        <f>IF(OR(MOD((Table1[[#This Row],[Cycle]])-1,8)=0,Table1[[#This Row],[Cycle]]=1),"Yes","No")</f>
        <v>No</v>
      </c>
      <c r="E319">
        <v>1.0025781478676001E-2</v>
      </c>
      <c r="F319">
        <f t="shared" si="4"/>
        <v>10.025781478676</v>
      </c>
      <c r="H319">
        <v>1.5802586078643799</v>
      </c>
      <c r="I319">
        <v>57602.004053722521</v>
      </c>
      <c r="J319">
        <f>ROUND(Table1[[#This Row],[Discharge Time (s)]]/3600,3)</f>
        <v>16.001000000000001</v>
      </c>
    </row>
    <row r="320" spans="1:10">
      <c r="A320" t="s">
        <v>10</v>
      </c>
      <c r="B320">
        <v>1</v>
      </c>
      <c r="C320" s="13">
        <v>124</v>
      </c>
      <c r="D320" t="str">
        <f>IF(OR(MOD((Table1[[#This Row],[Cycle]])-1,8)=0,Table1[[#This Row],[Cycle]]=1),"Yes","No")</f>
        <v>No</v>
      </c>
      <c r="E320">
        <v>1.0028374335957E-2</v>
      </c>
      <c r="F320">
        <f t="shared" si="4"/>
        <v>10.028374335957</v>
      </c>
      <c r="H320">
        <v>1.5810664892196655</v>
      </c>
      <c r="I320">
        <v>57602.004321987173</v>
      </c>
      <c r="J320">
        <f>ROUND(Table1[[#This Row],[Discharge Time (s)]]/3600,3)</f>
        <v>16.001000000000001</v>
      </c>
    </row>
    <row r="321" spans="1:10">
      <c r="A321" t="s">
        <v>10</v>
      </c>
      <c r="B321">
        <v>1</v>
      </c>
      <c r="C321" s="13">
        <v>125</v>
      </c>
      <c r="D321" t="str">
        <f>IF(OR(MOD((Table1[[#This Row],[Cycle]])-1,8)=0,Table1[[#This Row],[Cycle]]=1),"Yes","No")</f>
        <v>No</v>
      </c>
      <c r="E321">
        <v>1.0024750704683E-2</v>
      </c>
      <c r="F321">
        <f t="shared" si="4"/>
        <v>10.024750704683001</v>
      </c>
      <c r="H321">
        <v>1.6233251094818115</v>
      </c>
      <c r="I321">
        <v>57600.037878195675</v>
      </c>
      <c r="J321">
        <f>ROUND(Table1[[#This Row],[Discharge Time (s)]]/3600,3)</f>
        <v>16</v>
      </c>
    </row>
    <row r="322" spans="1:10">
      <c r="A322" t="s">
        <v>10</v>
      </c>
      <c r="B322">
        <v>1</v>
      </c>
      <c r="C322" s="13">
        <v>126</v>
      </c>
      <c r="D322" t="str">
        <f>IF(OR(MOD((Table1[[#This Row],[Cycle]])-1,8)=0,Table1[[#This Row],[Cycle]]=1),"Yes","No")</f>
        <v>No</v>
      </c>
      <c r="E322">
        <v>1.0031607981550001E-2</v>
      </c>
      <c r="F322">
        <f t="shared" ref="F322:F385" si="5">1000*E322</f>
        <v>10.031607981550001</v>
      </c>
      <c r="H322">
        <v>1.5371479988098145</v>
      </c>
      <c r="I322">
        <v>57602.00352091754</v>
      </c>
      <c r="J322">
        <f>ROUND(Table1[[#This Row],[Discharge Time (s)]]/3600,3)</f>
        <v>16.001000000000001</v>
      </c>
    </row>
    <row r="323" spans="1:10">
      <c r="A323" t="s">
        <v>10</v>
      </c>
      <c r="B323">
        <v>1</v>
      </c>
      <c r="C323" s="13">
        <v>127</v>
      </c>
      <c r="D323" t="str">
        <f>IF(OR(MOD((Table1[[#This Row],[Cycle]])-1,8)=0,Table1[[#This Row],[Cycle]]=1),"Yes","No")</f>
        <v>No</v>
      </c>
      <c r="E323">
        <v>1.0032168717312001E-2</v>
      </c>
      <c r="F323">
        <f t="shared" si="5"/>
        <v>10.032168717312</v>
      </c>
      <c r="H323">
        <v>1.4939931631088257</v>
      </c>
      <c r="I323">
        <v>57602.003694909989</v>
      </c>
      <c r="J323">
        <f>ROUND(Table1[[#This Row],[Discharge Time (s)]]/3600,3)</f>
        <v>16.001000000000001</v>
      </c>
    </row>
    <row r="324" spans="1:10">
      <c r="A324" t="s">
        <v>10</v>
      </c>
      <c r="B324">
        <v>1</v>
      </c>
      <c r="C324" s="13">
        <v>128</v>
      </c>
      <c r="D324" t="str">
        <f>IF(OR(MOD((Table1[[#This Row],[Cycle]])-1,8)=0,Table1[[#This Row],[Cycle]]=1),"Yes","No")</f>
        <v>No</v>
      </c>
      <c r="E324">
        <v>0</v>
      </c>
      <c r="F324">
        <f t="shared" si="5"/>
        <v>0</v>
      </c>
      <c r="H324">
        <v>1.4939931631088257</v>
      </c>
      <c r="I324">
        <v>0</v>
      </c>
      <c r="J324">
        <f>ROUND(Table1[[#This Row],[Discharge Time (s)]]/3600,3)</f>
        <v>0</v>
      </c>
    </row>
    <row r="325" spans="1:10">
      <c r="A325" t="s">
        <v>10</v>
      </c>
      <c r="B325">
        <v>1</v>
      </c>
      <c r="C325" s="13">
        <v>129</v>
      </c>
      <c r="D325" t="str">
        <f>IF(OR(MOD((Table1[[#This Row],[Cycle]])-1,8)=0,Table1[[#This Row],[Cycle]]=1),"Yes","No")</f>
        <v>Yes</v>
      </c>
      <c r="E325">
        <v>1.6227719174977999E-2</v>
      </c>
      <c r="F325">
        <f t="shared" si="5"/>
        <v>16.227719174977999</v>
      </c>
      <c r="H325">
        <v>1.5371479988098145</v>
      </c>
      <c r="I325">
        <v>99243.956922074416</v>
      </c>
      <c r="J325">
        <f>ROUND(Table1[[#This Row],[Discharge Time (s)]]/3600,3)</f>
        <v>27.568000000000001</v>
      </c>
    </row>
    <row r="326" spans="1:10">
      <c r="A326" t="s">
        <v>10</v>
      </c>
      <c r="B326">
        <v>1</v>
      </c>
      <c r="C326" s="13">
        <v>130</v>
      </c>
      <c r="D326" t="str">
        <f>IF(OR(MOD((Table1[[#This Row],[Cycle]])-1,8)=0,Table1[[#This Row],[Cycle]]=1),"Yes","No")</f>
        <v>No</v>
      </c>
      <c r="E326">
        <v>1.0032314816206001E-2</v>
      </c>
      <c r="F326">
        <f t="shared" si="5"/>
        <v>10.032314816206</v>
      </c>
      <c r="H326">
        <v>1.7576390504837036</v>
      </c>
      <c r="I326">
        <v>57602.004101082581</v>
      </c>
      <c r="J326">
        <f>ROUND(Table1[[#This Row],[Discharge Time (s)]]/3600,3)</f>
        <v>16.001000000000001</v>
      </c>
    </row>
    <row r="327" spans="1:10">
      <c r="A327" t="s">
        <v>10</v>
      </c>
      <c r="B327">
        <v>1</v>
      </c>
      <c r="C327" s="13">
        <v>131</v>
      </c>
      <c r="D327" t="str">
        <f>IF(OR(MOD((Table1[[#This Row],[Cycle]])-1,8)=0,Table1[[#This Row],[Cycle]]=1),"Yes","No")</f>
        <v>No</v>
      </c>
      <c r="E327">
        <v>1.0030790043319001E-2</v>
      </c>
      <c r="F327">
        <f t="shared" si="5"/>
        <v>10.030790043319001</v>
      </c>
      <c r="H327">
        <v>1.5379341840744019</v>
      </c>
      <c r="I327">
        <v>57600.033236986659</v>
      </c>
      <c r="J327">
        <f>ROUND(Table1[[#This Row],[Discharge Time (s)]]/3600,3)</f>
        <v>16</v>
      </c>
    </row>
    <row r="328" spans="1:10">
      <c r="A328" t="s">
        <v>10</v>
      </c>
      <c r="B328">
        <v>1</v>
      </c>
      <c r="C328" s="13">
        <v>132</v>
      </c>
      <c r="D328" t="str">
        <f>IF(OR(MOD((Table1[[#This Row],[Cycle]])-1,8)=0,Table1[[#This Row],[Cycle]]=1),"Yes","No")</f>
        <v>No</v>
      </c>
      <c r="E328">
        <v>1.0008006514478999E-2</v>
      </c>
      <c r="F328">
        <f t="shared" si="5"/>
        <v>10.008006514479</v>
      </c>
      <c r="H328">
        <v>1.5387212038040161</v>
      </c>
      <c r="I328">
        <v>57602.004022858491</v>
      </c>
      <c r="J328">
        <f>ROUND(Table1[[#This Row],[Discharge Time (s)]]/3600,3)</f>
        <v>16.001000000000001</v>
      </c>
    </row>
    <row r="329" spans="1:10">
      <c r="A329" t="s">
        <v>10</v>
      </c>
      <c r="B329">
        <v>1</v>
      </c>
      <c r="C329" s="13">
        <v>133</v>
      </c>
      <c r="D329" t="str">
        <f>IF(OR(MOD((Table1[[#This Row],[Cycle]])-1,8)=0,Table1[[#This Row],[Cycle]]=1),"Yes","No")</f>
        <v>No</v>
      </c>
      <c r="E329">
        <v>1.001800335958E-2</v>
      </c>
      <c r="F329">
        <f t="shared" si="5"/>
        <v>10.01800335958</v>
      </c>
      <c r="H329">
        <v>1.6241546869277954</v>
      </c>
      <c r="I329">
        <v>57602.005877189018</v>
      </c>
      <c r="J329">
        <f>ROUND(Table1[[#This Row],[Discharge Time (s)]]/3600,3)</f>
        <v>16.001000000000001</v>
      </c>
    </row>
    <row r="330" spans="1:10">
      <c r="A330" t="s">
        <v>10</v>
      </c>
      <c r="B330">
        <v>1</v>
      </c>
      <c r="C330" s="13">
        <v>134</v>
      </c>
      <c r="D330" t="str">
        <f>IF(OR(MOD((Table1[[#This Row],[Cycle]])-1,8)=0,Table1[[#This Row],[Cycle]]=1),"Yes","No")</f>
        <v>No</v>
      </c>
      <c r="E330">
        <v>1.0032456746172E-2</v>
      </c>
      <c r="F330">
        <f t="shared" si="5"/>
        <v>10.032456746171999</v>
      </c>
      <c r="H330">
        <v>1.6241546869277954</v>
      </c>
      <c r="I330">
        <v>57600.026871398019</v>
      </c>
      <c r="J330">
        <f>ROUND(Table1[[#This Row],[Discharge Time (s)]]/3600,3)</f>
        <v>16</v>
      </c>
    </row>
    <row r="331" spans="1:10">
      <c r="A331" t="s">
        <v>10</v>
      </c>
      <c r="B331">
        <v>1</v>
      </c>
      <c r="C331" s="13">
        <v>135</v>
      </c>
      <c r="D331" t="str">
        <f>IF(OR(MOD((Table1[[#This Row],[Cycle]])-1,8)=0,Table1[[#This Row],[Cycle]]=1),"Yes","No")</f>
        <v>No</v>
      </c>
      <c r="E331">
        <v>1.003549767187E-2</v>
      </c>
      <c r="F331">
        <f t="shared" si="5"/>
        <v>10.035497671869999</v>
      </c>
      <c r="H331">
        <v>1.6249849796295166</v>
      </c>
      <c r="I331">
        <v>57600.037889144776</v>
      </c>
      <c r="J331">
        <f>ROUND(Table1[[#This Row],[Discharge Time (s)]]/3600,3)</f>
        <v>16</v>
      </c>
    </row>
    <row r="332" spans="1:10">
      <c r="A332" t="s">
        <v>10</v>
      </c>
      <c r="B332">
        <v>1</v>
      </c>
      <c r="C332" s="13">
        <v>136</v>
      </c>
      <c r="D332" t="str">
        <f>IF(OR(MOD((Table1[[#This Row],[Cycle]])-1,8)=0,Table1[[#This Row],[Cycle]]=1),"Yes","No")</f>
        <v>No</v>
      </c>
      <c r="E332">
        <v>0</v>
      </c>
      <c r="F332">
        <f t="shared" si="5"/>
        <v>0</v>
      </c>
      <c r="H332">
        <v>1.6249849796295166</v>
      </c>
      <c r="I332">
        <v>0</v>
      </c>
      <c r="J332">
        <f>ROUND(Table1[[#This Row],[Discharge Time (s)]]/3600,3)</f>
        <v>0</v>
      </c>
    </row>
    <row r="333" spans="1:10">
      <c r="A333" t="s">
        <v>10</v>
      </c>
      <c r="B333">
        <v>1</v>
      </c>
      <c r="C333" s="13">
        <v>137</v>
      </c>
      <c r="D333" t="str">
        <f>IF(OR(MOD((Table1[[#This Row],[Cycle]])-1,8)=0,Table1[[#This Row],[Cycle]]=1),"Yes","No")</f>
        <v>Yes</v>
      </c>
      <c r="E333">
        <v>1.6198379058938998E-2</v>
      </c>
      <c r="F333">
        <f t="shared" si="5"/>
        <v>16.198379058938997</v>
      </c>
      <c r="H333">
        <v>1.4955230951309204</v>
      </c>
      <c r="I333">
        <v>99102.890684219077</v>
      </c>
      <c r="J333">
        <f>ROUND(Table1[[#This Row],[Discharge Time (s)]]/3600,3)</f>
        <v>27.529</v>
      </c>
    </row>
    <row r="334" spans="1:10">
      <c r="A334" t="s">
        <v>10</v>
      </c>
      <c r="B334">
        <v>1</v>
      </c>
      <c r="C334" s="13">
        <v>138</v>
      </c>
      <c r="D334" t="str">
        <f>IF(OR(MOD((Table1[[#This Row],[Cycle]])-1,8)=0,Table1[[#This Row],[Cycle]]=1),"Yes","No")</f>
        <v>No</v>
      </c>
      <c r="E334">
        <v>1.0035291142886E-2</v>
      </c>
      <c r="F334">
        <f t="shared" si="5"/>
        <v>10.035291142886001</v>
      </c>
      <c r="H334">
        <v>1.887531042098999</v>
      </c>
      <c r="I334">
        <v>57602.00308298102</v>
      </c>
      <c r="J334">
        <f>ROUND(Table1[[#This Row],[Discharge Time (s)]]/3600,3)</f>
        <v>16.001000000000001</v>
      </c>
    </row>
    <row r="335" spans="1:10">
      <c r="A335" t="s">
        <v>10</v>
      </c>
      <c r="B335">
        <v>1</v>
      </c>
      <c r="C335" s="13">
        <v>139</v>
      </c>
      <c r="D335" t="str">
        <f>IF(OR(MOD((Table1[[#This Row],[Cycle]])-1,8)=0,Table1[[#This Row],[Cycle]]=1),"Yes","No")</f>
        <v>No</v>
      </c>
      <c r="E335">
        <v>1.003231821041E-2</v>
      </c>
      <c r="F335">
        <f t="shared" si="5"/>
        <v>10.032318210410001</v>
      </c>
      <c r="H335">
        <v>1.5810664892196655</v>
      </c>
      <c r="I335">
        <v>57600.036712008223</v>
      </c>
      <c r="J335">
        <f>ROUND(Table1[[#This Row],[Discharge Time (s)]]/3600,3)</f>
        <v>16</v>
      </c>
    </row>
    <row r="336" spans="1:10">
      <c r="A336" t="s">
        <v>10</v>
      </c>
      <c r="B336">
        <v>1</v>
      </c>
      <c r="C336" s="13">
        <v>140</v>
      </c>
      <c r="D336" t="str">
        <f>IF(OR(MOD((Table1[[#This Row],[Cycle]])-1,8)=0,Table1[[#This Row],[Cycle]]=1),"Yes","No")</f>
        <v>No</v>
      </c>
      <c r="E336">
        <v>1.0019987376774999E-2</v>
      </c>
      <c r="F336">
        <f t="shared" si="5"/>
        <v>10.019987376774999</v>
      </c>
      <c r="H336">
        <v>1.6241546869277954</v>
      </c>
      <c r="I336">
        <v>57600.037344571829</v>
      </c>
      <c r="J336">
        <f>ROUND(Table1[[#This Row],[Discharge Time (s)]]/3600,3)</f>
        <v>16</v>
      </c>
    </row>
    <row r="337" spans="1:10">
      <c r="A337" t="s">
        <v>10</v>
      </c>
      <c r="B337">
        <v>1</v>
      </c>
      <c r="C337" s="13">
        <v>141</v>
      </c>
      <c r="D337" t="str">
        <f>IF(OR(MOD((Table1[[#This Row],[Cycle]])-1,8)=0,Table1[[#This Row],[Cycle]]=1),"Yes","No")</f>
        <v>No</v>
      </c>
      <c r="E337">
        <v>1.0033126297678E-2</v>
      </c>
      <c r="F337">
        <f t="shared" si="5"/>
        <v>10.033126297678001</v>
      </c>
      <c r="H337">
        <v>1.5810664892196655</v>
      </c>
      <c r="I337">
        <v>57602.003552902381</v>
      </c>
      <c r="J337">
        <f>ROUND(Table1[[#This Row],[Discharge Time (s)]]/3600,3)</f>
        <v>16.001000000000001</v>
      </c>
    </row>
    <row r="338" spans="1:10">
      <c r="A338" t="s">
        <v>10</v>
      </c>
      <c r="B338">
        <v>1</v>
      </c>
      <c r="C338" s="13">
        <v>142</v>
      </c>
      <c r="D338" t="str">
        <f>IF(OR(MOD((Table1[[#This Row],[Cycle]])-1,8)=0,Table1[[#This Row],[Cycle]]=1),"Yes","No")</f>
        <v>No</v>
      </c>
      <c r="E338">
        <v>1.0035344287186001E-2</v>
      </c>
      <c r="F338">
        <f t="shared" si="5"/>
        <v>10.035344287186</v>
      </c>
      <c r="H338">
        <v>0</v>
      </c>
      <c r="I338">
        <v>57602.004319040709</v>
      </c>
      <c r="J338">
        <f>ROUND(Table1[[#This Row],[Discharge Time (s)]]/3600,3)</f>
        <v>16.001000000000001</v>
      </c>
    </row>
    <row r="339" spans="1:10">
      <c r="A339" t="s">
        <v>10</v>
      </c>
      <c r="B339">
        <v>1</v>
      </c>
      <c r="C339" s="13">
        <v>143</v>
      </c>
      <c r="D339" t="str">
        <f>IF(OR(MOD((Table1[[#This Row],[Cycle]])-1,8)=0,Table1[[#This Row],[Cycle]]=1),"Yes","No")</f>
        <v>No</v>
      </c>
      <c r="E339">
        <v>1.0040839247539001E-2</v>
      </c>
      <c r="F339">
        <f t="shared" si="5"/>
        <v>10.040839247539001</v>
      </c>
      <c r="H339">
        <v>1.4932293891906738</v>
      </c>
      <c r="I339">
        <v>57602.004311842051</v>
      </c>
      <c r="J339">
        <f>ROUND(Table1[[#This Row],[Discharge Time (s)]]/3600,3)</f>
        <v>16.001000000000001</v>
      </c>
    </row>
    <row r="340" spans="1:10">
      <c r="A340" t="s">
        <v>10</v>
      </c>
      <c r="B340">
        <v>1</v>
      </c>
      <c r="C340" s="13">
        <v>144</v>
      </c>
      <c r="D340" t="str">
        <f>IF(OR(MOD((Table1[[#This Row],[Cycle]])-1,8)=0,Table1[[#This Row],[Cycle]]=1),"Yes","No")</f>
        <v>No</v>
      </c>
      <c r="E340">
        <v>0</v>
      </c>
      <c r="F340">
        <f t="shared" si="5"/>
        <v>0</v>
      </c>
      <c r="H340">
        <v>1.4932293891906738</v>
      </c>
      <c r="I340">
        <v>0</v>
      </c>
      <c r="J340">
        <f>ROUND(Table1[[#This Row],[Discharge Time (s)]]/3600,3)</f>
        <v>0</v>
      </c>
    </row>
    <row r="341" spans="1:10">
      <c r="A341" t="s">
        <v>10</v>
      </c>
      <c r="B341">
        <v>1</v>
      </c>
      <c r="C341" s="13">
        <v>145</v>
      </c>
      <c r="D341" t="str">
        <f>IF(OR(MOD((Table1[[#This Row],[Cycle]])-1,8)=0,Table1[[#This Row],[Cycle]]=1),"Yes","No")</f>
        <v>Yes</v>
      </c>
      <c r="E341">
        <v>1.6169792843413001E-2</v>
      </c>
      <c r="F341">
        <f t="shared" si="5"/>
        <v>16.169792843413003</v>
      </c>
      <c r="H341">
        <v>1.5802586078643799</v>
      </c>
      <c r="I341">
        <v>98856.132505619666</v>
      </c>
      <c r="J341">
        <f>ROUND(Table1[[#This Row],[Discharge Time (s)]]/3600,3)</f>
        <v>27.46</v>
      </c>
    </row>
    <row r="342" spans="1:10">
      <c r="A342" t="s">
        <v>10</v>
      </c>
      <c r="B342">
        <v>1</v>
      </c>
      <c r="C342" s="13">
        <v>146</v>
      </c>
      <c r="D342" t="str">
        <f>IF(OR(MOD((Table1[[#This Row],[Cycle]])-1,8)=0,Table1[[#This Row],[Cycle]]=1),"Yes","No")</f>
        <v>No</v>
      </c>
      <c r="E342">
        <v>1.00118828622E-2</v>
      </c>
      <c r="F342">
        <f t="shared" si="5"/>
        <v>10.0118828622</v>
      </c>
      <c r="H342">
        <v>1.8015800714492798</v>
      </c>
      <c r="I342">
        <v>57602.003610554049</v>
      </c>
      <c r="J342">
        <f>ROUND(Table1[[#This Row],[Discharge Time (s)]]/3600,3)</f>
        <v>16.001000000000001</v>
      </c>
    </row>
    <row r="343" spans="1:10">
      <c r="A343" t="s">
        <v>10</v>
      </c>
      <c r="B343">
        <v>1</v>
      </c>
      <c r="C343" s="13">
        <v>147</v>
      </c>
      <c r="D343" t="str">
        <f>IF(OR(MOD((Table1[[#This Row],[Cycle]])-1,8)=0,Table1[[#This Row],[Cycle]]=1),"Yes","No")</f>
        <v>No</v>
      </c>
      <c r="E343">
        <v>1.0019994234836E-2</v>
      </c>
      <c r="F343">
        <f t="shared" si="5"/>
        <v>10.019994234836</v>
      </c>
      <c r="H343">
        <v>1.6249849796295166</v>
      </c>
      <c r="I343">
        <v>57601.989993930838</v>
      </c>
      <c r="J343">
        <f>ROUND(Table1[[#This Row],[Discharge Time (s)]]/3600,3)</f>
        <v>16.001000000000001</v>
      </c>
    </row>
    <row r="344" spans="1:10">
      <c r="A344" t="s">
        <v>10</v>
      </c>
      <c r="B344">
        <v>1</v>
      </c>
      <c r="C344" s="13">
        <v>148</v>
      </c>
      <c r="D344" t="str">
        <f>IF(OR(MOD((Table1[[#This Row],[Cycle]])-1,8)=0,Table1[[#This Row],[Cycle]]=1),"Yes","No")</f>
        <v>No</v>
      </c>
      <c r="E344">
        <v>1.003304409418E-2</v>
      </c>
      <c r="F344">
        <f t="shared" si="5"/>
        <v>10.033044094180001</v>
      </c>
      <c r="H344">
        <v>1.5379341840744019</v>
      </c>
      <c r="I344">
        <v>57602.003705887488</v>
      </c>
      <c r="J344">
        <f>ROUND(Table1[[#This Row],[Discharge Time (s)]]/3600,3)</f>
        <v>16.001000000000001</v>
      </c>
    </row>
    <row r="345" spans="1:10">
      <c r="A345" t="s">
        <v>10</v>
      </c>
      <c r="B345">
        <v>1</v>
      </c>
      <c r="C345" s="13">
        <v>149</v>
      </c>
      <c r="D345" t="str">
        <f>IF(OR(MOD((Table1[[#This Row],[Cycle]])-1,8)=0,Table1[[#This Row],[Cycle]]=1),"Yes","No")</f>
        <v>No</v>
      </c>
      <c r="E345">
        <v>1.0039261888436001E-2</v>
      </c>
      <c r="F345">
        <f t="shared" si="5"/>
        <v>10.039261888436</v>
      </c>
      <c r="H345">
        <v>1.6241546869277954</v>
      </c>
      <c r="I345">
        <v>57602.003512026175</v>
      </c>
      <c r="J345">
        <f>ROUND(Table1[[#This Row],[Discharge Time (s)]]/3600,3)</f>
        <v>16.001000000000001</v>
      </c>
    </row>
    <row r="346" spans="1:10">
      <c r="A346" t="s">
        <v>10</v>
      </c>
      <c r="B346">
        <v>1</v>
      </c>
      <c r="C346" s="13">
        <v>150</v>
      </c>
      <c r="D346" t="str">
        <f>IF(OR(MOD((Table1[[#This Row],[Cycle]])-1,8)=0,Table1[[#This Row],[Cycle]]=1),"Yes","No")</f>
        <v>No</v>
      </c>
      <c r="E346">
        <v>1.0036187797737999E-2</v>
      </c>
      <c r="F346">
        <f t="shared" si="5"/>
        <v>10.036187797737998</v>
      </c>
      <c r="H346">
        <v>1.5371479988098145</v>
      </c>
      <c r="I346">
        <v>57600.03683855728</v>
      </c>
      <c r="J346">
        <f>ROUND(Table1[[#This Row],[Discharge Time (s)]]/3600,3)</f>
        <v>16</v>
      </c>
    </row>
    <row r="347" spans="1:10">
      <c r="A347" t="s">
        <v>10</v>
      </c>
      <c r="B347">
        <v>1</v>
      </c>
      <c r="C347" s="13">
        <v>151</v>
      </c>
      <c r="D347" t="str">
        <f>IF(OR(MOD((Table1[[#This Row],[Cycle]])-1,8)=0,Table1[[#This Row],[Cycle]]=1),"Yes","No")</f>
        <v>No</v>
      </c>
      <c r="E347">
        <v>1.0036145156832E-2</v>
      </c>
      <c r="F347">
        <f t="shared" si="5"/>
        <v>10.036145156832001</v>
      </c>
      <c r="H347">
        <v>1.6249849796295166</v>
      </c>
      <c r="I347">
        <v>57602.003498734339</v>
      </c>
      <c r="J347">
        <f>ROUND(Table1[[#This Row],[Discharge Time (s)]]/3600,3)</f>
        <v>16.001000000000001</v>
      </c>
    </row>
    <row r="348" spans="1:10">
      <c r="A348" t="s">
        <v>10</v>
      </c>
      <c r="B348">
        <v>1</v>
      </c>
      <c r="C348" s="13">
        <v>152</v>
      </c>
      <c r="D348" t="str">
        <f>IF(OR(MOD((Table1[[#This Row],[Cycle]])-1,8)=0,Table1[[#This Row],[Cycle]]=1),"Yes","No")</f>
        <v>No</v>
      </c>
      <c r="E348">
        <v>0</v>
      </c>
      <c r="F348">
        <f t="shared" si="5"/>
        <v>0</v>
      </c>
      <c r="H348">
        <v>1.6249849796295166</v>
      </c>
      <c r="I348">
        <v>0</v>
      </c>
      <c r="J348">
        <f>ROUND(Table1[[#This Row],[Discharge Time (s)]]/3600,3)</f>
        <v>0</v>
      </c>
    </row>
    <row r="349" spans="1:10">
      <c r="A349" t="s">
        <v>10</v>
      </c>
      <c r="B349">
        <v>1</v>
      </c>
      <c r="C349" s="13">
        <v>153</v>
      </c>
      <c r="D349" t="str">
        <f>IF(OR(MOD((Table1[[#This Row],[Cycle]])-1,8)=0,Table1[[#This Row],[Cycle]]=1),"Yes","No")</f>
        <v>Yes</v>
      </c>
      <c r="E349">
        <v>1.6143833128286E-2</v>
      </c>
      <c r="F349">
        <f t="shared" si="5"/>
        <v>16.143833128286001</v>
      </c>
      <c r="H349">
        <v>1.6249849796295166</v>
      </c>
      <c r="I349">
        <v>98697.916229387847</v>
      </c>
      <c r="J349">
        <f>ROUND(Table1[[#This Row],[Discharge Time (s)]]/3600,3)</f>
        <v>27.416</v>
      </c>
    </row>
    <row r="350" spans="1:10">
      <c r="A350" t="s">
        <v>10</v>
      </c>
      <c r="B350">
        <v>1</v>
      </c>
      <c r="C350" s="13">
        <v>154</v>
      </c>
      <c r="D350" t="str">
        <f>IF(OR(MOD((Table1[[#This Row],[Cycle]])-1,8)=0,Table1[[#This Row],[Cycle]]=1),"Yes","No")</f>
        <v>No</v>
      </c>
      <c r="E350">
        <v>1.0037252661667001E-2</v>
      </c>
      <c r="F350">
        <f t="shared" si="5"/>
        <v>10.037252661667001</v>
      </c>
      <c r="H350">
        <v>1.8445775508880615</v>
      </c>
      <c r="I350">
        <v>57600.037679309651</v>
      </c>
      <c r="J350">
        <f>ROUND(Table1[[#This Row],[Discharge Time (s)]]/3600,3)</f>
        <v>16</v>
      </c>
    </row>
    <row r="351" spans="1:10">
      <c r="A351" t="s">
        <v>10</v>
      </c>
      <c r="B351">
        <v>1</v>
      </c>
      <c r="C351" s="13">
        <v>155</v>
      </c>
      <c r="D351" t="str">
        <f>IF(OR(MOD((Table1[[#This Row],[Cycle]])-1,8)=0,Table1[[#This Row],[Cycle]]=1),"Yes","No")</f>
        <v>No</v>
      </c>
      <c r="E351">
        <v>1.0038651098513001E-2</v>
      </c>
      <c r="F351">
        <f t="shared" si="5"/>
        <v>10.038651098513</v>
      </c>
      <c r="H351">
        <v>1.4947577714920044</v>
      </c>
      <c r="I351">
        <v>57601.998497357519</v>
      </c>
      <c r="J351">
        <f>ROUND(Table1[[#This Row],[Discharge Time (s)]]/3600,3)</f>
        <v>16.001000000000001</v>
      </c>
    </row>
    <row r="352" spans="1:10">
      <c r="A352" t="s">
        <v>10</v>
      </c>
      <c r="B352">
        <v>1</v>
      </c>
      <c r="C352" s="13">
        <v>156</v>
      </c>
      <c r="D352" t="str">
        <f>IF(OR(MOD((Table1[[#This Row],[Cycle]])-1,8)=0,Table1[[#This Row],[Cycle]]=1),"Yes","No")</f>
        <v>No</v>
      </c>
      <c r="E352">
        <v>1.0032754852214E-2</v>
      </c>
      <c r="F352">
        <f t="shared" si="5"/>
        <v>10.032754852214</v>
      </c>
      <c r="H352">
        <v>1.6689034700393677</v>
      </c>
      <c r="I352">
        <v>57602.003576943578</v>
      </c>
      <c r="J352">
        <f>ROUND(Table1[[#This Row],[Discharge Time (s)]]/3600,3)</f>
        <v>16.001000000000001</v>
      </c>
    </row>
    <row r="353" spans="1:10">
      <c r="A353" t="s">
        <v>10</v>
      </c>
      <c r="B353">
        <v>1</v>
      </c>
      <c r="C353" s="13">
        <v>157</v>
      </c>
      <c r="D353" t="str">
        <f>IF(OR(MOD((Table1[[#This Row],[Cycle]])-1,8)=0,Table1[[#This Row],[Cycle]]=1),"Yes","No")</f>
        <v>No</v>
      </c>
      <c r="E353">
        <v>1.0038783720659E-2</v>
      </c>
      <c r="F353">
        <f t="shared" si="5"/>
        <v>10.038783720659</v>
      </c>
      <c r="H353">
        <v>1.6241546869277954</v>
      </c>
      <c r="I353">
        <v>57601.986062110533</v>
      </c>
      <c r="J353">
        <f>ROUND(Table1[[#This Row],[Discharge Time (s)]]/3600,3)</f>
        <v>16.001000000000001</v>
      </c>
    </row>
    <row r="354" spans="1:10">
      <c r="A354" t="s">
        <v>10</v>
      </c>
      <c r="B354">
        <v>1</v>
      </c>
      <c r="C354" s="13">
        <v>158</v>
      </c>
      <c r="D354" t="str">
        <f>IF(OR(MOD((Table1[[#This Row],[Cycle]])-1,8)=0,Table1[[#This Row],[Cycle]]=1),"Yes","No")</f>
        <v>No</v>
      </c>
      <c r="E354">
        <v>1.0037222667191001E-2</v>
      </c>
      <c r="F354">
        <f t="shared" si="5"/>
        <v>10.037222667191001</v>
      </c>
      <c r="H354">
        <v>1.5379341840744019</v>
      </c>
      <c r="I354">
        <v>57600.039746637609</v>
      </c>
      <c r="J354">
        <f>ROUND(Table1[[#This Row],[Discharge Time (s)]]/3600,3)</f>
        <v>16</v>
      </c>
    </row>
    <row r="355" spans="1:10">
      <c r="A355" t="s">
        <v>10</v>
      </c>
      <c r="B355">
        <v>1</v>
      </c>
      <c r="C355" s="13">
        <v>159</v>
      </c>
      <c r="D355" t="str">
        <f>IF(OR(MOD((Table1[[#This Row],[Cycle]])-1,8)=0,Table1[[#This Row],[Cycle]]=1),"Yes","No")</f>
        <v>No</v>
      </c>
      <c r="E355">
        <v>1.0038790677186001E-2</v>
      </c>
      <c r="F355">
        <f t="shared" si="5"/>
        <v>10.038790677186</v>
      </c>
      <c r="H355">
        <v>1.6249849796295166</v>
      </c>
      <c r="I355">
        <v>57601.990862412742</v>
      </c>
      <c r="J355">
        <f>ROUND(Table1[[#This Row],[Discharge Time (s)]]/3600,3)</f>
        <v>16.001000000000001</v>
      </c>
    </row>
    <row r="356" spans="1:10">
      <c r="A356" t="s">
        <v>10</v>
      </c>
      <c r="B356">
        <v>1</v>
      </c>
      <c r="C356" s="13">
        <v>160</v>
      </c>
      <c r="D356" t="str">
        <f>IF(OR(MOD((Table1[[#This Row],[Cycle]])-1,8)=0,Table1[[#This Row],[Cycle]]=1),"Yes","No")</f>
        <v>No</v>
      </c>
      <c r="E356">
        <v>0</v>
      </c>
      <c r="F356">
        <f t="shared" si="5"/>
        <v>0</v>
      </c>
      <c r="H356">
        <v>1.6249849796295166</v>
      </c>
      <c r="I356">
        <v>0</v>
      </c>
      <c r="J356">
        <f>ROUND(Table1[[#This Row],[Discharge Time (s)]]/3600,3)</f>
        <v>0</v>
      </c>
    </row>
    <row r="357" spans="1:10">
      <c r="A357" t="s">
        <v>10</v>
      </c>
      <c r="B357">
        <v>1</v>
      </c>
      <c r="C357" s="13">
        <v>161</v>
      </c>
      <c r="D357" t="str">
        <f>IF(OR(MOD((Table1[[#This Row],[Cycle]])-1,8)=0,Table1[[#This Row],[Cycle]]=1),"Yes","No")</f>
        <v>Yes</v>
      </c>
      <c r="E357">
        <v>1.6123130042941001E-2</v>
      </c>
      <c r="F357">
        <f t="shared" si="5"/>
        <v>16.123130042941</v>
      </c>
      <c r="H357">
        <v>1.581875205039978</v>
      </c>
      <c r="I357">
        <v>98563.277429622045</v>
      </c>
      <c r="J357">
        <f>ROUND(Table1[[#This Row],[Discharge Time (s)]]/3600,3)</f>
        <v>27.379000000000001</v>
      </c>
    </row>
    <row r="358" spans="1:10">
      <c r="A358" t="s">
        <v>10</v>
      </c>
      <c r="B358">
        <v>1</v>
      </c>
      <c r="C358" s="13">
        <v>162</v>
      </c>
      <c r="D358" t="str">
        <f>IF(OR(MOD((Table1[[#This Row],[Cycle]])-1,8)=0,Table1[[#This Row],[Cycle]]=1),"Yes","No")</f>
        <v>No</v>
      </c>
      <c r="E358">
        <v>1.0044154299571E-2</v>
      </c>
      <c r="F358">
        <f t="shared" si="5"/>
        <v>10.044154299571</v>
      </c>
      <c r="H358">
        <v>1.845521092414856</v>
      </c>
      <c r="I358">
        <v>57600.037631709056</v>
      </c>
      <c r="J358">
        <f>ROUND(Table1[[#This Row],[Discharge Time (s)]]/3600,3)</f>
        <v>16</v>
      </c>
    </row>
    <row r="359" spans="1:10">
      <c r="A359" t="s">
        <v>10</v>
      </c>
      <c r="B359">
        <v>1</v>
      </c>
      <c r="C359" s="13">
        <v>163</v>
      </c>
      <c r="D359" t="str">
        <f>IF(OR(MOD((Table1[[#This Row],[Cycle]])-1,8)=0,Table1[[#This Row],[Cycle]]=1),"Yes","No")</f>
        <v>No</v>
      </c>
      <c r="E359">
        <v>1.0037388597351E-2</v>
      </c>
      <c r="F359">
        <f t="shared" si="5"/>
        <v>10.037388597351001</v>
      </c>
      <c r="H359">
        <v>1.7110724449157715</v>
      </c>
      <c r="I359">
        <v>57602.005981864218</v>
      </c>
      <c r="J359">
        <f>ROUND(Table1[[#This Row],[Discharge Time (s)]]/3600,3)</f>
        <v>16.001000000000001</v>
      </c>
    </row>
    <row r="360" spans="1:10">
      <c r="A360" t="s">
        <v>10</v>
      </c>
      <c r="B360">
        <v>1</v>
      </c>
      <c r="C360" s="13">
        <v>164</v>
      </c>
      <c r="D360" t="str">
        <f>IF(OR(MOD((Table1[[#This Row],[Cycle]])-1,8)=0,Table1[[#This Row],[Cycle]]=1),"Yes","No")</f>
        <v>No</v>
      </c>
      <c r="E360">
        <v>1.0039639602573E-2</v>
      </c>
      <c r="F360">
        <f t="shared" si="5"/>
        <v>10.039639602572999</v>
      </c>
      <c r="H360">
        <v>1.5810664892196655</v>
      </c>
      <c r="I360">
        <v>57602.003881693963</v>
      </c>
      <c r="J360">
        <f>ROUND(Table1[[#This Row],[Discharge Time (s)]]/3600,3)</f>
        <v>16.001000000000001</v>
      </c>
    </row>
    <row r="361" spans="1:10">
      <c r="A361" t="s">
        <v>10</v>
      </c>
      <c r="B361">
        <v>1</v>
      </c>
      <c r="C361" s="13">
        <v>165</v>
      </c>
      <c r="D361" t="str">
        <f>IF(OR(MOD((Table1[[#This Row],[Cycle]])-1,8)=0,Table1[[#This Row],[Cycle]]=1),"Yes","No")</f>
        <v>No</v>
      </c>
      <c r="E361">
        <v>1.0006402638993E-2</v>
      </c>
      <c r="F361">
        <f t="shared" si="5"/>
        <v>10.006402638993</v>
      </c>
      <c r="H361">
        <v>1.581875205039978</v>
      </c>
      <c r="I361">
        <v>57602.003673703082</v>
      </c>
      <c r="J361">
        <f>ROUND(Table1[[#This Row],[Discharge Time (s)]]/3600,3)</f>
        <v>16.001000000000001</v>
      </c>
    </row>
    <row r="362" spans="1:10">
      <c r="A362" t="s">
        <v>10</v>
      </c>
      <c r="B362">
        <v>1</v>
      </c>
      <c r="C362" s="13">
        <v>166</v>
      </c>
      <c r="D362" t="str">
        <f>IF(OR(MOD((Table1[[#This Row],[Cycle]])-1,8)=0,Table1[[#This Row],[Cycle]]=1),"Yes","No")</f>
        <v>No</v>
      </c>
      <c r="E362">
        <v>1.0004465670203E-2</v>
      </c>
      <c r="F362">
        <f t="shared" si="5"/>
        <v>10.004465670203</v>
      </c>
      <c r="H362">
        <v>1.581875205039978</v>
      </c>
      <c r="I362">
        <v>57600.037406749951</v>
      </c>
      <c r="J362">
        <f>ROUND(Table1[[#This Row],[Discharge Time (s)]]/3600,3)</f>
        <v>16</v>
      </c>
    </row>
    <row r="363" spans="1:10">
      <c r="A363" t="s">
        <v>10</v>
      </c>
      <c r="B363">
        <v>1</v>
      </c>
      <c r="C363" s="13">
        <v>167</v>
      </c>
      <c r="D363" t="str">
        <f>IF(OR(MOD((Table1[[#This Row],[Cycle]])-1,8)=0,Table1[[#This Row],[Cycle]]=1),"Yes","No")</f>
        <v>No</v>
      </c>
      <c r="E363">
        <v>1.0038823804531E-2</v>
      </c>
      <c r="F363">
        <f t="shared" si="5"/>
        <v>10.038823804530999</v>
      </c>
      <c r="H363">
        <v>1.581875205039978</v>
      </c>
      <c r="I363">
        <v>57602.003800845152</v>
      </c>
      <c r="J363">
        <f>ROUND(Table1[[#This Row],[Discharge Time (s)]]/3600,3)</f>
        <v>16.001000000000001</v>
      </c>
    </row>
    <row r="364" spans="1:10">
      <c r="A364" t="s">
        <v>10</v>
      </c>
      <c r="B364">
        <v>1</v>
      </c>
      <c r="C364" s="13">
        <v>168</v>
      </c>
      <c r="D364" t="str">
        <f>IF(OR(MOD((Table1[[#This Row],[Cycle]])-1,8)=0,Table1[[#This Row],[Cycle]]=1),"Yes","No")</f>
        <v>No</v>
      </c>
      <c r="E364">
        <v>0</v>
      </c>
      <c r="F364">
        <f t="shared" si="5"/>
        <v>0</v>
      </c>
      <c r="H364">
        <v>1.581875205039978</v>
      </c>
      <c r="I364">
        <v>0</v>
      </c>
      <c r="J364">
        <f>ROUND(Table1[[#This Row],[Discharge Time (s)]]/3600,3)</f>
        <v>0</v>
      </c>
    </row>
    <row r="365" spans="1:10">
      <c r="A365" t="s">
        <v>10</v>
      </c>
      <c r="B365">
        <v>1</v>
      </c>
      <c r="C365" s="13">
        <v>169</v>
      </c>
      <c r="D365" t="str">
        <f>IF(OR(MOD((Table1[[#This Row],[Cycle]])-1,8)=0,Table1[[#This Row],[Cycle]]=1),"Yes","No")</f>
        <v>Yes</v>
      </c>
      <c r="E365">
        <v>1.6106200376376001E-2</v>
      </c>
      <c r="F365">
        <f t="shared" si="5"/>
        <v>16.106200376376002</v>
      </c>
      <c r="H365">
        <v>1.5387212038040161</v>
      </c>
      <c r="I365">
        <v>98680.135567577905</v>
      </c>
      <c r="J365">
        <f>ROUND(Table1[[#This Row],[Discharge Time (s)]]/3600,3)</f>
        <v>27.411000000000001</v>
      </c>
    </row>
    <row r="366" spans="1:10">
      <c r="A366" t="s">
        <v>10</v>
      </c>
      <c r="B366">
        <v>1</v>
      </c>
      <c r="C366" s="13">
        <v>170</v>
      </c>
      <c r="D366" t="str">
        <f>IF(OR(MOD((Table1[[#This Row],[Cycle]])-1,8)=0,Table1[[#This Row],[Cycle]]=1),"Yes","No")</f>
        <v>No</v>
      </c>
      <c r="E366">
        <v>1.0004493851909E-2</v>
      </c>
      <c r="F366">
        <f t="shared" si="5"/>
        <v>10.004493851909</v>
      </c>
      <c r="H366">
        <v>1.845521092414856</v>
      </c>
      <c r="I366">
        <v>57600.032423572906</v>
      </c>
      <c r="J366">
        <f>ROUND(Table1[[#This Row],[Discharge Time (s)]]/3600,3)</f>
        <v>16</v>
      </c>
    </row>
    <row r="367" spans="1:10">
      <c r="A367" t="s">
        <v>10</v>
      </c>
      <c r="B367">
        <v>1</v>
      </c>
      <c r="C367" s="13">
        <v>171</v>
      </c>
      <c r="D367" t="str">
        <f>IF(OR(MOD((Table1[[#This Row],[Cycle]])-1,8)=0,Table1[[#This Row],[Cycle]]=1),"Yes","No")</f>
        <v>No</v>
      </c>
      <c r="E367">
        <v>1.0024304826252E-2</v>
      </c>
      <c r="F367">
        <f t="shared" si="5"/>
        <v>10.024304826252001</v>
      </c>
      <c r="H367">
        <v>1.6258161067962646</v>
      </c>
      <c r="I367">
        <v>57600.037613680513</v>
      </c>
      <c r="J367">
        <f>ROUND(Table1[[#This Row],[Discharge Time (s)]]/3600,3)</f>
        <v>16</v>
      </c>
    </row>
    <row r="368" spans="1:10">
      <c r="A368" t="s">
        <v>10</v>
      </c>
      <c r="B368">
        <v>1</v>
      </c>
      <c r="C368" s="13">
        <v>172</v>
      </c>
      <c r="D368" t="str">
        <f>IF(OR(MOD((Table1[[#This Row],[Cycle]])-1,8)=0,Table1[[#This Row],[Cycle]]=1),"Yes","No")</f>
        <v>No</v>
      </c>
      <c r="E368">
        <v>1.0037779136177E-2</v>
      </c>
      <c r="F368">
        <f t="shared" si="5"/>
        <v>10.037779136177001</v>
      </c>
      <c r="H368">
        <v>1.6258161067962646</v>
      </c>
      <c r="I368">
        <v>57602.003956716406</v>
      </c>
      <c r="J368">
        <f>ROUND(Table1[[#This Row],[Discharge Time (s)]]/3600,3)</f>
        <v>16.001000000000001</v>
      </c>
    </row>
    <row r="369" spans="1:10">
      <c r="A369" t="s">
        <v>10</v>
      </c>
      <c r="B369">
        <v>1</v>
      </c>
      <c r="C369" s="13">
        <v>173</v>
      </c>
      <c r="D369" t="str">
        <f>IF(OR(MOD((Table1[[#This Row],[Cycle]])-1,8)=0,Table1[[#This Row],[Cycle]]=1),"Yes","No")</f>
        <v>No</v>
      </c>
      <c r="E369">
        <v>1.0027869919826E-2</v>
      </c>
      <c r="F369">
        <f t="shared" si="5"/>
        <v>10.027869919825999</v>
      </c>
      <c r="H369">
        <v>1.581875205039978</v>
      </c>
      <c r="I369">
        <v>57601.998789186749</v>
      </c>
      <c r="J369">
        <f>ROUND(Table1[[#This Row],[Discharge Time (s)]]/3600,3)</f>
        <v>16.001000000000001</v>
      </c>
    </row>
    <row r="370" spans="1:10">
      <c r="A370" t="s">
        <v>10</v>
      </c>
      <c r="B370">
        <v>1</v>
      </c>
      <c r="C370" s="13">
        <v>174</v>
      </c>
      <c r="D370" t="str">
        <f>IF(OR(MOD((Table1[[#This Row],[Cycle]])-1,8)=0,Table1[[#This Row],[Cycle]]=1),"Yes","No")</f>
        <v>No</v>
      </c>
      <c r="E370">
        <v>1.0028106016699E-2</v>
      </c>
      <c r="F370">
        <f t="shared" si="5"/>
        <v>10.028106016699001</v>
      </c>
      <c r="H370">
        <v>1.6689034700393677</v>
      </c>
      <c r="I370">
        <v>57602.001408210883</v>
      </c>
      <c r="J370">
        <f>ROUND(Table1[[#This Row],[Discharge Time (s)]]/3600,3)</f>
        <v>16.001000000000001</v>
      </c>
    </row>
    <row r="371" spans="1:10">
      <c r="A371" t="s">
        <v>10</v>
      </c>
      <c r="B371">
        <v>1</v>
      </c>
      <c r="C371" s="13">
        <v>175</v>
      </c>
      <c r="D371" t="str">
        <f>IF(OR(MOD((Table1[[#This Row],[Cycle]])-1,8)=0,Table1[[#This Row],[Cycle]]=1),"Yes","No")</f>
        <v>No</v>
      </c>
      <c r="E371">
        <v>1.0038004038564001E-2</v>
      </c>
      <c r="F371">
        <f t="shared" si="5"/>
        <v>10.038004038564001</v>
      </c>
      <c r="H371">
        <v>1.5826847553253174</v>
      </c>
      <c r="I371">
        <v>57602.003794458593</v>
      </c>
      <c r="J371">
        <f>ROUND(Table1[[#This Row],[Discharge Time (s)]]/3600,3)</f>
        <v>16.001000000000001</v>
      </c>
    </row>
    <row r="372" spans="1:10">
      <c r="A372" t="s">
        <v>10</v>
      </c>
      <c r="B372">
        <v>1</v>
      </c>
      <c r="C372" s="13">
        <v>176</v>
      </c>
      <c r="D372" t="str">
        <f>IF(OR(MOD((Table1[[#This Row],[Cycle]])-1,8)=0,Table1[[#This Row],[Cycle]]=1),"Yes","No")</f>
        <v>No</v>
      </c>
      <c r="E372">
        <v>0</v>
      </c>
      <c r="F372">
        <f t="shared" si="5"/>
        <v>0</v>
      </c>
      <c r="H372">
        <v>1.5826847553253174</v>
      </c>
      <c r="I372">
        <v>0</v>
      </c>
      <c r="J372">
        <f>ROUND(Table1[[#This Row],[Discharge Time (s)]]/3600,3)</f>
        <v>0</v>
      </c>
    </row>
    <row r="373" spans="1:10">
      <c r="A373" t="s">
        <v>10</v>
      </c>
      <c r="B373">
        <v>1</v>
      </c>
      <c r="C373" s="13">
        <v>177</v>
      </c>
      <c r="D373" t="str">
        <f>IF(OR(MOD((Table1[[#This Row],[Cycle]])-1,8)=0,Table1[[#This Row],[Cycle]]=1),"Yes","No")</f>
        <v>Yes</v>
      </c>
      <c r="E373">
        <v>1.607017246949E-2</v>
      </c>
      <c r="F373">
        <f t="shared" si="5"/>
        <v>16.07017246949</v>
      </c>
      <c r="H373">
        <v>1.6697571277618408</v>
      </c>
      <c r="I373">
        <v>98048.080720816535</v>
      </c>
      <c r="J373">
        <f>ROUND(Table1[[#This Row],[Discharge Time (s)]]/3600,3)</f>
        <v>27.236000000000001</v>
      </c>
    </row>
    <row r="374" spans="1:10">
      <c r="A374" t="s">
        <v>10</v>
      </c>
      <c r="B374">
        <v>1</v>
      </c>
      <c r="C374" s="13">
        <v>178</v>
      </c>
      <c r="D374" t="str">
        <f>IF(OR(MOD((Table1[[#This Row],[Cycle]])-1,8)=0,Table1[[#This Row],[Cycle]]=1),"Yes","No")</f>
        <v>No</v>
      </c>
      <c r="E374">
        <v>1.003299239004E-2</v>
      </c>
      <c r="F374">
        <f t="shared" si="5"/>
        <v>10.03299239004</v>
      </c>
      <c r="H374">
        <v>1.9294551610946655</v>
      </c>
      <c r="I374">
        <v>57602.006368124057</v>
      </c>
      <c r="J374">
        <f>ROUND(Table1[[#This Row],[Discharge Time (s)]]/3600,3)</f>
        <v>16.001000000000001</v>
      </c>
    </row>
    <row r="375" spans="1:10">
      <c r="A375" t="s">
        <v>10</v>
      </c>
      <c r="B375">
        <v>1</v>
      </c>
      <c r="C375" s="13">
        <v>179</v>
      </c>
      <c r="D375" t="str">
        <f>IF(OR(MOD((Table1[[#This Row],[Cycle]])-1,8)=0,Table1[[#This Row],[Cycle]]=1),"Yes","No")</f>
        <v>No</v>
      </c>
      <c r="E375">
        <v>1.0011935889316001E-2</v>
      </c>
      <c r="F375">
        <f t="shared" si="5"/>
        <v>10.011935889316</v>
      </c>
      <c r="H375">
        <v>1.6266481876373291</v>
      </c>
      <c r="I375">
        <v>57600.038510709695</v>
      </c>
      <c r="J375">
        <f>ROUND(Table1[[#This Row],[Discharge Time (s)]]/3600,3)</f>
        <v>16</v>
      </c>
    </row>
    <row r="376" spans="1:10">
      <c r="A376" t="s">
        <v>10</v>
      </c>
      <c r="B376">
        <v>1</v>
      </c>
      <c r="C376" s="13">
        <v>180</v>
      </c>
      <c r="D376" t="str">
        <f>IF(OR(MOD((Table1[[#This Row],[Cycle]])-1,8)=0,Table1[[#This Row],[Cycle]]=1),"Yes","No")</f>
        <v>No</v>
      </c>
      <c r="E376">
        <v>1.0041039325975E-2</v>
      </c>
      <c r="F376">
        <f t="shared" si="5"/>
        <v>10.041039325974999</v>
      </c>
      <c r="H376">
        <v>1.581875205039978</v>
      </c>
      <c r="I376">
        <v>57600.038175640555</v>
      </c>
      <c r="J376">
        <f>ROUND(Table1[[#This Row],[Discharge Time (s)]]/3600,3)</f>
        <v>16</v>
      </c>
    </row>
    <row r="377" spans="1:10">
      <c r="A377" t="s">
        <v>10</v>
      </c>
      <c r="B377">
        <v>1</v>
      </c>
      <c r="C377" s="13">
        <v>181</v>
      </c>
      <c r="D377" t="str">
        <f>IF(OR(MOD((Table1[[#This Row],[Cycle]])-1,8)=0,Table1[[#This Row],[Cycle]]=1),"Yes","No")</f>
        <v>No</v>
      </c>
      <c r="E377">
        <v>1.0039786813472999E-2</v>
      </c>
      <c r="F377">
        <f t="shared" si="5"/>
        <v>10.039786813472999</v>
      </c>
      <c r="H377">
        <v>1.6266481876373291</v>
      </c>
      <c r="I377">
        <v>57600.032188061894</v>
      </c>
      <c r="J377">
        <f>ROUND(Table1[[#This Row],[Discharge Time (s)]]/3600,3)</f>
        <v>16</v>
      </c>
    </row>
    <row r="378" spans="1:10">
      <c r="A378" t="s">
        <v>10</v>
      </c>
      <c r="B378">
        <v>1</v>
      </c>
      <c r="C378" s="13">
        <v>182</v>
      </c>
      <c r="D378" t="str">
        <f>IF(OR(MOD((Table1[[#This Row],[Cycle]])-1,8)=0,Table1[[#This Row],[Cycle]]=1),"Yes","No")</f>
        <v>No</v>
      </c>
      <c r="E378">
        <v>1.0004165837412E-2</v>
      </c>
      <c r="F378">
        <f t="shared" si="5"/>
        <v>10.004165837412</v>
      </c>
      <c r="H378">
        <v>1.5810664892196655</v>
      </c>
      <c r="I378">
        <v>57602.003913854147</v>
      </c>
      <c r="J378">
        <f>ROUND(Table1[[#This Row],[Discharge Time (s)]]/3600,3)</f>
        <v>16.001000000000001</v>
      </c>
    </row>
    <row r="379" spans="1:10">
      <c r="A379" t="s">
        <v>10</v>
      </c>
      <c r="B379">
        <v>1</v>
      </c>
      <c r="C379" s="13">
        <v>183</v>
      </c>
      <c r="D379" t="str">
        <f>IF(OR(MOD((Table1[[#This Row],[Cycle]])-1,8)=0,Table1[[#This Row],[Cycle]]=1),"Yes","No")</f>
        <v>No</v>
      </c>
      <c r="E379">
        <v>9.9749164771740003E-3</v>
      </c>
      <c r="F379">
        <f t="shared" si="5"/>
        <v>9.9749164771740002</v>
      </c>
      <c r="H379">
        <v>1.6689034700393677</v>
      </c>
      <c r="I379">
        <v>57602.003096187851</v>
      </c>
      <c r="J379">
        <f>ROUND(Table1[[#This Row],[Discharge Time (s)]]/3600,3)</f>
        <v>16.001000000000001</v>
      </c>
    </row>
    <row r="380" spans="1:10">
      <c r="A380" t="s">
        <v>10</v>
      </c>
      <c r="B380">
        <v>1</v>
      </c>
      <c r="C380" s="13">
        <v>184</v>
      </c>
      <c r="D380" t="str">
        <f>IF(OR(MOD((Table1[[#This Row],[Cycle]])-1,8)=0,Table1[[#This Row],[Cycle]]=1),"Yes","No")</f>
        <v>No</v>
      </c>
      <c r="E380">
        <v>0</v>
      </c>
      <c r="F380">
        <f t="shared" si="5"/>
        <v>0</v>
      </c>
      <c r="H380">
        <v>1.6689034700393677</v>
      </c>
      <c r="I380">
        <v>0</v>
      </c>
      <c r="J380">
        <f>ROUND(Table1[[#This Row],[Discharge Time (s)]]/3600,3)</f>
        <v>0</v>
      </c>
    </row>
    <row r="381" spans="1:10">
      <c r="A381" t="s">
        <v>10</v>
      </c>
      <c r="B381">
        <v>1</v>
      </c>
      <c r="C381" s="13">
        <v>185</v>
      </c>
      <c r="D381" t="str">
        <f>IF(OR(MOD((Table1[[#This Row],[Cycle]])-1,8)=0,Table1[[#This Row],[Cycle]]=1),"Yes","No")</f>
        <v>Yes</v>
      </c>
      <c r="E381">
        <v>1.6063090118690001E-2</v>
      </c>
      <c r="F381">
        <f t="shared" si="5"/>
        <v>16.063090118690003</v>
      </c>
      <c r="H381">
        <v>1.6258161067962646</v>
      </c>
      <c r="I381">
        <v>98861.101983613669</v>
      </c>
      <c r="J381">
        <f>ROUND(Table1[[#This Row],[Discharge Time (s)]]/3600,3)</f>
        <v>27.460999999999999</v>
      </c>
    </row>
    <row r="382" spans="1:10">
      <c r="A382" t="s">
        <v>10</v>
      </c>
      <c r="B382">
        <v>1</v>
      </c>
      <c r="C382" s="13">
        <v>186</v>
      </c>
      <c r="D382" t="str">
        <f>IF(OR(MOD((Table1[[#This Row],[Cycle]])-1,8)=0,Table1[[#This Row],[Cycle]]=1),"Yes","No")</f>
        <v>No</v>
      </c>
      <c r="E382">
        <v>1.0027137239293001E-2</v>
      </c>
      <c r="F382">
        <f t="shared" si="5"/>
        <v>10.027137239293001</v>
      </c>
      <c r="H382">
        <v>1.8894619941711426</v>
      </c>
      <c r="I382">
        <v>57602.003285381863</v>
      </c>
      <c r="J382">
        <f>ROUND(Table1[[#This Row],[Discharge Time (s)]]/3600,3)</f>
        <v>16.001000000000001</v>
      </c>
    </row>
    <row r="383" spans="1:10">
      <c r="A383" t="s">
        <v>10</v>
      </c>
      <c r="B383">
        <v>1</v>
      </c>
      <c r="C383" s="13">
        <v>187</v>
      </c>
      <c r="D383" t="str">
        <f>IF(OR(MOD((Table1[[#This Row],[Cycle]])-1,8)=0,Table1[[#This Row],[Cycle]]=1),"Yes","No")</f>
        <v>No</v>
      </c>
      <c r="E383">
        <v>1.0011891080595E-2</v>
      </c>
      <c r="F383">
        <f t="shared" si="5"/>
        <v>10.011891080594999</v>
      </c>
      <c r="H383">
        <v>1.6258161067962646</v>
      </c>
      <c r="I383">
        <v>57602.003710556222</v>
      </c>
      <c r="J383">
        <f>ROUND(Table1[[#This Row],[Discharge Time (s)]]/3600,3)</f>
        <v>16.001000000000001</v>
      </c>
    </row>
    <row r="384" spans="1:10">
      <c r="A384" t="s">
        <v>10</v>
      </c>
      <c r="B384">
        <v>1</v>
      </c>
      <c r="C384" s="13">
        <v>188</v>
      </c>
      <c r="D384" t="str">
        <f>IF(OR(MOD((Table1[[#This Row],[Cycle]])-1,8)=0,Table1[[#This Row],[Cycle]]=1),"Yes","No")</f>
        <v>No</v>
      </c>
      <c r="E384">
        <v>1.0029270773767E-2</v>
      </c>
      <c r="F384">
        <f t="shared" si="5"/>
        <v>10.029270773766999</v>
      </c>
      <c r="H384">
        <v>1.6680507659912109</v>
      </c>
      <c r="I384">
        <v>57602.00359317979</v>
      </c>
      <c r="J384">
        <f>ROUND(Table1[[#This Row],[Discharge Time (s)]]/3600,3)</f>
        <v>16.001000000000001</v>
      </c>
    </row>
    <row r="385" spans="1:10">
      <c r="A385" t="s">
        <v>10</v>
      </c>
      <c r="B385">
        <v>1</v>
      </c>
      <c r="C385" s="13">
        <v>189</v>
      </c>
      <c r="D385" t="str">
        <f>IF(OR(MOD((Table1[[#This Row],[Cycle]])-1,8)=0,Table1[[#This Row],[Cycle]]=1),"Yes","No")</f>
        <v>No</v>
      </c>
      <c r="E385">
        <v>1.0013226809496E-2</v>
      </c>
      <c r="F385">
        <f t="shared" si="5"/>
        <v>10.013226809496</v>
      </c>
      <c r="H385">
        <v>1.6697571277618408</v>
      </c>
      <c r="I385">
        <v>57602.004260641421</v>
      </c>
      <c r="J385">
        <f>ROUND(Table1[[#This Row],[Discharge Time (s)]]/3600,3)</f>
        <v>16.001000000000001</v>
      </c>
    </row>
    <row r="386" spans="1:10">
      <c r="A386" t="s">
        <v>10</v>
      </c>
      <c r="B386">
        <v>1</v>
      </c>
      <c r="C386" s="13">
        <v>190</v>
      </c>
      <c r="D386" t="str">
        <f>IF(OR(MOD((Table1[[#This Row],[Cycle]])-1,8)=0,Table1[[#This Row],[Cycle]]=1),"Yes","No")</f>
        <v>No</v>
      </c>
      <c r="E386">
        <v>1.0009623425621001E-2</v>
      </c>
      <c r="F386">
        <f t="shared" ref="F386:F449" si="6">1000*E386</f>
        <v>10.009623425621001</v>
      </c>
      <c r="H386">
        <v>1.5387212038040161</v>
      </c>
      <c r="I386">
        <v>57602.00339736676</v>
      </c>
      <c r="J386">
        <f>ROUND(Table1[[#This Row],[Discharge Time (s)]]/3600,3)</f>
        <v>16.001000000000001</v>
      </c>
    </row>
    <row r="387" spans="1:10">
      <c r="A387" t="s">
        <v>10</v>
      </c>
      <c r="B387">
        <v>1</v>
      </c>
      <c r="C387" s="13">
        <v>191</v>
      </c>
      <c r="D387" t="str">
        <f>IF(OR(MOD((Table1[[#This Row],[Cycle]])-1,8)=0,Table1[[#This Row],[Cycle]]=1),"Yes","No")</f>
        <v>No</v>
      </c>
      <c r="E387">
        <v>1.001494056398E-2</v>
      </c>
      <c r="F387">
        <f t="shared" si="6"/>
        <v>10.01494056398</v>
      </c>
      <c r="H387">
        <v>1.5834951400756836</v>
      </c>
      <c r="I387">
        <v>57602.003533024006</v>
      </c>
      <c r="J387">
        <f>ROUND(Table1[[#This Row],[Discharge Time (s)]]/3600,3)</f>
        <v>16.001000000000001</v>
      </c>
    </row>
    <row r="388" spans="1:10">
      <c r="A388" t="s">
        <v>10</v>
      </c>
      <c r="B388">
        <v>1</v>
      </c>
      <c r="C388" s="13">
        <v>192</v>
      </c>
      <c r="D388" t="str">
        <f>IF(OR(MOD((Table1[[#This Row],[Cycle]])-1,8)=0,Table1[[#This Row],[Cycle]]=1),"Yes","No")</f>
        <v>No</v>
      </c>
      <c r="E388">
        <v>0</v>
      </c>
      <c r="F388">
        <f t="shared" si="6"/>
        <v>0</v>
      </c>
      <c r="H388">
        <v>1.5834951400756836</v>
      </c>
      <c r="I388">
        <v>0</v>
      </c>
      <c r="J388">
        <f>ROUND(Table1[[#This Row],[Discharge Time (s)]]/3600,3)</f>
        <v>0</v>
      </c>
    </row>
    <row r="389" spans="1:10">
      <c r="A389" t="s">
        <v>10</v>
      </c>
      <c r="B389">
        <v>1</v>
      </c>
      <c r="C389" s="13">
        <v>193</v>
      </c>
      <c r="D389" t="str">
        <f>IF(OR(MOD((Table1[[#This Row],[Cycle]])-1,8)=0,Table1[[#This Row],[Cycle]]=1),"Yes","No")</f>
        <v>Yes</v>
      </c>
      <c r="E389">
        <v>1.6020110931737001E-2</v>
      </c>
      <c r="F389">
        <f t="shared" si="6"/>
        <v>16.020110931737001</v>
      </c>
      <c r="H389">
        <v>1.6258161067962646</v>
      </c>
      <c r="I389">
        <v>98044.433938581191</v>
      </c>
      <c r="J389">
        <f>ROUND(Table1[[#This Row],[Discharge Time (s)]]/3600,3)</f>
        <v>27.234999999999999</v>
      </c>
    </row>
    <row r="390" spans="1:10">
      <c r="A390" t="s">
        <v>10</v>
      </c>
      <c r="B390">
        <v>1</v>
      </c>
      <c r="C390" s="13">
        <v>194</v>
      </c>
      <c r="D390" t="str">
        <f>IF(OR(MOD((Table1[[#This Row],[Cycle]])-1,8)=0,Table1[[#This Row],[Cycle]]=1),"Yes","No")</f>
        <v>No</v>
      </c>
      <c r="E390">
        <v>1.000360966297E-2</v>
      </c>
      <c r="F390">
        <f t="shared" si="6"/>
        <v>10.00360966297</v>
      </c>
      <c r="H390">
        <v>1.9324145317077637</v>
      </c>
      <c r="I390">
        <v>57600.037405216994</v>
      </c>
      <c r="J390">
        <f>ROUND(Table1[[#This Row],[Discharge Time (s)]]/3600,3)</f>
        <v>16</v>
      </c>
    </row>
    <row r="391" spans="1:10">
      <c r="A391" t="s">
        <v>10</v>
      </c>
      <c r="B391">
        <v>1</v>
      </c>
      <c r="C391" s="13">
        <v>195</v>
      </c>
      <c r="D391" t="str">
        <f>IF(OR(MOD((Table1[[#This Row],[Cycle]])-1,8)=0,Table1[[#This Row],[Cycle]]=1),"Yes","No")</f>
        <v>No</v>
      </c>
      <c r="E391">
        <v>9.9985543630459993E-3</v>
      </c>
      <c r="F391">
        <f t="shared" si="6"/>
        <v>9.998554363045999</v>
      </c>
      <c r="H391">
        <v>1.6697571277618408</v>
      </c>
      <c r="I391">
        <v>57600.024483170055</v>
      </c>
      <c r="J391">
        <f>ROUND(Table1[[#This Row],[Discharge Time (s)]]/3600,3)</f>
        <v>16</v>
      </c>
    </row>
    <row r="392" spans="1:10">
      <c r="A392" t="s">
        <v>10</v>
      </c>
      <c r="B392">
        <v>1</v>
      </c>
      <c r="C392" s="13">
        <v>196</v>
      </c>
      <c r="D392" t="str">
        <f>IF(OR(MOD((Table1[[#This Row],[Cycle]])-1,8)=0,Table1[[#This Row],[Cycle]]=1),"Yes","No")</f>
        <v>No</v>
      </c>
      <c r="E392">
        <v>1.0002005792141999E-2</v>
      </c>
      <c r="F392">
        <f t="shared" si="6"/>
        <v>10.002005792141999</v>
      </c>
      <c r="H392">
        <v>1.6689034700393677</v>
      </c>
      <c r="I392">
        <v>57600.037854863163</v>
      </c>
      <c r="J392">
        <f>ROUND(Table1[[#This Row],[Discharge Time (s)]]/3600,3)</f>
        <v>16</v>
      </c>
    </row>
    <row r="393" spans="1:10">
      <c r="A393" t="s">
        <v>10</v>
      </c>
      <c r="B393">
        <v>1</v>
      </c>
      <c r="C393" s="13">
        <v>197</v>
      </c>
      <c r="D393" t="str">
        <f>IF(OR(MOD((Table1[[#This Row],[Cycle]])-1,8)=0,Table1[[#This Row],[Cycle]]=1),"Yes","No")</f>
        <v>No</v>
      </c>
      <c r="E393">
        <v>1.0012362275638001E-2</v>
      </c>
      <c r="F393">
        <f t="shared" si="6"/>
        <v>10.012362275638001</v>
      </c>
      <c r="H393">
        <v>1.6689034700393677</v>
      </c>
      <c r="I393">
        <v>57602.003777261285</v>
      </c>
      <c r="J393">
        <f>ROUND(Table1[[#This Row],[Discharge Time (s)]]/3600,3)</f>
        <v>16.001000000000001</v>
      </c>
    </row>
    <row r="394" spans="1:10">
      <c r="A394" t="s">
        <v>10</v>
      </c>
      <c r="B394">
        <v>1</v>
      </c>
      <c r="C394" s="13">
        <v>198</v>
      </c>
      <c r="D394" t="str">
        <f>IF(OR(MOD((Table1[[#This Row],[Cycle]])-1,8)=0,Table1[[#This Row],[Cycle]]=1),"Yes","No")</f>
        <v>No</v>
      </c>
      <c r="E394">
        <v>1.0037668073116001E-2</v>
      </c>
      <c r="F394">
        <f t="shared" si="6"/>
        <v>10.037668073116</v>
      </c>
      <c r="H394">
        <v>1.6680507659912109</v>
      </c>
      <c r="I394">
        <v>57602.003142915572</v>
      </c>
      <c r="J394">
        <f>ROUND(Table1[[#This Row],[Discharge Time (s)]]/3600,3)</f>
        <v>16.001000000000001</v>
      </c>
    </row>
    <row r="395" spans="1:10">
      <c r="A395" t="s">
        <v>10</v>
      </c>
      <c r="B395">
        <v>1</v>
      </c>
      <c r="C395" s="13">
        <v>199</v>
      </c>
      <c r="D395" t="str">
        <f>IF(OR(MOD((Table1[[#This Row],[Cycle]])-1,8)=0,Table1[[#This Row],[Cycle]]=1),"Yes","No")</f>
        <v>No</v>
      </c>
      <c r="E395">
        <v>1.0040697421113E-2</v>
      </c>
      <c r="F395">
        <f t="shared" si="6"/>
        <v>10.040697421113</v>
      </c>
      <c r="H395">
        <v>1.7128219604492188</v>
      </c>
      <c r="I395">
        <v>57602.005512244665</v>
      </c>
      <c r="J395">
        <f>ROUND(Table1[[#This Row],[Discharge Time (s)]]/3600,3)</f>
        <v>16.001000000000001</v>
      </c>
    </row>
    <row r="396" spans="1:10">
      <c r="A396" t="s">
        <v>10</v>
      </c>
      <c r="B396">
        <v>1</v>
      </c>
      <c r="C396" s="13">
        <v>200</v>
      </c>
      <c r="D396" t="str">
        <f>IF(OR(MOD((Table1[[#This Row],[Cycle]])-1,8)=0,Table1[[#This Row],[Cycle]]=1),"Yes","No")</f>
        <v>No</v>
      </c>
      <c r="E396">
        <v>0</v>
      </c>
      <c r="F396">
        <f t="shared" si="6"/>
        <v>0</v>
      </c>
      <c r="H396">
        <v>1.7128219604492188</v>
      </c>
      <c r="I396">
        <v>0</v>
      </c>
      <c r="J396">
        <f>ROUND(Table1[[#This Row],[Discharge Time (s)]]/3600,3)</f>
        <v>0</v>
      </c>
    </row>
    <row r="397" spans="1:10">
      <c r="A397" t="s">
        <v>10</v>
      </c>
      <c r="B397">
        <v>1</v>
      </c>
      <c r="C397" s="13">
        <v>201</v>
      </c>
      <c r="D397" t="str">
        <f>IF(OR(MOD((Table1[[#This Row],[Cycle]])-1,8)=0,Table1[[#This Row],[Cycle]]=1),"Yes","No")</f>
        <v>Yes</v>
      </c>
      <c r="E397">
        <v>1.5999224255346001E-2</v>
      </c>
      <c r="F397">
        <f t="shared" si="6"/>
        <v>15.999224255346</v>
      </c>
      <c r="H397">
        <v>1.6697571277618408</v>
      </c>
      <c r="I397">
        <v>97794.461611623163</v>
      </c>
      <c r="J397">
        <f>ROUND(Table1[[#This Row],[Discharge Time (s)]]/3600,3)</f>
        <v>27.164999999999999</v>
      </c>
    </row>
    <row r="398" spans="1:10">
      <c r="A398" t="s">
        <v>10</v>
      </c>
      <c r="B398">
        <v>1</v>
      </c>
      <c r="C398" s="13">
        <v>202</v>
      </c>
      <c r="D398" t="str">
        <f>IF(OR(MOD((Table1[[#This Row],[Cycle]])-1,8)=0,Table1[[#This Row],[Cycle]]=1),"Yes","No")</f>
        <v>No</v>
      </c>
      <c r="E398">
        <v>1.0024049446559E-2</v>
      </c>
      <c r="F398">
        <f t="shared" si="6"/>
        <v>10.024049446558999</v>
      </c>
      <c r="H398">
        <v>1.9753232002258301</v>
      </c>
      <c r="I398">
        <v>57600.037728554526</v>
      </c>
      <c r="J398">
        <f>ROUND(Table1[[#This Row],[Discharge Time (s)]]/3600,3)</f>
        <v>16</v>
      </c>
    </row>
    <row r="399" spans="1:10">
      <c r="A399" t="s">
        <v>10</v>
      </c>
      <c r="B399">
        <v>1</v>
      </c>
      <c r="C399">
        <v>203</v>
      </c>
      <c r="D399" t="str">
        <f>IF(OR(MOD((Table1[[#This Row],[Cycle]])-1,8)=0,Table1[[#This Row],[Cycle]]=1),"Yes","No")</f>
        <v>No</v>
      </c>
      <c r="E399">
        <v>1.0032887966108E-2</v>
      </c>
      <c r="F399">
        <f t="shared" si="6"/>
        <v>10.032887966107999</v>
      </c>
      <c r="H399">
        <v>1.5826847553253174</v>
      </c>
      <c r="I399">
        <v>57600.037697831125</v>
      </c>
      <c r="J399">
        <f>ROUND(Table1[[#This Row],[Discharge Time (s)]]/3600,3)</f>
        <v>16</v>
      </c>
    </row>
    <row r="400" spans="1:10">
      <c r="A400" t="s">
        <v>10</v>
      </c>
      <c r="B400">
        <v>1</v>
      </c>
      <c r="C400">
        <v>204</v>
      </c>
      <c r="D400" t="str">
        <f>IF(OR(MOD((Table1[[#This Row],[Cycle]])-1,8)=0,Table1[[#This Row],[Cycle]]=1),"Yes","No")</f>
        <v>No</v>
      </c>
      <c r="E400">
        <v>1.0031081584126E-2</v>
      </c>
      <c r="F400">
        <f t="shared" si="6"/>
        <v>10.031081584125999</v>
      </c>
      <c r="H400">
        <v>1.6266481876373291</v>
      </c>
      <c r="I400">
        <v>57602.005663160613</v>
      </c>
      <c r="J400">
        <f>ROUND(Table1[[#This Row],[Discharge Time (s)]]/3600,3)</f>
        <v>16.001000000000001</v>
      </c>
    </row>
    <row r="401" spans="1:10">
      <c r="A401" t="s">
        <v>10</v>
      </c>
      <c r="B401">
        <v>1</v>
      </c>
      <c r="C401">
        <v>205</v>
      </c>
      <c r="D401" t="str">
        <f>IF(OR(MOD((Table1[[#This Row],[Cycle]])-1,8)=0,Table1[[#This Row],[Cycle]]=1),"Yes","No")</f>
        <v>No</v>
      </c>
      <c r="E401">
        <v>1.0015278033566E-2</v>
      </c>
      <c r="F401">
        <f t="shared" si="6"/>
        <v>10.015278033566</v>
      </c>
      <c r="H401">
        <v>1.6689034700393677</v>
      </c>
      <c r="I401">
        <v>57602.003712221922</v>
      </c>
      <c r="J401">
        <f>ROUND(Table1[[#This Row],[Discharge Time (s)]]/3600,3)</f>
        <v>16.001000000000001</v>
      </c>
    </row>
    <row r="402" spans="1:10">
      <c r="A402" t="s">
        <v>10</v>
      </c>
      <c r="B402">
        <v>1</v>
      </c>
      <c r="C402">
        <v>206</v>
      </c>
      <c r="D402" t="str">
        <f>IF(OR(MOD((Table1[[#This Row],[Cycle]])-1,8)=0,Table1[[#This Row],[Cycle]]=1),"Yes","No")</f>
        <v>No</v>
      </c>
      <c r="E402">
        <v>1.0041332260426E-2</v>
      </c>
      <c r="F402">
        <f t="shared" si="6"/>
        <v>10.041332260426</v>
      </c>
      <c r="H402">
        <v>1.7567404508590698</v>
      </c>
      <c r="I402">
        <v>57602.004083507622</v>
      </c>
      <c r="J402">
        <f>ROUND(Table1[[#This Row],[Discharge Time (s)]]/3600,3)</f>
        <v>16.001000000000001</v>
      </c>
    </row>
    <row r="403" spans="1:10">
      <c r="A403" t="s">
        <v>10</v>
      </c>
      <c r="B403">
        <v>1</v>
      </c>
      <c r="C403">
        <v>207</v>
      </c>
      <c r="D403" t="str">
        <f>IF(OR(MOD((Table1[[#This Row],[Cycle]])-1,8)=0,Table1[[#This Row],[Cycle]]=1),"Yes","No")</f>
        <v>No</v>
      </c>
      <c r="E403">
        <v>1.0036933148915E-2</v>
      </c>
      <c r="F403">
        <f t="shared" si="6"/>
        <v>10.036933148914999</v>
      </c>
      <c r="H403">
        <v>1.713698148727417</v>
      </c>
      <c r="I403">
        <v>57600.037761310981</v>
      </c>
      <c r="J403">
        <f>ROUND(Table1[[#This Row],[Discharge Time (s)]]/3600,3)</f>
        <v>16</v>
      </c>
    </row>
    <row r="404" spans="1:10">
      <c r="A404" t="s">
        <v>10</v>
      </c>
      <c r="B404">
        <v>1</v>
      </c>
      <c r="C404">
        <v>208</v>
      </c>
      <c r="D404" t="str">
        <f>IF(OR(MOD((Table1[[#This Row],[Cycle]])-1,8)=0,Table1[[#This Row],[Cycle]]=1),"Yes","No")</f>
        <v>No</v>
      </c>
      <c r="E404">
        <v>0</v>
      </c>
      <c r="F404">
        <f t="shared" si="6"/>
        <v>0</v>
      </c>
      <c r="H404">
        <v>1.713698148727417</v>
      </c>
      <c r="I404">
        <v>0</v>
      </c>
      <c r="J404">
        <f>ROUND(Table1[[#This Row],[Discharge Time (s)]]/3600,3)</f>
        <v>0</v>
      </c>
    </row>
    <row r="405" spans="1:10">
      <c r="A405" t="s">
        <v>10</v>
      </c>
      <c r="B405">
        <v>1</v>
      </c>
      <c r="C405">
        <v>209</v>
      </c>
      <c r="D405" t="str">
        <f>IF(OR(MOD((Table1[[#This Row],[Cycle]])-1,8)=0,Table1[[#This Row],[Cycle]]=1),"Yes","No")</f>
        <v>Yes</v>
      </c>
      <c r="E405">
        <v>1.5973798665179999E-2</v>
      </c>
      <c r="F405">
        <f t="shared" si="6"/>
        <v>15.973798665179999</v>
      </c>
      <c r="H405">
        <v>1.6697571277618408</v>
      </c>
      <c r="I405">
        <v>97625.103265357786</v>
      </c>
      <c r="J405">
        <f>ROUND(Table1[[#This Row],[Discharge Time (s)]]/3600,3)</f>
        <v>27.117999999999999</v>
      </c>
    </row>
    <row r="406" spans="1:10">
      <c r="A406" t="s">
        <v>10</v>
      </c>
      <c r="B406">
        <v>1</v>
      </c>
      <c r="C406">
        <v>210</v>
      </c>
      <c r="D406" t="str">
        <f>IF(OR(MOD((Table1[[#This Row],[Cycle]])-1,8)=0,Table1[[#This Row],[Cycle]]=1),"Yes","No")</f>
        <v>No</v>
      </c>
      <c r="E406">
        <v>1.0031644348495E-2</v>
      </c>
      <c r="F406">
        <f t="shared" si="6"/>
        <v>10.031644348495</v>
      </c>
      <c r="H406">
        <v>1.9324145317077637</v>
      </c>
      <c r="I406">
        <v>57602.004967809553</v>
      </c>
      <c r="J406">
        <f>ROUND(Table1[[#This Row],[Discharge Time (s)]]/3600,3)</f>
        <v>16.001000000000001</v>
      </c>
    </row>
    <row r="407" spans="1:10">
      <c r="A407" t="s">
        <v>10</v>
      </c>
      <c r="B407">
        <v>1</v>
      </c>
      <c r="C407">
        <v>211</v>
      </c>
      <c r="D407" t="str">
        <f>IF(OR(MOD((Table1[[#This Row],[Cycle]])-1,8)=0,Table1[[#This Row],[Cycle]]=1),"Yes","No")</f>
        <v>No</v>
      </c>
      <c r="E407">
        <v>1.0033932351762E-2</v>
      </c>
      <c r="F407">
        <f t="shared" si="6"/>
        <v>10.033932351762001</v>
      </c>
      <c r="H407">
        <v>1.713698148727417</v>
      </c>
      <c r="I407">
        <v>57602.003560916433</v>
      </c>
      <c r="J407">
        <f>ROUND(Table1[[#This Row],[Discharge Time (s)]]/3600,3)</f>
        <v>16.001000000000001</v>
      </c>
    </row>
    <row r="408" spans="1:10">
      <c r="A408" t="s">
        <v>10</v>
      </c>
      <c r="B408">
        <v>1</v>
      </c>
      <c r="C408">
        <v>212</v>
      </c>
      <c r="D408" t="str">
        <f>IF(OR(MOD((Table1[[#This Row],[Cycle]])-1,8)=0,Table1[[#This Row],[Cycle]]=1),"Yes","No")</f>
        <v>No</v>
      </c>
      <c r="E408">
        <v>1.0031071194531E-2</v>
      </c>
      <c r="F408">
        <f t="shared" si="6"/>
        <v>10.031071194531</v>
      </c>
      <c r="H408">
        <v>1.6697571277618408</v>
      </c>
      <c r="I408">
        <v>57600.012892764935</v>
      </c>
      <c r="J408">
        <f>ROUND(Table1[[#This Row],[Discharge Time (s)]]/3600,3)</f>
        <v>16</v>
      </c>
    </row>
    <row r="409" spans="1:10">
      <c r="A409" t="s">
        <v>10</v>
      </c>
      <c r="B409">
        <v>1</v>
      </c>
      <c r="C409">
        <v>213</v>
      </c>
      <c r="D409" t="str">
        <f>IF(OR(MOD((Table1[[#This Row],[Cycle]])-1,8)=0,Table1[[#This Row],[Cycle]]=1),"Yes","No")</f>
        <v>No</v>
      </c>
      <c r="E409">
        <v>1.0029451331829E-2</v>
      </c>
      <c r="F409">
        <f t="shared" si="6"/>
        <v>10.029451331829</v>
      </c>
      <c r="H409">
        <v>1.7119467258453369</v>
      </c>
      <c r="I409">
        <v>57602.001459084582</v>
      </c>
      <c r="J409">
        <f>ROUND(Table1[[#This Row],[Discharge Time (s)]]/3600,3)</f>
        <v>16.001000000000001</v>
      </c>
    </row>
    <row r="410" spans="1:10">
      <c r="A410" t="s">
        <v>10</v>
      </c>
      <c r="B410">
        <v>1</v>
      </c>
      <c r="C410">
        <v>214</v>
      </c>
      <c r="D410" t="str">
        <f>IF(OR(MOD((Table1[[#This Row],[Cycle]])-1,8)=0,Table1[[#This Row],[Cycle]]=1),"Yes","No")</f>
        <v>No</v>
      </c>
      <c r="E410">
        <v>1.0028898480912001E-2</v>
      </c>
      <c r="F410">
        <f t="shared" si="6"/>
        <v>10.028898480912002</v>
      </c>
      <c r="H410">
        <v>1.6697571277618408</v>
      </c>
      <c r="I410">
        <v>57602.001934289394</v>
      </c>
      <c r="J410">
        <f>ROUND(Table1[[#This Row],[Discharge Time (s)]]/3600,3)</f>
        <v>16.001000000000001</v>
      </c>
    </row>
    <row r="411" spans="1:10">
      <c r="A411" t="s">
        <v>10</v>
      </c>
      <c r="B411">
        <v>1</v>
      </c>
      <c r="C411">
        <v>215</v>
      </c>
      <c r="D411" t="str">
        <f>IF(OR(MOD((Table1[[#This Row],[Cycle]])-1,8)=0,Table1[[#This Row],[Cycle]]=1),"Yes","No")</f>
        <v>No</v>
      </c>
      <c r="E411">
        <v>1.0031534072663001E-2</v>
      </c>
      <c r="F411">
        <f t="shared" si="6"/>
        <v>10.031534072663</v>
      </c>
      <c r="H411">
        <v>1.7145751714706421</v>
      </c>
      <c r="I411">
        <v>57601.99435185107</v>
      </c>
      <c r="J411">
        <f>ROUND(Table1[[#This Row],[Discharge Time (s)]]/3600,3)</f>
        <v>16.001000000000001</v>
      </c>
    </row>
    <row r="412" spans="1:10">
      <c r="A412" t="s">
        <v>10</v>
      </c>
      <c r="B412">
        <v>1</v>
      </c>
      <c r="C412">
        <v>216</v>
      </c>
      <c r="D412" t="str">
        <f>IF(OR(MOD((Table1[[#This Row],[Cycle]])-1,8)=0,Table1[[#This Row],[Cycle]]=1),"Yes","No")</f>
        <v>No</v>
      </c>
      <c r="E412">
        <v>0</v>
      </c>
      <c r="F412">
        <f t="shared" si="6"/>
        <v>0</v>
      </c>
      <c r="H412">
        <v>1.7145751714706421</v>
      </c>
      <c r="I412">
        <v>0</v>
      </c>
      <c r="J412">
        <f>ROUND(Table1[[#This Row],[Discharge Time (s)]]/3600,3)</f>
        <v>0</v>
      </c>
    </row>
    <row r="413" spans="1:10">
      <c r="A413" t="s">
        <v>10</v>
      </c>
      <c r="B413">
        <v>1</v>
      </c>
      <c r="C413">
        <v>217</v>
      </c>
      <c r="D413" t="str">
        <f>IF(OR(MOD((Table1[[#This Row],[Cycle]])-1,8)=0,Table1[[#This Row],[Cycle]]=1),"Yes","No")</f>
        <v>Yes</v>
      </c>
      <c r="E413">
        <v>1.5944376740133E-2</v>
      </c>
      <c r="F413">
        <f t="shared" si="6"/>
        <v>15.944376740133</v>
      </c>
      <c r="H413">
        <v>1.6706116199493408</v>
      </c>
      <c r="I413">
        <v>97464.766202193598</v>
      </c>
      <c r="J413">
        <f>ROUND(Table1[[#This Row],[Discharge Time (s)]]/3600,3)</f>
        <v>27.074000000000002</v>
      </c>
    </row>
    <row r="414" spans="1:10">
      <c r="A414" t="s">
        <v>10</v>
      </c>
      <c r="B414">
        <v>1</v>
      </c>
      <c r="C414">
        <v>218</v>
      </c>
      <c r="D414" t="str">
        <f>IF(OR(MOD((Table1[[#This Row],[Cycle]])-1,8)=0,Table1[[#This Row],[Cycle]]=1),"Yes","No")</f>
        <v>No</v>
      </c>
      <c r="E414">
        <v>1.0027265387089E-2</v>
      </c>
      <c r="F414">
        <f t="shared" si="6"/>
        <v>10.027265387089001</v>
      </c>
      <c r="H414">
        <v>1.9334030151367188</v>
      </c>
      <c r="I414">
        <v>57602.003550821813</v>
      </c>
      <c r="J414">
        <f>ROUND(Table1[[#This Row],[Discharge Time (s)]]/3600,3)</f>
        <v>16.001000000000001</v>
      </c>
    </row>
    <row r="415" spans="1:10">
      <c r="A415" t="s">
        <v>10</v>
      </c>
      <c r="B415">
        <v>1</v>
      </c>
      <c r="C415">
        <v>219</v>
      </c>
      <c r="D415" t="str">
        <f>IF(OR(MOD((Table1[[#This Row],[Cycle]])-1,8)=0,Table1[[#This Row],[Cycle]]=1),"Yes","No")</f>
        <v>No</v>
      </c>
      <c r="E415">
        <v>1.0034287114136E-2</v>
      </c>
      <c r="F415">
        <f t="shared" si="6"/>
        <v>10.034287114136001</v>
      </c>
      <c r="H415">
        <v>1.7128219604492188</v>
      </c>
      <c r="I415">
        <v>57602.001733073281</v>
      </c>
      <c r="J415">
        <f>ROUND(Table1[[#This Row],[Discharge Time (s)]]/3600,3)</f>
        <v>16.001000000000001</v>
      </c>
    </row>
    <row r="416" spans="1:10">
      <c r="A416" t="s">
        <v>10</v>
      </c>
      <c r="B416">
        <v>1</v>
      </c>
      <c r="C416">
        <v>220</v>
      </c>
      <c r="D416" t="str">
        <f>IF(OR(MOD((Table1[[#This Row],[Cycle]])-1,8)=0,Table1[[#This Row],[Cycle]]=1),"Yes","No")</f>
        <v>No</v>
      </c>
      <c r="E416">
        <v>1.0036155114395E-2</v>
      </c>
      <c r="F416">
        <f t="shared" si="6"/>
        <v>10.036155114395001</v>
      </c>
      <c r="H416">
        <v>1.7128219604492188</v>
      </c>
      <c r="I416">
        <v>57602.001282662066</v>
      </c>
      <c r="J416">
        <f>ROUND(Table1[[#This Row],[Discharge Time (s)]]/3600,3)</f>
        <v>16.001000000000001</v>
      </c>
    </row>
    <row r="417" spans="1:10">
      <c r="A417" t="s">
        <v>10</v>
      </c>
      <c r="B417">
        <v>1</v>
      </c>
      <c r="C417">
        <v>221</v>
      </c>
      <c r="D417" t="str">
        <f>IF(OR(MOD((Table1[[#This Row],[Cycle]])-1,8)=0,Table1[[#This Row],[Cycle]]=1),"Yes","No")</f>
        <v>No</v>
      </c>
      <c r="E417">
        <v>1.0044840963942E-2</v>
      </c>
      <c r="F417">
        <f t="shared" si="6"/>
        <v>10.044840963942001</v>
      </c>
      <c r="H417">
        <v>1.799738883972168</v>
      </c>
      <c r="I417">
        <v>57602.004114778858</v>
      </c>
      <c r="J417">
        <f>ROUND(Table1[[#This Row],[Discharge Time (s)]]/3600,3)</f>
        <v>16.001000000000001</v>
      </c>
    </row>
    <row r="418" spans="1:10">
      <c r="A418" t="s">
        <v>10</v>
      </c>
      <c r="B418">
        <v>1</v>
      </c>
      <c r="C418">
        <v>222</v>
      </c>
      <c r="D418" t="str">
        <f>IF(OR(MOD((Table1[[#This Row],[Cycle]])-1,8)=0,Table1[[#This Row],[Cycle]]=1),"Yes","No")</f>
        <v>No</v>
      </c>
      <c r="E418">
        <v>1.0040610073864E-2</v>
      </c>
      <c r="F418">
        <f t="shared" si="6"/>
        <v>10.040610073864</v>
      </c>
      <c r="H418">
        <v>1.6689034700393677</v>
      </c>
      <c r="I418">
        <v>57602.003461755005</v>
      </c>
      <c r="J418">
        <f>ROUND(Table1[[#This Row],[Discharge Time (s)]]/3600,3)</f>
        <v>16.001000000000001</v>
      </c>
    </row>
    <row r="419" spans="1:10">
      <c r="A419" t="s">
        <v>10</v>
      </c>
      <c r="B419">
        <v>1</v>
      </c>
      <c r="C419">
        <v>223</v>
      </c>
      <c r="D419" t="str">
        <f>IF(OR(MOD((Table1[[#This Row],[Cycle]])-1,8)=0,Table1[[#This Row],[Cycle]]=1),"Yes","No")</f>
        <v>No</v>
      </c>
      <c r="E419">
        <v>1.0039872334968E-2</v>
      </c>
      <c r="F419">
        <f t="shared" si="6"/>
        <v>10.039872334967999</v>
      </c>
      <c r="H419">
        <v>1.713698148727417</v>
      </c>
      <c r="I419">
        <v>57601.997399483254</v>
      </c>
      <c r="J419">
        <f>ROUND(Table1[[#This Row],[Discharge Time (s)]]/3600,3)</f>
        <v>16.001000000000001</v>
      </c>
    </row>
    <row r="420" spans="1:10">
      <c r="A420" t="s">
        <v>10</v>
      </c>
      <c r="B420">
        <v>1</v>
      </c>
      <c r="C420">
        <v>224</v>
      </c>
      <c r="D420" t="str">
        <f>IF(OR(MOD((Table1[[#This Row],[Cycle]])-1,8)=0,Table1[[#This Row],[Cycle]]=1),"Yes","No")</f>
        <v>No</v>
      </c>
      <c r="E420">
        <v>0</v>
      </c>
      <c r="F420">
        <f t="shared" si="6"/>
        <v>0</v>
      </c>
      <c r="H420">
        <v>1.713698148727417</v>
      </c>
      <c r="I420">
        <v>0</v>
      </c>
      <c r="J420">
        <f>ROUND(Table1[[#This Row],[Discharge Time (s)]]/3600,3)</f>
        <v>0</v>
      </c>
    </row>
    <row r="421" spans="1:10">
      <c r="A421" t="s">
        <v>10</v>
      </c>
      <c r="B421">
        <v>1</v>
      </c>
      <c r="C421">
        <v>225</v>
      </c>
      <c r="D421" t="str">
        <f>IF(OR(MOD((Table1[[#This Row],[Cycle]])-1,8)=0,Table1[[#This Row],[Cycle]]=1),"Yes","No")</f>
        <v>Yes</v>
      </c>
      <c r="E421">
        <v>1.5920287113881999E-2</v>
      </c>
      <c r="F421">
        <f t="shared" si="6"/>
        <v>15.920287113881999</v>
      </c>
      <c r="H421">
        <v>1.7128219604492188</v>
      </c>
      <c r="I421">
        <v>97225.833342141588</v>
      </c>
      <c r="J421">
        <f>ROUND(Table1[[#This Row],[Discharge Time (s)]]/3600,3)</f>
        <v>27.007000000000001</v>
      </c>
    </row>
    <row r="422" spans="1:10">
      <c r="A422" t="s">
        <v>10</v>
      </c>
      <c r="B422">
        <v>1</v>
      </c>
      <c r="C422">
        <v>226</v>
      </c>
      <c r="D422" t="str">
        <f>IF(OR(MOD((Table1[[#This Row],[Cycle]])-1,8)=0,Table1[[#This Row],[Cycle]]=1),"Yes","No")</f>
        <v>No</v>
      </c>
      <c r="E422">
        <v>1.0002790111675E-2</v>
      </c>
      <c r="F422">
        <f t="shared" si="6"/>
        <v>10.002790111675001</v>
      </c>
      <c r="H422">
        <v>1.9763330221176147</v>
      </c>
      <c r="I422">
        <v>57600.04071810485</v>
      </c>
      <c r="J422">
        <f>ROUND(Table1[[#This Row],[Discharge Time (s)]]/3600,3)</f>
        <v>16</v>
      </c>
    </row>
    <row r="423" spans="1:10">
      <c r="A423" t="s">
        <v>10</v>
      </c>
      <c r="B423">
        <v>1</v>
      </c>
      <c r="C423">
        <v>227</v>
      </c>
      <c r="D423" t="str">
        <f>IF(OR(MOD((Table1[[#This Row],[Cycle]])-1,8)=0,Table1[[#This Row],[Cycle]]=1),"Yes","No")</f>
        <v>No</v>
      </c>
      <c r="E423">
        <v>1.0028777922859999E-2</v>
      </c>
      <c r="F423">
        <f t="shared" si="6"/>
        <v>10.02877792286</v>
      </c>
      <c r="H423">
        <v>1.713698148727417</v>
      </c>
      <c r="I423">
        <v>57602.003217063277</v>
      </c>
      <c r="J423">
        <f>ROUND(Table1[[#This Row],[Discharge Time (s)]]/3600,3)</f>
        <v>16.001000000000001</v>
      </c>
    </row>
    <row r="424" spans="1:10">
      <c r="A424" t="s">
        <v>10</v>
      </c>
      <c r="B424">
        <v>1</v>
      </c>
      <c r="C424">
        <v>228</v>
      </c>
      <c r="D424" t="str">
        <f>IF(OR(MOD((Table1[[#This Row],[Cycle]])-1,8)=0,Table1[[#This Row],[Cycle]]=1),"Yes","No")</f>
        <v>No</v>
      </c>
      <c r="E424">
        <v>1.0044296588013001E-2</v>
      </c>
      <c r="F424">
        <f t="shared" si="6"/>
        <v>10.044296588013001</v>
      </c>
      <c r="H424">
        <v>1.713698148727417</v>
      </c>
      <c r="I424">
        <v>57600.037847728418</v>
      </c>
      <c r="J424">
        <f>ROUND(Table1[[#This Row],[Discharge Time (s)]]/3600,3)</f>
        <v>16</v>
      </c>
    </row>
    <row r="425" spans="1:10">
      <c r="A425" t="s">
        <v>10</v>
      </c>
      <c r="B425">
        <v>1</v>
      </c>
      <c r="C425">
        <v>229</v>
      </c>
      <c r="D425" t="str">
        <f>IF(OR(MOD((Table1[[#This Row],[Cycle]])-1,8)=0,Table1[[#This Row],[Cycle]]=1),"Yes","No")</f>
        <v>No</v>
      </c>
      <c r="E425">
        <v>1.0042670310555E-2</v>
      </c>
      <c r="F425">
        <f t="shared" si="6"/>
        <v>10.042670310555</v>
      </c>
      <c r="H425">
        <v>1.713698148727417</v>
      </c>
      <c r="I425">
        <v>57600.03821249555</v>
      </c>
      <c r="J425">
        <f>ROUND(Table1[[#This Row],[Discharge Time (s)]]/3600,3)</f>
        <v>16</v>
      </c>
    </row>
    <row r="426" spans="1:10">
      <c r="A426" t="s">
        <v>10</v>
      </c>
      <c r="B426">
        <v>1</v>
      </c>
      <c r="C426">
        <v>230</v>
      </c>
      <c r="D426" t="str">
        <f>IF(OR(MOD((Table1[[#This Row],[Cycle]])-1,8)=0,Table1[[#This Row],[Cycle]]=1),"Yes","No")</f>
        <v>No</v>
      </c>
      <c r="E426">
        <v>1.0038527533694001E-2</v>
      </c>
      <c r="F426">
        <f t="shared" si="6"/>
        <v>10.038527533694001</v>
      </c>
      <c r="H426">
        <v>1.7119467258453369</v>
      </c>
      <c r="I426">
        <v>57602.003906265272</v>
      </c>
      <c r="J426">
        <f>ROUND(Table1[[#This Row],[Discharge Time (s)]]/3600,3)</f>
        <v>16.001000000000001</v>
      </c>
    </row>
    <row r="427" spans="1:10">
      <c r="A427" t="s">
        <v>10</v>
      </c>
      <c r="B427">
        <v>1</v>
      </c>
      <c r="C427">
        <v>231</v>
      </c>
      <c r="D427" t="str">
        <f>IF(OR(MOD((Table1[[#This Row],[Cycle]])-1,8)=0,Table1[[#This Row],[Cycle]]=1),"Yes","No")</f>
        <v>No</v>
      </c>
      <c r="E427">
        <v>1.0037822181331001E-2</v>
      </c>
      <c r="F427">
        <f t="shared" si="6"/>
        <v>10.037822181331</v>
      </c>
      <c r="H427">
        <v>1.713698148727417</v>
      </c>
      <c r="I427">
        <v>57602.003947638819</v>
      </c>
      <c r="J427">
        <f>ROUND(Table1[[#This Row],[Discharge Time (s)]]/3600,3)</f>
        <v>16.001000000000001</v>
      </c>
    </row>
    <row r="428" spans="1:10">
      <c r="A428" t="s">
        <v>10</v>
      </c>
      <c r="B428">
        <v>1</v>
      </c>
      <c r="C428">
        <v>232</v>
      </c>
      <c r="D428" t="str">
        <f>IF(OR(MOD((Table1[[#This Row],[Cycle]])-1,8)=0,Table1[[#This Row],[Cycle]]=1),"Yes","No")</f>
        <v>No</v>
      </c>
      <c r="E428">
        <v>0</v>
      </c>
      <c r="F428">
        <f t="shared" si="6"/>
        <v>0</v>
      </c>
      <c r="H428">
        <v>1.713698148727417</v>
      </c>
      <c r="I428">
        <v>0</v>
      </c>
      <c r="J428">
        <f>ROUND(Table1[[#This Row],[Discharge Time (s)]]/3600,3)</f>
        <v>0</v>
      </c>
    </row>
    <row r="429" spans="1:10">
      <c r="A429" t="s">
        <v>10</v>
      </c>
      <c r="B429">
        <v>1</v>
      </c>
      <c r="C429">
        <v>233</v>
      </c>
      <c r="D429" t="str">
        <f>IF(OR(MOD((Table1[[#This Row],[Cycle]])-1,8)=0,Table1[[#This Row],[Cycle]]=1),"Yes","No")</f>
        <v>Yes</v>
      </c>
      <c r="E429">
        <v>1.5894973885785001E-2</v>
      </c>
      <c r="F429">
        <f t="shared" si="6"/>
        <v>15.894973885785001</v>
      </c>
      <c r="H429">
        <v>1.6697571277618408</v>
      </c>
      <c r="I429">
        <v>97221.575485362322</v>
      </c>
      <c r="J429">
        <f>ROUND(Table1[[#This Row],[Discharge Time (s)]]/3600,3)</f>
        <v>27.006</v>
      </c>
    </row>
    <row r="430" spans="1:10">
      <c r="A430" t="s">
        <v>10</v>
      </c>
      <c r="B430">
        <v>1</v>
      </c>
      <c r="C430">
        <v>234</v>
      </c>
      <c r="D430" t="str">
        <f>IF(OR(MOD((Table1[[#This Row],[Cycle]])-1,8)=0,Table1[[#This Row],[Cycle]]=1),"Yes","No")</f>
        <v>No</v>
      </c>
      <c r="E430">
        <v>1.0024075075861E-2</v>
      </c>
      <c r="F430">
        <f t="shared" si="6"/>
        <v>10.024075075861001</v>
      </c>
      <c r="H430">
        <v>1.9773439168930054</v>
      </c>
      <c r="I430">
        <v>57602.003418727218</v>
      </c>
      <c r="J430">
        <f>ROUND(Table1[[#This Row],[Discharge Time (s)]]/3600,3)</f>
        <v>16.001000000000001</v>
      </c>
    </row>
    <row r="431" spans="1:10">
      <c r="A431" t="s">
        <v>10</v>
      </c>
      <c r="B431">
        <v>1</v>
      </c>
      <c r="C431">
        <v>235</v>
      </c>
      <c r="D431" t="str">
        <f>IF(OR(MOD((Table1[[#This Row],[Cycle]])-1,8)=0,Table1[[#This Row],[Cycle]]=1),"Yes","No")</f>
        <v>No</v>
      </c>
      <c r="E431">
        <v>1.0037047336345001E-2</v>
      </c>
      <c r="F431">
        <f t="shared" si="6"/>
        <v>10.037047336345001</v>
      </c>
      <c r="H431">
        <v>1.7567404508590698</v>
      </c>
      <c r="I431">
        <v>57602.006077341633</v>
      </c>
      <c r="J431">
        <f>ROUND(Table1[[#This Row],[Discharge Time (s)]]/3600,3)</f>
        <v>16.001000000000001</v>
      </c>
    </row>
    <row r="432" spans="1:10">
      <c r="A432" t="s">
        <v>10</v>
      </c>
      <c r="B432">
        <v>1</v>
      </c>
      <c r="C432">
        <v>236</v>
      </c>
      <c r="D432" t="str">
        <f>IF(OR(MOD((Table1[[#This Row],[Cycle]])-1,8)=0,Table1[[#This Row],[Cycle]]=1),"Yes","No")</f>
        <v>No</v>
      </c>
      <c r="E432">
        <v>1.0042079351719999E-2</v>
      </c>
      <c r="F432">
        <f t="shared" si="6"/>
        <v>10.04207935172</v>
      </c>
      <c r="H432">
        <v>1.799738883972168</v>
      </c>
      <c r="I432">
        <v>57602.003971985905</v>
      </c>
      <c r="J432">
        <f>ROUND(Table1[[#This Row],[Discharge Time (s)]]/3600,3)</f>
        <v>16.001000000000001</v>
      </c>
    </row>
    <row r="433" spans="1:10">
      <c r="A433" t="s">
        <v>10</v>
      </c>
      <c r="B433">
        <v>1</v>
      </c>
      <c r="C433">
        <v>237</v>
      </c>
      <c r="D433" t="str">
        <f>IF(OR(MOD((Table1[[#This Row],[Cycle]])-1,8)=0,Table1[[#This Row],[Cycle]]=1),"Yes","No")</f>
        <v>No</v>
      </c>
      <c r="E433">
        <v>1.0038115590156001E-2</v>
      </c>
      <c r="F433">
        <f t="shared" si="6"/>
        <v>10.038115590156</v>
      </c>
      <c r="H433">
        <v>1.7576390504837036</v>
      </c>
      <c r="I433">
        <v>57602.001552268805</v>
      </c>
      <c r="J433">
        <f>ROUND(Table1[[#This Row],[Discharge Time (s)]]/3600,3)</f>
        <v>16.001000000000001</v>
      </c>
    </row>
    <row r="434" spans="1:10">
      <c r="A434" t="s">
        <v>10</v>
      </c>
      <c r="B434">
        <v>1</v>
      </c>
      <c r="C434">
        <v>238</v>
      </c>
      <c r="D434" t="str">
        <f>IF(OR(MOD((Table1[[#This Row],[Cycle]])-1,8)=0,Table1[[#This Row],[Cycle]]=1),"Yes","No")</f>
        <v>No</v>
      </c>
      <c r="E434">
        <v>1.0010053260453001E-2</v>
      </c>
      <c r="F434">
        <f t="shared" si="6"/>
        <v>10.010053260453001</v>
      </c>
      <c r="H434">
        <v>1.7558428049087524</v>
      </c>
      <c r="I434">
        <v>57602.004097499317</v>
      </c>
      <c r="J434">
        <f>ROUND(Table1[[#This Row],[Discharge Time (s)]]/3600,3)</f>
        <v>16.001000000000001</v>
      </c>
    </row>
    <row r="435" spans="1:10">
      <c r="A435" t="s">
        <v>10</v>
      </c>
      <c r="B435">
        <v>1</v>
      </c>
      <c r="C435">
        <v>239</v>
      </c>
      <c r="D435" t="str">
        <f>IF(OR(MOD((Table1[[#This Row],[Cycle]])-1,8)=0,Table1[[#This Row],[Cycle]]=1),"Yes","No")</f>
        <v>No</v>
      </c>
      <c r="E435">
        <v>1.0008690399014E-2</v>
      </c>
      <c r="F435">
        <f t="shared" si="6"/>
        <v>10.008690399014</v>
      </c>
      <c r="H435">
        <v>1.713698148727417</v>
      </c>
      <c r="I435">
        <v>57602.003896253082</v>
      </c>
      <c r="J435">
        <f>ROUND(Table1[[#This Row],[Discharge Time (s)]]/3600,3)</f>
        <v>16.001000000000001</v>
      </c>
    </row>
    <row r="436" spans="1:10">
      <c r="A436" t="s">
        <v>10</v>
      </c>
      <c r="B436">
        <v>1</v>
      </c>
      <c r="C436">
        <v>240</v>
      </c>
      <c r="D436" t="str">
        <f>IF(OR(MOD((Table1[[#This Row],[Cycle]])-1,8)=0,Table1[[#This Row],[Cycle]]=1),"Yes","No")</f>
        <v>No</v>
      </c>
      <c r="E436">
        <v>0</v>
      </c>
      <c r="F436">
        <f t="shared" si="6"/>
        <v>0</v>
      </c>
      <c r="H436">
        <v>1.713698148727417</v>
      </c>
      <c r="I436">
        <v>0</v>
      </c>
      <c r="J436">
        <f>ROUND(Table1[[#This Row],[Discharge Time (s)]]/3600,3)</f>
        <v>0</v>
      </c>
    </row>
    <row r="437" spans="1:10">
      <c r="A437" t="s">
        <v>10</v>
      </c>
      <c r="B437">
        <v>1</v>
      </c>
      <c r="C437">
        <v>241</v>
      </c>
      <c r="D437" t="str">
        <f>IF(OR(MOD((Table1[[#This Row],[Cycle]])-1,8)=0,Table1[[#This Row],[Cycle]]=1),"Yes","No")</f>
        <v>Yes</v>
      </c>
      <c r="E437">
        <v>1.5859991099078E-2</v>
      </c>
      <c r="F437">
        <f t="shared" si="6"/>
        <v>15.859991099078</v>
      </c>
      <c r="H437">
        <v>1.6274811029434204</v>
      </c>
      <c r="I437">
        <v>97156.773698301884</v>
      </c>
      <c r="J437">
        <f>ROUND(Table1[[#This Row],[Discharge Time (s)]]/3600,3)</f>
        <v>26.988</v>
      </c>
    </row>
    <row r="438" spans="1:10">
      <c r="A438" t="s">
        <v>10</v>
      </c>
      <c r="B438">
        <v>1</v>
      </c>
      <c r="C438">
        <v>242</v>
      </c>
      <c r="D438" t="str">
        <f>IF(OR(MOD((Table1[[#This Row],[Cycle]])-1,8)=0,Table1[[#This Row],[Cycle]]=1),"Yes","No")</f>
        <v>No</v>
      </c>
      <c r="E438">
        <v>1.0019430011522E-2</v>
      </c>
      <c r="F438">
        <f t="shared" si="6"/>
        <v>10.019430011521999</v>
      </c>
      <c r="H438">
        <v>2.0192193984985352</v>
      </c>
      <c r="I438">
        <v>57602.000329624767</v>
      </c>
      <c r="J438">
        <f>ROUND(Table1[[#This Row],[Discharge Time (s)]]/3600,3)</f>
        <v>16.001000000000001</v>
      </c>
    </row>
    <row r="439" spans="1:10">
      <c r="A439" t="s">
        <v>10</v>
      </c>
      <c r="B439">
        <v>1</v>
      </c>
      <c r="C439">
        <v>243</v>
      </c>
      <c r="D439" t="str">
        <f>IF(OR(MOD((Table1[[#This Row],[Cycle]])-1,8)=0,Table1[[#This Row],[Cycle]]=1),"Yes","No")</f>
        <v>No</v>
      </c>
      <c r="E439">
        <v>1.0032805893398E-2</v>
      </c>
      <c r="F439">
        <f t="shared" si="6"/>
        <v>10.032805893398001</v>
      </c>
      <c r="H439">
        <v>1.8006590604782104</v>
      </c>
      <c r="I439">
        <v>57600.037709081007</v>
      </c>
      <c r="J439">
        <f>ROUND(Table1[[#This Row],[Discharge Time (s)]]/3600,3)</f>
        <v>16</v>
      </c>
    </row>
    <row r="440" spans="1:10">
      <c r="A440" t="s">
        <v>10</v>
      </c>
      <c r="B440">
        <v>1</v>
      </c>
      <c r="C440">
        <v>244</v>
      </c>
      <c r="D440" t="str">
        <f>IF(OR(MOD((Table1[[#This Row],[Cycle]])-1,8)=0,Table1[[#This Row],[Cycle]]=1),"Yes","No")</f>
        <v>No</v>
      </c>
      <c r="E440">
        <v>1.0032151740256999E-2</v>
      </c>
      <c r="F440">
        <f t="shared" si="6"/>
        <v>10.032151740257</v>
      </c>
      <c r="H440">
        <v>1.6697571277618408</v>
      </c>
      <c r="I440">
        <v>57602.034372771523</v>
      </c>
      <c r="J440">
        <f>ROUND(Table1[[#This Row],[Discharge Time (s)]]/3600,3)</f>
        <v>16.001000000000001</v>
      </c>
    </row>
    <row r="441" spans="1:10">
      <c r="A441" t="s">
        <v>10</v>
      </c>
      <c r="B441">
        <v>1</v>
      </c>
      <c r="C441">
        <v>245</v>
      </c>
      <c r="D441" t="str">
        <f>IF(OR(MOD((Table1[[#This Row],[Cycle]])-1,8)=0,Table1[[#This Row],[Cycle]]=1),"Yes","No")</f>
        <v>No</v>
      </c>
      <c r="E441">
        <v>9.9932079874969996E-3</v>
      </c>
      <c r="F441">
        <f t="shared" si="6"/>
        <v>9.9932079874969997</v>
      </c>
      <c r="H441">
        <v>1.7145751714706421</v>
      </c>
      <c r="I441">
        <v>57602.005283118007</v>
      </c>
      <c r="J441">
        <f>ROUND(Table1[[#This Row],[Discharge Time (s)]]/3600,3)</f>
        <v>16.001000000000001</v>
      </c>
    </row>
    <row r="442" spans="1:10">
      <c r="A442" t="s">
        <v>10</v>
      </c>
      <c r="B442">
        <v>1</v>
      </c>
      <c r="C442">
        <v>246</v>
      </c>
      <c r="D442" t="str">
        <f>IF(OR(MOD((Table1[[#This Row],[Cycle]])-1,8)=0,Table1[[#This Row],[Cycle]]=1),"Yes","No")</f>
        <v>No</v>
      </c>
      <c r="E442">
        <v>9.9955161909890001E-3</v>
      </c>
      <c r="F442">
        <f t="shared" si="6"/>
        <v>9.9955161909890009</v>
      </c>
      <c r="H442">
        <v>1.7567404508590698</v>
      </c>
      <c r="I442">
        <v>57602.005917487826</v>
      </c>
      <c r="J442">
        <f>ROUND(Table1[[#This Row],[Discharge Time (s)]]/3600,3)</f>
        <v>16.001000000000001</v>
      </c>
    </row>
    <row r="443" spans="1:10">
      <c r="A443" t="s">
        <v>10</v>
      </c>
      <c r="B443">
        <v>1</v>
      </c>
      <c r="C443">
        <v>247</v>
      </c>
      <c r="D443" t="str">
        <f>IF(OR(MOD((Table1[[#This Row],[Cycle]])-1,8)=0,Table1[[#This Row],[Cycle]]=1),"Yes","No")</f>
        <v>No</v>
      </c>
      <c r="E443">
        <v>9.9991989038940004E-3</v>
      </c>
      <c r="F443">
        <f t="shared" si="6"/>
        <v>9.9991989038940012</v>
      </c>
      <c r="H443">
        <v>1.8436349630355835</v>
      </c>
      <c r="I443">
        <v>57600.037705867144</v>
      </c>
      <c r="J443">
        <f>ROUND(Table1[[#This Row],[Discharge Time (s)]]/3600,3)</f>
        <v>16</v>
      </c>
    </row>
    <row r="444" spans="1:10">
      <c r="A444" t="s">
        <v>10</v>
      </c>
      <c r="B444">
        <v>1</v>
      </c>
      <c r="C444">
        <v>248</v>
      </c>
      <c r="D444" t="str">
        <f>IF(OR(MOD((Table1[[#This Row],[Cycle]])-1,8)=0,Table1[[#This Row],[Cycle]]=1),"Yes","No")</f>
        <v>No</v>
      </c>
      <c r="E444">
        <v>0</v>
      </c>
      <c r="F444">
        <f t="shared" si="6"/>
        <v>0</v>
      </c>
      <c r="H444">
        <v>1.8436349630355835</v>
      </c>
      <c r="I444">
        <v>0</v>
      </c>
      <c r="J444">
        <f>ROUND(Table1[[#This Row],[Discharge Time (s)]]/3600,3)</f>
        <v>0</v>
      </c>
    </row>
    <row r="445" spans="1:10">
      <c r="A445" t="s">
        <v>10</v>
      </c>
      <c r="B445">
        <v>1</v>
      </c>
      <c r="C445">
        <v>249</v>
      </c>
      <c r="D445" t="str">
        <f>IF(OR(MOD((Table1[[#This Row],[Cycle]])-1,8)=0,Table1[[#This Row],[Cycle]]=1),"Yes","No")</f>
        <v>Yes</v>
      </c>
      <c r="E445">
        <v>1.5847500593998001E-2</v>
      </c>
      <c r="F445">
        <f t="shared" si="6"/>
        <v>15.847500593998001</v>
      </c>
      <c r="H445">
        <v>1.7145751714706421</v>
      </c>
      <c r="I445">
        <v>96953.576047593859</v>
      </c>
      <c r="J445">
        <f>ROUND(Table1[[#This Row],[Discharge Time (s)]]/3600,3)</f>
        <v>26.931999999999999</v>
      </c>
    </row>
    <row r="446" spans="1:10">
      <c r="A446" t="s">
        <v>10</v>
      </c>
      <c r="B446">
        <v>1</v>
      </c>
      <c r="C446">
        <v>250</v>
      </c>
      <c r="D446" t="str">
        <f>IF(OR(MOD((Table1[[#This Row],[Cycle]])-1,8)=0,Table1[[#This Row],[Cycle]]=1),"Yes","No")</f>
        <v>No</v>
      </c>
      <c r="E446">
        <v>1.0012714029333999E-2</v>
      </c>
      <c r="F446">
        <f t="shared" si="6"/>
        <v>10.012714029333999</v>
      </c>
      <c r="H446">
        <v>1.9773439168930054</v>
      </c>
      <c r="I446">
        <v>57600.037866579405</v>
      </c>
      <c r="J446">
        <f>ROUND(Table1[[#This Row],[Discharge Time (s)]]/3600,3)</f>
        <v>16</v>
      </c>
    </row>
    <row r="447" spans="1:10">
      <c r="A447" t="s">
        <v>10</v>
      </c>
      <c r="B447">
        <v>1</v>
      </c>
      <c r="C447">
        <v>251</v>
      </c>
      <c r="D447" t="str">
        <f>IF(OR(MOD((Table1[[#This Row],[Cycle]])-1,8)=0,Table1[[#This Row],[Cycle]]=1),"Yes","No")</f>
        <v>No</v>
      </c>
      <c r="E447">
        <v>9.9930616450200002E-3</v>
      </c>
      <c r="F447">
        <f t="shared" si="6"/>
        <v>9.9930616450200009</v>
      </c>
      <c r="H447">
        <v>1.7988197803497314</v>
      </c>
      <c r="I447">
        <v>57601.990661117394</v>
      </c>
      <c r="J447">
        <f>ROUND(Table1[[#This Row],[Discharge Time (s)]]/3600,3)</f>
        <v>16.001000000000001</v>
      </c>
    </row>
    <row r="448" spans="1:10">
      <c r="A448" t="s">
        <v>10</v>
      </c>
      <c r="B448">
        <v>1</v>
      </c>
      <c r="C448">
        <v>252</v>
      </c>
      <c r="D448" t="str">
        <f>IF(OR(MOD((Table1[[#This Row],[Cycle]])-1,8)=0,Table1[[#This Row],[Cycle]]=1),"Yes","No")</f>
        <v>No</v>
      </c>
      <c r="E448">
        <v>1.0006134411972E-2</v>
      </c>
      <c r="F448">
        <f t="shared" si="6"/>
        <v>10.006134411971999</v>
      </c>
      <c r="H448">
        <v>1.7145751714706421</v>
      </c>
      <c r="I448">
        <v>57602.006470325316</v>
      </c>
      <c r="J448">
        <f>ROUND(Table1[[#This Row],[Discharge Time (s)]]/3600,3)</f>
        <v>16.001000000000001</v>
      </c>
    </row>
    <row r="449" spans="1:10">
      <c r="A449" t="s">
        <v>10</v>
      </c>
      <c r="B449">
        <v>1</v>
      </c>
      <c r="C449">
        <v>253</v>
      </c>
      <c r="D449" t="str">
        <f>IF(OR(MOD((Table1[[#This Row],[Cycle]])-1,8)=0,Table1[[#This Row],[Cycle]]=1),"Yes","No")</f>
        <v>No</v>
      </c>
      <c r="E449">
        <v>1.0002132300394999E-2</v>
      </c>
      <c r="F449">
        <f t="shared" si="6"/>
        <v>10.002132300394999</v>
      </c>
      <c r="H449">
        <v>1.7576390504837036</v>
      </c>
      <c r="I449">
        <v>57602.003844687155</v>
      </c>
      <c r="J449">
        <f>ROUND(Table1[[#This Row],[Discharge Time (s)]]/3600,3)</f>
        <v>16.001000000000001</v>
      </c>
    </row>
    <row r="450" spans="1:10">
      <c r="A450" t="s">
        <v>10</v>
      </c>
      <c r="B450">
        <v>1</v>
      </c>
      <c r="C450">
        <v>254</v>
      </c>
      <c r="D450" t="str">
        <f>IF(OR(MOD((Table1[[#This Row],[Cycle]])-1,8)=0,Table1[[#This Row],[Cycle]]=1),"Yes","No")</f>
        <v>No</v>
      </c>
      <c r="E450">
        <v>9.9976468155250006E-3</v>
      </c>
      <c r="F450">
        <f t="shared" ref="F450:F513" si="7">1000*E450</f>
        <v>9.997646815525</v>
      </c>
      <c r="H450">
        <v>1.8006590604782104</v>
      </c>
      <c r="I450">
        <v>57601.994869992384</v>
      </c>
      <c r="J450">
        <f>ROUND(Table1[[#This Row],[Discharge Time (s)]]/3600,3)</f>
        <v>16.001000000000001</v>
      </c>
    </row>
    <row r="451" spans="1:10">
      <c r="A451" t="s">
        <v>10</v>
      </c>
      <c r="B451">
        <v>1</v>
      </c>
      <c r="C451">
        <v>255</v>
      </c>
      <c r="D451" t="str">
        <f>IF(OR(MOD((Table1[[#This Row],[Cycle]])-1,8)=0,Table1[[#This Row],[Cycle]]=1),"Yes","No")</f>
        <v>No</v>
      </c>
      <c r="E451">
        <v>9.9932853411840005E-3</v>
      </c>
      <c r="F451">
        <f t="shared" si="7"/>
        <v>9.9932853411840004</v>
      </c>
      <c r="H451">
        <v>1.7567404508590698</v>
      </c>
      <c r="I451">
        <v>57601.991735113923</v>
      </c>
      <c r="J451">
        <f>ROUND(Table1[[#This Row],[Discharge Time (s)]]/3600,3)</f>
        <v>16.001000000000001</v>
      </c>
    </row>
    <row r="452" spans="1:10">
      <c r="A452" t="s">
        <v>10</v>
      </c>
      <c r="B452">
        <v>1</v>
      </c>
      <c r="C452">
        <v>256</v>
      </c>
      <c r="D452" t="str">
        <f>IF(OR(MOD((Table1[[#This Row],[Cycle]])-1,8)=0,Table1[[#This Row],[Cycle]]=1),"Yes","No")</f>
        <v>No</v>
      </c>
      <c r="E452">
        <v>0</v>
      </c>
      <c r="F452">
        <f t="shared" si="7"/>
        <v>0</v>
      </c>
      <c r="H452">
        <v>1.7567404508590698</v>
      </c>
      <c r="I452">
        <v>0</v>
      </c>
      <c r="J452">
        <f>ROUND(Table1[[#This Row],[Discharge Time (s)]]/3600,3)</f>
        <v>0</v>
      </c>
    </row>
    <row r="453" spans="1:10">
      <c r="A453" t="s">
        <v>10</v>
      </c>
      <c r="B453">
        <v>1</v>
      </c>
      <c r="C453">
        <v>257</v>
      </c>
      <c r="D453" t="str">
        <f>IF(OR(MOD((Table1[[#This Row],[Cycle]])-1,8)=0,Table1[[#This Row],[Cycle]]=1),"Yes","No")</f>
        <v>Yes</v>
      </c>
      <c r="E453">
        <v>1.5817783413104001E-2</v>
      </c>
      <c r="F453">
        <f t="shared" si="7"/>
        <v>15.817783413104001</v>
      </c>
      <c r="H453">
        <v>1.8006590604782104</v>
      </c>
      <c r="I453">
        <v>97013.568127122795</v>
      </c>
      <c r="J453">
        <f>ROUND(Table1[[#This Row],[Discharge Time (s)]]/3600,3)</f>
        <v>26.948</v>
      </c>
    </row>
    <row r="454" spans="1:10">
      <c r="A454" t="s">
        <v>10</v>
      </c>
      <c r="B454">
        <v>1</v>
      </c>
      <c r="C454">
        <v>258</v>
      </c>
      <c r="D454" t="str">
        <f>IF(OR(MOD((Table1[[#This Row],[Cycle]])-1,8)=0,Table1[[#This Row],[Cycle]]=1),"Yes","No")</f>
        <v>No</v>
      </c>
      <c r="E454">
        <v>9.9963061953230008E-3</v>
      </c>
      <c r="F454">
        <f t="shared" si="7"/>
        <v>9.996306195323001</v>
      </c>
      <c r="H454">
        <v>1.9334030151367188</v>
      </c>
      <c r="I454">
        <v>57602.003853433896</v>
      </c>
      <c r="J454">
        <f>ROUND(Table1[[#This Row],[Discharge Time (s)]]/3600,3)</f>
        <v>16.001000000000001</v>
      </c>
    </row>
    <row r="455" spans="1:10">
      <c r="A455" t="s">
        <v>10</v>
      </c>
      <c r="B455">
        <v>1</v>
      </c>
      <c r="C455">
        <v>259</v>
      </c>
      <c r="D455" t="str">
        <f>IF(OR(MOD((Table1[[#This Row],[Cycle]])-1,8)=0,Table1[[#This Row],[Cycle]]=1),"Yes","No")</f>
        <v>No</v>
      </c>
      <c r="E455">
        <v>9.9955075133350002E-3</v>
      </c>
      <c r="F455">
        <f t="shared" si="7"/>
        <v>9.9955075133349993</v>
      </c>
      <c r="H455">
        <v>1.8436349630355835</v>
      </c>
      <c r="I455">
        <v>57602.003667532364</v>
      </c>
      <c r="J455">
        <f>ROUND(Table1[[#This Row],[Discharge Time (s)]]/3600,3)</f>
        <v>16.001000000000001</v>
      </c>
    </row>
    <row r="456" spans="1:10">
      <c r="A456" t="s">
        <v>10</v>
      </c>
      <c r="B456">
        <v>1</v>
      </c>
      <c r="C456">
        <v>260</v>
      </c>
      <c r="D456" t="str">
        <f>IF(OR(MOD((Table1[[#This Row],[Cycle]])-1,8)=0,Table1[[#This Row],[Cycle]]=1),"Yes","No")</f>
        <v>No</v>
      </c>
      <c r="E456">
        <v>9.9873628177310006E-3</v>
      </c>
      <c r="F456">
        <f t="shared" si="7"/>
        <v>9.9873628177310003</v>
      </c>
      <c r="H456">
        <v>1.8006590604782104</v>
      </c>
      <c r="I456">
        <v>57602.003816115357</v>
      </c>
      <c r="J456">
        <f>ROUND(Table1[[#This Row],[Discharge Time (s)]]/3600,3)</f>
        <v>16.001000000000001</v>
      </c>
    </row>
    <row r="457" spans="1:10">
      <c r="A457" t="s">
        <v>10</v>
      </c>
      <c r="B457">
        <v>1</v>
      </c>
      <c r="C457">
        <v>261</v>
      </c>
      <c r="D457" t="str">
        <f>IF(OR(MOD((Table1[[#This Row],[Cycle]])-1,8)=0,Table1[[#This Row],[Cycle]]=1),"Yes","No")</f>
        <v>No</v>
      </c>
      <c r="E457">
        <v>9.9935952924149994E-3</v>
      </c>
      <c r="F457">
        <f t="shared" si="7"/>
        <v>9.9935952924149998</v>
      </c>
      <c r="H457">
        <v>1.8865671157836914</v>
      </c>
      <c r="I457">
        <v>57602.003733323087</v>
      </c>
      <c r="J457">
        <f>ROUND(Table1[[#This Row],[Discharge Time (s)]]/3600,3)</f>
        <v>16.001000000000001</v>
      </c>
    </row>
    <row r="458" spans="1:10">
      <c r="A458" t="s">
        <v>10</v>
      </c>
      <c r="B458">
        <v>1</v>
      </c>
      <c r="C458">
        <v>262</v>
      </c>
      <c r="D458" t="str">
        <f>IF(OR(MOD((Table1[[#This Row],[Cycle]])-1,8)=0,Table1[[#This Row],[Cycle]]=1),"Yes","No")</f>
        <v>No</v>
      </c>
      <c r="E458">
        <v>1.002659989156E-2</v>
      </c>
      <c r="F458">
        <f t="shared" si="7"/>
        <v>10.02659989156</v>
      </c>
      <c r="H458">
        <v>1.8006590604782104</v>
      </c>
      <c r="I458">
        <v>57602.003608924933</v>
      </c>
      <c r="J458">
        <f>ROUND(Table1[[#This Row],[Discharge Time (s)]]/3600,3)</f>
        <v>16.001000000000001</v>
      </c>
    </row>
    <row r="459" spans="1:10">
      <c r="A459" t="s">
        <v>10</v>
      </c>
      <c r="B459">
        <v>1</v>
      </c>
      <c r="C459">
        <v>263</v>
      </c>
      <c r="D459" t="str">
        <f>IF(OR(MOD((Table1[[#This Row],[Cycle]])-1,8)=0,Table1[[#This Row],[Cycle]]=1),"Yes","No")</f>
        <v>No</v>
      </c>
      <c r="E459">
        <v>1.0001179895961001E-2</v>
      </c>
      <c r="F459">
        <f t="shared" si="7"/>
        <v>10.001179895961</v>
      </c>
      <c r="H459">
        <v>1.7585386037826538</v>
      </c>
      <c r="I459">
        <v>57600.043122709416</v>
      </c>
      <c r="J459">
        <f>ROUND(Table1[[#This Row],[Discharge Time (s)]]/3600,3)</f>
        <v>16</v>
      </c>
    </row>
    <row r="460" spans="1:10">
      <c r="A460" t="s">
        <v>10</v>
      </c>
      <c r="B460">
        <v>1</v>
      </c>
      <c r="C460">
        <v>264</v>
      </c>
      <c r="D460" t="str">
        <f>IF(OR(MOD((Table1[[#This Row],[Cycle]])-1,8)=0,Table1[[#This Row],[Cycle]]=1),"Yes","No")</f>
        <v>No</v>
      </c>
      <c r="E460">
        <v>0</v>
      </c>
      <c r="F460">
        <f t="shared" si="7"/>
        <v>0</v>
      </c>
      <c r="H460">
        <v>1.7585386037826538</v>
      </c>
      <c r="I460">
        <v>0</v>
      </c>
      <c r="J460">
        <f>ROUND(Table1[[#This Row],[Discharge Time (s)]]/3600,3)</f>
        <v>0</v>
      </c>
    </row>
    <row r="461" spans="1:10">
      <c r="A461" t="s">
        <v>10</v>
      </c>
      <c r="B461">
        <v>1</v>
      </c>
      <c r="C461">
        <v>265</v>
      </c>
      <c r="D461" t="str">
        <f>IF(OR(MOD((Table1[[#This Row],[Cycle]])-1,8)=0,Table1[[#This Row],[Cycle]]=1),"Yes","No")</f>
        <v>Yes</v>
      </c>
      <c r="E461">
        <v>1.5788757179359E-2</v>
      </c>
      <c r="F461">
        <f t="shared" si="7"/>
        <v>15.788757179359001</v>
      </c>
      <c r="H461">
        <v>1.7576390504837036</v>
      </c>
      <c r="I461">
        <v>96704.162765883724</v>
      </c>
      <c r="J461">
        <f>ROUND(Table1[[#This Row],[Discharge Time (s)]]/3600,3)</f>
        <v>26.861999999999998</v>
      </c>
    </row>
    <row r="462" spans="1:10">
      <c r="A462" t="s">
        <v>10</v>
      </c>
      <c r="B462">
        <v>1</v>
      </c>
      <c r="C462">
        <v>266</v>
      </c>
      <c r="D462" t="str">
        <f>IF(OR(MOD((Table1[[#This Row],[Cycle]])-1,8)=0,Table1[[#This Row],[Cycle]]=1),"Yes","No")</f>
        <v>No</v>
      </c>
      <c r="E462">
        <v>9.9972915474760005E-3</v>
      </c>
      <c r="F462">
        <f t="shared" si="7"/>
        <v>9.9972915474760011</v>
      </c>
      <c r="H462">
        <v>2.0202515125274658</v>
      </c>
      <c r="I462">
        <v>57600.037566558618</v>
      </c>
      <c r="J462">
        <f>ROUND(Table1[[#This Row],[Discharge Time (s)]]/3600,3)</f>
        <v>16</v>
      </c>
    </row>
    <row r="463" spans="1:10">
      <c r="A463" t="s">
        <v>10</v>
      </c>
      <c r="B463">
        <v>1</v>
      </c>
      <c r="C463">
        <v>267</v>
      </c>
      <c r="D463" t="str">
        <f>IF(OR(MOD((Table1[[#This Row],[Cycle]])-1,8)=0,Table1[[#This Row],[Cycle]]=1),"Yes","No")</f>
        <v>No</v>
      </c>
      <c r="E463">
        <v>9.9941579036630004E-3</v>
      </c>
      <c r="F463">
        <f t="shared" si="7"/>
        <v>9.9941579036629999</v>
      </c>
      <c r="H463">
        <v>1.8006590604782104</v>
      </c>
      <c r="I463">
        <v>57600.035373554958</v>
      </c>
      <c r="J463">
        <f>ROUND(Table1[[#This Row],[Discharge Time (s)]]/3600,3)</f>
        <v>16</v>
      </c>
    </row>
    <row r="464" spans="1:10">
      <c r="A464" t="s">
        <v>10</v>
      </c>
      <c r="B464">
        <v>1</v>
      </c>
      <c r="C464">
        <v>268</v>
      </c>
      <c r="D464" t="str">
        <f>IF(OR(MOD((Table1[[#This Row],[Cycle]])-1,8)=0,Table1[[#This Row],[Cycle]]=1),"Yes","No")</f>
        <v>No</v>
      </c>
      <c r="E464">
        <v>9.9959089682500005E-3</v>
      </c>
      <c r="F464">
        <f t="shared" si="7"/>
        <v>9.9959089682500011</v>
      </c>
      <c r="H464">
        <v>1.7576390504837036</v>
      </c>
      <c r="I464">
        <v>57600.03992689999</v>
      </c>
      <c r="J464">
        <f>ROUND(Table1[[#This Row],[Discharge Time (s)]]/3600,3)</f>
        <v>16</v>
      </c>
    </row>
    <row r="465" spans="1:10">
      <c r="A465" t="s">
        <v>10</v>
      </c>
      <c r="B465">
        <v>1</v>
      </c>
      <c r="C465">
        <v>269</v>
      </c>
      <c r="D465" t="str">
        <f>IF(OR(MOD((Table1[[#This Row],[Cycle]])-1,8)=0,Table1[[#This Row],[Cycle]]=1),"Yes","No")</f>
        <v>No</v>
      </c>
      <c r="E465">
        <v>9.9840963469860003E-3</v>
      </c>
      <c r="F465">
        <f t="shared" si="7"/>
        <v>9.984096346986</v>
      </c>
      <c r="H465">
        <v>1.8015800714492798</v>
      </c>
      <c r="I465">
        <v>57602.003683549978</v>
      </c>
      <c r="J465">
        <f>ROUND(Table1[[#This Row],[Discharge Time (s)]]/3600,3)</f>
        <v>16.001000000000001</v>
      </c>
    </row>
    <row r="466" spans="1:10">
      <c r="A466" t="s">
        <v>10</v>
      </c>
      <c r="B466">
        <v>1</v>
      </c>
      <c r="C466">
        <v>270</v>
      </c>
      <c r="D466" t="str">
        <f>IF(OR(MOD((Table1[[#This Row],[Cycle]])-1,8)=0,Table1[[#This Row],[Cycle]]=1),"Yes","No")</f>
        <v>No</v>
      </c>
      <c r="E466">
        <v>9.9817175290640003E-3</v>
      </c>
      <c r="F466">
        <f t="shared" si="7"/>
        <v>9.9817175290639995</v>
      </c>
      <c r="H466">
        <v>1.8006590604782104</v>
      </c>
      <c r="I466">
        <v>57602.005497162376</v>
      </c>
      <c r="J466">
        <f>ROUND(Table1[[#This Row],[Discharge Time (s)]]/3600,3)</f>
        <v>16.001000000000001</v>
      </c>
    </row>
    <row r="467" spans="1:10">
      <c r="A467" t="s">
        <v>10</v>
      </c>
      <c r="B467">
        <v>1</v>
      </c>
      <c r="C467">
        <v>271</v>
      </c>
      <c r="D467" t="str">
        <f>IF(OR(MOD((Table1[[#This Row],[Cycle]])-1,8)=0,Table1[[#This Row],[Cycle]]=1),"Yes","No")</f>
        <v>No</v>
      </c>
      <c r="E467">
        <v>9.9838858306470005E-3</v>
      </c>
      <c r="F467">
        <f t="shared" si="7"/>
        <v>9.9838858306470009</v>
      </c>
      <c r="H467">
        <v>1.8436349630355835</v>
      </c>
      <c r="I467">
        <v>57601.996127164595</v>
      </c>
      <c r="J467">
        <f>ROUND(Table1[[#This Row],[Discharge Time (s)]]/3600,3)</f>
        <v>16.001000000000001</v>
      </c>
    </row>
    <row r="468" spans="1:10">
      <c r="A468" t="s">
        <v>10</v>
      </c>
      <c r="B468">
        <v>1</v>
      </c>
      <c r="C468">
        <v>272</v>
      </c>
      <c r="D468" t="str">
        <f>IF(OR(MOD((Table1[[#This Row],[Cycle]])-1,8)=0,Table1[[#This Row],[Cycle]]=1),"Yes","No")</f>
        <v>No</v>
      </c>
      <c r="E468">
        <v>0</v>
      </c>
      <c r="F468">
        <f t="shared" si="7"/>
        <v>0</v>
      </c>
      <c r="H468">
        <v>1.8436349630355835</v>
      </c>
      <c r="I468">
        <v>0</v>
      </c>
      <c r="J468">
        <f>ROUND(Table1[[#This Row],[Discharge Time (s)]]/3600,3)</f>
        <v>0</v>
      </c>
    </row>
    <row r="469" spans="1:10">
      <c r="A469" t="s">
        <v>10</v>
      </c>
      <c r="B469">
        <v>1</v>
      </c>
      <c r="C469">
        <v>273</v>
      </c>
      <c r="D469" t="str">
        <f>IF(OR(MOD((Table1[[#This Row],[Cycle]])-1,8)=0,Table1[[#This Row],[Cycle]]=1),"Yes","No")</f>
        <v>Yes</v>
      </c>
      <c r="E469">
        <v>1.5757981047424999E-2</v>
      </c>
      <c r="F469">
        <f t="shared" si="7"/>
        <v>15.757981047424998</v>
      </c>
      <c r="H469">
        <v>1.8445775508880615</v>
      </c>
      <c r="I469">
        <v>96675.552983084795</v>
      </c>
      <c r="J469">
        <f>ROUND(Table1[[#This Row],[Discharge Time (s)]]/3600,3)</f>
        <v>26.853999999999999</v>
      </c>
    </row>
    <row r="470" spans="1:10">
      <c r="A470" t="s">
        <v>10</v>
      </c>
      <c r="B470">
        <v>1</v>
      </c>
      <c r="C470">
        <v>274</v>
      </c>
      <c r="D470" t="str">
        <f>IF(OR(MOD((Table1[[#This Row],[Cycle]])-1,8)=0,Table1[[#This Row],[Cycle]]=1),"Yes","No")</f>
        <v>No</v>
      </c>
      <c r="E470">
        <v>9.9804250790049998E-3</v>
      </c>
      <c r="F470">
        <f t="shared" si="7"/>
        <v>9.9804250790050002</v>
      </c>
      <c r="H470">
        <v>1.978355884552002</v>
      </c>
      <c r="I470">
        <v>57602.003638062786</v>
      </c>
      <c r="J470">
        <f>ROUND(Table1[[#This Row],[Discharge Time (s)]]/3600,3)</f>
        <v>16.001000000000001</v>
      </c>
    </row>
    <row r="471" spans="1:10">
      <c r="A471" t="s">
        <v>10</v>
      </c>
      <c r="B471">
        <v>1</v>
      </c>
      <c r="C471">
        <v>275</v>
      </c>
      <c r="D471" t="str">
        <f>IF(OR(MOD((Table1[[#This Row],[Cycle]])-1,8)=0,Table1[[#This Row],[Cycle]]=1),"Yes","No")</f>
        <v>No</v>
      </c>
      <c r="E471">
        <v>9.9773278987010001E-3</v>
      </c>
      <c r="F471">
        <f t="shared" si="7"/>
        <v>9.9773278987010006</v>
      </c>
      <c r="H471">
        <v>1.799738883972168</v>
      </c>
      <c r="I471">
        <v>57600.038139700118</v>
      </c>
      <c r="J471">
        <f>ROUND(Table1[[#This Row],[Discharge Time (s)]]/3600,3)</f>
        <v>16</v>
      </c>
    </row>
    <row r="472" spans="1:10">
      <c r="A472" t="s">
        <v>10</v>
      </c>
      <c r="B472">
        <v>1</v>
      </c>
      <c r="C472">
        <v>276</v>
      </c>
      <c r="D472" t="str">
        <f>IF(OR(MOD((Table1[[#This Row],[Cycle]])-1,8)=0,Table1[[#This Row],[Cycle]]=1),"Yes","No")</f>
        <v>No</v>
      </c>
      <c r="E472">
        <v>9.9733443862100001E-3</v>
      </c>
      <c r="F472">
        <f t="shared" si="7"/>
        <v>9.97334438621</v>
      </c>
      <c r="H472">
        <v>1.715453028678894</v>
      </c>
      <c r="I472">
        <v>57602.003781015555</v>
      </c>
      <c r="J472">
        <f>ROUND(Table1[[#This Row],[Discharge Time (s)]]/3600,3)</f>
        <v>16.001000000000001</v>
      </c>
    </row>
    <row r="473" spans="1:10">
      <c r="A473" t="s">
        <v>10</v>
      </c>
      <c r="B473">
        <v>1</v>
      </c>
      <c r="C473">
        <v>277</v>
      </c>
      <c r="D473" t="str">
        <f>IF(OR(MOD((Table1[[#This Row],[Cycle]])-1,8)=0,Table1[[#This Row],[Cycle]]=1),"Yes","No")</f>
        <v>No</v>
      </c>
      <c r="E473">
        <v>9.9761902753350007E-3</v>
      </c>
      <c r="F473">
        <f t="shared" si="7"/>
        <v>9.976190275335</v>
      </c>
      <c r="H473">
        <v>1.8015800714492798</v>
      </c>
      <c r="I473">
        <v>57602.003458794454</v>
      </c>
      <c r="J473">
        <f>ROUND(Table1[[#This Row],[Discharge Time (s)]]/3600,3)</f>
        <v>16.001000000000001</v>
      </c>
    </row>
    <row r="474" spans="1:10">
      <c r="A474" t="s">
        <v>10</v>
      </c>
      <c r="B474">
        <v>1</v>
      </c>
      <c r="C474">
        <v>278</v>
      </c>
      <c r="D474" t="str">
        <f>IF(OR(MOD((Table1[[#This Row],[Cycle]])-1,8)=0,Table1[[#This Row],[Cycle]]=1),"Yes","No")</f>
        <v>No</v>
      </c>
      <c r="E474">
        <v>9.9791686351500004E-3</v>
      </c>
      <c r="F474">
        <f t="shared" si="7"/>
        <v>9.9791686351499997</v>
      </c>
      <c r="H474">
        <v>1.8015800714492798</v>
      </c>
      <c r="I474">
        <v>57602.000631110088</v>
      </c>
      <c r="J474">
        <f>ROUND(Table1[[#This Row],[Discharge Time (s)]]/3600,3)</f>
        <v>16.001000000000001</v>
      </c>
    </row>
    <row r="475" spans="1:10">
      <c r="A475" t="s">
        <v>10</v>
      </c>
      <c r="B475">
        <v>1</v>
      </c>
      <c r="C475">
        <v>279</v>
      </c>
      <c r="D475" t="str">
        <f>IF(OR(MOD((Table1[[#This Row],[Cycle]])-1,8)=0,Table1[[#This Row],[Cycle]]=1),"Yes","No")</f>
        <v>No</v>
      </c>
      <c r="E475">
        <v>9.9770944360579993E-3</v>
      </c>
      <c r="F475">
        <f t="shared" si="7"/>
        <v>9.9770944360579996</v>
      </c>
      <c r="H475">
        <v>1.8015800714492798</v>
      </c>
      <c r="I475">
        <v>57602.017676622403</v>
      </c>
      <c r="J475">
        <f>ROUND(Table1[[#This Row],[Discharge Time (s)]]/3600,3)</f>
        <v>16.001000000000001</v>
      </c>
    </row>
    <row r="476" spans="1:10">
      <c r="A476" t="s">
        <v>10</v>
      </c>
      <c r="B476">
        <v>1</v>
      </c>
      <c r="C476">
        <v>280</v>
      </c>
      <c r="D476" t="str">
        <f>IF(OR(MOD((Table1[[#This Row],[Cycle]])-1,8)=0,Table1[[#This Row],[Cycle]]=1),"Yes","No")</f>
        <v>No</v>
      </c>
      <c r="E476">
        <v>0</v>
      </c>
      <c r="F476">
        <f t="shared" si="7"/>
        <v>0</v>
      </c>
      <c r="H476">
        <v>1.8015800714492798</v>
      </c>
      <c r="I476">
        <v>0</v>
      </c>
      <c r="J476">
        <f>ROUND(Table1[[#This Row],[Discharge Time (s)]]/3600,3)</f>
        <v>0</v>
      </c>
    </row>
    <row r="477" spans="1:10">
      <c r="A477" t="s">
        <v>10</v>
      </c>
      <c r="B477">
        <v>1</v>
      </c>
      <c r="C477">
        <v>281</v>
      </c>
      <c r="D477" t="str">
        <f>IF(OR(MOD((Table1[[#This Row],[Cycle]])-1,8)=0,Table1[[#This Row],[Cycle]]=1),"Yes","No")</f>
        <v>Yes</v>
      </c>
      <c r="E477">
        <v>1.5733725648293999E-2</v>
      </c>
      <c r="F477">
        <f t="shared" si="7"/>
        <v>15.733725648294</v>
      </c>
      <c r="H477">
        <v>1.8445775508880615</v>
      </c>
      <c r="I477">
        <v>96504.861086251098</v>
      </c>
      <c r="J477">
        <f>ROUND(Table1[[#This Row],[Discharge Time (s)]]/3600,3)</f>
        <v>26.806999999999999</v>
      </c>
    </row>
    <row r="478" spans="1:10">
      <c r="A478" t="s">
        <v>10</v>
      </c>
      <c r="B478">
        <v>1</v>
      </c>
      <c r="C478">
        <v>282</v>
      </c>
      <c r="D478" t="str">
        <f>IF(OR(MOD((Table1[[#This Row],[Cycle]])-1,8)=0,Table1[[#This Row],[Cycle]]=1),"Yes","No")</f>
        <v>No</v>
      </c>
      <c r="E478">
        <v>9.9924685567409997E-3</v>
      </c>
      <c r="F478">
        <f t="shared" si="7"/>
        <v>9.9924685567410005</v>
      </c>
      <c r="H478">
        <v>2.0212850570678711</v>
      </c>
      <c r="I478">
        <v>57601.994251341261</v>
      </c>
      <c r="J478">
        <f>ROUND(Table1[[#This Row],[Discharge Time (s)]]/3600,3)</f>
        <v>16.001000000000001</v>
      </c>
    </row>
    <row r="479" spans="1:10">
      <c r="A479" t="s">
        <v>10</v>
      </c>
      <c r="B479">
        <v>1</v>
      </c>
      <c r="C479">
        <v>283</v>
      </c>
      <c r="D479" t="str">
        <f>IF(OR(MOD((Table1[[#This Row],[Cycle]])-1,8)=0,Table1[[#This Row],[Cycle]]=1),"Yes","No")</f>
        <v>No</v>
      </c>
      <c r="E479">
        <v>9.9842072902129996E-3</v>
      </c>
      <c r="F479">
        <f t="shared" si="7"/>
        <v>9.9842072902129999</v>
      </c>
      <c r="H479">
        <v>1.8884960412979126</v>
      </c>
      <c r="I479">
        <v>57601.993656750928</v>
      </c>
      <c r="J479">
        <f>ROUND(Table1[[#This Row],[Discharge Time (s)]]/3600,3)</f>
        <v>16.001000000000001</v>
      </c>
    </row>
    <row r="480" spans="1:10">
      <c r="A480" t="s">
        <v>10</v>
      </c>
      <c r="B480">
        <v>1</v>
      </c>
      <c r="C480">
        <v>284</v>
      </c>
      <c r="D480" t="str">
        <f>IF(OR(MOD((Table1[[#This Row],[Cycle]])-1,8)=0,Table1[[#This Row],[Cycle]]=1),"Yes","No")</f>
        <v>No</v>
      </c>
      <c r="E480">
        <v>9.9980270809190003E-3</v>
      </c>
      <c r="F480">
        <f t="shared" si="7"/>
        <v>9.9980270809189999</v>
      </c>
      <c r="H480">
        <v>1.887531042098999</v>
      </c>
      <c r="I480">
        <v>57600.025442076781</v>
      </c>
      <c r="J480">
        <f>ROUND(Table1[[#This Row],[Discharge Time (s)]]/3600,3)</f>
        <v>16</v>
      </c>
    </row>
    <row r="481" spans="1:10">
      <c r="A481" t="s">
        <v>10</v>
      </c>
      <c r="B481">
        <v>1</v>
      </c>
      <c r="C481">
        <v>285</v>
      </c>
      <c r="D481" t="str">
        <f>IF(OR(MOD((Table1[[#This Row],[Cycle]])-1,8)=0,Table1[[#This Row],[Cycle]]=1),"Yes","No")</f>
        <v>No</v>
      </c>
      <c r="E481">
        <v>9.9998227549950008E-3</v>
      </c>
      <c r="F481">
        <f t="shared" si="7"/>
        <v>9.9998227549950016</v>
      </c>
      <c r="H481">
        <v>1.887531042098999</v>
      </c>
      <c r="I481">
        <v>57602.00017176618</v>
      </c>
      <c r="J481">
        <f>ROUND(Table1[[#This Row],[Discharge Time (s)]]/3600,3)</f>
        <v>16.001000000000001</v>
      </c>
    </row>
    <row r="482" spans="1:10">
      <c r="A482" t="s">
        <v>10</v>
      </c>
      <c r="B482">
        <v>1</v>
      </c>
      <c r="C482">
        <v>286</v>
      </c>
      <c r="D482" t="str">
        <f>IF(OR(MOD((Table1[[#This Row],[Cycle]])-1,8)=0,Table1[[#This Row],[Cycle]]=1),"Yes","No")</f>
        <v>No</v>
      </c>
      <c r="E482">
        <v>9.9893434714000001E-3</v>
      </c>
      <c r="F482">
        <f t="shared" si="7"/>
        <v>9.9893434713999998</v>
      </c>
      <c r="H482">
        <v>1.8464654684066772</v>
      </c>
      <c r="I482">
        <v>57600.035357056433</v>
      </c>
      <c r="J482">
        <f>ROUND(Table1[[#This Row],[Discharge Time (s)]]/3600,3)</f>
        <v>16</v>
      </c>
    </row>
    <row r="483" spans="1:10">
      <c r="A483" t="s">
        <v>10</v>
      </c>
      <c r="B483">
        <v>1</v>
      </c>
      <c r="C483">
        <v>287</v>
      </c>
      <c r="D483" t="str">
        <f>IF(OR(MOD((Table1[[#This Row],[Cycle]])-1,8)=0,Table1[[#This Row],[Cycle]]=1),"Yes","No")</f>
        <v>No</v>
      </c>
      <c r="E483">
        <v>9.9883334184559993E-3</v>
      </c>
      <c r="F483">
        <f t="shared" si="7"/>
        <v>9.9883334184559995</v>
      </c>
      <c r="H483">
        <v>1.8436349630355835</v>
      </c>
      <c r="I483">
        <v>57600.037480218722</v>
      </c>
      <c r="J483">
        <f>ROUND(Table1[[#This Row],[Discharge Time (s)]]/3600,3)</f>
        <v>16</v>
      </c>
    </row>
    <row r="484" spans="1:10">
      <c r="A484" t="s">
        <v>10</v>
      </c>
      <c r="B484">
        <v>1</v>
      </c>
      <c r="C484">
        <v>288</v>
      </c>
      <c r="D484" t="str">
        <f>IF(OR(MOD((Table1[[#This Row],[Cycle]])-1,8)=0,Table1[[#This Row],[Cycle]]=1),"Yes","No")</f>
        <v>No</v>
      </c>
      <c r="E484">
        <v>0</v>
      </c>
      <c r="F484">
        <f t="shared" si="7"/>
        <v>0</v>
      </c>
      <c r="H484">
        <v>1.8436349630355835</v>
      </c>
      <c r="I484">
        <v>0</v>
      </c>
      <c r="J484">
        <f>ROUND(Table1[[#This Row],[Discharge Time (s)]]/3600,3)</f>
        <v>0</v>
      </c>
    </row>
    <row r="485" spans="1:10">
      <c r="A485" t="s">
        <v>10</v>
      </c>
      <c r="B485">
        <v>1</v>
      </c>
      <c r="C485">
        <v>289</v>
      </c>
      <c r="D485" t="str">
        <f>IF(OR(MOD((Table1[[#This Row],[Cycle]])-1,8)=0,Table1[[#This Row],[Cycle]]=1),"Yes","No")</f>
        <v>Yes</v>
      </c>
      <c r="E485">
        <v>1.5698113024660999E-2</v>
      </c>
      <c r="F485">
        <f t="shared" si="7"/>
        <v>15.698113024660998</v>
      </c>
      <c r="H485">
        <v>1.845521092414856</v>
      </c>
      <c r="I485">
        <v>96289.019723983831</v>
      </c>
      <c r="J485">
        <f>ROUND(Table1[[#This Row],[Discharge Time (s)]]/3600,3)</f>
        <v>26.747</v>
      </c>
    </row>
    <row r="486" spans="1:10">
      <c r="A486" t="s">
        <v>10</v>
      </c>
      <c r="B486">
        <v>1</v>
      </c>
      <c r="C486">
        <v>290</v>
      </c>
      <c r="D486" t="str">
        <f>IF(OR(MOD((Table1[[#This Row],[Cycle]])-1,8)=0,Table1[[#This Row],[Cycle]]=1),"Yes","No")</f>
        <v>No</v>
      </c>
      <c r="E486">
        <v>9.9756657100069993E-3</v>
      </c>
      <c r="F486">
        <f t="shared" si="7"/>
        <v>9.9756657100070001</v>
      </c>
      <c r="H486">
        <v>1.978355884552002</v>
      </c>
      <c r="I486">
        <v>57602.003916775371</v>
      </c>
      <c r="J486">
        <f>ROUND(Table1[[#This Row],[Discharge Time (s)]]/3600,3)</f>
        <v>16.001000000000001</v>
      </c>
    </row>
    <row r="487" spans="1:10">
      <c r="A487" t="s">
        <v>10</v>
      </c>
      <c r="B487">
        <v>1</v>
      </c>
      <c r="C487">
        <v>291</v>
      </c>
      <c r="D487" t="str">
        <f>IF(OR(MOD((Table1[[#This Row],[Cycle]])-1,8)=0,Table1[[#This Row],[Cycle]]=1),"Yes","No")</f>
        <v>No</v>
      </c>
      <c r="E487">
        <v>9.9729403880149999E-3</v>
      </c>
      <c r="F487">
        <f t="shared" si="7"/>
        <v>9.9729403880149992</v>
      </c>
      <c r="H487">
        <v>1.8006590604782104</v>
      </c>
      <c r="I487">
        <v>57600.037680918285</v>
      </c>
      <c r="J487">
        <f>ROUND(Table1[[#This Row],[Discharge Time (s)]]/3600,3)</f>
        <v>16</v>
      </c>
    </row>
    <row r="488" spans="1:10">
      <c r="A488" t="s">
        <v>10</v>
      </c>
      <c r="B488">
        <v>1</v>
      </c>
      <c r="C488">
        <v>292</v>
      </c>
      <c r="D488" t="str">
        <f>IF(OR(MOD((Table1[[#This Row],[Cycle]])-1,8)=0,Table1[[#This Row],[Cycle]]=1),"Yes","No")</f>
        <v>No</v>
      </c>
      <c r="E488">
        <v>9.9691859181290001E-3</v>
      </c>
      <c r="F488">
        <f t="shared" si="7"/>
        <v>9.9691859181289999</v>
      </c>
      <c r="H488">
        <v>1.8894619941711426</v>
      </c>
      <c r="I488">
        <v>57602.036214874977</v>
      </c>
      <c r="J488">
        <f>ROUND(Table1[[#This Row],[Discharge Time (s)]]/3600,3)</f>
        <v>16.001000000000001</v>
      </c>
    </row>
    <row r="489" spans="1:10">
      <c r="A489" t="s">
        <v>10</v>
      </c>
      <c r="B489">
        <v>1</v>
      </c>
      <c r="C489">
        <v>293</v>
      </c>
      <c r="D489" t="str">
        <f>IF(OR(MOD((Table1[[#This Row],[Cycle]])-1,8)=0,Table1[[#This Row],[Cycle]]=1),"Yes","No")</f>
        <v>No</v>
      </c>
      <c r="E489">
        <v>9.9625359872130004E-3</v>
      </c>
      <c r="F489">
        <f t="shared" si="7"/>
        <v>9.9625359872130002</v>
      </c>
      <c r="H489">
        <v>1.8015800714492798</v>
      </c>
      <c r="I489">
        <v>57600.053497948851</v>
      </c>
      <c r="J489">
        <f>ROUND(Table1[[#This Row],[Discharge Time (s)]]/3600,3)</f>
        <v>16</v>
      </c>
    </row>
    <row r="490" spans="1:10">
      <c r="A490" t="s">
        <v>10</v>
      </c>
      <c r="B490">
        <v>1</v>
      </c>
      <c r="C490">
        <v>294</v>
      </c>
      <c r="D490" t="str">
        <f>IF(OR(MOD((Table1[[#This Row],[Cycle]])-1,8)=0,Table1[[#This Row],[Cycle]]=1),"Yes","No")</f>
        <v>No</v>
      </c>
      <c r="E490">
        <v>9.9547013439289997E-3</v>
      </c>
      <c r="F490">
        <f t="shared" si="7"/>
        <v>9.9547013439289991</v>
      </c>
      <c r="H490">
        <v>1.7585386037826538</v>
      </c>
      <c r="I490">
        <v>57602.003791256029</v>
      </c>
      <c r="J490">
        <f>ROUND(Table1[[#This Row],[Discharge Time (s)]]/3600,3)</f>
        <v>16.001000000000001</v>
      </c>
    </row>
    <row r="491" spans="1:10">
      <c r="A491" t="s">
        <v>10</v>
      </c>
      <c r="B491">
        <v>1</v>
      </c>
      <c r="C491">
        <v>295</v>
      </c>
      <c r="D491" t="str">
        <f>IF(OR(MOD((Table1[[#This Row],[Cycle]])-1,8)=0,Table1[[#This Row],[Cycle]]=1),"Yes","No")</f>
        <v>No</v>
      </c>
      <c r="E491">
        <v>9.9722311005830001E-3</v>
      </c>
      <c r="F491">
        <f t="shared" si="7"/>
        <v>9.9722311005830004</v>
      </c>
      <c r="H491">
        <v>1.8884960412979126</v>
      </c>
      <c r="I491">
        <v>57602.003537338242</v>
      </c>
      <c r="J491">
        <f>ROUND(Table1[[#This Row],[Discharge Time (s)]]/3600,3)</f>
        <v>16.001000000000001</v>
      </c>
    </row>
    <row r="492" spans="1:10">
      <c r="A492" t="s">
        <v>10</v>
      </c>
      <c r="B492">
        <v>1</v>
      </c>
      <c r="C492">
        <v>296</v>
      </c>
      <c r="D492" t="str">
        <f>IF(OR(MOD((Table1[[#This Row],[Cycle]])-1,8)=0,Table1[[#This Row],[Cycle]]=1),"Yes","No")</f>
        <v>No</v>
      </c>
      <c r="E492">
        <v>0</v>
      </c>
      <c r="F492">
        <f t="shared" si="7"/>
        <v>0</v>
      </c>
      <c r="H492">
        <v>1.8884960412979126</v>
      </c>
      <c r="I492">
        <v>0</v>
      </c>
      <c r="J492">
        <f>ROUND(Table1[[#This Row],[Discharge Time (s)]]/3600,3)</f>
        <v>0</v>
      </c>
    </row>
    <row r="493" spans="1:10">
      <c r="A493" t="s">
        <v>10</v>
      </c>
      <c r="B493">
        <v>1</v>
      </c>
      <c r="C493">
        <v>297</v>
      </c>
      <c r="D493" t="str">
        <f>IF(OR(MOD((Table1[[#This Row],[Cycle]])-1,8)=0,Table1[[#This Row],[Cycle]]=1),"Yes","No")</f>
        <v>Yes</v>
      </c>
      <c r="E493">
        <v>1.5669638241644999E-2</v>
      </c>
      <c r="F493">
        <f t="shared" si="7"/>
        <v>15.669638241644998</v>
      </c>
      <c r="H493">
        <v>1.8436349630355835</v>
      </c>
      <c r="I493">
        <v>95954.156569688465</v>
      </c>
      <c r="J493">
        <f>ROUND(Table1[[#This Row],[Discharge Time (s)]]/3600,3)</f>
        <v>26.654</v>
      </c>
    </row>
    <row r="494" spans="1:10">
      <c r="A494" t="s">
        <v>10</v>
      </c>
      <c r="B494">
        <v>1</v>
      </c>
      <c r="C494">
        <v>298</v>
      </c>
      <c r="D494" t="str">
        <f>IF(OR(MOD((Table1[[#This Row],[Cycle]])-1,8)=0,Table1[[#This Row],[Cycle]]=1),"Yes","No")</f>
        <v>No</v>
      </c>
      <c r="E494">
        <v>9.9649574108239998E-3</v>
      </c>
      <c r="F494">
        <f t="shared" si="7"/>
        <v>9.9649574108240007</v>
      </c>
      <c r="H494">
        <v>2.1070113182067871</v>
      </c>
      <c r="I494">
        <v>57602.003693833649</v>
      </c>
      <c r="J494">
        <f>ROUND(Table1[[#This Row],[Discharge Time (s)]]/3600,3)</f>
        <v>16.001000000000001</v>
      </c>
    </row>
    <row r="495" spans="1:10">
      <c r="A495" t="s">
        <v>10</v>
      </c>
      <c r="B495">
        <v>1</v>
      </c>
      <c r="C495">
        <v>299</v>
      </c>
      <c r="D495" t="str">
        <f>IF(OR(MOD((Table1[[#This Row],[Cycle]])-1,8)=0,Table1[[#This Row],[Cycle]]=1),"Yes","No")</f>
        <v>No</v>
      </c>
      <c r="E495">
        <v>9.9599251659529993E-3</v>
      </c>
      <c r="F495">
        <f t="shared" si="7"/>
        <v>9.959925165952999</v>
      </c>
      <c r="H495">
        <v>1.9324145317077637</v>
      </c>
      <c r="I495">
        <v>57602.00505272967</v>
      </c>
      <c r="J495">
        <f>ROUND(Table1[[#This Row],[Discharge Time (s)]]/3600,3)</f>
        <v>16.001000000000001</v>
      </c>
    </row>
    <row r="496" spans="1:10">
      <c r="A496" t="s">
        <v>10</v>
      </c>
      <c r="B496">
        <v>1</v>
      </c>
      <c r="C496">
        <v>300</v>
      </c>
      <c r="D496" t="str">
        <f>IF(OR(MOD((Table1[[#This Row],[Cycle]])-1,8)=0,Table1[[#This Row],[Cycle]]=1),"Yes","No")</f>
        <v>No</v>
      </c>
      <c r="E496">
        <v>9.960181682202E-3</v>
      </c>
      <c r="F496">
        <f t="shared" si="7"/>
        <v>9.9601816822020002</v>
      </c>
      <c r="H496">
        <v>1.7576390504837036</v>
      </c>
      <c r="I496">
        <v>57600.033365671341</v>
      </c>
      <c r="J496">
        <f>ROUND(Table1[[#This Row],[Discharge Time (s)]]/3600,3)</f>
        <v>16</v>
      </c>
    </row>
    <row r="497" spans="1:10">
      <c r="A497" t="s">
        <v>10</v>
      </c>
      <c r="B497">
        <v>1</v>
      </c>
      <c r="C497">
        <v>301</v>
      </c>
      <c r="D497" t="str">
        <f>IF(OR(MOD((Table1[[#This Row],[Cycle]])-1,8)=0,Table1[[#This Row],[Cycle]]=1),"Yes","No")</f>
        <v>No</v>
      </c>
      <c r="E497">
        <v>9.9515816701299994E-3</v>
      </c>
      <c r="F497">
        <f t="shared" si="7"/>
        <v>9.9515816701299986</v>
      </c>
      <c r="H497">
        <v>1.8884960412979126</v>
      </c>
      <c r="I497">
        <v>57602.018324475634</v>
      </c>
      <c r="J497">
        <f>ROUND(Table1[[#This Row],[Discharge Time (s)]]/3600,3)</f>
        <v>16.001000000000001</v>
      </c>
    </row>
    <row r="498" spans="1:10">
      <c r="A498" t="s">
        <v>10</v>
      </c>
      <c r="B498">
        <v>1</v>
      </c>
      <c r="C498">
        <v>302</v>
      </c>
      <c r="D498" t="str">
        <f>IF(OR(MOD((Table1[[#This Row],[Cycle]])-1,8)=0,Table1[[#This Row],[Cycle]]=1),"Yes","No")</f>
        <v>No</v>
      </c>
      <c r="E498">
        <v>9.956850807108E-3</v>
      </c>
      <c r="F498">
        <f t="shared" si="7"/>
        <v>9.9568508071079993</v>
      </c>
      <c r="H498">
        <v>1.845521092414856</v>
      </c>
      <c r="I498">
        <v>57600.037249357832</v>
      </c>
      <c r="J498">
        <f>ROUND(Table1[[#This Row],[Discharge Time (s)]]/3600,3)</f>
        <v>16</v>
      </c>
    </row>
    <row r="499" spans="1:10">
      <c r="A499" t="s">
        <v>10</v>
      </c>
      <c r="B499">
        <v>1</v>
      </c>
      <c r="C499">
        <v>303</v>
      </c>
      <c r="D499" t="str">
        <f>IF(OR(MOD((Table1[[#This Row],[Cycle]])-1,8)=0,Table1[[#This Row],[Cycle]]=1),"Yes","No")</f>
        <v>No</v>
      </c>
      <c r="E499">
        <v>9.9578374452980005E-3</v>
      </c>
      <c r="F499">
        <f t="shared" si="7"/>
        <v>9.9578374452980007</v>
      </c>
      <c r="H499">
        <v>1.8445775508880615</v>
      </c>
      <c r="I499">
        <v>57602.003692636179</v>
      </c>
      <c r="J499">
        <f>ROUND(Table1[[#This Row],[Discharge Time (s)]]/3600,3)</f>
        <v>16.001000000000001</v>
      </c>
    </row>
    <row r="500" spans="1:10">
      <c r="A500" t="s">
        <v>10</v>
      </c>
      <c r="B500">
        <v>1</v>
      </c>
      <c r="C500">
        <v>304</v>
      </c>
      <c r="D500" t="str">
        <f>IF(OR(MOD((Table1[[#This Row],[Cycle]])-1,8)=0,Table1[[#This Row],[Cycle]]=1),"Yes","No")</f>
        <v>No</v>
      </c>
      <c r="E500">
        <v>0</v>
      </c>
      <c r="F500">
        <f t="shared" si="7"/>
        <v>0</v>
      </c>
      <c r="H500">
        <v>1.8445775508880615</v>
      </c>
      <c r="I500">
        <v>0</v>
      </c>
      <c r="J500">
        <f>ROUND(Table1[[#This Row],[Discharge Time (s)]]/3600,3)</f>
        <v>0</v>
      </c>
    </row>
    <row r="501" spans="1:10">
      <c r="A501" t="s">
        <v>10</v>
      </c>
      <c r="B501">
        <v>1</v>
      </c>
      <c r="C501">
        <v>305</v>
      </c>
      <c r="D501" t="str">
        <f>IF(OR(MOD((Table1[[#This Row],[Cycle]])-1,8)=0,Table1[[#This Row],[Cycle]]=1),"Yes","No")</f>
        <v>Yes</v>
      </c>
      <c r="E501">
        <v>1.5642477868001999E-2</v>
      </c>
      <c r="F501">
        <f t="shared" si="7"/>
        <v>15.642477868001999</v>
      </c>
      <c r="H501">
        <v>1.8884960412979126</v>
      </c>
      <c r="I501">
        <v>96313.761277537909</v>
      </c>
      <c r="J501">
        <f>ROUND(Table1[[#This Row],[Discharge Time (s)]]/3600,3)</f>
        <v>26.754000000000001</v>
      </c>
    </row>
    <row r="502" spans="1:10">
      <c r="A502" t="s">
        <v>10</v>
      </c>
      <c r="B502">
        <v>1</v>
      </c>
      <c r="C502">
        <v>306</v>
      </c>
      <c r="D502" t="str">
        <f>IF(OR(MOD((Table1[[#This Row],[Cycle]])-1,8)=0,Table1[[#This Row],[Cycle]]=1),"Yes","No")</f>
        <v>No</v>
      </c>
      <c r="E502">
        <v>9.9605034738490007E-3</v>
      </c>
      <c r="F502">
        <f t="shared" si="7"/>
        <v>9.9605034738490001</v>
      </c>
      <c r="H502">
        <v>2.0212850570678711</v>
      </c>
      <c r="I502">
        <v>57602.001631447245</v>
      </c>
      <c r="J502">
        <f>ROUND(Table1[[#This Row],[Discharge Time (s)]]/3600,3)</f>
        <v>16.001000000000001</v>
      </c>
    </row>
    <row r="503" spans="1:10">
      <c r="A503" t="s">
        <v>10</v>
      </c>
      <c r="B503">
        <v>1</v>
      </c>
      <c r="C503">
        <v>307</v>
      </c>
      <c r="D503" t="str">
        <f>IF(OR(MOD((Table1[[#This Row],[Cycle]])-1,8)=0,Table1[[#This Row],[Cycle]]=1),"Yes","No")</f>
        <v>No</v>
      </c>
      <c r="E503">
        <v>9.9586590097839999E-3</v>
      </c>
      <c r="F503">
        <f t="shared" si="7"/>
        <v>9.9586590097840002</v>
      </c>
      <c r="H503">
        <v>1.8904290199279785</v>
      </c>
      <c r="I503">
        <v>57602.003809471295</v>
      </c>
      <c r="J503">
        <f>ROUND(Table1[[#This Row],[Discharge Time (s)]]/3600,3)</f>
        <v>16.001000000000001</v>
      </c>
    </row>
    <row r="504" spans="1:10">
      <c r="A504" t="s">
        <v>10</v>
      </c>
      <c r="B504">
        <v>1</v>
      </c>
      <c r="C504">
        <v>308</v>
      </c>
      <c r="D504" t="str">
        <f>IF(OR(MOD((Table1[[#This Row],[Cycle]])-1,8)=0,Table1[[#This Row],[Cycle]]=1),"Yes","No")</f>
        <v>No</v>
      </c>
      <c r="E504">
        <v>9.9597460513799994E-3</v>
      </c>
      <c r="F504">
        <f t="shared" si="7"/>
        <v>9.9597460513799998</v>
      </c>
      <c r="H504">
        <v>1.8884960412979126</v>
      </c>
      <c r="I504">
        <v>57602.003424368704</v>
      </c>
      <c r="J504">
        <f>ROUND(Table1[[#This Row],[Discharge Time (s)]]/3600,3)</f>
        <v>16.001000000000001</v>
      </c>
    </row>
    <row r="505" spans="1:10">
      <c r="A505" t="s">
        <v>10</v>
      </c>
      <c r="B505">
        <v>1</v>
      </c>
      <c r="C505">
        <v>309</v>
      </c>
      <c r="D505" t="str">
        <f>IF(OR(MOD((Table1[[#This Row],[Cycle]])-1,8)=0,Table1[[#This Row],[Cycle]]=1),"Yes","No")</f>
        <v>No</v>
      </c>
      <c r="E505">
        <v>9.9639186653600002E-3</v>
      </c>
      <c r="F505">
        <f t="shared" si="7"/>
        <v>9.9639186653599996</v>
      </c>
      <c r="H505">
        <v>1.9324145317077637</v>
      </c>
      <c r="I505">
        <v>57602.00427419068</v>
      </c>
      <c r="J505">
        <f>ROUND(Table1[[#This Row],[Discharge Time (s)]]/3600,3)</f>
        <v>16.001000000000001</v>
      </c>
    </row>
    <row r="506" spans="1:10">
      <c r="A506" t="s">
        <v>10</v>
      </c>
      <c r="B506">
        <v>1</v>
      </c>
      <c r="C506">
        <v>310</v>
      </c>
      <c r="D506" t="str">
        <f>IF(OR(MOD((Table1[[#This Row],[Cycle]])-1,8)=0,Table1[[#This Row],[Cycle]]=1),"Yes","No")</f>
        <v>No</v>
      </c>
      <c r="E506">
        <v>9.9656620265600009E-3</v>
      </c>
      <c r="F506">
        <f t="shared" si="7"/>
        <v>9.9656620265600004</v>
      </c>
      <c r="H506">
        <v>1.845521092414856</v>
      </c>
      <c r="I506">
        <v>57600.035443418848</v>
      </c>
      <c r="J506">
        <f>ROUND(Table1[[#This Row],[Discharge Time (s)]]/3600,3)</f>
        <v>16</v>
      </c>
    </row>
    <row r="507" spans="1:10">
      <c r="A507" t="s">
        <v>10</v>
      </c>
      <c r="B507">
        <v>1</v>
      </c>
      <c r="C507">
        <v>311</v>
      </c>
      <c r="D507" t="str">
        <f>IF(OR(MOD((Table1[[#This Row],[Cycle]])-1,8)=0,Table1[[#This Row],[Cycle]]=1),"Yes","No")</f>
        <v>No</v>
      </c>
      <c r="E507">
        <v>9.9640228592370005E-3</v>
      </c>
      <c r="F507">
        <f t="shared" si="7"/>
        <v>9.9640228592369997</v>
      </c>
      <c r="H507">
        <v>1.8884960412979126</v>
      </c>
      <c r="I507">
        <v>57600.034136417031</v>
      </c>
      <c r="J507">
        <f>ROUND(Table1[[#This Row],[Discharge Time (s)]]/3600,3)</f>
        <v>16</v>
      </c>
    </row>
    <row r="508" spans="1:10">
      <c r="A508" t="s">
        <v>10</v>
      </c>
      <c r="B508">
        <v>1</v>
      </c>
      <c r="C508">
        <v>312</v>
      </c>
      <c r="D508" t="str">
        <f>IF(OR(MOD((Table1[[#This Row],[Cycle]])-1,8)=0,Table1[[#This Row],[Cycle]]=1),"Yes","No")</f>
        <v>No</v>
      </c>
      <c r="E508">
        <v>0</v>
      </c>
      <c r="F508">
        <f t="shared" si="7"/>
        <v>0</v>
      </c>
      <c r="H508">
        <v>1.8884960412979126</v>
      </c>
      <c r="I508">
        <v>0</v>
      </c>
      <c r="J508">
        <f>ROUND(Table1[[#This Row],[Discharge Time (s)]]/3600,3)</f>
        <v>0</v>
      </c>
    </row>
    <row r="509" spans="1:10">
      <c r="A509" t="s">
        <v>10</v>
      </c>
      <c r="B509">
        <v>1</v>
      </c>
      <c r="C509">
        <v>313</v>
      </c>
      <c r="D509" t="str">
        <f>IF(OR(MOD((Table1[[#This Row],[Cycle]])-1,8)=0,Table1[[#This Row],[Cycle]]=1),"Yes","No")</f>
        <v>Yes</v>
      </c>
      <c r="E509">
        <v>1.5609089926312001E-2</v>
      </c>
      <c r="F509">
        <f t="shared" si="7"/>
        <v>15.609089926312</v>
      </c>
      <c r="H509">
        <v>1.9324145317077637</v>
      </c>
      <c r="I509">
        <v>96066.881981488477</v>
      </c>
      <c r="J509">
        <f>ROUND(Table1[[#This Row],[Discharge Time (s)]]/3600,3)</f>
        <v>26.684999999999999</v>
      </c>
    </row>
    <row r="510" spans="1:10">
      <c r="A510" t="s">
        <v>10</v>
      </c>
      <c r="B510">
        <v>1</v>
      </c>
      <c r="C510">
        <v>314</v>
      </c>
      <c r="D510" t="str">
        <f>IF(OR(MOD((Table1[[#This Row],[Cycle]])-1,8)=0,Table1[[#This Row],[Cycle]]=1),"Yes","No")</f>
        <v>No</v>
      </c>
      <c r="E510">
        <v>9.962294680893E-3</v>
      </c>
      <c r="F510">
        <f t="shared" si="7"/>
        <v>9.9622946808930006</v>
      </c>
      <c r="H510">
        <v>2.108088493347168</v>
      </c>
      <c r="I510">
        <v>57601.995609545527</v>
      </c>
      <c r="J510">
        <f>ROUND(Table1[[#This Row],[Discharge Time (s)]]/3600,3)</f>
        <v>16.001000000000001</v>
      </c>
    </row>
    <row r="511" spans="1:10">
      <c r="A511" t="s">
        <v>10</v>
      </c>
      <c r="B511">
        <v>1</v>
      </c>
      <c r="C511">
        <v>315</v>
      </c>
      <c r="D511" t="str">
        <f>IF(OR(MOD((Table1[[#This Row],[Cycle]])-1,8)=0,Table1[[#This Row],[Cycle]]=1),"Yes","No")</f>
        <v>No</v>
      </c>
      <c r="E511">
        <v>9.9549637745039998E-3</v>
      </c>
      <c r="F511">
        <f t="shared" si="7"/>
        <v>9.9549637745039998</v>
      </c>
      <c r="H511">
        <v>1.9314271211624146</v>
      </c>
      <c r="I511">
        <v>57602.004052140423</v>
      </c>
      <c r="J511">
        <f>ROUND(Table1[[#This Row],[Discharge Time (s)]]/3600,3)</f>
        <v>16.001000000000001</v>
      </c>
    </row>
    <row r="512" spans="1:10">
      <c r="A512" t="s">
        <v>10</v>
      </c>
      <c r="B512">
        <v>1</v>
      </c>
      <c r="C512">
        <v>316</v>
      </c>
      <c r="D512" t="str">
        <f>IF(OR(MOD((Table1[[#This Row],[Cycle]])-1,8)=0,Table1[[#This Row],[Cycle]]=1),"Yes","No")</f>
        <v>No</v>
      </c>
      <c r="E512">
        <v>9.9531859976969995E-3</v>
      </c>
      <c r="F512">
        <f t="shared" si="7"/>
        <v>9.9531859976970001</v>
      </c>
      <c r="H512">
        <v>1.9324145317077637</v>
      </c>
      <c r="I512">
        <v>57602.004118638957</v>
      </c>
      <c r="J512">
        <f>ROUND(Table1[[#This Row],[Discharge Time (s)]]/3600,3)</f>
        <v>16.001000000000001</v>
      </c>
    </row>
    <row r="513" spans="1:10">
      <c r="A513" t="s">
        <v>10</v>
      </c>
      <c r="B513">
        <v>1</v>
      </c>
      <c r="C513">
        <v>317</v>
      </c>
      <c r="D513" t="str">
        <f>IF(OR(MOD((Table1[[#This Row],[Cycle]])-1,8)=0,Table1[[#This Row],[Cycle]]=1),"Yes","No")</f>
        <v>No</v>
      </c>
      <c r="E513">
        <v>9.9620272886089996E-3</v>
      </c>
      <c r="F513">
        <f t="shared" si="7"/>
        <v>9.9620272886089989</v>
      </c>
      <c r="H513">
        <v>1.8884960412979126</v>
      </c>
      <c r="I513">
        <v>57600.039776320496</v>
      </c>
      <c r="J513">
        <f>ROUND(Table1[[#This Row],[Discharge Time (s)]]/3600,3)</f>
        <v>16</v>
      </c>
    </row>
    <row r="514" spans="1:10">
      <c r="A514" t="s">
        <v>10</v>
      </c>
      <c r="B514">
        <v>1</v>
      </c>
      <c r="C514">
        <v>318</v>
      </c>
      <c r="D514" t="str">
        <f>IF(OR(MOD((Table1[[#This Row],[Cycle]])-1,8)=0,Table1[[#This Row],[Cycle]]=1),"Yes","No")</f>
        <v>No</v>
      </c>
      <c r="E514">
        <v>9.9663205748560003E-3</v>
      </c>
      <c r="F514">
        <f t="shared" ref="F514:F577" si="8">1000*E514</f>
        <v>9.9663205748560006</v>
      </c>
      <c r="H514">
        <v>1.9324145317077637</v>
      </c>
      <c r="I514">
        <v>57600.037332571497</v>
      </c>
      <c r="J514">
        <f>ROUND(Table1[[#This Row],[Discharge Time (s)]]/3600,3)</f>
        <v>16</v>
      </c>
    </row>
    <row r="515" spans="1:10">
      <c r="A515" t="s">
        <v>10</v>
      </c>
      <c r="B515">
        <v>1</v>
      </c>
      <c r="C515">
        <v>319</v>
      </c>
      <c r="D515" t="str">
        <f>IF(OR(MOD((Table1[[#This Row],[Cycle]])-1,8)=0,Table1[[#This Row],[Cycle]]=1),"Yes","No")</f>
        <v>No</v>
      </c>
      <c r="E515">
        <v>9.9660603936469992E-3</v>
      </c>
      <c r="F515">
        <f t="shared" si="8"/>
        <v>9.966060393647</v>
      </c>
      <c r="H515">
        <v>1.8884960412979126</v>
      </c>
      <c r="I515">
        <v>57600.024837656361</v>
      </c>
      <c r="J515">
        <f>ROUND(Table1[[#This Row],[Discharge Time (s)]]/3600,3)</f>
        <v>16</v>
      </c>
    </row>
    <row r="516" spans="1:10">
      <c r="A516" t="s">
        <v>10</v>
      </c>
      <c r="B516">
        <v>1</v>
      </c>
      <c r="C516">
        <v>320</v>
      </c>
      <c r="D516" t="str">
        <f>IF(OR(MOD((Table1[[#This Row],[Cycle]])-1,8)=0,Table1[[#This Row],[Cycle]]=1),"Yes","No")</f>
        <v>No</v>
      </c>
      <c r="E516">
        <v>0</v>
      </c>
      <c r="F516">
        <f t="shared" si="8"/>
        <v>0</v>
      </c>
      <c r="H516">
        <v>1.8884960412979126</v>
      </c>
      <c r="I516">
        <v>0</v>
      </c>
      <c r="J516">
        <f>ROUND(Table1[[#This Row],[Discharge Time (s)]]/3600,3)</f>
        <v>0</v>
      </c>
    </row>
    <row r="517" spans="1:10">
      <c r="A517" t="s">
        <v>10</v>
      </c>
      <c r="B517">
        <v>1</v>
      </c>
      <c r="C517">
        <v>321</v>
      </c>
      <c r="D517" t="str">
        <f>IF(OR(MOD((Table1[[#This Row],[Cycle]])-1,8)=0,Table1[[#This Row],[Cycle]]=1),"Yes","No")</f>
        <v>Yes</v>
      </c>
      <c r="E517">
        <v>1.5557890852978999E-2</v>
      </c>
      <c r="F517">
        <f t="shared" si="8"/>
        <v>15.557890852979</v>
      </c>
      <c r="H517">
        <v>1.8894619941711426</v>
      </c>
      <c r="I517">
        <v>95607.859677804983</v>
      </c>
      <c r="J517">
        <f>ROUND(Table1[[#This Row],[Discharge Time (s)]]/3600,3)</f>
        <v>26.558</v>
      </c>
    </row>
    <row r="518" spans="1:10">
      <c r="A518" t="s">
        <v>10</v>
      </c>
      <c r="B518">
        <v>1</v>
      </c>
      <c r="C518">
        <v>322</v>
      </c>
      <c r="D518" t="str">
        <f>IF(OR(MOD((Table1[[#This Row],[Cycle]])-1,8)=0,Table1[[#This Row],[Cycle]]=1),"Yes","No")</f>
        <v>No</v>
      </c>
      <c r="E518">
        <v>9.9497929527889994E-3</v>
      </c>
      <c r="F518">
        <f t="shared" si="8"/>
        <v>9.9497929527890001</v>
      </c>
      <c r="H518">
        <v>2.108088493347168</v>
      </c>
      <c r="I518">
        <v>57601.996967401261</v>
      </c>
      <c r="J518">
        <f>ROUND(Table1[[#This Row],[Discharge Time (s)]]/3600,3)</f>
        <v>16.001000000000001</v>
      </c>
    </row>
    <row r="519" spans="1:10">
      <c r="A519" t="s">
        <v>10</v>
      </c>
      <c r="B519">
        <v>1</v>
      </c>
      <c r="C519">
        <v>323</v>
      </c>
      <c r="D519" t="str">
        <f>IF(OR(MOD((Table1[[#This Row],[Cycle]])-1,8)=0,Table1[[#This Row],[Cycle]]=1),"Yes","No")</f>
        <v>No</v>
      </c>
      <c r="E519">
        <v>9.9637850017269998E-3</v>
      </c>
      <c r="F519">
        <f t="shared" si="8"/>
        <v>9.9637850017270004</v>
      </c>
      <c r="H519">
        <v>1.8464654684066772</v>
      </c>
      <c r="I519">
        <v>57601.993846463418</v>
      </c>
      <c r="J519">
        <f>ROUND(Table1[[#This Row],[Discharge Time (s)]]/3600,3)</f>
        <v>16.001000000000001</v>
      </c>
    </row>
    <row r="520" spans="1:10">
      <c r="A520" t="s">
        <v>10</v>
      </c>
      <c r="B520">
        <v>1</v>
      </c>
      <c r="C520">
        <v>324</v>
      </c>
      <c r="D520" t="str">
        <f>IF(OR(MOD((Table1[[#This Row],[Cycle]])-1,8)=0,Table1[[#This Row],[Cycle]]=1),"Yes","No")</f>
        <v>No</v>
      </c>
      <c r="E520">
        <v>9.9486207317799995E-3</v>
      </c>
      <c r="F520">
        <f t="shared" si="8"/>
        <v>9.9486207317800002</v>
      </c>
      <c r="H520">
        <v>1.8894619941711426</v>
      </c>
      <c r="I520">
        <v>57601.987633163022</v>
      </c>
      <c r="J520">
        <f>ROUND(Table1[[#This Row],[Discharge Time (s)]]/3600,3)</f>
        <v>16.001000000000001</v>
      </c>
    </row>
    <row r="521" spans="1:10">
      <c r="A521" t="s">
        <v>10</v>
      </c>
      <c r="B521">
        <v>1</v>
      </c>
      <c r="C521">
        <v>325</v>
      </c>
      <c r="D521" t="str">
        <f>IF(OR(MOD((Table1[[#This Row],[Cycle]])-1,8)=0,Table1[[#This Row],[Cycle]]=1),"Yes","No")</f>
        <v>No</v>
      </c>
      <c r="E521">
        <v>9.9552839938669997E-3</v>
      </c>
      <c r="F521">
        <f t="shared" si="8"/>
        <v>9.955283993866999</v>
      </c>
      <c r="H521">
        <v>1.8894619941711426</v>
      </c>
      <c r="I521">
        <v>57601.9994134105</v>
      </c>
      <c r="J521">
        <f>ROUND(Table1[[#This Row],[Discharge Time (s)]]/3600,3)</f>
        <v>16.001000000000001</v>
      </c>
    </row>
    <row r="522" spans="1:10">
      <c r="A522" t="s">
        <v>10</v>
      </c>
      <c r="B522">
        <v>1</v>
      </c>
      <c r="C522">
        <v>326</v>
      </c>
      <c r="D522" t="str">
        <f>IF(OR(MOD((Table1[[#This Row],[Cycle]])-1,8)=0,Table1[[#This Row],[Cycle]]=1),"Yes","No")</f>
        <v>No</v>
      </c>
      <c r="E522">
        <v>9.9524762316290007E-3</v>
      </c>
      <c r="F522">
        <f t="shared" si="8"/>
        <v>9.9524762316290012</v>
      </c>
      <c r="H522">
        <v>1.9314271211624146</v>
      </c>
      <c r="I522">
        <v>57601.971476817183</v>
      </c>
      <c r="J522">
        <f>ROUND(Table1[[#This Row],[Discharge Time (s)]]/3600,3)</f>
        <v>16.001000000000001</v>
      </c>
    </row>
    <row r="523" spans="1:10">
      <c r="A523" t="s">
        <v>10</v>
      </c>
      <c r="B523">
        <v>1</v>
      </c>
      <c r="C523">
        <v>327</v>
      </c>
      <c r="D523" t="str">
        <f>IF(OR(MOD((Table1[[#This Row],[Cycle]])-1,8)=0,Table1[[#This Row],[Cycle]]=1),"Yes","No")</f>
        <v>No</v>
      </c>
      <c r="E523">
        <v>9.946337764128E-3</v>
      </c>
      <c r="F523">
        <f t="shared" si="8"/>
        <v>9.9463377641279997</v>
      </c>
      <c r="H523">
        <v>1.8894619941711426</v>
      </c>
      <c r="I523">
        <v>57600.009220095744</v>
      </c>
      <c r="J523">
        <f>ROUND(Table1[[#This Row],[Discharge Time (s)]]/3600,3)</f>
        <v>16</v>
      </c>
    </row>
    <row r="524" spans="1:10">
      <c r="A524" t="s">
        <v>10</v>
      </c>
      <c r="B524">
        <v>1</v>
      </c>
      <c r="C524">
        <v>328</v>
      </c>
      <c r="D524" t="str">
        <f>IF(OR(MOD((Table1[[#This Row],[Cycle]])-1,8)=0,Table1[[#This Row],[Cycle]]=1),"Yes","No")</f>
        <v>No</v>
      </c>
      <c r="E524">
        <v>0</v>
      </c>
      <c r="F524">
        <f t="shared" si="8"/>
        <v>0</v>
      </c>
      <c r="H524">
        <v>1.8894619941711426</v>
      </c>
      <c r="I524">
        <v>0</v>
      </c>
      <c r="J524">
        <f>ROUND(Table1[[#This Row],[Discharge Time (s)]]/3600,3)</f>
        <v>0</v>
      </c>
    </row>
    <row r="525" spans="1:10">
      <c r="A525" t="s">
        <v>10</v>
      </c>
      <c r="B525">
        <v>1</v>
      </c>
      <c r="C525">
        <v>329</v>
      </c>
      <c r="D525" t="str">
        <f>IF(OR(MOD((Table1[[#This Row],[Cycle]])-1,8)=0,Table1[[#This Row],[Cycle]]=1),"Yes","No")</f>
        <v>Yes</v>
      </c>
      <c r="E525">
        <v>1.5552531781728E-2</v>
      </c>
      <c r="F525">
        <f t="shared" si="8"/>
        <v>15.552531781728</v>
      </c>
      <c r="H525">
        <v>1.9753232002258301</v>
      </c>
      <c r="I525">
        <v>95799.748330479139</v>
      </c>
      <c r="J525">
        <f>ROUND(Table1[[#This Row],[Discharge Time (s)]]/3600,3)</f>
        <v>26.611000000000001</v>
      </c>
    </row>
    <row r="526" spans="1:10">
      <c r="A526" t="s">
        <v>10</v>
      </c>
      <c r="B526">
        <v>1</v>
      </c>
      <c r="C526">
        <v>330</v>
      </c>
      <c r="D526" t="str">
        <f>IF(OR(MOD((Table1[[#This Row],[Cycle]])-1,8)=0,Table1[[#This Row],[Cycle]]=1),"Yes","No")</f>
        <v>No</v>
      </c>
      <c r="E526">
        <v>9.9348550894240006E-3</v>
      </c>
      <c r="F526">
        <f t="shared" si="8"/>
        <v>9.9348550894240013</v>
      </c>
      <c r="H526">
        <v>2.0641701221466064</v>
      </c>
      <c r="I526">
        <v>57601.983197484529</v>
      </c>
      <c r="J526">
        <f>ROUND(Table1[[#This Row],[Discharge Time (s)]]/3600,3)</f>
        <v>16.001000000000001</v>
      </c>
    </row>
    <row r="527" spans="1:10">
      <c r="A527" t="s">
        <v>10</v>
      </c>
      <c r="B527">
        <v>1</v>
      </c>
      <c r="C527">
        <v>331</v>
      </c>
      <c r="D527" t="str">
        <f>IF(OR(MOD((Table1[[#This Row],[Cycle]])-1,8)=0,Table1[[#This Row],[Cycle]]=1),"Yes","No")</f>
        <v>No</v>
      </c>
      <c r="E527">
        <v>9.9343550602040004E-3</v>
      </c>
      <c r="F527">
        <f t="shared" si="8"/>
        <v>9.9343550602040001</v>
      </c>
      <c r="H527">
        <v>1.9324145317077637</v>
      </c>
      <c r="I527">
        <v>57600.006556427521</v>
      </c>
      <c r="J527">
        <f>ROUND(Table1[[#This Row],[Discharge Time (s)]]/3600,3)</f>
        <v>16</v>
      </c>
    </row>
    <row r="528" spans="1:10">
      <c r="A528" t="s">
        <v>10</v>
      </c>
      <c r="B528">
        <v>1</v>
      </c>
      <c r="C528">
        <v>332</v>
      </c>
      <c r="D528" t="str">
        <f>IF(OR(MOD((Table1[[#This Row],[Cycle]])-1,8)=0,Table1[[#This Row],[Cycle]]=1),"Yes","No")</f>
        <v>No</v>
      </c>
      <c r="E528">
        <v>9.9492284287179995E-3</v>
      </c>
      <c r="F528">
        <f t="shared" si="8"/>
        <v>9.9492284287179995</v>
      </c>
      <c r="H528">
        <v>1.9334030151367188</v>
      </c>
      <c r="I528">
        <v>57600.015949637585</v>
      </c>
      <c r="J528">
        <f>ROUND(Table1[[#This Row],[Discharge Time (s)]]/3600,3)</f>
        <v>16</v>
      </c>
    </row>
    <row r="529" spans="1:10">
      <c r="A529" t="s">
        <v>10</v>
      </c>
      <c r="B529">
        <v>1</v>
      </c>
      <c r="C529">
        <v>333</v>
      </c>
      <c r="D529" t="str">
        <f>IF(OR(MOD((Table1[[#This Row],[Cycle]])-1,8)=0,Table1[[#This Row],[Cycle]]=1),"Yes","No")</f>
        <v>No</v>
      </c>
      <c r="E529">
        <v>9.9550941150419996E-3</v>
      </c>
      <c r="F529">
        <f t="shared" si="8"/>
        <v>9.9550941150419998</v>
      </c>
      <c r="H529">
        <v>1.9324145317077637</v>
      </c>
      <c r="I529">
        <v>57600.01002497138</v>
      </c>
      <c r="J529">
        <f>ROUND(Table1[[#This Row],[Discharge Time (s)]]/3600,3)</f>
        <v>16</v>
      </c>
    </row>
    <row r="530" spans="1:10">
      <c r="A530" t="s">
        <v>10</v>
      </c>
      <c r="B530">
        <v>1</v>
      </c>
      <c r="C530">
        <v>334</v>
      </c>
      <c r="D530" t="str">
        <f>IF(OR(MOD((Table1[[#This Row],[Cycle]])-1,8)=0,Table1[[#This Row],[Cycle]]=1),"Yes","No")</f>
        <v>No</v>
      </c>
      <c r="E530">
        <v>9.9504357981219996E-3</v>
      </c>
      <c r="F530">
        <f t="shared" si="8"/>
        <v>9.9504357981219993</v>
      </c>
      <c r="H530">
        <v>1.9334030151367188</v>
      </c>
      <c r="I530">
        <v>57601.977701558295</v>
      </c>
      <c r="J530">
        <f>ROUND(Table1[[#This Row],[Discharge Time (s)]]/3600,3)</f>
        <v>16.001000000000001</v>
      </c>
    </row>
    <row r="531" spans="1:10">
      <c r="A531" t="s">
        <v>10</v>
      </c>
      <c r="B531">
        <v>1</v>
      </c>
      <c r="C531">
        <v>335</v>
      </c>
      <c r="D531" t="str">
        <f>IF(OR(MOD((Table1[[#This Row],[Cycle]])-1,8)=0,Table1[[#This Row],[Cycle]]=1),"Yes","No")</f>
        <v>No</v>
      </c>
      <c r="E531">
        <v>9.9430699398209994E-3</v>
      </c>
      <c r="F531">
        <f t="shared" si="8"/>
        <v>9.9430699398209992</v>
      </c>
      <c r="H531">
        <v>1.9753232002258301</v>
      </c>
      <c r="I531">
        <v>57601.998995369693</v>
      </c>
      <c r="J531">
        <f>ROUND(Table1[[#This Row],[Discharge Time (s)]]/3600,3)</f>
        <v>16.001000000000001</v>
      </c>
    </row>
    <row r="532" spans="1:10">
      <c r="A532" t="s">
        <v>10</v>
      </c>
      <c r="B532">
        <v>1</v>
      </c>
      <c r="C532">
        <v>336</v>
      </c>
      <c r="D532" t="str">
        <f>IF(OR(MOD((Table1[[#This Row],[Cycle]])-1,8)=0,Table1[[#This Row],[Cycle]]=1),"Yes","No")</f>
        <v>No</v>
      </c>
      <c r="E532">
        <v>0</v>
      </c>
      <c r="F532">
        <f t="shared" si="8"/>
        <v>0</v>
      </c>
      <c r="H532">
        <v>1.9753232002258301</v>
      </c>
      <c r="I532">
        <v>0</v>
      </c>
      <c r="J532">
        <f>ROUND(Table1[[#This Row],[Discharge Time (s)]]/3600,3)</f>
        <v>0</v>
      </c>
    </row>
    <row r="533" spans="1:10">
      <c r="A533" t="s">
        <v>10</v>
      </c>
      <c r="B533">
        <v>1</v>
      </c>
      <c r="C533">
        <v>337</v>
      </c>
      <c r="D533" t="str">
        <f>IF(OR(MOD((Table1[[#This Row],[Cycle]])-1,8)=0,Table1[[#This Row],[Cycle]]=1),"Yes","No")</f>
        <v>Yes</v>
      </c>
      <c r="E533">
        <v>1.5501047850238999E-2</v>
      </c>
      <c r="F533">
        <f t="shared" si="8"/>
        <v>15.501047850238999</v>
      </c>
      <c r="H533">
        <v>1.9763330221176147</v>
      </c>
      <c r="I533">
        <v>95505.449072677904</v>
      </c>
      <c r="J533">
        <f>ROUND(Table1[[#This Row],[Discharge Time (s)]]/3600,3)</f>
        <v>26.529</v>
      </c>
    </row>
    <row r="534" spans="1:10">
      <c r="A534" t="s">
        <v>10</v>
      </c>
      <c r="B534">
        <v>1</v>
      </c>
      <c r="C534">
        <v>338</v>
      </c>
      <c r="D534" t="str">
        <f>IF(OR(MOD((Table1[[#This Row],[Cycle]])-1,8)=0,Table1[[#This Row],[Cycle]]=1),"Yes","No")</f>
        <v>No</v>
      </c>
      <c r="E534">
        <v>9.9260623293289992E-3</v>
      </c>
      <c r="F534">
        <f t="shared" si="8"/>
        <v>9.9260623293289996</v>
      </c>
      <c r="H534">
        <v>2.0641701221466064</v>
      </c>
      <c r="I534">
        <v>57602.034512624072</v>
      </c>
      <c r="J534">
        <f>ROUND(Table1[[#This Row],[Discharge Time (s)]]/3600,3)</f>
        <v>16.001000000000001</v>
      </c>
    </row>
    <row r="535" spans="1:10">
      <c r="A535" t="s">
        <v>10</v>
      </c>
      <c r="B535">
        <v>1</v>
      </c>
      <c r="C535">
        <v>339</v>
      </c>
      <c r="D535" t="str">
        <f>IF(OR(MOD((Table1[[#This Row],[Cycle]])-1,8)=0,Table1[[#This Row],[Cycle]]=1),"Yes","No")</f>
        <v>No</v>
      </c>
      <c r="E535">
        <v>9.9297366924950003E-3</v>
      </c>
      <c r="F535">
        <f t="shared" si="8"/>
        <v>9.9297366924950001</v>
      </c>
      <c r="H535">
        <v>1.8904290199279785</v>
      </c>
      <c r="I535">
        <v>57602.025388727816</v>
      </c>
      <c r="J535">
        <f>ROUND(Table1[[#This Row],[Discharge Time (s)]]/3600,3)</f>
        <v>16.001000000000001</v>
      </c>
    </row>
    <row r="536" spans="1:10">
      <c r="A536" t="s">
        <v>10</v>
      </c>
      <c r="B536">
        <v>1</v>
      </c>
      <c r="C536">
        <v>340</v>
      </c>
      <c r="D536" t="str">
        <f>IF(OR(MOD((Table1[[#This Row],[Cycle]])-1,8)=0,Table1[[#This Row],[Cycle]]=1),"Yes","No")</f>
        <v>No</v>
      </c>
      <c r="E536">
        <v>9.939170991922E-3</v>
      </c>
      <c r="F536">
        <f t="shared" si="8"/>
        <v>9.9391709919219995</v>
      </c>
      <c r="H536">
        <v>2.0192193984985352</v>
      </c>
      <c r="I536">
        <v>57602.01943477607</v>
      </c>
      <c r="J536">
        <f>ROUND(Table1[[#This Row],[Discharge Time (s)]]/3600,3)</f>
        <v>16.001000000000001</v>
      </c>
    </row>
    <row r="537" spans="1:10">
      <c r="A537" t="s">
        <v>10</v>
      </c>
      <c r="B537">
        <v>1</v>
      </c>
      <c r="C537">
        <v>341</v>
      </c>
      <c r="D537" t="str">
        <f>IF(OR(MOD((Table1[[#This Row],[Cycle]])-1,8)=0,Table1[[#This Row],[Cycle]]=1),"Yes","No")</f>
        <v>No</v>
      </c>
      <c r="E537">
        <v>9.9534364050760001E-3</v>
      </c>
      <c r="F537">
        <f t="shared" si="8"/>
        <v>9.9534364050759994</v>
      </c>
      <c r="H537">
        <v>1.9763330221176147</v>
      </c>
      <c r="I537">
        <v>57602.018585763923</v>
      </c>
      <c r="J537">
        <f>ROUND(Table1[[#This Row],[Discharge Time (s)]]/3600,3)</f>
        <v>16.001000000000001</v>
      </c>
    </row>
    <row r="538" spans="1:10">
      <c r="A538" t="s">
        <v>10</v>
      </c>
      <c r="B538">
        <v>1</v>
      </c>
      <c r="C538">
        <v>342</v>
      </c>
      <c r="D538" t="str">
        <f>IF(OR(MOD((Table1[[#This Row],[Cycle]])-1,8)=0,Table1[[#This Row],[Cycle]]=1),"Yes","No")</f>
        <v>No</v>
      </c>
      <c r="E538">
        <v>9.9483968782189992E-3</v>
      </c>
      <c r="F538">
        <f t="shared" si="8"/>
        <v>9.9483968782189987</v>
      </c>
      <c r="H538">
        <v>1.9773439168930054</v>
      </c>
      <c r="I538">
        <v>57600.053466068552</v>
      </c>
      <c r="J538">
        <f>ROUND(Table1[[#This Row],[Discharge Time (s)]]/3600,3)</f>
        <v>16</v>
      </c>
    </row>
    <row r="539" spans="1:10">
      <c r="A539" t="s">
        <v>10</v>
      </c>
      <c r="B539">
        <v>1</v>
      </c>
      <c r="C539">
        <v>343</v>
      </c>
      <c r="D539" t="str">
        <f>IF(OR(MOD((Table1[[#This Row],[Cycle]])-1,8)=0,Table1[[#This Row],[Cycle]]=1),"Yes","No")</f>
        <v>No</v>
      </c>
      <c r="E539">
        <v>9.9702366254799998E-3</v>
      </c>
      <c r="F539">
        <f t="shared" si="8"/>
        <v>9.9702366254800001</v>
      </c>
      <c r="H539">
        <v>1.9334030151367188</v>
      </c>
      <c r="I539">
        <v>57602.003698259738</v>
      </c>
      <c r="J539">
        <f>ROUND(Table1[[#This Row],[Discharge Time (s)]]/3600,3)</f>
        <v>16.001000000000001</v>
      </c>
    </row>
    <row r="540" spans="1:10">
      <c r="A540" t="s">
        <v>10</v>
      </c>
      <c r="B540">
        <v>1</v>
      </c>
      <c r="C540">
        <v>344</v>
      </c>
      <c r="D540" t="str">
        <f>IF(OR(MOD((Table1[[#This Row],[Cycle]])-1,8)=0,Table1[[#This Row],[Cycle]]=1),"Yes","No")</f>
        <v>No</v>
      </c>
      <c r="E540">
        <v>0</v>
      </c>
      <c r="F540">
        <f t="shared" si="8"/>
        <v>0</v>
      </c>
      <c r="H540">
        <v>1.9334030151367188</v>
      </c>
      <c r="I540">
        <v>0</v>
      </c>
      <c r="J540">
        <f>ROUND(Table1[[#This Row],[Discharge Time (s)]]/3600,3)</f>
        <v>0</v>
      </c>
    </row>
    <row r="541" spans="1:10">
      <c r="A541" t="s">
        <v>10</v>
      </c>
      <c r="B541">
        <v>1</v>
      </c>
      <c r="C541">
        <v>345</v>
      </c>
      <c r="D541" t="str">
        <f>IF(OR(MOD((Table1[[#This Row],[Cycle]])-1,8)=0,Table1[[#This Row],[Cycle]]=1),"Yes","No")</f>
        <v>Yes</v>
      </c>
      <c r="E541">
        <v>1.5475974204144999E-2</v>
      </c>
      <c r="F541">
        <f t="shared" si="8"/>
        <v>15.475974204145</v>
      </c>
      <c r="H541">
        <v>1.9314271211624146</v>
      </c>
      <c r="I541">
        <v>95167.912898788229</v>
      </c>
      <c r="J541">
        <f>ROUND(Table1[[#This Row],[Discharge Time (s)]]/3600,3)</f>
        <v>26.436</v>
      </c>
    </row>
    <row r="542" spans="1:10">
      <c r="A542" t="s">
        <v>10</v>
      </c>
      <c r="B542">
        <v>1</v>
      </c>
      <c r="C542">
        <v>346</v>
      </c>
      <c r="D542" t="str">
        <f>IF(OR(MOD((Table1[[#This Row],[Cycle]])-1,8)=0,Table1[[#This Row],[Cycle]]=1),"Yes","No")</f>
        <v>No</v>
      </c>
      <c r="E542">
        <v>9.9506056762399993E-3</v>
      </c>
      <c r="F542">
        <f t="shared" si="8"/>
        <v>9.9506056762399986</v>
      </c>
      <c r="H542">
        <v>2.108088493347168</v>
      </c>
      <c r="I542">
        <v>57602.003758244842</v>
      </c>
      <c r="J542">
        <f>ROUND(Table1[[#This Row],[Discharge Time (s)]]/3600,3)</f>
        <v>16.001000000000001</v>
      </c>
    </row>
    <row r="543" spans="1:10">
      <c r="A543" t="s">
        <v>10</v>
      </c>
      <c r="B543">
        <v>1</v>
      </c>
      <c r="C543">
        <v>347</v>
      </c>
      <c r="D543" t="str">
        <f>IF(OR(MOD((Table1[[#This Row],[Cycle]])-1,8)=0,Table1[[#This Row],[Cycle]]=1),"Yes","No")</f>
        <v>No</v>
      </c>
      <c r="E543">
        <v>9.950210379179E-3</v>
      </c>
      <c r="F543">
        <f t="shared" si="8"/>
        <v>9.9502103791789995</v>
      </c>
      <c r="H543">
        <v>1.8894619941711426</v>
      </c>
      <c r="I543">
        <v>57600.037800891245</v>
      </c>
      <c r="J543">
        <f>ROUND(Table1[[#This Row],[Discharge Time (s)]]/3600,3)</f>
        <v>16</v>
      </c>
    </row>
    <row r="544" spans="1:10">
      <c r="A544" t="s">
        <v>10</v>
      </c>
      <c r="B544">
        <v>1</v>
      </c>
      <c r="C544">
        <v>348</v>
      </c>
      <c r="D544" t="str">
        <f>IF(OR(MOD((Table1[[#This Row],[Cycle]])-1,8)=0,Table1[[#This Row],[Cycle]]=1),"Yes","No")</f>
        <v>No</v>
      </c>
      <c r="E544">
        <v>9.9542567897939992E-3</v>
      </c>
      <c r="F544">
        <f t="shared" si="8"/>
        <v>9.954256789794</v>
      </c>
      <c r="H544">
        <v>2.0192193984985352</v>
      </c>
      <c r="I544">
        <v>57602.003502837513</v>
      </c>
      <c r="J544">
        <f>ROUND(Table1[[#This Row],[Discharge Time (s)]]/3600,3)</f>
        <v>16.001000000000001</v>
      </c>
    </row>
    <row r="545" spans="1:10">
      <c r="A545" t="s">
        <v>10</v>
      </c>
      <c r="B545">
        <v>1</v>
      </c>
      <c r="C545">
        <v>349</v>
      </c>
      <c r="D545" t="str">
        <f>IF(OR(MOD((Table1[[#This Row],[Cycle]])-1,8)=0,Table1[[#This Row],[Cycle]]=1),"Yes","No")</f>
        <v>No</v>
      </c>
      <c r="E545">
        <v>9.9670690895510006E-3</v>
      </c>
      <c r="F545">
        <f t="shared" si="8"/>
        <v>9.9670690895509999</v>
      </c>
      <c r="H545">
        <v>1.9753232002258301</v>
      </c>
      <c r="I545">
        <v>57602.00333267606</v>
      </c>
      <c r="J545">
        <f>ROUND(Table1[[#This Row],[Discharge Time (s)]]/3600,3)</f>
        <v>16.001000000000001</v>
      </c>
    </row>
    <row r="546" spans="1:10">
      <c r="A546" t="s">
        <v>10</v>
      </c>
      <c r="B546">
        <v>1</v>
      </c>
      <c r="C546">
        <v>350</v>
      </c>
      <c r="D546" t="str">
        <f>IF(OR(MOD((Table1[[#This Row],[Cycle]])-1,8)=0,Table1[[#This Row],[Cycle]]=1),"Yes","No")</f>
        <v>No</v>
      </c>
      <c r="E546">
        <v>9.9649740276820005E-3</v>
      </c>
      <c r="F546">
        <f t="shared" si="8"/>
        <v>9.9649740276820005</v>
      </c>
      <c r="H546">
        <v>1.9763330221176147</v>
      </c>
      <c r="I546">
        <v>57601.994085332277</v>
      </c>
      <c r="J546">
        <f>ROUND(Table1[[#This Row],[Discharge Time (s)]]/3600,3)</f>
        <v>16.001000000000001</v>
      </c>
    </row>
    <row r="547" spans="1:10">
      <c r="A547" t="s">
        <v>10</v>
      </c>
      <c r="B547">
        <v>1</v>
      </c>
      <c r="C547">
        <v>351</v>
      </c>
      <c r="D547" t="str">
        <f>IF(OR(MOD((Table1[[#This Row],[Cycle]])-1,8)=0,Table1[[#This Row],[Cycle]]=1),"Yes","No")</f>
        <v>No</v>
      </c>
      <c r="E547">
        <v>9.9502543113190005E-3</v>
      </c>
      <c r="F547">
        <f t="shared" si="8"/>
        <v>9.9502543113190001</v>
      </c>
      <c r="H547">
        <v>2.0192193984985352</v>
      </c>
      <c r="I547">
        <v>57600.019880133841</v>
      </c>
      <c r="J547">
        <f>ROUND(Table1[[#This Row],[Discharge Time (s)]]/3600,3)</f>
        <v>16</v>
      </c>
    </row>
    <row r="548" spans="1:10">
      <c r="A548" t="s">
        <v>10</v>
      </c>
      <c r="B548">
        <v>1</v>
      </c>
      <c r="C548">
        <v>352</v>
      </c>
      <c r="D548" t="str">
        <f>IF(OR(MOD((Table1[[#This Row],[Cycle]])-1,8)=0,Table1[[#This Row],[Cycle]]=1),"Yes","No")</f>
        <v>No</v>
      </c>
      <c r="E548">
        <v>0</v>
      </c>
      <c r="F548">
        <f t="shared" si="8"/>
        <v>0</v>
      </c>
      <c r="H548">
        <v>2.0192193984985352</v>
      </c>
      <c r="I548">
        <v>0</v>
      </c>
      <c r="J548">
        <f>ROUND(Table1[[#This Row],[Discharge Time (s)]]/3600,3)</f>
        <v>0</v>
      </c>
    </row>
    <row r="549" spans="1:10">
      <c r="A549" t="s">
        <v>10</v>
      </c>
      <c r="B549">
        <v>1</v>
      </c>
      <c r="C549">
        <v>353</v>
      </c>
      <c r="D549" t="str">
        <f>IF(OR(MOD((Table1[[#This Row],[Cycle]])-1,8)=0,Table1[[#This Row],[Cycle]]=1),"Yes","No")</f>
        <v>Yes</v>
      </c>
      <c r="E549">
        <v>1.5461458842796E-2</v>
      </c>
      <c r="F549">
        <f t="shared" si="8"/>
        <v>15.461458842796</v>
      </c>
      <c r="H549">
        <v>1.9763330221176147</v>
      </c>
      <c r="I549">
        <v>95102.248688193606</v>
      </c>
      <c r="J549">
        <f>ROUND(Table1[[#This Row],[Discharge Time (s)]]/3600,3)</f>
        <v>26.417000000000002</v>
      </c>
    </row>
    <row r="550" spans="1:10">
      <c r="A550" t="s">
        <v>10</v>
      </c>
      <c r="B550">
        <v>1</v>
      </c>
      <c r="C550">
        <v>354</v>
      </c>
      <c r="D550" t="str">
        <f>IF(OR(MOD((Table1[[#This Row],[Cycle]])-1,8)=0,Table1[[#This Row],[Cycle]]=1),"Yes","No")</f>
        <v>No</v>
      </c>
      <c r="E550">
        <v>9.9476679016360006E-3</v>
      </c>
      <c r="F550">
        <f t="shared" si="8"/>
        <v>9.9476679016360006</v>
      </c>
      <c r="H550">
        <v>2.0662827491760254</v>
      </c>
      <c r="I550">
        <v>57601.997130230106</v>
      </c>
      <c r="J550">
        <f>ROUND(Table1[[#This Row],[Discharge Time (s)]]/3600,3)</f>
        <v>16.001000000000001</v>
      </c>
    </row>
    <row r="551" spans="1:10">
      <c r="A551" t="s">
        <v>10</v>
      </c>
      <c r="B551">
        <v>1</v>
      </c>
      <c r="C551">
        <v>355</v>
      </c>
      <c r="D551" t="str">
        <f>IF(OR(MOD((Table1[[#This Row],[Cycle]])-1,8)=0,Table1[[#This Row],[Cycle]]=1),"Yes","No")</f>
        <v>No</v>
      </c>
      <c r="E551">
        <v>9.9407204827230006E-3</v>
      </c>
      <c r="F551">
        <f t="shared" si="8"/>
        <v>9.940720482723</v>
      </c>
      <c r="H551">
        <v>1.9334030151367188</v>
      </c>
      <c r="I551">
        <v>57602.003994434854</v>
      </c>
      <c r="J551">
        <f>ROUND(Table1[[#This Row],[Discharge Time (s)]]/3600,3)</f>
        <v>16.001000000000001</v>
      </c>
    </row>
    <row r="552" spans="1:10">
      <c r="A552" t="s">
        <v>10</v>
      </c>
      <c r="B552">
        <v>1</v>
      </c>
      <c r="C552">
        <v>356</v>
      </c>
      <c r="D552" t="str">
        <f>IF(OR(MOD((Table1[[#This Row],[Cycle]])-1,8)=0,Table1[[#This Row],[Cycle]]=1),"Yes","No")</f>
        <v>No</v>
      </c>
      <c r="E552">
        <v>8.6871916229239992E-3</v>
      </c>
      <c r="F552">
        <f t="shared" si="8"/>
        <v>8.6871916229239989</v>
      </c>
      <c r="H552">
        <v>1.9314271211624146</v>
      </c>
      <c r="I552">
        <v>57602.003962566268</v>
      </c>
      <c r="J552">
        <f>ROUND(Table1[[#This Row],[Discharge Time (s)]]/3600,3)</f>
        <v>16.001000000000001</v>
      </c>
    </row>
    <row r="553" spans="1:10">
      <c r="A553" t="s">
        <v>10</v>
      </c>
      <c r="B553">
        <v>1</v>
      </c>
      <c r="C553">
        <v>357</v>
      </c>
      <c r="D553" t="str">
        <f>IF(OR(MOD((Table1[[#This Row],[Cycle]])-1,8)=0,Table1[[#This Row],[Cycle]]=1),"Yes","No")</f>
        <v>No</v>
      </c>
      <c r="E553">
        <v>9.9446326256240006E-3</v>
      </c>
      <c r="F553">
        <f t="shared" si="8"/>
        <v>9.944632625624001</v>
      </c>
      <c r="H553">
        <v>2.0631153583526611</v>
      </c>
      <c r="I553">
        <v>57602.050400292399</v>
      </c>
      <c r="J553">
        <f>ROUND(Table1[[#This Row],[Discharge Time (s)]]/3600,3)</f>
        <v>16.001000000000001</v>
      </c>
    </row>
    <row r="554" spans="1:10">
      <c r="A554" t="s">
        <v>10</v>
      </c>
      <c r="B554">
        <v>1</v>
      </c>
      <c r="C554">
        <v>358</v>
      </c>
      <c r="D554" t="str">
        <f>IF(OR(MOD((Table1[[#This Row],[Cycle]])-1,8)=0,Table1[[#This Row],[Cycle]]=1),"Yes","No")</f>
        <v>No</v>
      </c>
      <c r="E554">
        <v>9.9289887920020001E-3</v>
      </c>
      <c r="F554">
        <f t="shared" si="8"/>
        <v>9.9289887920020004</v>
      </c>
      <c r="H554">
        <v>2.0641701221466064</v>
      </c>
      <c r="I554">
        <v>57602.017323766275</v>
      </c>
      <c r="J554">
        <f>ROUND(Table1[[#This Row],[Discharge Time (s)]]/3600,3)</f>
        <v>16.001000000000001</v>
      </c>
    </row>
    <row r="555" spans="1:10">
      <c r="A555" t="s">
        <v>10</v>
      </c>
      <c r="B555">
        <v>1</v>
      </c>
      <c r="C555">
        <v>359</v>
      </c>
      <c r="D555" t="str">
        <f>IF(OR(MOD((Table1[[#This Row],[Cycle]])-1,8)=0,Table1[[#This Row],[Cycle]]=1),"Yes","No")</f>
        <v>No</v>
      </c>
      <c r="F555">
        <f t="shared" si="8"/>
        <v>0</v>
      </c>
      <c r="J555">
        <f>ROUND(Table1[[#This Row],[Discharge Time (s)]]/3600,3)</f>
        <v>0</v>
      </c>
    </row>
    <row r="556" spans="1:10">
      <c r="A556" t="s">
        <v>10</v>
      </c>
      <c r="B556">
        <v>1</v>
      </c>
      <c r="C556">
        <v>360</v>
      </c>
      <c r="D556" t="str">
        <f>IF(OR(MOD((Table1[[#This Row],[Cycle]])-1,8)=0,Table1[[#This Row],[Cycle]]=1),"Yes","No")</f>
        <v>No</v>
      </c>
      <c r="F556">
        <f t="shared" si="8"/>
        <v>0</v>
      </c>
      <c r="J556">
        <f>ROUND(Table1[[#This Row],[Discharge Time (s)]]/3600,3)</f>
        <v>0</v>
      </c>
    </row>
    <row r="557" spans="1:10">
      <c r="A557" t="s">
        <v>10</v>
      </c>
      <c r="B557">
        <v>1</v>
      </c>
      <c r="C557">
        <v>361</v>
      </c>
      <c r="D557" t="str">
        <f>IF(OR(MOD((Table1[[#This Row],[Cycle]])-1,8)=0,Table1[[#This Row],[Cycle]]=1),"Yes","No")</f>
        <v>Yes</v>
      </c>
      <c r="E557">
        <v>1.552480567302E-2</v>
      </c>
      <c r="F557">
        <f t="shared" si="8"/>
        <v>15.524805673019999</v>
      </c>
      <c r="H557">
        <v>2.2837626934051514</v>
      </c>
      <c r="I557">
        <v>95651.585571047326</v>
      </c>
      <c r="J557">
        <f>ROUND(Table1[[#This Row],[Discharge Time (s)]]/3600,3)</f>
        <v>26.57</v>
      </c>
    </row>
    <row r="558" spans="1:10">
      <c r="A558" t="s">
        <v>10</v>
      </c>
      <c r="B558">
        <v>1</v>
      </c>
      <c r="C558">
        <v>362</v>
      </c>
      <c r="D558" t="str">
        <f>IF(OR(MOD((Table1[[#This Row],[Cycle]])-1,8)=0,Table1[[#This Row],[Cycle]]=1),"Yes","No")</f>
        <v>No</v>
      </c>
      <c r="F558">
        <f t="shared" si="8"/>
        <v>0</v>
      </c>
      <c r="J558">
        <f>ROUND(Table1[[#This Row],[Discharge Time (s)]]/3600,3)</f>
        <v>0</v>
      </c>
    </row>
    <row r="559" spans="1:10">
      <c r="A559" t="s">
        <v>10</v>
      </c>
      <c r="B559">
        <v>1</v>
      </c>
      <c r="C559">
        <v>363</v>
      </c>
      <c r="D559" t="str">
        <f>IF(OR(MOD((Table1[[#This Row],[Cycle]])-1,8)=0,Table1[[#This Row],[Cycle]]=1),"Yes","No")</f>
        <v>No</v>
      </c>
      <c r="F559">
        <f t="shared" si="8"/>
        <v>0</v>
      </c>
      <c r="J559">
        <f>ROUND(Table1[[#This Row],[Discharge Time (s)]]/3600,3)</f>
        <v>0</v>
      </c>
    </row>
    <row r="560" spans="1:10">
      <c r="A560" t="s">
        <v>10</v>
      </c>
      <c r="B560">
        <v>1</v>
      </c>
      <c r="C560">
        <v>364</v>
      </c>
      <c r="D560" t="str">
        <f>IF(OR(MOD((Table1[[#This Row],[Cycle]])-1,8)=0,Table1[[#This Row],[Cycle]]=1),"Yes","No")</f>
        <v>No</v>
      </c>
      <c r="F560">
        <f t="shared" si="8"/>
        <v>0</v>
      </c>
      <c r="J560">
        <f>ROUND(Table1[[#This Row],[Discharge Time (s)]]/3600,3)</f>
        <v>0</v>
      </c>
    </row>
    <row r="561" spans="1:10">
      <c r="A561" t="s">
        <v>10</v>
      </c>
      <c r="B561">
        <v>1</v>
      </c>
      <c r="C561">
        <v>365</v>
      </c>
      <c r="D561" t="str">
        <f>IF(OR(MOD((Table1[[#This Row],[Cycle]])-1,8)=0,Table1[[#This Row],[Cycle]]=1),"Yes","No")</f>
        <v>No</v>
      </c>
      <c r="F561">
        <f t="shared" si="8"/>
        <v>0</v>
      </c>
      <c r="J561">
        <f>ROUND(Table1[[#This Row],[Discharge Time (s)]]/3600,3)</f>
        <v>0</v>
      </c>
    </row>
    <row r="562" spans="1:10">
      <c r="A562" t="s">
        <v>10</v>
      </c>
      <c r="B562">
        <v>1</v>
      </c>
      <c r="C562">
        <v>366</v>
      </c>
      <c r="D562" t="str">
        <f>IF(OR(MOD((Table1[[#This Row],[Cycle]])-1,8)=0,Table1[[#This Row],[Cycle]]=1),"Yes","No")</f>
        <v>No</v>
      </c>
      <c r="F562">
        <f t="shared" si="8"/>
        <v>0</v>
      </c>
      <c r="J562">
        <f>ROUND(Table1[[#This Row],[Discharge Time (s)]]/3600,3)</f>
        <v>0</v>
      </c>
    </row>
    <row r="563" spans="1:10">
      <c r="A563" t="s">
        <v>10</v>
      </c>
      <c r="B563">
        <v>1</v>
      </c>
      <c r="C563">
        <v>367</v>
      </c>
      <c r="D563" t="str">
        <f>IF(OR(MOD((Table1[[#This Row],[Cycle]])-1,8)=0,Table1[[#This Row],[Cycle]]=1),"Yes","No")</f>
        <v>No</v>
      </c>
      <c r="F563">
        <f t="shared" si="8"/>
        <v>0</v>
      </c>
      <c r="J563">
        <f>ROUND(Table1[[#This Row],[Discharge Time (s)]]/3600,3)</f>
        <v>0</v>
      </c>
    </row>
    <row r="564" spans="1:10">
      <c r="A564" t="s">
        <v>10</v>
      </c>
      <c r="B564">
        <v>1</v>
      </c>
      <c r="C564">
        <v>368</v>
      </c>
      <c r="D564" t="str">
        <f>IF(OR(MOD((Table1[[#This Row],[Cycle]])-1,8)=0,Table1[[#This Row],[Cycle]]=1),"Yes","No")</f>
        <v>No</v>
      </c>
      <c r="F564">
        <f t="shared" si="8"/>
        <v>0</v>
      </c>
      <c r="J564">
        <f>ROUND(Table1[[#This Row],[Discharge Time (s)]]/3600,3)</f>
        <v>0</v>
      </c>
    </row>
    <row r="565" spans="1:10">
      <c r="A565" t="s">
        <v>10</v>
      </c>
      <c r="B565">
        <v>1</v>
      </c>
      <c r="C565">
        <v>369</v>
      </c>
      <c r="D565" t="str">
        <f>IF(OR(MOD((Table1[[#This Row],[Cycle]])-1,8)=0,Table1[[#This Row],[Cycle]]=1),"Yes","No")</f>
        <v>Yes</v>
      </c>
      <c r="E565">
        <v>1.5473052443582E-2</v>
      </c>
      <c r="F565">
        <f t="shared" si="8"/>
        <v>15.473052443582</v>
      </c>
      <c r="H565">
        <v>2.1967751979827881</v>
      </c>
      <c r="I565">
        <v>94928.031511274457</v>
      </c>
      <c r="J565">
        <f>ROUND(Table1[[#This Row],[Discharge Time (s)]]/3600,3)</f>
        <v>26.369</v>
      </c>
    </row>
    <row r="566" spans="1:10">
      <c r="A566" t="s">
        <v>10</v>
      </c>
      <c r="B566">
        <v>1</v>
      </c>
      <c r="C566">
        <v>370</v>
      </c>
      <c r="D566" t="str">
        <f>IF(OR(MOD((Table1[[#This Row],[Cycle]])-1,8)=0,Table1[[#This Row],[Cycle]]=1),"Yes","No")</f>
        <v>No</v>
      </c>
      <c r="E566">
        <v>9.9540656276290006E-3</v>
      </c>
      <c r="F566">
        <f t="shared" si="8"/>
        <v>9.9540656276290012</v>
      </c>
      <c r="H566">
        <v>2.1089041233062744</v>
      </c>
      <c r="I566">
        <v>57602.019695626295</v>
      </c>
      <c r="J566">
        <f>ROUND(Table1[[#This Row],[Discharge Time (s)]]/3600,3)</f>
        <v>16.001000000000001</v>
      </c>
    </row>
    <row r="567" spans="1:10">
      <c r="A567" t="s">
        <v>10</v>
      </c>
      <c r="B567">
        <v>1</v>
      </c>
      <c r="C567">
        <v>371</v>
      </c>
      <c r="D567" t="str">
        <f>IF(OR(MOD((Table1[[#This Row],[Cycle]])-1,8)=0,Table1[[#This Row],[Cycle]]=1),"Yes","No")</f>
        <v>No</v>
      </c>
      <c r="E567">
        <v>9.9581358582540008E-3</v>
      </c>
      <c r="F567">
        <f t="shared" si="8"/>
        <v>9.9581358582540016</v>
      </c>
      <c r="H567">
        <v>2.0210330486297607</v>
      </c>
      <c r="I567">
        <v>57602.00336339949</v>
      </c>
      <c r="J567">
        <f>ROUND(Table1[[#This Row],[Discharge Time (s)]]/3600,3)</f>
        <v>16.001000000000001</v>
      </c>
    </row>
    <row r="568" spans="1:10">
      <c r="A568" t="s">
        <v>10</v>
      </c>
      <c r="B568">
        <v>1</v>
      </c>
      <c r="C568">
        <v>372</v>
      </c>
      <c r="D568" t="str">
        <f>IF(OR(MOD((Table1[[#This Row],[Cycle]])-1,8)=0,Table1[[#This Row],[Cycle]]=1),"Yes","No")</f>
        <v>No</v>
      </c>
      <c r="E568">
        <v>9.9741382514110001E-3</v>
      </c>
      <c r="F568">
        <f t="shared" si="8"/>
        <v>9.9741382514110004</v>
      </c>
      <c r="H568">
        <v>2.0210330486297607</v>
      </c>
      <c r="I568">
        <v>57602.010926838448</v>
      </c>
      <c r="J568">
        <f>ROUND(Table1[[#This Row],[Discharge Time (s)]]/3600,3)</f>
        <v>16.001000000000001</v>
      </c>
    </row>
    <row r="569" spans="1:10">
      <c r="A569" t="s">
        <v>10</v>
      </c>
      <c r="B569">
        <v>1</v>
      </c>
      <c r="C569">
        <v>373</v>
      </c>
      <c r="D569" t="str">
        <f>IF(OR(MOD((Table1[[#This Row],[Cycle]])-1,8)=0,Table1[[#This Row],[Cycle]]=1),"Yes","No")</f>
        <v>No</v>
      </c>
      <c r="E569">
        <v>9.9872931863169995E-3</v>
      </c>
      <c r="F569">
        <f t="shared" si="8"/>
        <v>9.9872931863170002</v>
      </c>
      <c r="H569">
        <v>2.0220668315887451</v>
      </c>
      <c r="I569">
        <v>57602.005191587334</v>
      </c>
      <c r="J569">
        <f>ROUND(Table1[[#This Row],[Discharge Time (s)]]/3600,3)</f>
        <v>16.001000000000001</v>
      </c>
    </row>
    <row r="570" spans="1:10">
      <c r="A570" t="s">
        <v>10</v>
      </c>
      <c r="B570">
        <v>1</v>
      </c>
      <c r="C570">
        <v>374</v>
      </c>
      <c r="D570" t="str">
        <f>IF(OR(MOD((Table1[[#This Row],[Cycle]])-1,8)=0,Table1[[#This Row],[Cycle]]=1),"Yes","No")</f>
        <v>No</v>
      </c>
      <c r="E570">
        <v>9.981968937789E-3</v>
      </c>
      <c r="F570">
        <f t="shared" si="8"/>
        <v>9.9819689377890004</v>
      </c>
      <c r="H570">
        <v>2.0210330486297607</v>
      </c>
      <c r="I570">
        <v>57602.005750836295</v>
      </c>
      <c r="J570">
        <f>ROUND(Table1[[#This Row],[Discharge Time (s)]]/3600,3)</f>
        <v>16.001000000000001</v>
      </c>
    </row>
    <row r="571" spans="1:10">
      <c r="A571" t="s">
        <v>10</v>
      </c>
      <c r="B571">
        <v>1</v>
      </c>
      <c r="C571">
        <v>375</v>
      </c>
      <c r="D571" t="str">
        <f>IF(OR(MOD((Table1[[#This Row],[Cycle]])-1,8)=0,Table1[[#This Row],[Cycle]]=1),"Yes","No")</f>
        <v>No</v>
      </c>
      <c r="E571">
        <v>9.9814399537689995E-3</v>
      </c>
      <c r="F571">
        <f t="shared" si="8"/>
        <v>9.9814399537689997</v>
      </c>
      <c r="H571">
        <v>2.0220668315887451</v>
      </c>
      <c r="I571">
        <v>57602.005787727365</v>
      </c>
      <c r="J571">
        <f>ROUND(Table1[[#This Row],[Discharge Time (s)]]/3600,3)</f>
        <v>16.001000000000001</v>
      </c>
    </row>
    <row r="572" spans="1:10">
      <c r="A572" t="s">
        <v>10</v>
      </c>
      <c r="B572">
        <v>1</v>
      </c>
      <c r="C572">
        <v>376</v>
      </c>
      <c r="D572" t="str">
        <f>IF(OR(MOD((Table1[[#This Row],[Cycle]])-1,8)=0,Table1[[#This Row],[Cycle]]=1),"Yes","No")</f>
        <v>No</v>
      </c>
      <c r="E572">
        <v>0</v>
      </c>
      <c r="F572">
        <f t="shared" si="8"/>
        <v>0</v>
      </c>
      <c r="H572">
        <v>2.0220668315887451</v>
      </c>
      <c r="I572">
        <v>0</v>
      </c>
      <c r="J572">
        <f>ROUND(Table1[[#This Row],[Discharge Time (s)]]/3600,3)</f>
        <v>0</v>
      </c>
    </row>
    <row r="573" spans="1:10">
      <c r="A573" t="s">
        <v>10</v>
      </c>
      <c r="B573">
        <v>1</v>
      </c>
      <c r="C573">
        <v>377</v>
      </c>
      <c r="D573" t="str">
        <f>IF(OR(MOD((Table1[[#This Row],[Cycle]])-1,8)=0,Table1[[#This Row],[Cycle]]=1),"Yes","No")</f>
        <v>Yes</v>
      </c>
      <c r="E573">
        <v>1.5397357564464E-2</v>
      </c>
      <c r="F573">
        <f t="shared" si="8"/>
        <v>15.397357564464</v>
      </c>
      <c r="H573">
        <v>2.0220668315887451</v>
      </c>
      <c r="I573">
        <v>94245.247535425631</v>
      </c>
      <c r="J573">
        <f>ROUND(Table1[[#This Row],[Discharge Time (s)]]/3600,3)</f>
        <v>26.178999999999998</v>
      </c>
    </row>
    <row r="574" spans="1:10">
      <c r="A574" t="s">
        <v>10</v>
      </c>
      <c r="B574">
        <v>1</v>
      </c>
      <c r="C574">
        <v>378</v>
      </c>
      <c r="D574" t="str">
        <f>IF(OR(MOD((Table1[[#This Row],[Cycle]])-1,8)=0,Table1[[#This Row],[Cycle]]=1),"Yes","No")</f>
        <v>No</v>
      </c>
      <c r="E574">
        <v>1.0002786079827001E-2</v>
      </c>
      <c r="F574">
        <f t="shared" si="8"/>
        <v>10.002786079827001</v>
      </c>
      <c r="H574">
        <v>2.1978988647460938</v>
      </c>
      <c r="I574">
        <v>57602.002905030677</v>
      </c>
      <c r="J574">
        <f>ROUND(Table1[[#This Row],[Discharge Time (s)]]/3600,3)</f>
        <v>16.001000000000001</v>
      </c>
    </row>
    <row r="575" spans="1:10">
      <c r="A575" t="s">
        <v>10</v>
      </c>
      <c r="B575">
        <v>1</v>
      </c>
      <c r="C575">
        <v>379</v>
      </c>
      <c r="D575" t="str">
        <f>IF(OR(MOD((Table1[[#This Row],[Cycle]])-1,8)=0,Table1[[#This Row],[Cycle]]=1),"Yes","No")</f>
        <v>No</v>
      </c>
      <c r="E575">
        <v>3.1506540174E-4</v>
      </c>
      <c r="F575">
        <f t="shared" si="8"/>
        <v>0.31506540173999997</v>
      </c>
      <c r="H575">
        <v>2.0649685859680176</v>
      </c>
      <c r="I575">
        <v>57602.005390300517</v>
      </c>
      <c r="J575">
        <f>ROUND(Table1[[#This Row],[Discharge Time (s)]]/3600,3)</f>
        <v>16.001000000000001</v>
      </c>
    </row>
    <row r="576" spans="1:10">
      <c r="A576" t="s">
        <v>10</v>
      </c>
      <c r="B576">
        <v>1</v>
      </c>
      <c r="C576">
        <v>380</v>
      </c>
      <c r="D576" t="str">
        <f>IF(OR(MOD((Table1[[#This Row],[Cycle]])-1,8)=0,Table1[[#This Row],[Cycle]]=1),"Yes","No")</f>
        <v>No</v>
      </c>
      <c r="E576">
        <v>3.13802886887E-4</v>
      </c>
      <c r="F576">
        <f t="shared" si="8"/>
        <v>0.31380288688699998</v>
      </c>
      <c r="H576">
        <v>5.3711152076721191</v>
      </c>
      <c r="I576">
        <v>57602.005967332851</v>
      </c>
      <c r="J576">
        <f>ROUND(Table1[[#This Row],[Discharge Time (s)]]/3600,3)</f>
        <v>16.001000000000001</v>
      </c>
    </row>
    <row r="577" spans="1:10">
      <c r="A577" t="s">
        <v>10</v>
      </c>
      <c r="B577">
        <v>1</v>
      </c>
      <c r="C577">
        <v>381</v>
      </c>
      <c r="D577" t="str">
        <f>IF(OR(MOD((Table1[[#This Row],[Cycle]])-1,8)=0,Table1[[#This Row],[Cycle]]=1),"Yes","No")</f>
        <v>No</v>
      </c>
      <c r="E577">
        <v>3.12667582845E-4</v>
      </c>
      <c r="F577">
        <f t="shared" si="8"/>
        <v>0.31266758284500001</v>
      </c>
      <c r="H577">
        <v>42.968921661376953</v>
      </c>
      <c r="I577">
        <v>57602.002853256286</v>
      </c>
      <c r="J577">
        <f>ROUND(Table1[[#This Row],[Discharge Time (s)]]/3600,3)</f>
        <v>16.001000000000001</v>
      </c>
    </row>
    <row r="578" spans="1:10">
      <c r="A578" t="s">
        <v>10</v>
      </c>
      <c r="B578">
        <v>1</v>
      </c>
      <c r="C578">
        <v>382</v>
      </c>
      <c r="D578" t="str">
        <f>IF(OR(MOD((Table1[[#This Row],[Cycle]])-1,8)=0,Table1[[#This Row],[Cycle]]=1),"Yes","No")</f>
        <v>No</v>
      </c>
      <c r="E578">
        <v>3.2067619544E-4</v>
      </c>
      <c r="F578">
        <f t="shared" ref="F578:F580" si="9">1000*E578</f>
        <v>0.32067619543999998</v>
      </c>
      <c r="H578">
        <v>85.937843322753906</v>
      </c>
      <c r="I578">
        <v>57602.002538808963</v>
      </c>
      <c r="J578">
        <f>ROUND(Table1[[#This Row],[Discharge Time (s)]]/3600,3)</f>
        <v>16.001000000000001</v>
      </c>
    </row>
    <row r="579" spans="1:10">
      <c r="A579" t="s">
        <v>10</v>
      </c>
      <c r="B579">
        <v>1</v>
      </c>
      <c r="C579">
        <v>383</v>
      </c>
      <c r="D579" t="str">
        <f>IF(OR(MOD((Table1[[#This Row],[Cycle]])-1,8)=0,Table1[[#This Row],[Cycle]]=1),"Yes","No")</f>
        <v>No</v>
      </c>
      <c r="E579">
        <v>3.1204968968300001E-4</v>
      </c>
      <c r="F579">
        <f t="shared" si="9"/>
        <v>0.31204968968300001</v>
      </c>
      <c r="H579">
        <v>0.37202531099319458</v>
      </c>
      <c r="I579">
        <v>57602.005470499498</v>
      </c>
      <c r="J579">
        <f>ROUND(Table1[[#This Row],[Discharge Time (s)]]/3600,3)</f>
        <v>16.001000000000001</v>
      </c>
    </row>
    <row r="580" spans="1:10">
      <c r="A580" t="s">
        <v>10</v>
      </c>
      <c r="B580">
        <v>1</v>
      </c>
      <c r="C580">
        <v>384</v>
      </c>
      <c r="D580" t="str">
        <f>IF(OR(MOD((Table1[[#This Row],[Cycle]])-1,8)=0,Table1[[#This Row],[Cycle]]=1),"Yes","No")</f>
        <v>No</v>
      </c>
      <c r="E580">
        <v>0</v>
      </c>
      <c r="F580">
        <f t="shared" si="9"/>
        <v>0</v>
      </c>
      <c r="H580">
        <v>0.37202531099319458</v>
      </c>
      <c r="I580">
        <v>0</v>
      </c>
      <c r="J580">
        <f>ROUND(Table1[[#This Row],[Discharge Time (s)]]/3600,3)</f>
        <v>0</v>
      </c>
    </row>
    <row r="581" spans="1:10">
      <c r="A581" t="s">
        <v>10</v>
      </c>
      <c r="B581">
        <v>1</v>
      </c>
      <c r="C581">
        <v>385</v>
      </c>
      <c r="D581" t="str">
        <f>IF(OR(MOD((Table1[[#This Row],[Cycle]])-1,8)=0,Table1[[#This Row],[Cycle]]=1),"Yes","No")</f>
        <v>Yes</v>
      </c>
      <c r="E581">
        <v>1.6482531384673999E-2</v>
      </c>
      <c r="H581">
        <v>0</v>
      </c>
    </row>
    <row r="582" spans="1:10">
      <c r="A582" t="s">
        <v>10</v>
      </c>
      <c r="B582">
        <v>1</v>
      </c>
      <c r="C582">
        <v>386</v>
      </c>
      <c r="D582" t="str">
        <f>IF(OR(MOD((Table1[[#This Row],[Cycle]])-1,8)=0,Table1[[#This Row],[Cycle]]=1),"Yes","No")</f>
        <v>No</v>
      </c>
      <c r="E582">
        <v>1.0039894203614E-2</v>
      </c>
      <c r="F582">
        <f t="shared" ref="F582:F645" si="10">1000*E582</f>
        <v>10.039894203613999</v>
      </c>
      <c r="H582">
        <v>2.2001495361328125</v>
      </c>
      <c r="I582">
        <v>57600.03956712599</v>
      </c>
      <c r="J582">
        <f>ROUND(Table1[[#This Row],[Discharge Time (s)]]/3600,3)</f>
        <v>16</v>
      </c>
    </row>
    <row r="583" spans="1:10">
      <c r="A583" t="s">
        <v>10</v>
      </c>
      <c r="B583">
        <v>1</v>
      </c>
      <c r="C583">
        <v>387</v>
      </c>
      <c r="D583" t="str">
        <f>IF(OR(MOD((Table1[[#This Row],[Cycle]])-1,8)=0,Table1[[#This Row],[Cycle]]=1),"Yes","No")</f>
        <v>No</v>
      </c>
      <c r="E583">
        <v>1.0044060200691001E-2</v>
      </c>
      <c r="F583">
        <f t="shared" si="10"/>
        <v>10.044060200691002</v>
      </c>
      <c r="H583">
        <v>2.1967751979827881</v>
      </c>
      <c r="I583">
        <v>57602.005538137222</v>
      </c>
      <c r="J583">
        <f>ROUND(Table1[[#This Row],[Discharge Time (s)]]/3600,3)</f>
        <v>16.001000000000001</v>
      </c>
    </row>
    <row r="584" spans="1:10">
      <c r="A584" t="s">
        <v>10</v>
      </c>
      <c r="B584">
        <v>1</v>
      </c>
      <c r="C584">
        <v>388</v>
      </c>
      <c r="D584" t="str">
        <f>IF(OR(MOD((Table1[[#This Row],[Cycle]])-1,8)=0,Table1[[#This Row],[Cycle]]=1),"Yes","No")</f>
        <v>No</v>
      </c>
      <c r="E584">
        <v>1.0053540748735001E-2</v>
      </c>
      <c r="F584">
        <f t="shared" si="10"/>
        <v>10.053540748735001</v>
      </c>
      <c r="H584">
        <v>2.2407104969024658</v>
      </c>
      <c r="I584">
        <v>57602.005522622814</v>
      </c>
      <c r="J584">
        <f>ROUND(Table1[[#This Row],[Discharge Time (s)]]/3600,3)</f>
        <v>16.001000000000001</v>
      </c>
    </row>
    <row r="585" spans="1:10">
      <c r="A585" t="s">
        <v>10</v>
      </c>
      <c r="B585">
        <v>1</v>
      </c>
      <c r="C585">
        <v>389</v>
      </c>
      <c r="D585" t="str">
        <f>IF(OR(MOD((Table1[[#This Row],[Cycle]])-1,8)=0,Table1[[#This Row],[Cycle]]=1),"Yes","No")</f>
        <v>No</v>
      </c>
      <c r="E585">
        <v>1.0051358063114E-2</v>
      </c>
      <c r="F585">
        <f t="shared" si="10"/>
        <v>10.051358063114</v>
      </c>
      <c r="H585">
        <v>2.1978988647460938</v>
      </c>
      <c r="I585">
        <v>57600.039707788601</v>
      </c>
      <c r="J585">
        <f>ROUND(Table1[[#This Row],[Discharge Time (s)]]/3600,3)</f>
        <v>16</v>
      </c>
    </row>
    <row r="586" spans="1:10">
      <c r="A586" t="s">
        <v>10</v>
      </c>
      <c r="B586">
        <v>1</v>
      </c>
      <c r="C586">
        <v>390</v>
      </c>
      <c r="D586" t="str">
        <f>IF(OR(MOD((Table1[[#This Row],[Cycle]])-1,8)=0,Table1[[#This Row],[Cycle]]=1),"Yes","No")</f>
        <v>No</v>
      </c>
      <c r="E586">
        <v>1.0054346118856999E-2</v>
      </c>
      <c r="F586">
        <f t="shared" si="10"/>
        <v>10.054346118857</v>
      </c>
      <c r="H586">
        <v>2.1978988647460938</v>
      </c>
      <c r="I586">
        <v>57602.005844108819</v>
      </c>
      <c r="J586">
        <f>ROUND(Table1[[#This Row],[Discharge Time (s)]]/3600,3)</f>
        <v>16.001000000000001</v>
      </c>
    </row>
    <row r="587" spans="1:10">
      <c r="A587" t="s">
        <v>10</v>
      </c>
      <c r="B587">
        <v>1</v>
      </c>
      <c r="C587">
        <v>391</v>
      </c>
      <c r="D587" t="str">
        <f>IF(OR(MOD((Table1[[#This Row],[Cycle]])-1,8)=0,Table1[[#This Row],[Cycle]]=1),"Yes","No")</f>
        <v>No</v>
      </c>
      <c r="E587">
        <v>1.0059262944431E-2</v>
      </c>
      <c r="F587">
        <f t="shared" si="10"/>
        <v>10.059262944431</v>
      </c>
      <c r="H587">
        <v>2.2407104969024658</v>
      </c>
      <c r="I587">
        <v>57600.039770484313</v>
      </c>
      <c r="J587">
        <f>ROUND(Table1[[#This Row],[Discharge Time (s)]]/3600,3)</f>
        <v>16</v>
      </c>
    </row>
    <row r="588" spans="1:10">
      <c r="A588" t="s">
        <v>10</v>
      </c>
      <c r="B588">
        <v>1</v>
      </c>
      <c r="C588">
        <v>392</v>
      </c>
      <c r="D588" t="str">
        <f>IF(OR(MOD((Table1[[#This Row],[Cycle]])-1,8)=0,Table1[[#This Row],[Cycle]]=1),"Yes","No")</f>
        <v>No</v>
      </c>
      <c r="E588">
        <v>0</v>
      </c>
      <c r="F588">
        <f t="shared" si="10"/>
        <v>0</v>
      </c>
      <c r="H588">
        <v>2.2407104969024658</v>
      </c>
      <c r="I588">
        <v>0</v>
      </c>
      <c r="J588">
        <f>ROUND(Table1[[#This Row],[Discharge Time (s)]]/3600,3)</f>
        <v>0</v>
      </c>
    </row>
    <row r="589" spans="1:10">
      <c r="A589" t="s">
        <v>10</v>
      </c>
      <c r="B589">
        <v>1</v>
      </c>
      <c r="C589">
        <v>393</v>
      </c>
      <c r="D589" t="str">
        <f>IF(OR(MOD((Table1[[#This Row],[Cycle]])-1,8)=0,Table1[[#This Row],[Cycle]]=1),"Yes","No")</f>
        <v>Yes</v>
      </c>
      <c r="E589">
        <v>1.5215957196121E-2</v>
      </c>
      <c r="F589">
        <f t="shared" si="10"/>
        <v>15.215957196121</v>
      </c>
      <c r="H589">
        <v>2.0670821666717529</v>
      </c>
      <c r="I589">
        <v>92138.236201072126</v>
      </c>
      <c r="J589">
        <f>ROUND(Table1[[#This Row],[Discharge Time (s)]]/3600,3)</f>
        <v>25.594000000000001</v>
      </c>
    </row>
    <row r="590" spans="1:10">
      <c r="A590" t="s">
        <v>10</v>
      </c>
      <c r="B590">
        <v>1</v>
      </c>
      <c r="C590">
        <v>394</v>
      </c>
      <c r="D590" t="str">
        <f>IF(OR(MOD((Table1[[#This Row],[Cycle]])-1,8)=0,Table1[[#This Row],[Cycle]]=1),"Yes","No")</f>
        <v>No</v>
      </c>
      <c r="E590">
        <v>1.004831233443E-2</v>
      </c>
      <c r="F590">
        <f t="shared" si="10"/>
        <v>10.048312334429999</v>
      </c>
      <c r="H590">
        <v>2.2418568134307861</v>
      </c>
      <c r="I590">
        <v>57600.041640313895</v>
      </c>
      <c r="J590">
        <f>ROUND(Table1[[#This Row],[Discharge Time (s)]]/3600,3)</f>
        <v>16</v>
      </c>
    </row>
    <row r="591" spans="1:10">
      <c r="A591" t="s">
        <v>10</v>
      </c>
      <c r="B591">
        <v>1</v>
      </c>
      <c r="C591">
        <v>395</v>
      </c>
      <c r="D591" t="str">
        <f>IF(OR(MOD((Table1[[#This Row],[Cycle]])-1,8)=0,Table1[[#This Row],[Cycle]]=1),"Yes","No")</f>
        <v>No</v>
      </c>
      <c r="E591">
        <v>1.0021253221636999E-2</v>
      </c>
      <c r="F591">
        <f t="shared" si="10"/>
        <v>10.021253221637</v>
      </c>
      <c r="H591">
        <v>2.1528396606445313</v>
      </c>
      <c r="I591">
        <v>57602.006011260783</v>
      </c>
      <c r="J591">
        <f>ROUND(Table1[[#This Row],[Discharge Time (s)]]/3600,3)</f>
        <v>16.001000000000001</v>
      </c>
    </row>
    <row r="592" spans="1:10">
      <c r="A592" t="s">
        <v>10</v>
      </c>
      <c r="B592">
        <v>1</v>
      </c>
      <c r="C592">
        <v>396</v>
      </c>
      <c r="D592" t="str">
        <f>IF(OR(MOD((Table1[[#This Row],[Cycle]])-1,8)=0,Table1[[#This Row],[Cycle]]=1),"Yes","No")</f>
        <v>No</v>
      </c>
      <c r="E592">
        <v>9.9788828554410007E-3</v>
      </c>
      <c r="F592">
        <f t="shared" si="10"/>
        <v>9.9788828554410003</v>
      </c>
      <c r="H592">
        <v>2.1539406776428223</v>
      </c>
      <c r="I592">
        <v>57602.005948775171</v>
      </c>
      <c r="J592">
        <f>ROUND(Table1[[#This Row],[Discharge Time (s)]]/3600,3)</f>
        <v>16.001000000000001</v>
      </c>
    </row>
    <row r="593" spans="1:10">
      <c r="A593" t="s">
        <v>10</v>
      </c>
      <c r="B593">
        <v>1</v>
      </c>
      <c r="C593">
        <v>397</v>
      </c>
      <c r="D593" t="str">
        <f>IF(OR(MOD((Table1[[#This Row],[Cycle]])-1,8)=0,Table1[[#This Row],[Cycle]]=1),"Yes","No")</f>
        <v>No</v>
      </c>
      <c r="E593">
        <v>9.96868747434E-3</v>
      </c>
      <c r="F593">
        <f t="shared" si="10"/>
        <v>9.9686874743399994</v>
      </c>
      <c r="H593">
        <v>2.2395656108856201</v>
      </c>
      <c r="I593">
        <v>57600.039753544042</v>
      </c>
      <c r="J593">
        <f>ROUND(Table1[[#This Row],[Discharge Time (s)]]/3600,3)</f>
        <v>16</v>
      </c>
    </row>
    <row r="594" spans="1:10">
      <c r="A594" t="s">
        <v>10</v>
      </c>
      <c r="B594">
        <v>1</v>
      </c>
      <c r="C594">
        <v>398</v>
      </c>
      <c r="D594" t="str">
        <f>IF(OR(MOD((Table1[[#This Row],[Cycle]])-1,8)=0,Table1[[#This Row],[Cycle]]=1),"Yes","No")</f>
        <v>No</v>
      </c>
      <c r="E594">
        <v>9.9592339237970003E-3</v>
      </c>
      <c r="F594">
        <f t="shared" si="10"/>
        <v>9.9592339237970009</v>
      </c>
      <c r="H594">
        <v>2.1967751979827881</v>
      </c>
      <c r="I594">
        <v>57602.00564513338</v>
      </c>
      <c r="J594">
        <f>ROUND(Table1[[#This Row],[Discharge Time (s)]]/3600,3)</f>
        <v>16.001000000000001</v>
      </c>
    </row>
    <row r="595" spans="1:10">
      <c r="A595" t="s">
        <v>10</v>
      </c>
      <c r="B595">
        <v>1</v>
      </c>
      <c r="C595">
        <v>399</v>
      </c>
      <c r="D595" t="str">
        <f>IF(OR(MOD((Table1[[#This Row],[Cycle]])-1,8)=0,Table1[[#This Row],[Cycle]]=1),"Yes","No")</f>
        <v>No</v>
      </c>
      <c r="E595">
        <v>9.9577541765369995E-3</v>
      </c>
      <c r="F595">
        <f t="shared" si="10"/>
        <v>9.9577541765369997</v>
      </c>
      <c r="H595">
        <v>2.1978988647460938</v>
      </c>
      <c r="I595">
        <v>57600.036711985369</v>
      </c>
      <c r="J595">
        <f>ROUND(Table1[[#This Row],[Discharge Time (s)]]/3600,3)</f>
        <v>16</v>
      </c>
    </row>
    <row r="596" spans="1:10">
      <c r="A596" t="s">
        <v>10</v>
      </c>
      <c r="B596">
        <v>1</v>
      </c>
      <c r="C596">
        <v>400</v>
      </c>
      <c r="D596" t="str">
        <f>IF(OR(MOD((Table1[[#This Row],[Cycle]])-1,8)=0,Table1[[#This Row],[Cycle]]=1),"Yes","No")</f>
        <v>No</v>
      </c>
      <c r="E596">
        <v>0</v>
      </c>
      <c r="F596">
        <f t="shared" si="10"/>
        <v>0</v>
      </c>
      <c r="H596">
        <v>2.1978988647460938</v>
      </c>
      <c r="I596">
        <v>0</v>
      </c>
      <c r="J596">
        <f>ROUND(Table1[[#This Row],[Discharge Time (s)]]/3600,3)</f>
        <v>0</v>
      </c>
    </row>
    <row r="597" spans="1:10">
      <c r="A597" t="s">
        <v>10</v>
      </c>
      <c r="B597">
        <v>1</v>
      </c>
      <c r="C597">
        <v>401</v>
      </c>
      <c r="D597" t="str">
        <f>IF(OR(MOD((Table1[[#This Row],[Cycle]])-1,8)=0,Table1[[#This Row],[Cycle]]=1),"Yes","No")</f>
        <v>Yes</v>
      </c>
      <c r="E597">
        <v>1.5165936080658001E-2</v>
      </c>
      <c r="F597">
        <f t="shared" si="10"/>
        <v>15.165936080658001</v>
      </c>
      <c r="H597">
        <v>2.2407104969024658</v>
      </c>
      <c r="I597">
        <v>92876.799854498153</v>
      </c>
      <c r="J597">
        <f>ROUND(Table1[[#This Row],[Discharge Time (s)]]/3600,3)</f>
        <v>25.798999999999999</v>
      </c>
    </row>
    <row r="598" spans="1:10">
      <c r="A598" t="s">
        <v>10</v>
      </c>
      <c r="B598">
        <v>1</v>
      </c>
      <c r="C598">
        <v>402</v>
      </c>
      <c r="D598" t="str">
        <f>IF(OR(MOD((Table1[[#This Row],[Cycle]])-1,8)=0,Table1[[#This Row],[Cycle]]=1),"Yes","No")</f>
        <v>No</v>
      </c>
      <c r="E598">
        <v>9.9668848072100007E-3</v>
      </c>
      <c r="F598">
        <f t="shared" si="10"/>
        <v>9.9668848072100005</v>
      </c>
      <c r="H598">
        <v>2.2858147621154785</v>
      </c>
      <c r="I598">
        <v>57602.005763164081</v>
      </c>
      <c r="J598">
        <f>ROUND(Table1[[#This Row],[Discharge Time (s)]]/3600,3)</f>
        <v>16.001000000000001</v>
      </c>
    </row>
    <row r="599" spans="1:10">
      <c r="A599" t="s">
        <v>10</v>
      </c>
      <c r="B599">
        <v>1</v>
      </c>
      <c r="C599">
        <v>403</v>
      </c>
      <c r="D599" t="str">
        <f>IF(OR(MOD((Table1[[#This Row],[Cycle]])-1,8)=0,Table1[[#This Row],[Cycle]]=1),"Yes","No")</f>
        <v>No</v>
      </c>
      <c r="E599">
        <v>9.9567854555019999E-3</v>
      </c>
      <c r="F599">
        <f t="shared" si="10"/>
        <v>9.9567854555020006</v>
      </c>
      <c r="H599">
        <v>2.11106276512146</v>
      </c>
      <c r="I599">
        <v>57600.024893898379</v>
      </c>
      <c r="J599">
        <f>ROUND(Table1[[#This Row],[Discharge Time (s)]]/3600,3)</f>
        <v>16</v>
      </c>
    </row>
    <row r="600" spans="1:10">
      <c r="A600" t="s">
        <v>10</v>
      </c>
      <c r="B600">
        <v>1</v>
      </c>
      <c r="C600">
        <v>404</v>
      </c>
      <c r="D600" t="str">
        <f>IF(OR(MOD((Table1[[#This Row],[Cycle]])-1,8)=0,Table1[[#This Row],[Cycle]]=1),"Yes","No")</f>
        <v>No</v>
      </c>
      <c r="E600">
        <v>9.9541368549079991E-3</v>
      </c>
      <c r="F600">
        <f t="shared" si="10"/>
        <v>9.9541368549079987</v>
      </c>
      <c r="H600">
        <v>2.2834787368774414</v>
      </c>
      <c r="I600">
        <v>57602.005083963595</v>
      </c>
      <c r="J600">
        <f>ROUND(Table1[[#This Row],[Discharge Time (s)]]/3600,3)</f>
        <v>16.001000000000001</v>
      </c>
    </row>
    <row r="601" spans="1:10">
      <c r="A601" t="s">
        <v>10</v>
      </c>
      <c r="B601">
        <v>1</v>
      </c>
      <c r="C601">
        <v>405</v>
      </c>
      <c r="D601" t="str">
        <f>IF(OR(MOD((Table1[[#This Row],[Cycle]])-1,8)=0,Table1[[#This Row],[Cycle]]=1),"Yes","No")</f>
        <v>No</v>
      </c>
      <c r="E601">
        <v>9.9583256351830005E-3</v>
      </c>
      <c r="F601">
        <f t="shared" si="10"/>
        <v>9.9583256351829998</v>
      </c>
      <c r="H601">
        <v>2.2418568134307861</v>
      </c>
      <c r="I601">
        <v>57602.005828993686</v>
      </c>
      <c r="J601">
        <f>ROUND(Table1[[#This Row],[Discharge Time (s)]]/3600,3)</f>
        <v>16.001000000000001</v>
      </c>
    </row>
    <row r="602" spans="1:10">
      <c r="A602" t="s">
        <v>10</v>
      </c>
      <c r="B602">
        <v>1</v>
      </c>
      <c r="C602">
        <v>406</v>
      </c>
      <c r="D602" t="str">
        <f>IF(OR(MOD((Table1[[#This Row],[Cycle]])-1,8)=0,Table1[[#This Row],[Cycle]]=1),"Yes","No")</f>
        <v>No</v>
      </c>
      <c r="E602">
        <v>1.0009671581183001E-2</v>
      </c>
      <c r="F602">
        <f t="shared" si="10"/>
        <v>10.009671581183001</v>
      </c>
      <c r="H602">
        <v>2.1967751979827881</v>
      </c>
      <c r="I602">
        <v>57602.00515683979</v>
      </c>
      <c r="J602">
        <f>ROUND(Table1[[#This Row],[Discharge Time (s)]]/3600,3)</f>
        <v>16.001000000000001</v>
      </c>
    </row>
    <row r="603" spans="1:10">
      <c r="A603" t="s">
        <v>10</v>
      </c>
      <c r="B603">
        <v>1</v>
      </c>
      <c r="C603">
        <v>407</v>
      </c>
      <c r="D603" t="str">
        <f>IF(OR(MOD((Table1[[#This Row],[Cycle]])-1,8)=0,Table1[[#This Row],[Cycle]]=1),"Yes","No")</f>
        <v>No</v>
      </c>
      <c r="E603">
        <v>1.0017345746041999E-2</v>
      </c>
      <c r="F603">
        <f t="shared" si="10"/>
        <v>10.017345746041999</v>
      </c>
      <c r="H603">
        <v>2.2395656108856201</v>
      </c>
      <c r="I603">
        <v>57602.005619647709</v>
      </c>
      <c r="J603">
        <f>ROUND(Table1[[#This Row],[Discharge Time (s)]]/3600,3)</f>
        <v>16.001000000000001</v>
      </c>
    </row>
    <row r="604" spans="1:10">
      <c r="A604" t="s">
        <v>10</v>
      </c>
      <c r="B604">
        <v>1</v>
      </c>
      <c r="C604">
        <v>408</v>
      </c>
      <c r="D604" t="str">
        <f>IF(OR(MOD((Table1[[#This Row],[Cycle]])-1,8)=0,Table1[[#This Row],[Cycle]]=1),"Yes","No")</f>
        <v>No</v>
      </c>
      <c r="E604">
        <v>0</v>
      </c>
      <c r="F604">
        <f t="shared" si="10"/>
        <v>0</v>
      </c>
      <c r="H604">
        <v>2.2395656108856201</v>
      </c>
      <c r="I604">
        <v>0</v>
      </c>
      <c r="J604">
        <f>ROUND(Table1[[#This Row],[Discharge Time (s)]]/3600,3)</f>
        <v>0</v>
      </c>
    </row>
    <row r="605" spans="1:10">
      <c r="A605" t="s">
        <v>10</v>
      </c>
      <c r="B605">
        <v>1</v>
      </c>
      <c r="C605">
        <v>409</v>
      </c>
      <c r="D605" t="str">
        <f>IF(OR(MOD((Table1[[#This Row],[Cycle]])-1,8)=0,Table1[[#This Row],[Cycle]]=1),"Yes","No")</f>
        <v>Yes</v>
      </c>
      <c r="E605">
        <v>1.5127846162441E-2</v>
      </c>
      <c r="F605">
        <f t="shared" si="10"/>
        <v>15.127846162441001</v>
      </c>
      <c r="H605">
        <v>2.2823123931884766</v>
      </c>
      <c r="I605">
        <v>92053.855617942827</v>
      </c>
      <c r="J605">
        <f>ROUND(Table1[[#This Row],[Discharge Time (s)]]/3600,3)</f>
        <v>25.571000000000002</v>
      </c>
    </row>
    <row r="606" spans="1:10">
      <c r="A606" t="s">
        <v>10</v>
      </c>
      <c r="B606">
        <v>1</v>
      </c>
      <c r="C606">
        <v>410</v>
      </c>
      <c r="D606" t="str">
        <f>IF(OR(MOD((Table1[[#This Row],[Cycle]])-1,8)=0,Table1[[#This Row],[Cycle]]=1),"Yes","No")</f>
        <v>No</v>
      </c>
      <c r="E606">
        <v>1.0020424541635001E-2</v>
      </c>
      <c r="F606">
        <f t="shared" si="10"/>
        <v>10.020424541635</v>
      </c>
      <c r="H606">
        <v>2.2881555557250977</v>
      </c>
      <c r="I606">
        <v>57602.005393375439</v>
      </c>
      <c r="J606">
        <f>ROUND(Table1[[#This Row],[Discharge Time (s)]]/3600,3)</f>
        <v>16.001000000000001</v>
      </c>
    </row>
    <row r="607" spans="1:10">
      <c r="A607" t="s">
        <v>10</v>
      </c>
      <c r="B607">
        <v>1</v>
      </c>
      <c r="C607">
        <v>411</v>
      </c>
      <c r="D607" t="str">
        <f>IF(OR(MOD((Table1[[#This Row],[Cycle]])-1,8)=0,Table1[[#This Row],[Cycle]]=1),"Yes","No")</f>
        <v>No</v>
      </c>
      <c r="E607">
        <v>1.0011898307026E-2</v>
      </c>
      <c r="F607">
        <f t="shared" si="10"/>
        <v>10.011898307026</v>
      </c>
      <c r="H607">
        <v>2.2407104969024658</v>
      </c>
      <c r="I607">
        <v>57600.039384853837</v>
      </c>
      <c r="J607">
        <f>ROUND(Table1[[#This Row],[Discharge Time (s)]]/3600,3)</f>
        <v>16</v>
      </c>
    </row>
    <row r="608" spans="1:10">
      <c r="A608" t="s">
        <v>10</v>
      </c>
      <c r="B608">
        <v>1</v>
      </c>
      <c r="C608">
        <v>412</v>
      </c>
      <c r="D608" t="str">
        <f>IF(OR(MOD((Table1[[#This Row],[Cycle]])-1,8)=0,Table1[[#This Row],[Cycle]]=1),"Yes","No")</f>
        <v>No</v>
      </c>
      <c r="E608">
        <v>1.0012119640385999E-2</v>
      </c>
      <c r="F608">
        <f t="shared" si="10"/>
        <v>10.012119640385999</v>
      </c>
      <c r="H608">
        <v>2.1978988647460938</v>
      </c>
      <c r="I608">
        <v>57600.039606464823</v>
      </c>
      <c r="J608">
        <f>ROUND(Table1[[#This Row],[Discharge Time (s)]]/3600,3)</f>
        <v>16</v>
      </c>
    </row>
    <row r="609" spans="1:10">
      <c r="A609" t="s">
        <v>10</v>
      </c>
      <c r="B609">
        <v>1</v>
      </c>
      <c r="C609">
        <v>413</v>
      </c>
      <c r="D609" t="str">
        <f>IF(OR(MOD((Table1[[#This Row],[Cycle]])-1,8)=0,Table1[[#This Row],[Cycle]]=1),"Yes","No")</f>
        <v>No</v>
      </c>
      <c r="E609">
        <v>1.0011306742068E-2</v>
      </c>
      <c r="F609">
        <f t="shared" si="10"/>
        <v>10.011306742067999</v>
      </c>
      <c r="H609">
        <v>2.1978988647460938</v>
      </c>
      <c r="I609">
        <v>57600.03966759317</v>
      </c>
      <c r="J609">
        <f>ROUND(Table1[[#This Row],[Discharge Time (s)]]/3600,3)</f>
        <v>16</v>
      </c>
    </row>
    <row r="610" spans="1:10">
      <c r="A610" t="s">
        <v>10</v>
      </c>
      <c r="B610">
        <v>1</v>
      </c>
      <c r="C610">
        <v>414</v>
      </c>
      <c r="D610" t="str">
        <f>IF(OR(MOD((Table1[[#This Row],[Cycle]])-1,8)=0,Table1[[#This Row],[Cycle]]=1),"Yes","No")</f>
        <v>No</v>
      </c>
      <c r="E610">
        <v>1.0026532950904001E-2</v>
      </c>
      <c r="F610">
        <f t="shared" si="10"/>
        <v>10.026532950904</v>
      </c>
      <c r="H610">
        <v>2.2418568134307861</v>
      </c>
      <c r="I610">
        <v>57602.005623607285</v>
      </c>
      <c r="J610">
        <f>ROUND(Table1[[#This Row],[Discharge Time (s)]]/3600,3)</f>
        <v>16.001000000000001</v>
      </c>
    </row>
    <row r="611" spans="1:10" hidden="1">
      <c r="A611" t="s">
        <v>11</v>
      </c>
      <c r="B611">
        <v>1</v>
      </c>
      <c r="C611">
        <v>196</v>
      </c>
      <c r="D611" t="str">
        <f>IF(OR(MOD((Table1[[#This Row],[Cycle]])-1,8)=0,Table1[[#This Row],[Cycle]]=1),"Yes","No")</f>
        <v>No</v>
      </c>
      <c r="E611">
        <v>9.9188473421519992E-3</v>
      </c>
      <c r="F611">
        <f t="shared" si="10"/>
        <v>9.9188473421519987</v>
      </c>
      <c r="H611">
        <v>3.7287766933441162</v>
      </c>
      <c r="I611">
        <v>57602.003572529327</v>
      </c>
      <c r="J611">
        <f>ROUND(Table1[[#This Row],[Discharge Time (s)]]/3600,3)</f>
        <v>16.001000000000001</v>
      </c>
    </row>
    <row r="612" spans="1:10" hidden="1">
      <c r="A612" t="s">
        <v>11</v>
      </c>
      <c r="B612">
        <v>1</v>
      </c>
      <c r="C612">
        <v>197</v>
      </c>
      <c r="D612" t="str">
        <f>IF(OR(MOD((Table1[[#This Row],[Cycle]])-1,8)=0,Table1[[#This Row],[Cycle]]=1),"Yes","No")</f>
        <v>No</v>
      </c>
      <c r="E612">
        <v>9.9028223987890004E-3</v>
      </c>
      <c r="F612">
        <f t="shared" si="10"/>
        <v>9.9028223987890005</v>
      </c>
      <c r="H612">
        <v>3.7325913906097412</v>
      </c>
      <c r="I612">
        <v>57600.037733609701</v>
      </c>
      <c r="J612">
        <f>ROUND(Table1[[#This Row],[Discharge Time (s)]]/3600,3)</f>
        <v>16</v>
      </c>
    </row>
    <row r="613" spans="1:10" hidden="1">
      <c r="A613" t="s">
        <v>11</v>
      </c>
      <c r="B613">
        <v>1</v>
      </c>
      <c r="C613">
        <v>198</v>
      </c>
      <c r="D613" t="str">
        <f>IF(OR(MOD((Table1[[#This Row],[Cycle]])-1,8)=0,Table1[[#This Row],[Cycle]]=1),"Yes","No")</f>
        <v>No</v>
      </c>
      <c r="E613">
        <v>9.8997208795770005E-3</v>
      </c>
      <c r="F613">
        <f t="shared" si="10"/>
        <v>9.899720879577</v>
      </c>
      <c r="H613">
        <v>3.7726447582244873</v>
      </c>
      <c r="I613">
        <v>57602.004069414354</v>
      </c>
      <c r="J613">
        <f>ROUND(Table1[[#This Row],[Discharge Time (s)]]/3600,3)</f>
        <v>16.001000000000001</v>
      </c>
    </row>
    <row r="614" spans="1:10" hidden="1">
      <c r="A614" t="s">
        <v>11</v>
      </c>
      <c r="B614">
        <v>1</v>
      </c>
      <c r="C614">
        <v>199</v>
      </c>
      <c r="D614" t="str">
        <f>IF(OR(MOD((Table1[[#This Row],[Cycle]])-1,8)=0,Table1[[#This Row],[Cycle]]=1),"Yes","No")</f>
        <v>No</v>
      </c>
      <c r="E614">
        <v>9.9068454872170003E-3</v>
      </c>
      <c r="F614">
        <f t="shared" si="10"/>
        <v>9.9068454872169998</v>
      </c>
      <c r="H614">
        <v>3.7325913906097412</v>
      </c>
      <c r="I614">
        <v>57600.038279693523</v>
      </c>
      <c r="J614">
        <f>ROUND(Table1[[#This Row],[Discharge Time (s)]]/3600,3)</f>
        <v>16</v>
      </c>
    </row>
    <row r="615" spans="1:10" hidden="1">
      <c r="A615" t="s">
        <v>11</v>
      </c>
      <c r="B615">
        <v>1</v>
      </c>
      <c r="C615">
        <v>200</v>
      </c>
      <c r="D615" t="str">
        <f>IF(OR(MOD((Table1[[#This Row],[Cycle]])-1,8)=0,Table1[[#This Row],[Cycle]]=1),"Yes","No")</f>
        <v>No</v>
      </c>
      <c r="E615">
        <v>0</v>
      </c>
      <c r="F615">
        <f t="shared" si="10"/>
        <v>0</v>
      </c>
      <c r="H615">
        <v>3.7325913906097412</v>
      </c>
      <c r="I615">
        <v>0</v>
      </c>
      <c r="J615">
        <f>ROUND(Table1[[#This Row],[Discharge Time (s)]]/3600,3)</f>
        <v>0</v>
      </c>
    </row>
    <row r="616" spans="1:10" hidden="1">
      <c r="A616" t="s">
        <v>11</v>
      </c>
      <c r="B616">
        <v>1</v>
      </c>
      <c r="C616">
        <v>201</v>
      </c>
      <c r="D616" t="str">
        <f>IF(OR(MOD((Table1[[#This Row],[Cycle]])-1,8)=0,Table1[[#This Row],[Cycle]]=1),"Yes","No")</f>
        <v>Yes</v>
      </c>
      <c r="E616">
        <v>2.0027363505685E-2</v>
      </c>
      <c r="F616">
        <f t="shared" si="10"/>
        <v>20.027363505684999</v>
      </c>
      <c r="H616">
        <v>3.7745733261108398</v>
      </c>
      <c r="I616">
        <v>126739.40497541556</v>
      </c>
      <c r="J616">
        <f>ROUND(Table1[[#This Row],[Discharge Time (s)]]/3600,3)</f>
        <v>35.204999999999998</v>
      </c>
    </row>
    <row r="617" spans="1:10" hidden="1">
      <c r="A617" t="s">
        <v>11</v>
      </c>
      <c r="B617">
        <v>1</v>
      </c>
      <c r="C617">
        <v>202</v>
      </c>
      <c r="D617" t="str">
        <f>IF(OR(MOD((Table1[[#This Row],[Cycle]])-1,8)=0,Table1[[#This Row],[Cycle]]=1),"Yes","No")</f>
        <v>No</v>
      </c>
      <c r="E617">
        <v>9.9029238142190005E-3</v>
      </c>
      <c r="F617">
        <f t="shared" si="10"/>
        <v>9.902923814219001</v>
      </c>
      <c r="H617">
        <v>4.0399813652038574</v>
      </c>
      <c r="I617">
        <v>57602.001281374149</v>
      </c>
      <c r="J617">
        <f>ROUND(Table1[[#This Row],[Discharge Time (s)]]/3600,3)</f>
        <v>16.001000000000001</v>
      </c>
    </row>
    <row r="618" spans="1:10" hidden="1">
      <c r="A618" t="s">
        <v>11</v>
      </c>
      <c r="B618">
        <v>1</v>
      </c>
      <c r="C618">
        <v>203</v>
      </c>
      <c r="D618" t="str">
        <f>IF(OR(MOD((Table1[[#This Row],[Cycle]])-1,8)=0,Table1[[#This Row],[Cycle]]=1),"Yes","No")</f>
        <v>No</v>
      </c>
      <c r="E618">
        <v>9.9043707607800006E-3</v>
      </c>
      <c r="F618">
        <f t="shared" si="10"/>
        <v>9.9043707607800009</v>
      </c>
      <c r="H618">
        <v>3.7306830883026123</v>
      </c>
      <c r="I618">
        <v>57600.055232386258</v>
      </c>
      <c r="J618">
        <f>ROUND(Table1[[#This Row],[Discharge Time (s)]]/3600,3)</f>
        <v>16</v>
      </c>
    </row>
    <row r="619" spans="1:10" hidden="1">
      <c r="A619" t="s">
        <v>11</v>
      </c>
      <c r="B619">
        <v>1</v>
      </c>
      <c r="C619">
        <v>204</v>
      </c>
      <c r="D619" t="str">
        <f>IF(OR(MOD((Table1[[#This Row],[Cycle]])-1,8)=0,Table1[[#This Row],[Cycle]]=1),"Yes","No")</f>
        <v>No</v>
      </c>
      <c r="E619">
        <v>9.9090212488439997E-3</v>
      </c>
      <c r="F619">
        <f t="shared" si="10"/>
        <v>9.9090212488440006</v>
      </c>
      <c r="H619">
        <v>3.6905663013458252</v>
      </c>
      <c r="I619">
        <v>57600.036089509413</v>
      </c>
      <c r="J619">
        <f>ROUND(Table1[[#This Row],[Discharge Time (s)]]/3600,3)</f>
        <v>16</v>
      </c>
    </row>
    <row r="620" spans="1:10" hidden="1">
      <c r="A620" t="s">
        <v>11</v>
      </c>
      <c r="B620">
        <v>1</v>
      </c>
      <c r="C620">
        <v>205</v>
      </c>
      <c r="D620" t="str">
        <f>IF(OR(MOD((Table1[[#This Row],[Cycle]])-1,8)=0,Table1[[#This Row],[Cycle]]=1),"Yes","No")</f>
        <v>No</v>
      </c>
      <c r="E620">
        <v>9.9079209736430002E-3</v>
      </c>
      <c r="F620">
        <f t="shared" si="10"/>
        <v>9.9079209736429998</v>
      </c>
      <c r="H620">
        <v>3.6905663013458252</v>
      </c>
      <c r="I620">
        <v>57602.003378858673</v>
      </c>
      <c r="J620">
        <f>ROUND(Table1[[#This Row],[Discharge Time (s)]]/3600,3)</f>
        <v>16.001000000000001</v>
      </c>
    </row>
    <row r="621" spans="1:10" hidden="1">
      <c r="A621" t="s">
        <v>11</v>
      </c>
      <c r="B621">
        <v>1</v>
      </c>
      <c r="C621">
        <v>206</v>
      </c>
      <c r="D621" t="str">
        <f>IF(OR(MOD((Table1[[#This Row],[Cycle]])-1,8)=0,Table1[[#This Row],[Cycle]]=1),"Yes","No")</f>
        <v>No</v>
      </c>
      <c r="E621">
        <v>9.9033629002049997E-3</v>
      </c>
      <c r="F621">
        <f t="shared" si="10"/>
        <v>9.9033629002049999</v>
      </c>
      <c r="H621">
        <v>3.6484980583190918</v>
      </c>
      <c r="I621">
        <v>57600.040174388247</v>
      </c>
      <c r="J621">
        <f>ROUND(Table1[[#This Row],[Discharge Time (s)]]/3600,3)</f>
        <v>16</v>
      </c>
    </row>
    <row r="622" spans="1:10" hidden="1">
      <c r="A622" t="s">
        <v>11</v>
      </c>
      <c r="B622">
        <v>1</v>
      </c>
      <c r="C622">
        <v>207</v>
      </c>
      <c r="D622" t="str">
        <f>IF(OR(MOD((Table1[[#This Row],[Cycle]])-1,8)=0,Table1[[#This Row],[Cycle]]=1),"Yes","No")</f>
        <v>No</v>
      </c>
      <c r="E622">
        <v>9.9081017733960008E-3</v>
      </c>
      <c r="F622">
        <f t="shared" si="10"/>
        <v>9.908101773396</v>
      </c>
      <c r="H622">
        <v>3.6905663013458252</v>
      </c>
      <c r="I622">
        <v>57600.025714187112</v>
      </c>
      <c r="J622">
        <f>ROUND(Table1[[#This Row],[Discharge Time (s)]]/3600,3)</f>
        <v>16</v>
      </c>
    </row>
    <row r="623" spans="1:10" hidden="1">
      <c r="A623" t="s">
        <v>11</v>
      </c>
      <c r="B623">
        <v>1</v>
      </c>
      <c r="C623">
        <v>208</v>
      </c>
      <c r="D623" t="str">
        <f>IF(OR(MOD((Table1[[#This Row],[Cycle]])-1,8)=0,Table1[[#This Row],[Cycle]]=1),"Yes","No")</f>
        <v>No</v>
      </c>
      <c r="E623">
        <v>0</v>
      </c>
      <c r="F623">
        <f t="shared" si="10"/>
        <v>0</v>
      </c>
      <c r="H623">
        <v>3.6905663013458252</v>
      </c>
      <c r="I623">
        <v>0</v>
      </c>
      <c r="J623">
        <f>ROUND(Table1[[#This Row],[Discharge Time (s)]]/3600,3)</f>
        <v>0</v>
      </c>
    </row>
    <row r="624" spans="1:10" hidden="1">
      <c r="A624" t="s">
        <v>11</v>
      </c>
      <c r="B624">
        <v>1</v>
      </c>
      <c r="C624">
        <v>209</v>
      </c>
      <c r="D624" t="str">
        <f>IF(OR(MOD((Table1[[#This Row],[Cycle]])-1,8)=0,Table1[[#This Row],[Cycle]]=1),"Yes","No")</f>
        <v>Yes</v>
      </c>
      <c r="E624">
        <v>2.0022139043268002E-2</v>
      </c>
      <c r="F624">
        <f t="shared" si="10"/>
        <v>20.022139043268002</v>
      </c>
      <c r="H624">
        <v>3.7726447582244873</v>
      </c>
      <c r="I624">
        <v>126710.04298764364</v>
      </c>
      <c r="J624">
        <f>ROUND(Table1[[#This Row],[Discharge Time (s)]]/3600,3)</f>
        <v>35.197000000000003</v>
      </c>
    </row>
    <row r="625" spans="1:10" hidden="1">
      <c r="A625" t="s">
        <v>11</v>
      </c>
      <c r="B625">
        <v>1</v>
      </c>
      <c r="C625">
        <v>210</v>
      </c>
      <c r="D625" t="str">
        <f>IF(OR(MOD((Table1[[#This Row],[Cycle]])-1,8)=0,Table1[[#This Row],[Cycle]]=1),"Yes","No")</f>
        <v>No</v>
      </c>
      <c r="E625">
        <v>9.9022543837900007E-3</v>
      </c>
      <c r="F625">
        <f t="shared" si="10"/>
        <v>9.9022543837899999</v>
      </c>
      <c r="H625">
        <v>4.0379157066345215</v>
      </c>
      <c r="I625">
        <v>57600.040472827568</v>
      </c>
      <c r="J625">
        <f>ROUND(Table1[[#This Row],[Discharge Time (s)]]/3600,3)</f>
        <v>16</v>
      </c>
    </row>
    <row r="626" spans="1:10" hidden="1">
      <c r="A626" t="s">
        <v>11</v>
      </c>
      <c r="B626">
        <v>1</v>
      </c>
      <c r="C626">
        <v>211</v>
      </c>
      <c r="D626" t="str">
        <f>IF(OR(MOD((Table1[[#This Row],[Cycle]])-1,8)=0,Table1[[#This Row],[Cycle]]=1),"Yes","No")</f>
        <v>No</v>
      </c>
      <c r="E626">
        <v>9.9005652304949999E-3</v>
      </c>
      <c r="F626">
        <f t="shared" si="10"/>
        <v>9.9005652304949994</v>
      </c>
      <c r="H626">
        <v>3.688678503036499</v>
      </c>
      <c r="I626">
        <v>57602.003701407382</v>
      </c>
      <c r="J626">
        <f>ROUND(Table1[[#This Row],[Discharge Time (s)]]/3600,3)</f>
        <v>16.001000000000001</v>
      </c>
    </row>
    <row r="627" spans="1:10" hidden="1">
      <c r="A627" t="s">
        <v>11</v>
      </c>
      <c r="B627">
        <v>1</v>
      </c>
      <c r="C627">
        <v>212</v>
      </c>
      <c r="D627" t="str">
        <f>IF(OR(MOD((Table1[[#This Row],[Cycle]])-1,8)=0,Table1[[#This Row],[Cycle]]=1),"Yes","No")</f>
        <v>No</v>
      </c>
      <c r="E627">
        <v>9.8938016820890005E-3</v>
      </c>
      <c r="F627">
        <f t="shared" si="10"/>
        <v>9.8938016820890002</v>
      </c>
      <c r="H627">
        <v>3.7345016002655029</v>
      </c>
      <c r="I627">
        <v>57601.990915227361</v>
      </c>
      <c r="J627">
        <f>ROUND(Table1[[#This Row],[Discharge Time (s)]]/3600,3)</f>
        <v>16.001000000000001</v>
      </c>
    </row>
    <row r="628" spans="1:10" hidden="1">
      <c r="A628" t="s">
        <v>11</v>
      </c>
      <c r="B628">
        <v>1</v>
      </c>
      <c r="C628">
        <v>213</v>
      </c>
      <c r="D628" t="str">
        <f>IF(OR(MOD((Table1[[#This Row],[Cycle]])-1,8)=0,Table1[[#This Row],[Cycle]]=1),"Yes","No")</f>
        <v>No</v>
      </c>
      <c r="E628">
        <v>9.8979884847209994E-3</v>
      </c>
      <c r="F628">
        <f t="shared" si="10"/>
        <v>9.8979884847209991</v>
      </c>
      <c r="H628">
        <v>3.7765042781829834</v>
      </c>
      <c r="I628">
        <v>57600.02426040214</v>
      </c>
      <c r="J628">
        <f>ROUND(Table1[[#This Row],[Discharge Time (s)]]/3600,3)</f>
        <v>16</v>
      </c>
    </row>
    <row r="629" spans="1:10" hidden="1">
      <c r="A629" t="s">
        <v>11</v>
      </c>
      <c r="B629">
        <v>1</v>
      </c>
      <c r="C629">
        <v>214</v>
      </c>
      <c r="D629" t="str">
        <f>IF(OR(MOD((Table1[[#This Row],[Cycle]])-1,8)=0,Table1[[#This Row],[Cycle]]=1),"Yes","No")</f>
        <v>No</v>
      </c>
      <c r="E629">
        <v>9.8989591360040003E-3</v>
      </c>
      <c r="F629">
        <f t="shared" si="10"/>
        <v>9.8989591360040006</v>
      </c>
      <c r="H629">
        <v>3.7745733261108398</v>
      </c>
      <c r="I629">
        <v>57601.99992204614</v>
      </c>
      <c r="J629">
        <f>ROUND(Table1[[#This Row],[Discharge Time (s)]]/3600,3)</f>
        <v>16.001000000000001</v>
      </c>
    </row>
    <row r="630" spans="1:10" hidden="1">
      <c r="A630" t="s">
        <v>11</v>
      </c>
      <c r="B630">
        <v>1</v>
      </c>
      <c r="C630">
        <v>215</v>
      </c>
      <c r="D630" t="str">
        <f>IF(OR(MOD((Table1[[#This Row],[Cycle]])-1,8)=0,Table1[[#This Row],[Cycle]]=1),"Yes","No")</f>
        <v>No</v>
      </c>
      <c r="E630">
        <v>9.9025148319860003E-3</v>
      </c>
      <c r="F630">
        <f t="shared" si="10"/>
        <v>9.9025148319860001</v>
      </c>
      <c r="H630">
        <v>3.7345016002655029</v>
      </c>
      <c r="I630">
        <v>57600.034847079973</v>
      </c>
      <c r="J630">
        <f>ROUND(Table1[[#This Row],[Discharge Time (s)]]/3600,3)</f>
        <v>16</v>
      </c>
    </row>
    <row r="631" spans="1:10" hidden="1">
      <c r="A631" t="s">
        <v>11</v>
      </c>
      <c r="B631">
        <v>1</v>
      </c>
      <c r="C631">
        <v>216</v>
      </c>
      <c r="D631" t="str">
        <f>IF(OR(MOD((Table1[[#This Row],[Cycle]])-1,8)=0,Table1[[#This Row],[Cycle]]=1),"Yes","No")</f>
        <v>No</v>
      </c>
      <c r="E631">
        <v>0</v>
      </c>
      <c r="F631">
        <f t="shared" si="10"/>
        <v>0</v>
      </c>
      <c r="H631">
        <v>3.7345016002655029</v>
      </c>
      <c r="I631">
        <v>0</v>
      </c>
      <c r="J631">
        <f>ROUND(Table1[[#This Row],[Discharge Time (s)]]/3600,3)</f>
        <v>0</v>
      </c>
    </row>
    <row r="632" spans="1:10" hidden="1">
      <c r="A632" t="s">
        <v>11</v>
      </c>
      <c r="B632">
        <v>1</v>
      </c>
      <c r="C632">
        <v>217</v>
      </c>
      <c r="D632" t="str">
        <f>IF(OR(MOD((Table1[[#This Row],[Cycle]])-1,8)=0,Table1[[#This Row],[Cycle]]=1),"Yes","No")</f>
        <v>Yes</v>
      </c>
      <c r="E632">
        <v>2.0020204741924001E-2</v>
      </c>
      <c r="F632">
        <f t="shared" si="10"/>
        <v>20.020204741924001</v>
      </c>
      <c r="H632">
        <v>3.6905663013458252</v>
      </c>
      <c r="I632">
        <v>126422.06599070554</v>
      </c>
      <c r="J632">
        <f>ROUND(Table1[[#This Row],[Discharge Time (s)]]/3600,3)</f>
        <v>35.116999999999997</v>
      </c>
    </row>
    <row r="633" spans="1:10" hidden="1">
      <c r="A633" t="s">
        <v>11</v>
      </c>
      <c r="B633">
        <v>1</v>
      </c>
      <c r="C633">
        <v>218</v>
      </c>
      <c r="D633" t="str">
        <f>IF(OR(MOD((Table1[[#This Row],[Cycle]])-1,8)=0,Table1[[#This Row],[Cycle]]=1),"Yes","No")</f>
        <v>No</v>
      </c>
      <c r="E633">
        <v>9.9002361216590003E-3</v>
      </c>
      <c r="F633">
        <f t="shared" si="10"/>
        <v>9.9002361216590007</v>
      </c>
      <c r="H633">
        <v>3.9981133937835693</v>
      </c>
      <c r="I633">
        <v>57600.03762132852</v>
      </c>
      <c r="J633">
        <f>ROUND(Table1[[#This Row],[Discharge Time (s)]]/3600,3)</f>
        <v>16</v>
      </c>
    </row>
    <row r="634" spans="1:10" hidden="1">
      <c r="A634" t="s">
        <v>11</v>
      </c>
      <c r="B634">
        <v>1</v>
      </c>
      <c r="C634">
        <v>219</v>
      </c>
      <c r="D634" t="str">
        <f>IF(OR(MOD((Table1[[#This Row],[Cycle]])-1,8)=0,Table1[[#This Row],[Cycle]]=1),"Yes","No")</f>
        <v>No</v>
      </c>
      <c r="E634">
        <v>9.8958659750319998E-3</v>
      </c>
      <c r="F634">
        <f t="shared" si="10"/>
        <v>9.8958659750320006</v>
      </c>
      <c r="H634">
        <v>3.7745733261108398</v>
      </c>
      <c r="I634">
        <v>57602.003761690925</v>
      </c>
      <c r="J634">
        <f>ROUND(Table1[[#This Row],[Discharge Time (s)]]/3600,3)</f>
        <v>16.001000000000001</v>
      </c>
    </row>
    <row r="635" spans="1:10" hidden="1">
      <c r="A635" t="s">
        <v>11</v>
      </c>
      <c r="B635">
        <v>1</v>
      </c>
      <c r="C635">
        <v>220</v>
      </c>
      <c r="D635" t="str">
        <f>IF(OR(MOD((Table1[[#This Row],[Cycle]])-1,8)=0,Table1[[#This Row],[Cycle]]=1),"Yes","No")</f>
        <v>No</v>
      </c>
      <c r="E635">
        <v>9.8970381026710005E-3</v>
      </c>
      <c r="F635">
        <f t="shared" si="10"/>
        <v>9.8970381026710008</v>
      </c>
      <c r="H635">
        <v>3.6905663013458252</v>
      </c>
      <c r="I635">
        <v>57600.037763238361</v>
      </c>
      <c r="J635">
        <f>ROUND(Table1[[#This Row],[Discharge Time (s)]]/3600,3)</f>
        <v>16</v>
      </c>
    </row>
    <row r="636" spans="1:10" hidden="1">
      <c r="A636" t="s">
        <v>11</v>
      </c>
      <c r="B636">
        <v>1</v>
      </c>
      <c r="C636">
        <v>221</v>
      </c>
      <c r="D636" t="str">
        <f>IF(OR(MOD((Table1[[#This Row],[Cycle]])-1,8)=0,Table1[[#This Row],[Cycle]]=1),"Yes","No")</f>
        <v>No</v>
      </c>
      <c r="E636">
        <v>9.9004398293870005E-3</v>
      </c>
      <c r="F636">
        <f t="shared" si="10"/>
        <v>9.9004398293870004</v>
      </c>
      <c r="H636">
        <v>3.7745733261108398</v>
      </c>
      <c r="I636">
        <v>57600.037591003267</v>
      </c>
      <c r="J636">
        <f>ROUND(Table1[[#This Row],[Discharge Time (s)]]/3600,3)</f>
        <v>16</v>
      </c>
    </row>
    <row r="637" spans="1:10" hidden="1">
      <c r="A637" t="s">
        <v>11</v>
      </c>
      <c r="B637">
        <v>1</v>
      </c>
      <c r="C637">
        <v>222</v>
      </c>
      <c r="D637" t="str">
        <f>IF(OR(MOD((Table1[[#This Row],[Cycle]])-1,8)=0,Table1[[#This Row],[Cycle]]=1),"Yes","No")</f>
        <v>No</v>
      </c>
      <c r="E637">
        <v>9.9096643454460002E-3</v>
      </c>
      <c r="F637">
        <f t="shared" si="10"/>
        <v>9.9096643454460001</v>
      </c>
      <c r="H637">
        <v>3.688678503036499</v>
      </c>
      <c r="I637">
        <v>57600.037548343571</v>
      </c>
      <c r="J637">
        <f>ROUND(Table1[[#This Row],[Discharge Time (s)]]/3600,3)</f>
        <v>16</v>
      </c>
    </row>
    <row r="638" spans="1:10" hidden="1">
      <c r="A638" t="s">
        <v>11</v>
      </c>
      <c r="B638">
        <v>1</v>
      </c>
      <c r="C638">
        <v>223</v>
      </c>
      <c r="D638" t="str">
        <f>IF(OR(MOD((Table1[[#This Row],[Cycle]])-1,8)=0,Table1[[#This Row],[Cycle]]=1),"Yes","No")</f>
        <v>No</v>
      </c>
      <c r="E638">
        <v>9.9157141447250002E-3</v>
      </c>
      <c r="F638">
        <f t="shared" si="10"/>
        <v>9.9157141447249995</v>
      </c>
      <c r="H638">
        <v>3.8165128231048584</v>
      </c>
      <c r="I638">
        <v>57600.037625838944</v>
      </c>
      <c r="J638">
        <f>ROUND(Table1[[#This Row],[Discharge Time (s)]]/3600,3)</f>
        <v>16</v>
      </c>
    </row>
    <row r="639" spans="1:10" hidden="1">
      <c r="A639" t="s">
        <v>11</v>
      </c>
      <c r="B639">
        <v>1</v>
      </c>
      <c r="C639">
        <v>224</v>
      </c>
      <c r="D639" t="str">
        <f>IF(OR(MOD((Table1[[#This Row],[Cycle]])-1,8)=0,Table1[[#This Row],[Cycle]]=1),"Yes","No")</f>
        <v>No</v>
      </c>
      <c r="E639">
        <v>0</v>
      </c>
      <c r="F639">
        <f t="shared" si="10"/>
        <v>0</v>
      </c>
      <c r="H639">
        <v>3.8165128231048584</v>
      </c>
      <c r="I639">
        <v>0</v>
      </c>
      <c r="J639">
        <f>ROUND(Table1[[#This Row],[Discharge Time (s)]]/3600,3)</f>
        <v>0</v>
      </c>
    </row>
    <row r="640" spans="1:10" hidden="1">
      <c r="A640" t="s">
        <v>11</v>
      </c>
      <c r="B640">
        <v>1</v>
      </c>
      <c r="C640">
        <v>225</v>
      </c>
      <c r="D640" t="str">
        <f>IF(OR(MOD((Table1[[#This Row],[Cycle]])-1,8)=0,Table1[[#This Row],[Cycle]]=1),"Yes","No")</f>
        <v>Yes</v>
      </c>
      <c r="E640">
        <v>1.9996082886136E-2</v>
      </c>
      <c r="F640">
        <f t="shared" si="10"/>
        <v>19.996082886136001</v>
      </c>
      <c r="H640">
        <v>3.6905663013458252</v>
      </c>
      <c r="I640">
        <v>126466.4902201755</v>
      </c>
      <c r="J640">
        <f>ROUND(Table1[[#This Row],[Discharge Time (s)]]/3600,3)</f>
        <v>35.130000000000003</v>
      </c>
    </row>
    <row r="641" spans="1:10" hidden="1">
      <c r="A641" t="s">
        <v>11</v>
      </c>
      <c r="B641">
        <v>1</v>
      </c>
      <c r="C641">
        <v>226</v>
      </c>
      <c r="D641" t="str">
        <f>IF(OR(MOD((Table1[[#This Row],[Cycle]])-1,8)=0,Table1[[#This Row],[Cycle]]=1),"Yes","No")</f>
        <v>No</v>
      </c>
      <c r="E641">
        <v>9.8977657968009995E-3</v>
      </c>
      <c r="F641">
        <f t="shared" si="10"/>
        <v>9.897765796801</v>
      </c>
      <c r="H641">
        <v>4.0399813652038574</v>
      </c>
      <c r="I641">
        <v>57602.003792722157</v>
      </c>
      <c r="J641">
        <f>ROUND(Table1[[#This Row],[Discharge Time (s)]]/3600,3)</f>
        <v>16.001000000000001</v>
      </c>
    </row>
    <row r="642" spans="1:10" hidden="1">
      <c r="A642" t="s">
        <v>11</v>
      </c>
      <c r="B642">
        <v>1</v>
      </c>
      <c r="C642">
        <v>227</v>
      </c>
      <c r="D642" t="str">
        <f>IF(OR(MOD((Table1[[#This Row],[Cycle]])-1,8)=0,Table1[[#This Row],[Cycle]]=1),"Yes","No")</f>
        <v>No</v>
      </c>
      <c r="E642">
        <v>9.9003501129280008E-3</v>
      </c>
      <c r="F642">
        <f t="shared" si="10"/>
        <v>9.9003501129280007</v>
      </c>
      <c r="H642">
        <v>3.7306830883026123</v>
      </c>
      <c r="I642">
        <v>57600.045902155951</v>
      </c>
      <c r="J642">
        <f>ROUND(Table1[[#This Row],[Discharge Time (s)]]/3600,3)</f>
        <v>16</v>
      </c>
    </row>
    <row r="643" spans="1:10" hidden="1">
      <c r="A643" t="s">
        <v>11</v>
      </c>
      <c r="B643">
        <v>1</v>
      </c>
      <c r="C643">
        <v>228</v>
      </c>
      <c r="D643" t="str">
        <f>IF(OR(MOD((Table1[[#This Row],[Cycle]])-1,8)=0,Table1[[#This Row],[Cycle]]=1),"Yes","No")</f>
        <v>No</v>
      </c>
      <c r="E643">
        <v>9.9294217296839998E-3</v>
      </c>
      <c r="F643">
        <f t="shared" si="10"/>
        <v>9.9294217296839999</v>
      </c>
      <c r="H643">
        <v>3.7745733261108398</v>
      </c>
      <c r="I643">
        <v>57600.037685123432</v>
      </c>
      <c r="J643">
        <f>ROUND(Table1[[#This Row],[Discharge Time (s)]]/3600,3)</f>
        <v>16</v>
      </c>
    </row>
    <row r="644" spans="1:10" hidden="1">
      <c r="A644" t="s">
        <v>11</v>
      </c>
      <c r="B644">
        <v>1</v>
      </c>
      <c r="C644">
        <v>229</v>
      </c>
      <c r="D644" t="str">
        <f>IF(OR(MOD((Table1[[#This Row],[Cycle]])-1,8)=0,Table1[[#This Row],[Cycle]]=1),"Yes","No")</f>
        <v>No</v>
      </c>
      <c r="E644">
        <v>9.9343367439940003E-3</v>
      </c>
      <c r="F644">
        <f t="shared" si="10"/>
        <v>9.9343367439940007</v>
      </c>
      <c r="H644">
        <v>3.7325913906097412</v>
      </c>
      <c r="I644">
        <v>57600.037673360144</v>
      </c>
      <c r="J644">
        <f>ROUND(Table1[[#This Row],[Discharge Time (s)]]/3600,3)</f>
        <v>16</v>
      </c>
    </row>
    <row r="645" spans="1:10" hidden="1">
      <c r="A645" t="s">
        <v>11</v>
      </c>
      <c r="B645">
        <v>1</v>
      </c>
      <c r="C645">
        <v>230</v>
      </c>
      <c r="D645" t="str">
        <f>IF(OR(MOD((Table1[[#This Row],[Cycle]])-1,8)=0,Table1[[#This Row],[Cycle]]=1),"Yes","No")</f>
        <v>No</v>
      </c>
      <c r="E645">
        <v>9.9323817682460003E-3</v>
      </c>
      <c r="F645">
        <f t="shared" si="10"/>
        <v>9.9323817682459996</v>
      </c>
      <c r="H645">
        <v>3.7745733261108398</v>
      </c>
      <c r="I645">
        <v>57600.037549639033</v>
      </c>
      <c r="J645">
        <f>ROUND(Table1[[#This Row],[Discharge Time (s)]]/3600,3)</f>
        <v>16</v>
      </c>
    </row>
    <row r="646" spans="1:10" hidden="1">
      <c r="A646" t="s">
        <v>11</v>
      </c>
      <c r="B646">
        <v>1</v>
      </c>
      <c r="C646">
        <v>231</v>
      </c>
      <c r="D646" t="str">
        <f>IF(OR(MOD((Table1[[#This Row],[Cycle]])-1,8)=0,Table1[[#This Row],[Cycle]]=1),"Yes","No")</f>
        <v>No</v>
      </c>
      <c r="E646">
        <v>9.9242616695749998E-3</v>
      </c>
      <c r="F646">
        <f t="shared" ref="F646:F709" si="11">1000*E646</f>
        <v>9.9242616695749994</v>
      </c>
      <c r="H646">
        <v>3.8204171657562256</v>
      </c>
      <c r="I646">
        <v>57600.037413720915</v>
      </c>
      <c r="J646">
        <f>ROUND(Table1[[#This Row],[Discharge Time (s)]]/3600,3)</f>
        <v>16</v>
      </c>
    </row>
    <row r="647" spans="1:10" hidden="1">
      <c r="A647" t="s">
        <v>11</v>
      </c>
      <c r="B647">
        <v>1</v>
      </c>
      <c r="C647">
        <v>232</v>
      </c>
      <c r="D647" t="str">
        <f>IF(OR(MOD((Table1[[#This Row],[Cycle]])-1,8)=0,Table1[[#This Row],[Cycle]]=1),"Yes","No")</f>
        <v>No</v>
      </c>
      <c r="E647">
        <v>0</v>
      </c>
      <c r="F647">
        <f t="shared" si="11"/>
        <v>0</v>
      </c>
      <c r="H647">
        <v>3.8204171657562256</v>
      </c>
      <c r="I647">
        <v>0</v>
      </c>
      <c r="J647">
        <f>ROUND(Table1[[#This Row],[Discharge Time (s)]]/3600,3)</f>
        <v>0</v>
      </c>
    </row>
    <row r="648" spans="1:10" hidden="1">
      <c r="A648" t="s">
        <v>11</v>
      </c>
      <c r="B648">
        <v>1</v>
      </c>
      <c r="C648">
        <v>233</v>
      </c>
      <c r="D648" t="str">
        <f>IF(OR(MOD((Table1[[#This Row],[Cycle]])-1,8)=0,Table1[[#This Row],[Cycle]]=1),"Yes","No")</f>
        <v>Yes</v>
      </c>
      <c r="E648">
        <v>1.9992319762703999E-2</v>
      </c>
      <c r="F648">
        <f t="shared" si="11"/>
        <v>19.992319762704</v>
      </c>
      <c r="H648">
        <v>3.8623542785644531</v>
      </c>
      <c r="I648">
        <v>126392.46996760961</v>
      </c>
      <c r="J648">
        <f>ROUND(Table1[[#This Row],[Discharge Time (s)]]/3600,3)</f>
        <v>35.109000000000002</v>
      </c>
    </row>
    <row r="649" spans="1:10" hidden="1">
      <c r="A649" t="s">
        <v>11</v>
      </c>
      <c r="B649">
        <v>1</v>
      </c>
      <c r="C649">
        <v>234</v>
      </c>
      <c r="D649" t="str">
        <f>IF(OR(MOD((Table1[[#This Row],[Cycle]])-1,8)=0,Table1[[#This Row],[Cycle]]=1),"Yes","No")</f>
        <v>No</v>
      </c>
      <c r="E649">
        <v>9.9031761354710004E-3</v>
      </c>
      <c r="F649">
        <f t="shared" si="11"/>
        <v>9.903176135471</v>
      </c>
      <c r="H649">
        <v>3.9981133937835693</v>
      </c>
      <c r="I649">
        <v>57600.032655721923</v>
      </c>
      <c r="J649">
        <f>ROUND(Table1[[#This Row],[Discharge Time (s)]]/3600,3)</f>
        <v>16</v>
      </c>
    </row>
    <row r="650" spans="1:10" hidden="1">
      <c r="A650" t="s">
        <v>11</v>
      </c>
      <c r="B650">
        <v>1</v>
      </c>
      <c r="C650">
        <v>235</v>
      </c>
      <c r="D650" t="str">
        <f>IF(OR(MOD((Table1[[#This Row],[Cycle]])-1,8)=0,Table1[[#This Row],[Cycle]]=1),"Yes","No")</f>
        <v>No</v>
      </c>
      <c r="E650">
        <v>9.9376526783649995E-3</v>
      </c>
      <c r="F650">
        <f t="shared" si="11"/>
        <v>9.9376526783649997</v>
      </c>
      <c r="H650">
        <v>3.7325913906097412</v>
      </c>
      <c r="I650">
        <v>57600.037737479935</v>
      </c>
      <c r="J650">
        <f>ROUND(Table1[[#This Row],[Discharge Time (s)]]/3600,3)</f>
        <v>16</v>
      </c>
    </row>
    <row r="651" spans="1:10" hidden="1">
      <c r="A651" t="s">
        <v>11</v>
      </c>
      <c r="B651">
        <v>1</v>
      </c>
      <c r="C651">
        <v>236</v>
      </c>
      <c r="D651" t="str">
        <f>IF(OR(MOD((Table1[[#This Row],[Cycle]])-1,8)=0,Table1[[#This Row],[Cycle]]=1),"Yes","No")</f>
        <v>No</v>
      </c>
      <c r="E651">
        <v>9.9351741769510005E-3</v>
      </c>
      <c r="F651">
        <f t="shared" si="11"/>
        <v>9.9351741769510014</v>
      </c>
      <c r="H651">
        <v>3.8184638023376465</v>
      </c>
      <c r="I651">
        <v>57600.031905635216</v>
      </c>
      <c r="J651">
        <f>ROUND(Table1[[#This Row],[Discharge Time (s)]]/3600,3)</f>
        <v>16</v>
      </c>
    </row>
    <row r="652" spans="1:10" hidden="1">
      <c r="A652" t="s">
        <v>11</v>
      </c>
      <c r="B652">
        <v>1</v>
      </c>
      <c r="C652">
        <v>237</v>
      </c>
      <c r="D652" t="str">
        <f>IF(OR(MOD((Table1[[#This Row],[Cycle]])-1,8)=0,Table1[[#This Row],[Cycle]]=1),"Yes","No")</f>
        <v>No</v>
      </c>
      <c r="E652">
        <v>9.9286352880839993E-3</v>
      </c>
      <c r="F652">
        <f t="shared" si="11"/>
        <v>9.9286352880839992</v>
      </c>
      <c r="H652">
        <v>3.7745733261108398</v>
      </c>
      <c r="I652">
        <v>57600.043116469795</v>
      </c>
      <c r="J652">
        <f>ROUND(Table1[[#This Row],[Discharge Time (s)]]/3600,3)</f>
        <v>16</v>
      </c>
    </row>
    <row r="653" spans="1:10" hidden="1">
      <c r="A653" t="s">
        <v>11</v>
      </c>
      <c r="B653">
        <v>1</v>
      </c>
      <c r="C653">
        <v>238</v>
      </c>
      <c r="D653" t="str">
        <f>IF(OR(MOD((Table1[[#This Row],[Cycle]])-1,8)=0,Table1[[#This Row],[Cycle]]=1),"Yes","No")</f>
        <v>No</v>
      </c>
      <c r="E653">
        <v>9.9227043104730007E-3</v>
      </c>
      <c r="F653">
        <f t="shared" si="11"/>
        <v>9.9227043104730015</v>
      </c>
      <c r="H653">
        <v>3.7345016002655029</v>
      </c>
      <c r="I653">
        <v>57600.037665922369</v>
      </c>
      <c r="J653">
        <f>ROUND(Table1[[#This Row],[Discharge Time (s)]]/3600,3)</f>
        <v>16</v>
      </c>
    </row>
    <row r="654" spans="1:10" hidden="1">
      <c r="A654" t="s">
        <v>11</v>
      </c>
      <c r="B654">
        <v>1</v>
      </c>
      <c r="C654">
        <v>239</v>
      </c>
      <c r="D654" t="str">
        <f>IF(OR(MOD((Table1[[#This Row],[Cycle]])-1,8)=0,Table1[[#This Row],[Cycle]]=1),"Yes","No")</f>
        <v>No</v>
      </c>
      <c r="E654">
        <v>9.9373565454220006E-3</v>
      </c>
      <c r="F654">
        <f t="shared" si="11"/>
        <v>9.9373565454220003</v>
      </c>
      <c r="H654">
        <v>3.7364137172698975</v>
      </c>
      <c r="I654">
        <v>57600.039858384815</v>
      </c>
      <c r="J654">
        <f>ROUND(Table1[[#This Row],[Discharge Time (s)]]/3600,3)</f>
        <v>16</v>
      </c>
    </row>
    <row r="655" spans="1:10" hidden="1">
      <c r="A655" t="s">
        <v>11</v>
      </c>
      <c r="B655">
        <v>1</v>
      </c>
      <c r="C655">
        <v>240</v>
      </c>
      <c r="D655" t="str">
        <f>IF(OR(MOD((Table1[[#This Row],[Cycle]])-1,8)=0,Table1[[#This Row],[Cycle]]=1),"Yes","No")</f>
        <v>No</v>
      </c>
      <c r="E655">
        <v>0</v>
      </c>
      <c r="F655">
        <f t="shared" si="11"/>
        <v>0</v>
      </c>
      <c r="H655">
        <v>3.7364137172698975</v>
      </c>
      <c r="I655">
        <v>0</v>
      </c>
      <c r="J655">
        <f>ROUND(Table1[[#This Row],[Discharge Time (s)]]/3600,3)</f>
        <v>0</v>
      </c>
    </row>
    <row r="656" spans="1:10" hidden="1">
      <c r="A656" t="s">
        <v>11</v>
      </c>
      <c r="B656">
        <v>1</v>
      </c>
      <c r="C656">
        <v>241</v>
      </c>
      <c r="D656" t="str">
        <f>IF(OR(MOD((Table1[[#This Row],[Cycle]])-1,8)=0,Table1[[#This Row],[Cycle]]=1),"Yes","No")</f>
        <v>Yes</v>
      </c>
      <c r="E656">
        <v>1.9995622410991998E-2</v>
      </c>
      <c r="F656">
        <f t="shared" si="11"/>
        <v>19.995622410991999</v>
      </c>
      <c r="H656">
        <v>3.8204171657562256</v>
      </c>
      <c r="I656">
        <v>126249.96275880199</v>
      </c>
      <c r="J656">
        <f>ROUND(Table1[[#This Row],[Discharge Time (s)]]/3600,3)</f>
        <v>35.069000000000003</v>
      </c>
    </row>
    <row r="657" spans="1:10" hidden="1">
      <c r="A657" t="s">
        <v>11</v>
      </c>
      <c r="B657">
        <v>1</v>
      </c>
      <c r="C657">
        <v>242</v>
      </c>
      <c r="D657" t="str">
        <f>IF(OR(MOD((Table1[[#This Row],[Cycle]])-1,8)=0,Table1[[#This Row],[Cycle]]=1),"Yes","No")</f>
        <v>No</v>
      </c>
      <c r="E657">
        <v>9.9334644893590007E-3</v>
      </c>
      <c r="F657">
        <f t="shared" si="11"/>
        <v>9.9334644893590003</v>
      </c>
      <c r="H657">
        <v>3.9960684776306152</v>
      </c>
      <c r="I657">
        <v>57600.035173063552</v>
      </c>
      <c r="J657">
        <f>ROUND(Table1[[#This Row],[Discharge Time (s)]]/3600,3)</f>
        <v>16</v>
      </c>
    </row>
    <row r="658" spans="1:10" hidden="1">
      <c r="A658" t="s">
        <v>11</v>
      </c>
      <c r="B658">
        <v>1</v>
      </c>
      <c r="C658">
        <v>243</v>
      </c>
      <c r="D658" t="str">
        <f>IF(OR(MOD((Table1[[#This Row],[Cycle]])-1,8)=0,Table1[[#This Row],[Cycle]]=1),"Yes","No")</f>
        <v>No</v>
      </c>
      <c r="E658">
        <v>9.9335063418080002E-3</v>
      </c>
      <c r="F658">
        <f t="shared" si="11"/>
        <v>9.9335063418080001</v>
      </c>
      <c r="H658">
        <v>3.688678503036499</v>
      </c>
      <c r="I658">
        <v>57602.003758281367</v>
      </c>
      <c r="J658">
        <f>ROUND(Table1[[#This Row],[Discharge Time (s)]]/3600,3)</f>
        <v>16.001000000000001</v>
      </c>
    </row>
    <row r="659" spans="1:10" hidden="1">
      <c r="A659" t="s">
        <v>11</v>
      </c>
      <c r="B659">
        <v>1</v>
      </c>
      <c r="C659">
        <v>244</v>
      </c>
      <c r="D659" t="str">
        <f>IF(OR(MOD((Table1[[#This Row],[Cycle]])-1,8)=0,Table1[[#This Row],[Cycle]]=1),"Yes","No")</f>
        <v>No</v>
      </c>
      <c r="E659">
        <v>9.9409704532910006E-3</v>
      </c>
      <c r="F659">
        <f t="shared" si="11"/>
        <v>9.9409704532910013</v>
      </c>
      <c r="H659">
        <v>3.8184638023376465</v>
      </c>
      <c r="I659">
        <v>57600.03739359176</v>
      </c>
      <c r="J659">
        <f>ROUND(Table1[[#This Row],[Discharge Time (s)]]/3600,3)</f>
        <v>16</v>
      </c>
    </row>
    <row r="660" spans="1:10" hidden="1">
      <c r="A660" t="s">
        <v>11</v>
      </c>
      <c r="B660">
        <v>1</v>
      </c>
      <c r="C660">
        <v>245</v>
      </c>
      <c r="D660" t="str">
        <f>IF(OR(MOD((Table1[[#This Row],[Cycle]])-1,8)=0,Table1[[#This Row],[Cycle]]=1),"Yes","No")</f>
        <v>No</v>
      </c>
      <c r="E660">
        <v>9.9420945044880003E-3</v>
      </c>
      <c r="F660">
        <f t="shared" si="11"/>
        <v>9.9420945044880007</v>
      </c>
      <c r="H660">
        <v>3.8184638023376465</v>
      </c>
      <c r="I660">
        <v>57600.037637222013</v>
      </c>
      <c r="J660">
        <f>ROUND(Table1[[#This Row],[Discharge Time (s)]]/3600,3)</f>
        <v>16</v>
      </c>
    </row>
    <row r="661" spans="1:10" hidden="1">
      <c r="A661" t="s">
        <v>11</v>
      </c>
      <c r="B661">
        <v>1</v>
      </c>
      <c r="C661">
        <v>246</v>
      </c>
      <c r="D661" t="str">
        <f>IF(OR(MOD((Table1[[#This Row],[Cycle]])-1,8)=0,Table1[[#This Row],[Cycle]]=1),"Yes","No")</f>
        <v>No</v>
      </c>
      <c r="E661">
        <v>9.9372864929619994E-3</v>
      </c>
      <c r="F661">
        <f t="shared" si="11"/>
        <v>9.9372864929619986</v>
      </c>
      <c r="H661">
        <v>3.7345016002655029</v>
      </c>
      <c r="I661">
        <v>57600.03766628186</v>
      </c>
      <c r="J661">
        <f>ROUND(Table1[[#This Row],[Discharge Time (s)]]/3600,3)</f>
        <v>16</v>
      </c>
    </row>
    <row r="662" spans="1:10" hidden="1">
      <c r="A662" t="s">
        <v>11</v>
      </c>
      <c r="B662">
        <v>1</v>
      </c>
      <c r="C662">
        <v>247</v>
      </c>
      <c r="D662" t="str">
        <f>IF(OR(MOD((Table1[[#This Row],[Cycle]])-1,8)=0,Table1[[#This Row],[Cycle]]=1),"Yes","No")</f>
        <v>No</v>
      </c>
      <c r="E662">
        <v>9.9352775580860003E-3</v>
      </c>
      <c r="F662">
        <f t="shared" si="11"/>
        <v>9.9352775580859998</v>
      </c>
      <c r="H662">
        <v>3.8204171657562256</v>
      </c>
      <c r="I662">
        <v>57600.037662297647</v>
      </c>
      <c r="J662">
        <f>ROUND(Table1[[#This Row],[Discharge Time (s)]]/3600,3)</f>
        <v>16</v>
      </c>
    </row>
    <row r="663" spans="1:10" hidden="1">
      <c r="A663" t="s">
        <v>11</v>
      </c>
      <c r="B663">
        <v>1</v>
      </c>
      <c r="C663">
        <v>248</v>
      </c>
      <c r="D663" t="str">
        <f>IF(OR(MOD((Table1[[#This Row],[Cycle]])-1,8)=0,Table1[[#This Row],[Cycle]]=1),"Yes","No")</f>
        <v>No</v>
      </c>
      <c r="E663">
        <v>0</v>
      </c>
      <c r="F663">
        <f t="shared" si="11"/>
        <v>0</v>
      </c>
      <c r="H663">
        <v>3.8204171657562256</v>
      </c>
      <c r="I663">
        <v>0</v>
      </c>
      <c r="J663">
        <f>ROUND(Table1[[#This Row],[Discharge Time (s)]]/3600,3)</f>
        <v>0</v>
      </c>
    </row>
    <row r="664" spans="1:10" hidden="1">
      <c r="A664" t="s">
        <v>11</v>
      </c>
      <c r="B664">
        <v>1</v>
      </c>
      <c r="C664">
        <v>249</v>
      </c>
      <c r="D664" t="str">
        <f>IF(OR(MOD((Table1[[#This Row],[Cycle]])-1,8)=0,Table1[[#This Row],[Cycle]]=1),"Yes","No")</f>
        <v>Yes</v>
      </c>
      <c r="E664">
        <v>1.9993303645644001E-2</v>
      </c>
      <c r="F664">
        <f t="shared" si="11"/>
        <v>19.993303645644001</v>
      </c>
      <c r="H664">
        <v>3.7765042781829834</v>
      </c>
      <c r="I664">
        <v>126123.8897800768</v>
      </c>
      <c r="J664">
        <f>ROUND(Table1[[#This Row],[Discharge Time (s)]]/3600,3)</f>
        <v>35.033999999999999</v>
      </c>
    </row>
    <row r="665" spans="1:10" hidden="1">
      <c r="A665" t="s">
        <v>11</v>
      </c>
      <c r="B665">
        <v>1</v>
      </c>
      <c r="C665">
        <v>250</v>
      </c>
      <c r="D665" t="str">
        <f>IF(OR(MOD((Table1[[#This Row],[Cycle]])-1,8)=0,Table1[[#This Row],[Cycle]]=1),"Yes","No")</f>
        <v>No</v>
      </c>
      <c r="E665">
        <v>9.9337199080509996E-3</v>
      </c>
      <c r="F665">
        <f t="shared" si="11"/>
        <v>9.9337199080509997</v>
      </c>
      <c r="H665">
        <v>4.0838942527770996</v>
      </c>
      <c r="I665">
        <v>57600.037609158717</v>
      </c>
      <c r="J665">
        <f>ROUND(Table1[[#This Row],[Discharge Time (s)]]/3600,3)</f>
        <v>16</v>
      </c>
    </row>
    <row r="666" spans="1:10" hidden="1">
      <c r="A666" t="s">
        <v>11</v>
      </c>
      <c r="B666">
        <v>1</v>
      </c>
      <c r="C666">
        <v>251</v>
      </c>
      <c r="D666" t="str">
        <f>IF(OR(MOD((Table1[[#This Row],[Cycle]])-1,8)=0,Table1[[#This Row],[Cycle]]=1),"Yes","No")</f>
        <v>No</v>
      </c>
      <c r="E666">
        <v>9.9187380322149996E-3</v>
      </c>
      <c r="F666">
        <f t="shared" si="11"/>
        <v>9.9187380322149998</v>
      </c>
      <c r="H666">
        <v>3.7765042781829834</v>
      </c>
      <c r="I666">
        <v>57600.03751898362</v>
      </c>
      <c r="J666">
        <f>ROUND(Table1[[#This Row],[Discharge Time (s)]]/3600,3)</f>
        <v>16</v>
      </c>
    </row>
    <row r="667" spans="1:10" hidden="1">
      <c r="A667" t="s">
        <v>11</v>
      </c>
      <c r="B667">
        <v>1</v>
      </c>
      <c r="C667">
        <v>252</v>
      </c>
      <c r="D667" t="str">
        <f>IF(OR(MOD((Table1[[#This Row],[Cycle]])-1,8)=0,Table1[[#This Row],[Cycle]]=1),"Yes","No")</f>
        <v>No</v>
      </c>
      <c r="E667">
        <v>9.9258534277090003E-3</v>
      </c>
      <c r="F667">
        <f t="shared" si="11"/>
        <v>9.9258534277090007</v>
      </c>
      <c r="H667">
        <v>3.694347620010376</v>
      </c>
      <c r="I667">
        <v>57600.03260869431</v>
      </c>
      <c r="J667">
        <f>ROUND(Table1[[#This Row],[Discharge Time (s)]]/3600,3)</f>
        <v>16</v>
      </c>
    </row>
    <row r="668" spans="1:10" hidden="1">
      <c r="A668" t="s">
        <v>11</v>
      </c>
      <c r="B668">
        <v>1</v>
      </c>
      <c r="C668">
        <v>253</v>
      </c>
      <c r="D668" t="str">
        <f>IF(OR(MOD((Table1[[#This Row],[Cycle]])-1,8)=0,Table1[[#This Row],[Cycle]]=1),"Yes","No")</f>
        <v>No</v>
      </c>
      <c r="E668">
        <v>9.9209722327679994E-3</v>
      </c>
      <c r="F668">
        <f t="shared" si="11"/>
        <v>9.9209722327679994</v>
      </c>
      <c r="H668">
        <v>3.8623542785644531</v>
      </c>
      <c r="I668">
        <v>57600.037177504681</v>
      </c>
      <c r="J668">
        <f>ROUND(Table1[[#This Row],[Discharge Time (s)]]/3600,3)</f>
        <v>16</v>
      </c>
    </row>
    <row r="669" spans="1:10" hidden="1">
      <c r="A669" t="s">
        <v>11</v>
      </c>
      <c r="B669">
        <v>1</v>
      </c>
      <c r="C669">
        <v>254</v>
      </c>
      <c r="D669" t="str">
        <f>IF(OR(MOD((Table1[[#This Row],[Cycle]])-1,8)=0,Table1[[#This Row],[Cycle]]=1),"Yes","No")</f>
        <v>No</v>
      </c>
      <c r="E669">
        <v>9.9302044629999992E-3</v>
      </c>
      <c r="F669">
        <f t="shared" si="11"/>
        <v>9.930204462999999</v>
      </c>
      <c r="H669">
        <v>3.8184638023376465</v>
      </c>
      <c r="I669">
        <v>57601.999753695112</v>
      </c>
      <c r="J669">
        <f>ROUND(Table1[[#This Row],[Discharge Time (s)]]/3600,3)</f>
        <v>16.001000000000001</v>
      </c>
    </row>
    <row r="670" spans="1:10" hidden="1">
      <c r="A670" t="s">
        <v>11</v>
      </c>
      <c r="B670">
        <v>1</v>
      </c>
      <c r="C670">
        <v>255</v>
      </c>
      <c r="D670" t="str">
        <f>IF(OR(MOD((Table1[[#This Row],[Cycle]])-1,8)=0,Table1[[#This Row],[Cycle]]=1),"Yes","No")</f>
        <v>No</v>
      </c>
      <c r="E670">
        <v>9.9346134822489995E-3</v>
      </c>
      <c r="F670">
        <f t="shared" si="11"/>
        <v>9.9346134822489987</v>
      </c>
      <c r="H670">
        <v>3.8204171657562256</v>
      </c>
      <c r="I670">
        <v>57601.998134363101</v>
      </c>
      <c r="J670">
        <f>ROUND(Table1[[#This Row],[Discharge Time (s)]]/3600,3)</f>
        <v>16.001000000000001</v>
      </c>
    </row>
    <row r="671" spans="1:10" hidden="1">
      <c r="A671" t="s">
        <v>11</v>
      </c>
      <c r="B671">
        <v>1</v>
      </c>
      <c r="C671">
        <v>256</v>
      </c>
      <c r="D671" t="str">
        <f>IF(OR(MOD((Table1[[#This Row],[Cycle]])-1,8)=0,Table1[[#This Row],[Cycle]]=1),"Yes","No")</f>
        <v>No</v>
      </c>
      <c r="E671">
        <v>0</v>
      </c>
      <c r="F671">
        <f t="shared" si="11"/>
        <v>0</v>
      </c>
      <c r="H671">
        <v>3.8204171657562256</v>
      </c>
      <c r="I671">
        <v>0</v>
      </c>
      <c r="J671">
        <f>ROUND(Table1[[#This Row],[Discharge Time (s)]]/3600,3)</f>
        <v>0</v>
      </c>
    </row>
    <row r="672" spans="1:10" hidden="1">
      <c r="A672" t="s">
        <v>11</v>
      </c>
      <c r="B672">
        <v>1</v>
      </c>
      <c r="C672">
        <v>257</v>
      </c>
      <c r="D672" t="str">
        <f>IF(OR(MOD((Table1[[#This Row],[Cycle]])-1,8)=0,Table1[[#This Row],[Cycle]]=1),"Yes","No")</f>
        <v>Yes</v>
      </c>
      <c r="E672">
        <v>1.9974051603255001E-2</v>
      </c>
      <c r="F672">
        <f t="shared" si="11"/>
        <v>19.974051603255003</v>
      </c>
      <c r="H672">
        <v>3.8223721981048584</v>
      </c>
      <c r="I672">
        <v>126043.6437539199</v>
      </c>
      <c r="J672">
        <f>ROUND(Table1[[#This Row],[Discharge Time (s)]]/3600,3)</f>
        <v>35.012</v>
      </c>
    </row>
    <row r="673" spans="1:10" hidden="1">
      <c r="A673" t="s">
        <v>11</v>
      </c>
      <c r="B673">
        <v>1</v>
      </c>
      <c r="C673">
        <v>258</v>
      </c>
      <c r="D673" t="str">
        <f>IF(OR(MOD((Table1[[#This Row],[Cycle]])-1,8)=0,Table1[[#This Row],[Cycle]]=1),"Yes","No")</f>
        <v>No</v>
      </c>
      <c r="E673">
        <v>9.9408043689869999E-3</v>
      </c>
      <c r="F673">
        <f t="shared" si="11"/>
        <v>9.9408043689869992</v>
      </c>
      <c r="H673">
        <v>4.0001606941223145</v>
      </c>
      <c r="I673">
        <v>57600.035101236223</v>
      </c>
      <c r="J673">
        <f>ROUND(Table1[[#This Row],[Discharge Time (s)]]/3600,3)</f>
        <v>16</v>
      </c>
    </row>
    <row r="674" spans="1:10" hidden="1">
      <c r="A674" t="s">
        <v>11</v>
      </c>
      <c r="B674">
        <v>1</v>
      </c>
      <c r="C674">
        <v>259</v>
      </c>
      <c r="D674" t="str">
        <f>IF(OR(MOD((Table1[[#This Row],[Cycle]])-1,8)=0,Table1[[#This Row],[Cycle]]=1),"Yes","No")</f>
        <v>No</v>
      </c>
      <c r="E674">
        <v>9.9407979265680006E-3</v>
      </c>
      <c r="F674">
        <f t="shared" si="11"/>
        <v>9.9407979265680009</v>
      </c>
      <c r="H674">
        <v>3.7745733261108398</v>
      </c>
      <c r="I674">
        <v>57600.037663899056</v>
      </c>
      <c r="J674">
        <f>ROUND(Table1[[#This Row],[Discharge Time (s)]]/3600,3)</f>
        <v>16</v>
      </c>
    </row>
    <row r="675" spans="1:10" hidden="1">
      <c r="A675" t="s">
        <v>11</v>
      </c>
      <c r="B675">
        <v>1</v>
      </c>
      <c r="C675">
        <v>260</v>
      </c>
      <c r="D675" t="str">
        <f>IF(OR(MOD((Table1[[#This Row],[Cycle]])-1,8)=0,Table1[[#This Row],[Cycle]]=1),"Yes","No")</f>
        <v>No</v>
      </c>
      <c r="E675">
        <v>9.9377187849420002E-3</v>
      </c>
      <c r="F675">
        <f t="shared" si="11"/>
        <v>9.9377187849419997</v>
      </c>
      <c r="H675">
        <v>3.8165128231048584</v>
      </c>
      <c r="I675">
        <v>57602.002931418014</v>
      </c>
      <c r="J675">
        <f>ROUND(Table1[[#This Row],[Discharge Time (s)]]/3600,3)</f>
        <v>16.001000000000001</v>
      </c>
    </row>
    <row r="676" spans="1:10" hidden="1">
      <c r="A676" t="s">
        <v>11</v>
      </c>
      <c r="B676">
        <v>1</v>
      </c>
      <c r="C676">
        <v>261</v>
      </c>
      <c r="D676" t="str">
        <f>IF(OR(MOD((Table1[[#This Row],[Cycle]])-1,8)=0,Table1[[#This Row],[Cycle]]=1),"Yes","No")</f>
        <v>No</v>
      </c>
      <c r="E676">
        <v>9.9349879591840006E-3</v>
      </c>
      <c r="F676">
        <f t="shared" si="11"/>
        <v>9.9349879591840011</v>
      </c>
      <c r="H676">
        <v>3.7325913906097412</v>
      </c>
      <c r="I676">
        <v>57600.023485026002</v>
      </c>
      <c r="J676">
        <f>ROUND(Table1[[#This Row],[Discharge Time (s)]]/3600,3)</f>
        <v>16</v>
      </c>
    </row>
    <row r="677" spans="1:10" hidden="1">
      <c r="A677" t="s">
        <v>11</v>
      </c>
      <c r="B677">
        <v>1</v>
      </c>
      <c r="C677">
        <v>262</v>
      </c>
      <c r="D677" t="str">
        <f>IF(OR(MOD((Table1[[#This Row],[Cycle]])-1,8)=0,Table1[[#This Row],[Cycle]]=1),"Yes","No")</f>
        <v>No</v>
      </c>
      <c r="E677">
        <v>9.9383304136399994E-3</v>
      </c>
      <c r="F677">
        <f t="shared" si="11"/>
        <v>9.9383304136399993</v>
      </c>
      <c r="H677">
        <v>3.8623542785644531</v>
      </c>
      <c r="I677">
        <v>57602.0036901032</v>
      </c>
      <c r="J677">
        <f>ROUND(Table1[[#This Row],[Discharge Time (s)]]/3600,3)</f>
        <v>16.001000000000001</v>
      </c>
    </row>
    <row r="678" spans="1:10" hidden="1">
      <c r="A678" t="s">
        <v>11</v>
      </c>
      <c r="B678">
        <v>1</v>
      </c>
      <c r="C678">
        <v>263</v>
      </c>
      <c r="D678" t="str">
        <f>IF(OR(MOD((Table1[[#This Row],[Cycle]])-1,8)=0,Table1[[#This Row],[Cycle]]=1),"Yes","No")</f>
        <v>No</v>
      </c>
      <c r="E678">
        <v>9.9431084229989995E-3</v>
      </c>
      <c r="F678">
        <f t="shared" si="11"/>
        <v>9.9431084229989999</v>
      </c>
      <c r="H678">
        <v>3.8623542785644531</v>
      </c>
      <c r="I678">
        <v>57600.025565181197</v>
      </c>
      <c r="J678">
        <f>ROUND(Table1[[#This Row],[Discharge Time (s)]]/3600,3)</f>
        <v>16</v>
      </c>
    </row>
    <row r="679" spans="1:10" hidden="1">
      <c r="A679" t="s">
        <v>11</v>
      </c>
      <c r="B679">
        <v>1</v>
      </c>
      <c r="C679">
        <v>264</v>
      </c>
      <c r="D679" t="str">
        <f>IF(OR(MOD((Table1[[#This Row],[Cycle]])-1,8)=0,Table1[[#This Row],[Cycle]]=1),"Yes","No")</f>
        <v>No</v>
      </c>
      <c r="E679">
        <v>0</v>
      </c>
      <c r="F679">
        <f t="shared" si="11"/>
        <v>0</v>
      </c>
      <c r="H679">
        <v>3.8623542785644531</v>
      </c>
      <c r="I679">
        <v>0</v>
      </c>
      <c r="J679">
        <f>ROUND(Table1[[#This Row],[Discharge Time (s)]]/3600,3)</f>
        <v>0</v>
      </c>
    </row>
    <row r="680" spans="1:10" hidden="1">
      <c r="A680" t="s">
        <v>11</v>
      </c>
      <c r="B680">
        <v>1</v>
      </c>
      <c r="C680">
        <v>265</v>
      </c>
      <c r="D680" t="str">
        <f>IF(OR(MOD((Table1[[#This Row],[Cycle]])-1,8)=0,Table1[[#This Row],[Cycle]]=1),"Yes","No")</f>
        <v>Yes</v>
      </c>
      <c r="E680">
        <v>1.9986808782010999E-2</v>
      </c>
      <c r="F680">
        <f t="shared" si="11"/>
        <v>19.986808782011</v>
      </c>
      <c r="H680">
        <v>3.8603806495666504</v>
      </c>
      <c r="I680">
        <v>125934.62616776268</v>
      </c>
      <c r="J680">
        <f>ROUND(Table1[[#This Row],[Discharge Time (s)]]/3600,3)</f>
        <v>34.981999999999999</v>
      </c>
    </row>
    <row r="681" spans="1:10" hidden="1">
      <c r="A681" t="s">
        <v>11</v>
      </c>
      <c r="B681">
        <v>1</v>
      </c>
      <c r="C681">
        <v>266</v>
      </c>
      <c r="D681" t="str">
        <f>IF(OR(MOD((Table1[[#This Row],[Cycle]])-1,8)=0,Table1[[#This Row],[Cycle]]=1),"Yes","No")</f>
        <v>No</v>
      </c>
      <c r="E681">
        <v>9.9371883664970007E-3</v>
      </c>
      <c r="F681">
        <f t="shared" si="11"/>
        <v>9.9371883664970007</v>
      </c>
      <c r="H681">
        <v>4.1299195289611816</v>
      </c>
      <c r="I681">
        <v>57600.030282610729</v>
      </c>
      <c r="J681">
        <f>ROUND(Table1[[#This Row],[Discharge Time (s)]]/3600,3)</f>
        <v>16</v>
      </c>
    </row>
    <row r="682" spans="1:10" hidden="1">
      <c r="A682" t="s">
        <v>11</v>
      </c>
      <c r="B682">
        <v>1</v>
      </c>
      <c r="C682">
        <v>267</v>
      </c>
      <c r="D682" t="str">
        <f>IF(OR(MOD((Table1[[#This Row],[Cycle]])-1,8)=0,Table1[[#This Row],[Cycle]]=1),"Yes","No")</f>
        <v>No</v>
      </c>
      <c r="E682">
        <v>9.9400053983139999E-3</v>
      </c>
      <c r="F682">
        <f t="shared" si="11"/>
        <v>9.9400053983139998</v>
      </c>
      <c r="H682">
        <v>3.8663074970245361</v>
      </c>
      <c r="I682">
        <v>57600.028880784703</v>
      </c>
      <c r="J682">
        <f>ROUND(Table1[[#This Row],[Discharge Time (s)]]/3600,3)</f>
        <v>16</v>
      </c>
    </row>
    <row r="683" spans="1:10" hidden="1">
      <c r="A683" t="s">
        <v>11</v>
      </c>
      <c r="B683">
        <v>1</v>
      </c>
      <c r="C683">
        <v>268</v>
      </c>
      <c r="D683" t="str">
        <f>IF(OR(MOD((Table1[[#This Row],[Cycle]])-1,8)=0,Table1[[#This Row],[Cycle]]=1),"Yes","No")</f>
        <v>No</v>
      </c>
      <c r="E683">
        <v>9.9406172334059999E-3</v>
      </c>
      <c r="F683">
        <f t="shared" si="11"/>
        <v>9.9406172334059999</v>
      </c>
      <c r="H683">
        <v>3.8204171657562256</v>
      </c>
      <c r="I683">
        <v>57600.037441359433</v>
      </c>
      <c r="J683">
        <f>ROUND(Table1[[#This Row],[Discharge Time (s)]]/3600,3)</f>
        <v>16</v>
      </c>
    </row>
    <row r="684" spans="1:10" hidden="1">
      <c r="A684" t="s">
        <v>11</v>
      </c>
      <c r="B684">
        <v>1</v>
      </c>
      <c r="C684">
        <v>269</v>
      </c>
      <c r="D684" t="str">
        <f>IF(OR(MOD((Table1[[#This Row],[Cycle]])-1,8)=0,Table1[[#This Row],[Cycle]]=1),"Yes","No")</f>
        <v>No</v>
      </c>
      <c r="E684">
        <v>9.9338990646979999E-3</v>
      </c>
      <c r="F684">
        <f t="shared" si="11"/>
        <v>9.9338990646980001</v>
      </c>
      <c r="H684">
        <v>3.7345016002655029</v>
      </c>
      <c r="I684">
        <v>57600.03786135155</v>
      </c>
      <c r="J684">
        <f>ROUND(Table1[[#This Row],[Discharge Time (s)]]/3600,3)</f>
        <v>16</v>
      </c>
    </row>
    <row r="685" spans="1:10" hidden="1">
      <c r="A685" t="s">
        <v>11</v>
      </c>
      <c r="B685">
        <v>1</v>
      </c>
      <c r="C685">
        <v>270</v>
      </c>
      <c r="D685" t="str">
        <f>IF(OR(MOD((Table1[[#This Row],[Cycle]])-1,8)=0,Table1[[#This Row],[Cycle]]=1),"Yes","No")</f>
        <v>No</v>
      </c>
      <c r="E685">
        <v>9.9319564322309997E-3</v>
      </c>
      <c r="F685">
        <f t="shared" si="11"/>
        <v>9.931956432230999</v>
      </c>
      <c r="H685">
        <v>3.8223721981048584</v>
      </c>
      <c r="I685">
        <v>57601.994280240855</v>
      </c>
      <c r="J685">
        <f>ROUND(Table1[[#This Row],[Discharge Time (s)]]/3600,3)</f>
        <v>16.001000000000001</v>
      </c>
    </row>
    <row r="686" spans="1:10" hidden="1">
      <c r="A686" t="s">
        <v>11</v>
      </c>
      <c r="B686">
        <v>1</v>
      </c>
      <c r="C686">
        <v>271</v>
      </c>
      <c r="D686" t="str">
        <f>IF(OR(MOD((Table1[[#This Row],[Cycle]])-1,8)=0,Table1[[#This Row],[Cycle]]=1),"Yes","No")</f>
        <v>No</v>
      </c>
      <c r="E686">
        <v>9.9356785831619995E-3</v>
      </c>
      <c r="F686">
        <f t="shared" si="11"/>
        <v>9.9356785831619998</v>
      </c>
      <c r="H686">
        <v>3.8643300533294678</v>
      </c>
      <c r="I686">
        <v>57600.027791329347</v>
      </c>
      <c r="J686">
        <f>ROUND(Table1[[#This Row],[Discharge Time (s)]]/3600,3)</f>
        <v>16</v>
      </c>
    </row>
    <row r="687" spans="1:10" hidden="1">
      <c r="A687" t="s">
        <v>11</v>
      </c>
      <c r="B687">
        <v>1</v>
      </c>
      <c r="C687">
        <v>272</v>
      </c>
      <c r="D687" t="str">
        <f>IF(OR(MOD((Table1[[#This Row],[Cycle]])-1,8)=0,Table1[[#This Row],[Cycle]]=1),"Yes","No")</f>
        <v>No</v>
      </c>
      <c r="E687">
        <v>0</v>
      </c>
      <c r="F687">
        <f t="shared" si="11"/>
        <v>0</v>
      </c>
      <c r="H687">
        <v>3.8643300533294678</v>
      </c>
      <c r="I687">
        <v>0</v>
      </c>
      <c r="J687">
        <f>ROUND(Table1[[#This Row],[Discharge Time (s)]]/3600,3)</f>
        <v>0</v>
      </c>
    </row>
    <row r="688" spans="1:10" hidden="1">
      <c r="A688" t="s">
        <v>11</v>
      </c>
      <c r="B688">
        <v>1</v>
      </c>
      <c r="C688">
        <v>273</v>
      </c>
      <c r="D688" t="str">
        <f>IF(OR(MOD((Table1[[#This Row],[Cycle]])-1,8)=0,Table1[[#This Row],[Cycle]]=1),"Yes","No")</f>
        <v>Yes</v>
      </c>
      <c r="E688">
        <v>1.9956181256884E-2</v>
      </c>
      <c r="F688">
        <f t="shared" si="11"/>
        <v>19.956181256884001</v>
      </c>
      <c r="H688">
        <v>3.7784368991851807</v>
      </c>
      <c r="I688">
        <v>125982.52294314642</v>
      </c>
      <c r="J688">
        <f>ROUND(Table1[[#This Row],[Discharge Time (s)]]/3600,3)</f>
        <v>34.994999999999997</v>
      </c>
    </row>
    <row r="689" spans="1:10" hidden="1">
      <c r="A689" t="s">
        <v>11</v>
      </c>
      <c r="B689">
        <v>1</v>
      </c>
      <c r="C689">
        <v>274</v>
      </c>
      <c r="D689" t="str">
        <f>IF(OR(MOD((Table1[[#This Row],[Cycle]])-1,8)=0,Table1[[#This Row],[Cycle]]=1),"Yes","No")</f>
        <v>No</v>
      </c>
      <c r="E689">
        <v>9.9325713864349997E-3</v>
      </c>
      <c r="F689">
        <f t="shared" si="11"/>
        <v>9.9325713864349989</v>
      </c>
      <c r="H689">
        <v>4.0420489311218262</v>
      </c>
      <c r="I689">
        <v>57600.02840870311</v>
      </c>
      <c r="J689">
        <f>ROUND(Table1[[#This Row],[Discharge Time (s)]]/3600,3)</f>
        <v>16</v>
      </c>
    </row>
    <row r="690" spans="1:10" hidden="1">
      <c r="A690" t="s">
        <v>11</v>
      </c>
      <c r="B690">
        <v>1</v>
      </c>
      <c r="C690">
        <v>275</v>
      </c>
      <c r="D690" t="str">
        <f>IF(OR(MOD((Table1[[#This Row],[Cycle]])-1,8)=0,Table1[[#This Row],[Cycle]]=1),"Yes","No")</f>
        <v>No</v>
      </c>
      <c r="E690">
        <v>9.9349306712919992E-3</v>
      </c>
      <c r="F690">
        <f t="shared" si="11"/>
        <v>9.9349306712919994</v>
      </c>
      <c r="H690">
        <v>3.9042487144470215</v>
      </c>
      <c r="I690">
        <v>57600.037380269445</v>
      </c>
      <c r="J690">
        <f>ROUND(Table1[[#This Row],[Discharge Time (s)]]/3600,3)</f>
        <v>16</v>
      </c>
    </row>
    <row r="691" spans="1:10" hidden="1">
      <c r="A691" t="s">
        <v>11</v>
      </c>
      <c r="B691">
        <v>1</v>
      </c>
      <c r="C691">
        <v>276</v>
      </c>
      <c r="D691" t="str">
        <f>IF(OR(MOD((Table1[[#This Row],[Cycle]])-1,8)=0,Table1[[#This Row],[Cycle]]=1),"Yes","No")</f>
        <v>No</v>
      </c>
      <c r="E691">
        <v>9.9375083756240001E-3</v>
      </c>
      <c r="F691">
        <f t="shared" si="11"/>
        <v>9.9375083756240006</v>
      </c>
      <c r="H691">
        <v>3.8603806495666504</v>
      </c>
      <c r="I691">
        <v>57600.032573812321</v>
      </c>
      <c r="J691">
        <f>ROUND(Table1[[#This Row],[Discharge Time (s)]]/3600,3)</f>
        <v>16</v>
      </c>
    </row>
    <row r="692" spans="1:10" hidden="1">
      <c r="A692" t="s">
        <v>11</v>
      </c>
      <c r="B692">
        <v>1</v>
      </c>
      <c r="C692">
        <v>277</v>
      </c>
      <c r="D692" t="str">
        <f>IF(OR(MOD((Table1[[#This Row],[Cycle]])-1,8)=0,Table1[[#This Row],[Cycle]]=1),"Yes","No")</f>
        <v>No</v>
      </c>
      <c r="E692">
        <v>9.933779629002E-3</v>
      </c>
      <c r="F692">
        <f t="shared" si="11"/>
        <v>9.9337796290020002</v>
      </c>
      <c r="H692">
        <v>3.7745733261108398</v>
      </c>
      <c r="I692">
        <v>57600.038125620849</v>
      </c>
      <c r="J692">
        <f>ROUND(Table1[[#This Row],[Discharge Time (s)]]/3600,3)</f>
        <v>16</v>
      </c>
    </row>
    <row r="693" spans="1:10" hidden="1">
      <c r="A693" t="s">
        <v>11</v>
      </c>
      <c r="B693">
        <v>1</v>
      </c>
      <c r="C693">
        <v>278</v>
      </c>
      <c r="D693" t="str">
        <f>IF(OR(MOD((Table1[[#This Row],[Cycle]])-1,8)=0,Table1[[#This Row],[Cycle]]=1),"Yes","No")</f>
        <v>No</v>
      </c>
      <c r="E693">
        <v>9.9381464821240006E-3</v>
      </c>
      <c r="F693">
        <f t="shared" si="11"/>
        <v>9.9381464821240009</v>
      </c>
      <c r="H693">
        <v>3.8184638023376465</v>
      </c>
      <c r="I693">
        <v>57600.03854305546</v>
      </c>
      <c r="J693">
        <f>ROUND(Table1[[#This Row],[Discharge Time (s)]]/3600,3)</f>
        <v>16</v>
      </c>
    </row>
    <row r="694" spans="1:10" hidden="1">
      <c r="A694" t="s">
        <v>11</v>
      </c>
      <c r="B694">
        <v>1</v>
      </c>
      <c r="C694">
        <v>279</v>
      </c>
      <c r="D694" t="str">
        <f>IF(OR(MOD((Table1[[#This Row],[Cycle]])-1,8)=0,Table1[[#This Row],[Cycle]]=1),"Yes","No")</f>
        <v>No</v>
      </c>
      <c r="E694">
        <v>9.9431486130809998E-3</v>
      </c>
      <c r="F694">
        <f t="shared" si="11"/>
        <v>9.9431486130810001</v>
      </c>
      <c r="H694">
        <v>3.8623542785644531</v>
      </c>
      <c r="I694">
        <v>57600.030143236683</v>
      </c>
      <c r="J694">
        <f>ROUND(Table1[[#This Row],[Discharge Time (s)]]/3600,3)</f>
        <v>16</v>
      </c>
    </row>
    <row r="695" spans="1:10" hidden="1">
      <c r="A695" t="s">
        <v>11</v>
      </c>
      <c r="B695">
        <v>1</v>
      </c>
      <c r="C695">
        <v>280</v>
      </c>
      <c r="D695" t="str">
        <f>IF(OR(MOD((Table1[[#This Row],[Cycle]])-1,8)=0,Table1[[#This Row],[Cycle]]=1),"Yes","No")</f>
        <v>No</v>
      </c>
      <c r="E695">
        <v>0</v>
      </c>
      <c r="F695">
        <f t="shared" si="11"/>
        <v>0</v>
      </c>
      <c r="H695">
        <v>3.8623542785644531</v>
      </c>
      <c r="I695">
        <v>0</v>
      </c>
      <c r="J695">
        <f>ROUND(Table1[[#This Row],[Discharge Time (s)]]/3600,3)</f>
        <v>0</v>
      </c>
    </row>
    <row r="696" spans="1:10" hidden="1">
      <c r="A696" t="s">
        <v>11</v>
      </c>
      <c r="B696">
        <v>1</v>
      </c>
      <c r="C696">
        <v>281</v>
      </c>
      <c r="D696" t="str">
        <f>IF(OR(MOD((Table1[[#This Row],[Cycle]])-1,8)=0,Table1[[#This Row],[Cycle]]=1),"Yes","No")</f>
        <v>Yes</v>
      </c>
      <c r="E696">
        <v>1.9966993957047E-2</v>
      </c>
      <c r="F696">
        <f t="shared" si="11"/>
        <v>19.966993957046999</v>
      </c>
      <c r="H696">
        <v>3.8204171657562256</v>
      </c>
      <c r="I696">
        <v>125729.34646901548</v>
      </c>
      <c r="J696">
        <f>ROUND(Table1[[#This Row],[Discharge Time (s)]]/3600,3)</f>
        <v>34.924999999999997</v>
      </c>
    </row>
    <row r="697" spans="1:10" hidden="1">
      <c r="A697" t="s">
        <v>11</v>
      </c>
      <c r="B697">
        <v>1</v>
      </c>
      <c r="C697">
        <v>282</v>
      </c>
      <c r="D697" t="str">
        <f>IF(OR(MOD((Table1[[#This Row],[Cycle]])-1,8)=0,Table1[[#This Row],[Cycle]]=1),"Yes","No")</f>
        <v>No</v>
      </c>
      <c r="E697">
        <v>9.9612852383660008E-3</v>
      </c>
      <c r="F697">
        <f t="shared" si="11"/>
        <v>9.9612852383660009</v>
      </c>
      <c r="H697">
        <v>4.0838942527770996</v>
      </c>
      <c r="I697">
        <v>57600.037603700221</v>
      </c>
      <c r="J697">
        <f>ROUND(Table1[[#This Row],[Discharge Time (s)]]/3600,3)</f>
        <v>16</v>
      </c>
    </row>
    <row r="698" spans="1:10" hidden="1">
      <c r="A698" t="s">
        <v>11</v>
      </c>
      <c r="B698">
        <v>1</v>
      </c>
      <c r="C698">
        <v>283</v>
      </c>
      <c r="D698" t="str">
        <f>IF(OR(MOD((Table1[[#This Row],[Cycle]])-1,8)=0,Table1[[#This Row],[Cycle]]=1),"Yes","No")</f>
        <v>No</v>
      </c>
      <c r="E698">
        <v>9.9412990985890005E-3</v>
      </c>
      <c r="F698">
        <f t="shared" si="11"/>
        <v>9.9412990985890008</v>
      </c>
      <c r="H698">
        <v>3.8184638023376465</v>
      </c>
      <c r="I698">
        <v>57600.03959534975</v>
      </c>
      <c r="J698">
        <f>ROUND(Table1[[#This Row],[Discharge Time (s)]]/3600,3)</f>
        <v>16</v>
      </c>
    </row>
    <row r="699" spans="1:10" hidden="1">
      <c r="A699" t="s">
        <v>11</v>
      </c>
      <c r="B699">
        <v>1</v>
      </c>
      <c r="C699">
        <v>284</v>
      </c>
      <c r="D699" t="str">
        <f>IF(OR(MOD((Table1[[#This Row],[Cycle]])-1,8)=0,Table1[[#This Row],[Cycle]]=1),"Yes","No")</f>
        <v>No</v>
      </c>
      <c r="E699">
        <v>9.9195913215029997E-3</v>
      </c>
      <c r="F699">
        <f t="shared" si="11"/>
        <v>9.9195913215029989</v>
      </c>
      <c r="H699">
        <v>3.7784368991851807</v>
      </c>
      <c r="I699">
        <v>57600.035903079581</v>
      </c>
      <c r="J699">
        <f>ROUND(Table1[[#This Row],[Discharge Time (s)]]/3600,3)</f>
        <v>16</v>
      </c>
    </row>
    <row r="700" spans="1:10" hidden="1">
      <c r="A700" t="s">
        <v>11</v>
      </c>
      <c r="B700">
        <v>1</v>
      </c>
      <c r="C700">
        <v>285</v>
      </c>
      <c r="D700" t="str">
        <f>IF(OR(MOD((Table1[[#This Row],[Cycle]])-1,8)=0,Table1[[#This Row],[Cycle]]=1),"Yes","No")</f>
        <v>No</v>
      </c>
      <c r="E700">
        <v>9.9493944032089995E-3</v>
      </c>
      <c r="F700">
        <f t="shared" si="11"/>
        <v>9.9493944032090003</v>
      </c>
      <c r="H700">
        <v>3.9042487144470215</v>
      </c>
      <c r="I700">
        <v>57602.000469406506</v>
      </c>
      <c r="J700">
        <f>ROUND(Table1[[#This Row],[Discharge Time (s)]]/3600,3)</f>
        <v>16.001000000000001</v>
      </c>
    </row>
    <row r="701" spans="1:10" hidden="1">
      <c r="A701" t="s">
        <v>11</v>
      </c>
      <c r="B701">
        <v>1</v>
      </c>
      <c r="C701">
        <v>286</v>
      </c>
      <c r="D701" t="str">
        <f>IF(OR(MOD((Table1[[#This Row],[Cycle]])-1,8)=0,Table1[[#This Row],[Cycle]]=1),"Yes","No")</f>
        <v>No</v>
      </c>
      <c r="E701">
        <v>9.9571968941220002E-3</v>
      </c>
      <c r="F701">
        <f t="shared" si="11"/>
        <v>9.9571968941219993</v>
      </c>
      <c r="H701">
        <v>3.8643300533294678</v>
      </c>
      <c r="I701">
        <v>57600.031942108821</v>
      </c>
      <c r="J701">
        <f>ROUND(Table1[[#This Row],[Discharge Time (s)]]/3600,3)</f>
        <v>16</v>
      </c>
    </row>
    <row r="702" spans="1:10" hidden="1">
      <c r="A702" t="s">
        <v>11</v>
      </c>
      <c r="B702">
        <v>1</v>
      </c>
      <c r="C702">
        <v>287</v>
      </c>
      <c r="D702" t="str">
        <f>IF(OR(MOD((Table1[[#This Row],[Cycle]])-1,8)=0,Table1[[#This Row],[Cycle]]=1),"Yes","No")</f>
        <v>No</v>
      </c>
      <c r="E702">
        <v>9.9582134684730005E-3</v>
      </c>
      <c r="F702">
        <f t="shared" si="11"/>
        <v>9.9582134684729997</v>
      </c>
      <c r="H702">
        <v>3.90824294090271</v>
      </c>
      <c r="I702">
        <v>57602.0036146286</v>
      </c>
      <c r="J702">
        <f>ROUND(Table1[[#This Row],[Discharge Time (s)]]/3600,3)</f>
        <v>16.001000000000001</v>
      </c>
    </row>
    <row r="703" spans="1:10" hidden="1">
      <c r="A703" t="s">
        <v>11</v>
      </c>
      <c r="B703">
        <v>1</v>
      </c>
      <c r="C703">
        <v>288</v>
      </c>
      <c r="D703" t="str">
        <f>IF(OR(MOD((Table1[[#This Row],[Cycle]])-1,8)=0,Table1[[#This Row],[Cycle]]=1),"Yes","No")</f>
        <v>No</v>
      </c>
      <c r="E703">
        <v>0</v>
      </c>
      <c r="F703">
        <f t="shared" si="11"/>
        <v>0</v>
      </c>
      <c r="H703">
        <v>3.90824294090271</v>
      </c>
      <c r="I703">
        <v>0</v>
      </c>
      <c r="J703">
        <f>ROUND(Table1[[#This Row],[Discharge Time (s)]]/3600,3)</f>
        <v>0</v>
      </c>
    </row>
    <row r="704" spans="1:10" hidden="1">
      <c r="A704" t="s">
        <v>11</v>
      </c>
      <c r="B704">
        <v>1</v>
      </c>
      <c r="C704">
        <v>289</v>
      </c>
      <c r="D704" t="str">
        <f>IF(OR(MOD((Table1[[#This Row],[Cycle]])-1,8)=0,Table1[[#This Row],[Cycle]]=1),"Yes","No")</f>
        <v>Yes</v>
      </c>
      <c r="E704">
        <v>1.9971204170276001E-2</v>
      </c>
      <c r="F704">
        <f t="shared" si="11"/>
        <v>19.971204170276</v>
      </c>
      <c r="H704">
        <v>3.8643300533294678</v>
      </c>
      <c r="I704">
        <v>125523.58083731464</v>
      </c>
      <c r="J704">
        <f>ROUND(Table1[[#This Row],[Discharge Time (s)]]/3600,3)</f>
        <v>34.868000000000002</v>
      </c>
    </row>
    <row r="705" spans="1:10" hidden="1">
      <c r="A705" t="s">
        <v>11</v>
      </c>
      <c r="B705">
        <v>1</v>
      </c>
      <c r="C705">
        <v>290</v>
      </c>
      <c r="D705" t="str">
        <f>IF(OR(MOD((Table1[[#This Row],[Cycle]])-1,8)=0,Table1[[#This Row],[Cycle]]=1),"Yes","No")</f>
        <v>No</v>
      </c>
      <c r="E705">
        <v>9.9615373871339997E-3</v>
      </c>
      <c r="F705">
        <f t="shared" si="11"/>
        <v>9.9615373871339994</v>
      </c>
      <c r="H705">
        <v>4.1674566268920898</v>
      </c>
      <c r="I705">
        <v>57600.037268510503</v>
      </c>
      <c r="J705">
        <f>ROUND(Table1[[#This Row],[Discharge Time (s)]]/3600,3)</f>
        <v>16</v>
      </c>
    </row>
    <row r="706" spans="1:10" hidden="1">
      <c r="A706" t="s">
        <v>11</v>
      </c>
      <c r="B706">
        <v>1</v>
      </c>
      <c r="C706">
        <v>291</v>
      </c>
      <c r="D706" t="str">
        <f>IF(OR(MOD((Table1[[#This Row],[Cycle]])-1,8)=0,Table1[[#This Row],[Cycle]]=1),"Yes","No")</f>
        <v>No</v>
      </c>
      <c r="E706">
        <v>9.9630160073090005E-3</v>
      </c>
      <c r="F706">
        <f t="shared" si="11"/>
        <v>9.9630160073090011</v>
      </c>
      <c r="H706">
        <v>3.8643300533294678</v>
      </c>
      <c r="I706">
        <v>57602.003656488989</v>
      </c>
      <c r="J706">
        <f>ROUND(Table1[[#This Row],[Discharge Time (s)]]/3600,3)</f>
        <v>16.001000000000001</v>
      </c>
    </row>
    <row r="707" spans="1:10" hidden="1">
      <c r="A707" t="s">
        <v>11</v>
      </c>
      <c r="B707">
        <v>1</v>
      </c>
      <c r="C707">
        <v>292</v>
      </c>
      <c r="D707" t="str">
        <f>IF(OR(MOD((Table1[[#This Row],[Cycle]])-1,8)=0,Table1[[#This Row],[Cycle]]=1),"Yes","No")</f>
        <v>No</v>
      </c>
      <c r="E707">
        <v>9.9675619322209998E-3</v>
      </c>
      <c r="F707">
        <f t="shared" si="11"/>
        <v>9.967561932220999</v>
      </c>
      <c r="H707">
        <v>3.8663074970245361</v>
      </c>
      <c r="I707">
        <v>57600.03757992544</v>
      </c>
      <c r="J707">
        <f>ROUND(Table1[[#This Row],[Discharge Time (s)]]/3600,3)</f>
        <v>16</v>
      </c>
    </row>
    <row r="708" spans="1:10" hidden="1">
      <c r="A708" t="s">
        <v>11</v>
      </c>
      <c r="B708">
        <v>1</v>
      </c>
      <c r="C708">
        <v>293</v>
      </c>
      <c r="D708" t="str">
        <f>IF(OR(MOD((Table1[[#This Row],[Cycle]])-1,8)=0,Table1[[#This Row],[Cycle]]=1),"Yes","No")</f>
        <v>No</v>
      </c>
      <c r="E708">
        <v>9.9573889927799999E-3</v>
      </c>
      <c r="F708">
        <f t="shared" si="11"/>
        <v>9.9573889927800003</v>
      </c>
      <c r="H708">
        <v>3.8643300533294678</v>
      </c>
      <c r="I708">
        <v>57600.037446030794</v>
      </c>
      <c r="J708">
        <f>ROUND(Table1[[#This Row],[Discharge Time (s)]]/3600,3)</f>
        <v>16</v>
      </c>
    </row>
    <row r="709" spans="1:10" hidden="1">
      <c r="A709" t="s">
        <v>11</v>
      </c>
      <c r="B709">
        <v>1</v>
      </c>
      <c r="C709">
        <v>294</v>
      </c>
      <c r="D709" t="str">
        <f>IF(OR(MOD((Table1[[#This Row],[Cycle]])-1,8)=0,Table1[[#This Row],[Cycle]]=1),"Yes","No")</f>
        <v>No</v>
      </c>
      <c r="E709">
        <v>9.9594343065939998E-3</v>
      </c>
      <c r="F709">
        <f t="shared" si="11"/>
        <v>9.9594343065939999</v>
      </c>
      <c r="H709">
        <v>3.7803714275360107</v>
      </c>
      <c r="I709">
        <v>57600.052780403254</v>
      </c>
      <c r="J709">
        <f>ROUND(Table1[[#This Row],[Discharge Time (s)]]/3600,3)</f>
        <v>16</v>
      </c>
    </row>
    <row r="710" spans="1:10" hidden="1">
      <c r="A710" t="s">
        <v>11</v>
      </c>
      <c r="B710">
        <v>1</v>
      </c>
      <c r="C710">
        <v>295</v>
      </c>
      <c r="D710" t="str">
        <f>IF(OR(MOD((Table1[[#This Row],[Cycle]])-1,8)=0,Table1[[#This Row],[Cycle]]=1),"Yes","No")</f>
        <v>No</v>
      </c>
      <c r="E710">
        <v>9.9558361404909999E-3</v>
      </c>
      <c r="F710">
        <f t="shared" ref="F710:F773" si="12">1000*E710</f>
        <v>9.9558361404909999</v>
      </c>
      <c r="H710">
        <v>3.9481165409088135</v>
      </c>
      <c r="I710">
        <v>57602.003378433779</v>
      </c>
      <c r="J710">
        <f>ROUND(Table1[[#This Row],[Discharge Time (s)]]/3600,3)</f>
        <v>16.001000000000001</v>
      </c>
    </row>
    <row r="711" spans="1:10" hidden="1">
      <c r="A711" t="s">
        <v>11</v>
      </c>
      <c r="B711">
        <v>1</v>
      </c>
      <c r="C711">
        <v>296</v>
      </c>
      <c r="D711" t="str">
        <f>IF(OR(MOD((Table1[[#This Row],[Cycle]])-1,8)=0,Table1[[#This Row],[Cycle]]=1),"Yes","No")</f>
        <v>No</v>
      </c>
      <c r="E711">
        <v>0</v>
      </c>
      <c r="F711">
        <f t="shared" si="12"/>
        <v>0</v>
      </c>
      <c r="H711">
        <v>3.9481165409088135</v>
      </c>
      <c r="I711">
        <v>0</v>
      </c>
      <c r="J711">
        <f>ROUND(Table1[[#This Row],[Discharge Time (s)]]/3600,3)</f>
        <v>0</v>
      </c>
    </row>
    <row r="712" spans="1:10" hidden="1">
      <c r="A712" t="s">
        <v>11</v>
      </c>
      <c r="B712">
        <v>1</v>
      </c>
      <c r="C712">
        <v>297</v>
      </c>
      <c r="D712" t="str">
        <f>IF(OR(MOD((Table1[[#This Row],[Cycle]])-1,8)=0,Table1[[#This Row],[Cycle]]=1),"Yes","No")</f>
        <v>Yes</v>
      </c>
      <c r="E712">
        <v>1.9947214925923999E-2</v>
      </c>
      <c r="F712">
        <f t="shared" si="12"/>
        <v>19.947214925923998</v>
      </c>
      <c r="H712">
        <v>3.8663074970245361</v>
      </c>
      <c r="I712">
        <v>125561.98603526303</v>
      </c>
      <c r="J712">
        <f>ROUND(Table1[[#This Row],[Discharge Time (s)]]/3600,3)</f>
        <v>34.878</v>
      </c>
    </row>
    <row r="713" spans="1:10" hidden="1">
      <c r="A713" t="s">
        <v>11</v>
      </c>
      <c r="B713">
        <v>1</v>
      </c>
      <c r="C713">
        <v>298</v>
      </c>
      <c r="D713" t="str">
        <f>IF(OR(MOD((Table1[[#This Row],[Cycle]])-1,8)=0,Table1[[#This Row],[Cycle]]=1),"Yes","No")</f>
        <v>No</v>
      </c>
      <c r="E713">
        <v>9.9506329819649998E-3</v>
      </c>
      <c r="F713">
        <f t="shared" si="12"/>
        <v>9.9506329819650006</v>
      </c>
      <c r="H713">
        <v>4.1320338249206543</v>
      </c>
      <c r="I713">
        <v>57600.035449936906</v>
      </c>
      <c r="J713">
        <f>ROUND(Table1[[#This Row],[Discharge Time (s)]]/3600,3)</f>
        <v>16</v>
      </c>
    </row>
    <row r="714" spans="1:10" hidden="1">
      <c r="A714" t="s">
        <v>11</v>
      </c>
      <c r="B714">
        <v>1</v>
      </c>
      <c r="C714">
        <v>299</v>
      </c>
      <c r="D714" t="str">
        <f>IF(OR(MOD((Table1[[#This Row],[Cycle]])-1,8)=0,Table1[[#This Row],[Cycle]]=1),"Yes","No")</f>
        <v>No</v>
      </c>
      <c r="E714">
        <v>9.9624683370810006E-3</v>
      </c>
      <c r="F714">
        <f t="shared" si="12"/>
        <v>9.9624683370810008</v>
      </c>
      <c r="H714">
        <v>3.8204171657562256</v>
      </c>
      <c r="I714">
        <v>57600.037905359561</v>
      </c>
      <c r="J714">
        <f>ROUND(Table1[[#This Row],[Discharge Time (s)]]/3600,3)</f>
        <v>16</v>
      </c>
    </row>
    <row r="715" spans="1:10" hidden="1">
      <c r="A715" t="s">
        <v>11</v>
      </c>
      <c r="B715">
        <v>1</v>
      </c>
      <c r="C715">
        <v>300</v>
      </c>
      <c r="D715" t="str">
        <f>IF(OR(MOD((Table1[[#This Row],[Cycle]])-1,8)=0,Table1[[#This Row],[Cycle]]=1),"Yes","No")</f>
        <v>No</v>
      </c>
      <c r="E715">
        <v>9.962354700823E-3</v>
      </c>
      <c r="F715">
        <f t="shared" si="12"/>
        <v>9.9623547008229991</v>
      </c>
      <c r="H715">
        <v>3.90824294090271</v>
      </c>
      <c r="I715">
        <v>57600.037636805733</v>
      </c>
      <c r="J715">
        <f>ROUND(Table1[[#This Row],[Discharge Time (s)]]/3600,3)</f>
        <v>16</v>
      </c>
    </row>
    <row r="716" spans="1:10" hidden="1">
      <c r="A716" t="s">
        <v>11</v>
      </c>
      <c r="B716">
        <v>1</v>
      </c>
      <c r="C716">
        <v>301</v>
      </c>
      <c r="D716" t="str">
        <f>IF(OR(MOD((Table1[[#This Row],[Cycle]])-1,8)=0,Table1[[#This Row],[Cycle]]=1),"Yes","No")</f>
        <v>No</v>
      </c>
      <c r="E716">
        <v>9.9559194979340002E-3</v>
      </c>
      <c r="F716">
        <f t="shared" si="12"/>
        <v>9.9559194979339996</v>
      </c>
      <c r="H716">
        <v>3.8623542785644531</v>
      </c>
      <c r="I716">
        <v>57600.030177467648</v>
      </c>
      <c r="J716">
        <f>ROUND(Table1[[#This Row],[Discharge Time (s)]]/3600,3)</f>
        <v>16</v>
      </c>
    </row>
    <row r="717" spans="1:10" hidden="1">
      <c r="A717" t="s">
        <v>11</v>
      </c>
      <c r="B717">
        <v>1</v>
      </c>
      <c r="C717">
        <v>302</v>
      </c>
      <c r="D717" t="str">
        <f>IF(OR(MOD((Table1[[#This Row],[Cycle]])-1,8)=0,Table1[[#This Row],[Cycle]]=1),"Yes","No")</f>
        <v>No</v>
      </c>
      <c r="E717">
        <v>9.9633986274119991E-3</v>
      </c>
      <c r="F717">
        <f t="shared" si="12"/>
        <v>9.9633986274119994</v>
      </c>
      <c r="H717">
        <v>3.8243293762207031</v>
      </c>
      <c r="I717">
        <v>57600.035414436301</v>
      </c>
      <c r="J717">
        <f>ROUND(Table1[[#This Row],[Discharge Time (s)]]/3600,3)</f>
        <v>16</v>
      </c>
    </row>
    <row r="718" spans="1:10" hidden="1">
      <c r="A718" t="s">
        <v>11</v>
      </c>
      <c r="B718">
        <v>1</v>
      </c>
      <c r="C718">
        <v>303</v>
      </c>
      <c r="D718" t="str">
        <f>IF(OR(MOD((Table1[[#This Row],[Cycle]])-1,8)=0,Table1[[#This Row],[Cycle]]=1),"Yes","No")</f>
        <v>No</v>
      </c>
      <c r="E718">
        <v>9.9617541329309993E-3</v>
      </c>
      <c r="F718">
        <f t="shared" si="12"/>
        <v>9.9617541329309987</v>
      </c>
      <c r="H718">
        <v>3.7803714275360107</v>
      </c>
      <c r="I718">
        <v>57600.03760123947</v>
      </c>
      <c r="J718">
        <f>ROUND(Table1[[#This Row],[Discharge Time (s)]]/3600,3)</f>
        <v>16</v>
      </c>
    </row>
    <row r="719" spans="1:10" hidden="1">
      <c r="A719" t="s">
        <v>11</v>
      </c>
      <c r="B719">
        <v>1</v>
      </c>
      <c r="C719">
        <v>304</v>
      </c>
      <c r="D719" t="str">
        <f>IF(OR(MOD((Table1[[#This Row],[Cycle]])-1,8)=0,Table1[[#This Row],[Cycle]]=1),"Yes","No")</f>
        <v>No</v>
      </c>
      <c r="E719">
        <v>0</v>
      </c>
      <c r="F719">
        <f t="shared" si="12"/>
        <v>0</v>
      </c>
      <c r="H719">
        <v>3.7803714275360107</v>
      </c>
      <c r="I719">
        <v>0</v>
      </c>
      <c r="J719">
        <f>ROUND(Table1[[#This Row],[Discharge Time (s)]]/3600,3)</f>
        <v>0</v>
      </c>
    </row>
    <row r="720" spans="1:10" hidden="1">
      <c r="A720" t="s">
        <v>11</v>
      </c>
      <c r="B720">
        <v>1</v>
      </c>
      <c r="C720">
        <v>305</v>
      </c>
      <c r="D720" t="str">
        <f>IF(OR(MOD((Table1[[#This Row],[Cycle]])-1,8)=0,Table1[[#This Row],[Cycle]]=1),"Yes","No")</f>
        <v>Yes</v>
      </c>
      <c r="E720">
        <v>1.9931324000165999E-2</v>
      </c>
      <c r="F720">
        <f t="shared" si="12"/>
        <v>19.931324000166001</v>
      </c>
      <c r="H720">
        <v>3.8204171657562256</v>
      </c>
      <c r="I720">
        <v>125428.54624086768</v>
      </c>
      <c r="J720">
        <f>ROUND(Table1[[#This Row],[Discharge Time (s)]]/3600,3)</f>
        <v>34.841000000000001</v>
      </c>
    </row>
    <row r="721" spans="1:10" hidden="1">
      <c r="A721" t="s">
        <v>11</v>
      </c>
      <c r="B721">
        <v>1</v>
      </c>
      <c r="C721">
        <v>306</v>
      </c>
      <c r="D721" t="str">
        <f>IF(OR(MOD((Table1[[#This Row],[Cycle]])-1,8)=0,Table1[[#This Row],[Cycle]]=1),"Yes","No")</f>
        <v>No</v>
      </c>
      <c r="E721">
        <v>9.9497343333040007E-3</v>
      </c>
      <c r="F721">
        <f t="shared" si="12"/>
        <v>9.9497343333040007</v>
      </c>
      <c r="H721">
        <v>4.1695871353149414</v>
      </c>
      <c r="I721">
        <v>57600.037610802021</v>
      </c>
      <c r="J721">
        <f>ROUND(Table1[[#This Row],[Discharge Time (s)]]/3600,3)</f>
        <v>16</v>
      </c>
    </row>
    <row r="722" spans="1:10" hidden="1">
      <c r="A722" t="s">
        <v>11</v>
      </c>
      <c r="B722">
        <v>1</v>
      </c>
      <c r="C722">
        <v>307</v>
      </c>
      <c r="D722" t="str">
        <f>IF(OR(MOD((Table1[[#This Row],[Cycle]])-1,8)=0,Table1[[#This Row],[Cycle]]=1),"Yes","No")</f>
        <v>No</v>
      </c>
      <c r="E722">
        <v>9.951098378592E-3</v>
      </c>
      <c r="F722">
        <f t="shared" si="12"/>
        <v>9.9510983785920004</v>
      </c>
      <c r="H722">
        <v>3.8643300533294678</v>
      </c>
      <c r="I722">
        <v>57602.00418514492</v>
      </c>
      <c r="J722">
        <f>ROUND(Table1[[#This Row],[Discharge Time (s)]]/3600,3)</f>
        <v>16.001000000000001</v>
      </c>
    </row>
    <row r="723" spans="1:10" hidden="1">
      <c r="A723" t="s">
        <v>11</v>
      </c>
      <c r="B723">
        <v>1</v>
      </c>
      <c r="C723">
        <v>308</v>
      </c>
      <c r="D723" t="str">
        <f>IF(OR(MOD((Table1[[#This Row],[Cycle]])-1,8)=0,Table1[[#This Row],[Cycle]]=1),"Yes","No")</f>
        <v>No</v>
      </c>
      <c r="E723">
        <v>9.9594322171890001E-3</v>
      </c>
      <c r="F723">
        <f t="shared" si="12"/>
        <v>9.9594322171890006</v>
      </c>
      <c r="H723">
        <v>3.8663074970245361</v>
      </c>
      <c r="I723">
        <v>57602.007571958835</v>
      </c>
      <c r="J723">
        <f>ROUND(Table1[[#This Row],[Discharge Time (s)]]/3600,3)</f>
        <v>16.001000000000001</v>
      </c>
    </row>
    <row r="724" spans="1:10" hidden="1">
      <c r="A724" t="s">
        <v>11</v>
      </c>
      <c r="B724">
        <v>1</v>
      </c>
      <c r="C724">
        <v>309</v>
      </c>
      <c r="D724" t="str">
        <f>IF(OR(MOD((Table1[[#This Row],[Cycle]])-1,8)=0,Table1[[#This Row],[Cycle]]=1),"Yes","No")</f>
        <v>No</v>
      </c>
      <c r="E724">
        <v>9.9412937171210001E-3</v>
      </c>
      <c r="F724">
        <f t="shared" si="12"/>
        <v>9.9412937171210007</v>
      </c>
      <c r="H724">
        <v>3.90824294090271</v>
      </c>
      <c r="I724">
        <v>57600.022274697141</v>
      </c>
      <c r="J724">
        <f>ROUND(Table1[[#This Row],[Discharge Time (s)]]/3600,3)</f>
        <v>16</v>
      </c>
    </row>
    <row r="725" spans="1:10" hidden="1">
      <c r="A725" t="s">
        <v>11</v>
      </c>
      <c r="B725">
        <v>1</v>
      </c>
      <c r="C725">
        <v>310</v>
      </c>
      <c r="D725" t="str">
        <f>IF(OR(MOD((Table1[[#This Row],[Cycle]])-1,8)=0,Table1[[#This Row],[Cycle]]=1),"Yes","No")</f>
        <v>No</v>
      </c>
      <c r="E725">
        <v>9.9602812441800005E-3</v>
      </c>
      <c r="F725">
        <f t="shared" si="12"/>
        <v>9.9602812441800008</v>
      </c>
      <c r="H725">
        <v>3.9919846057891846</v>
      </c>
      <c r="I725">
        <v>57600.023500848714</v>
      </c>
      <c r="J725">
        <f>ROUND(Table1[[#This Row],[Discharge Time (s)]]/3600,3)</f>
        <v>16</v>
      </c>
    </row>
    <row r="726" spans="1:10" hidden="1">
      <c r="A726" t="s">
        <v>11</v>
      </c>
      <c r="B726">
        <v>1</v>
      </c>
      <c r="C726">
        <v>311</v>
      </c>
      <c r="D726" t="str">
        <f>IF(OR(MOD((Table1[[#This Row],[Cycle]])-1,8)=0,Table1[[#This Row],[Cycle]]=1),"Yes","No")</f>
        <v>No</v>
      </c>
      <c r="E726">
        <v>9.9567804610870003E-3</v>
      </c>
      <c r="F726">
        <f t="shared" si="12"/>
        <v>9.9567804610869999</v>
      </c>
      <c r="H726">
        <v>3.90824294090271</v>
      </c>
      <c r="I726">
        <v>57600.021560705667</v>
      </c>
      <c r="J726">
        <f>ROUND(Table1[[#This Row],[Discharge Time (s)]]/3600,3)</f>
        <v>16</v>
      </c>
    </row>
    <row r="727" spans="1:10" hidden="1">
      <c r="A727" t="s">
        <v>11</v>
      </c>
      <c r="B727">
        <v>1</v>
      </c>
      <c r="C727">
        <v>312</v>
      </c>
      <c r="D727" t="str">
        <f>IF(OR(MOD((Table1[[#This Row],[Cycle]])-1,8)=0,Table1[[#This Row],[Cycle]]=1),"Yes","No")</f>
        <v>No</v>
      </c>
      <c r="E727">
        <v>0</v>
      </c>
      <c r="F727">
        <f t="shared" si="12"/>
        <v>0</v>
      </c>
      <c r="H727">
        <v>3.90824294090271</v>
      </c>
      <c r="I727">
        <v>0</v>
      </c>
      <c r="J727">
        <f>ROUND(Table1[[#This Row],[Discharge Time (s)]]/3600,3)</f>
        <v>0</v>
      </c>
    </row>
    <row r="728" spans="1:10" hidden="1">
      <c r="A728" t="s">
        <v>11</v>
      </c>
      <c r="B728">
        <v>1</v>
      </c>
      <c r="C728">
        <v>313</v>
      </c>
      <c r="D728" t="str">
        <f>IF(OR(MOD((Table1[[#This Row],[Cycle]])-1,8)=0,Table1[[#This Row],[Cycle]]=1),"Yes","No")</f>
        <v>Yes</v>
      </c>
      <c r="E728">
        <v>1.9924410953831E-2</v>
      </c>
      <c r="F728">
        <f t="shared" si="12"/>
        <v>19.924410953831</v>
      </c>
      <c r="H728">
        <v>3.90824294090271</v>
      </c>
      <c r="I728">
        <v>125283.27570213508</v>
      </c>
      <c r="J728">
        <f>ROUND(Table1[[#This Row],[Discharge Time (s)]]/3600,3)</f>
        <v>34.801000000000002</v>
      </c>
    </row>
    <row r="729" spans="1:10" hidden="1">
      <c r="A729" t="s">
        <v>11</v>
      </c>
      <c r="B729">
        <v>1</v>
      </c>
      <c r="C729">
        <v>314</v>
      </c>
      <c r="D729" t="str">
        <f>IF(OR(MOD((Table1[[#This Row],[Cycle]])-1,8)=0,Table1[[#This Row],[Cycle]]=1),"Yes","No")</f>
        <v>No</v>
      </c>
      <c r="E729">
        <v>9.9603896240570006E-3</v>
      </c>
      <c r="F729">
        <f t="shared" si="12"/>
        <v>9.9603896240570009</v>
      </c>
      <c r="H729">
        <v>4.171720027923584</v>
      </c>
      <c r="I729">
        <v>57600.01915053666</v>
      </c>
      <c r="J729">
        <f>ROUND(Table1[[#This Row],[Discharge Time (s)]]/3600,3)</f>
        <v>16</v>
      </c>
    </row>
    <row r="730" spans="1:10" hidden="1">
      <c r="A730" t="s">
        <v>11</v>
      </c>
      <c r="B730">
        <v>1</v>
      </c>
      <c r="C730">
        <v>315</v>
      </c>
      <c r="D730" t="str">
        <f>IF(OR(MOD((Table1[[#This Row],[Cycle]])-1,8)=0,Table1[[#This Row],[Cycle]]=1),"Yes","No")</f>
        <v>No</v>
      </c>
      <c r="E730">
        <v>9.965227881222E-3</v>
      </c>
      <c r="F730">
        <f t="shared" si="12"/>
        <v>9.9652278812220008</v>
      </c>
      <c r="H730">
        <v>3.8623542785644531</v>
      </c>
      <c r="I730">
        <v>57600.015927897926</v>
      </c>
      <c r="J730">
        <f>ROUND(Table1[[#This Row],[Discharge Time (s)]]/3600,3)</f>
        <v>16</v>
      </c>
    </row>
    <row r="731" spans="1:10" hidden="1">
      <c r="A731" t="s">
        <v>11</v>
      </c>
      <c r="B731">
        <v>1</v>
      </c>
      <c r="C731">
        <v>316</v>
      </c>
      <c r="D731" t="str">
        <f>IF(OR(MOD((Table1[[#This Row],[Cycle]])-1,8)=0,Table1[[#This Row],[Cycle]]=1),"Yes","No")</f>
        <v>No</v>
      </c>
      <c r="E731">
        <v>9.9697145872979995E-3</v>
      </c>
      <c r="F731">
        <f t="shared" si="12"/>
        <v>9.9697145872980002</v>
      </c>
      <c r="H731">
        <v>3.8663074970245361</v>
      </c>
      <c r="I731">
        <v>57600.021775743618</v>
      </c>
      <c r="J731">
        <f>ROUND(Table1[[#This Row],[Discharge Time (s)]]/3600,3)</f>
        <v>16</v>
      </c>
    </row>
    <row r="732" spans="1:10" hidden="1">
      <c r="A732" t="s">
        <v>11</v>
      </c>
      <c r="B732">
        <v>1</v>
      </c>
      <c r="C732">
        <v>317</v>
      </c>
      <c r="D732" t="str">
        <f>IF(OR(MOD((Table1[[#This Row],[Cycle]])-1,8)=0,Table1[[#This Row],[Cycle]]=1),"Yes","No")</f>
        <v>No</v>
      </c>
      <c r="E732">
        <v>9.9705458651360001E-3</v>
      </c>
      <c r="F732">
        <f t="shared" si="12"/>
        <v>9.9705458651359997</v>
      </c>
      <c r="H732">
        <v>3.9919846057891846</v>
      </c>
      <c r="I732">
        <v>57601.9773255318</v>
      </c>
      <c r="J732">
        <f>ROUND(Table1[[#This Row],[Discharge Time (s)]]/3600,3)</f>
        <v>16.001000000000001</v>
      </c>
    </row>
    <row r="733" spans="1:10" hidden="1">
      <c r="A733" t="s">
        <v>11</v>
      </c>
      <c r="B733">
        <v>1</v>
      </c>
      <c r="C733">
        <v>318</v>
      </c>
      <c r="D733" t="str">
        <f>IF(OR(MOD((Table1[[#This Row],[Cycle]])-1,8)=0,Table1[[#This Row],[Cycle]]=1),"Yes","No")</f>
        <v>No</v>
      </c>
      <c r="E733">
        <v>9.9610986070729993E-3</v>
      </c>
      <c r="F733">
        <f t="shared" si="12"/>
        <v>9.9610986070729997</v>
      </c>
      <c r="H733">
        <v>3.9501349925994873</v>
      </c>
      <c r="I733">
        <v>57600.009697210931</v>
      </c>
      <c r="J733">
        <f>ROUND(Table1[[#This Row],[Discharge Time (s)]]/3600,3)</f>
        <v>16</v>
      </c>
    </row>
    <row r="734" spans="1:10" hidden="1">
      <c r="A734" t="s">
        <v>11</v>
      </c>
      <c r="B734">
        <v>1</v>
      </c>
      <c r="C734">
        <v>319</v>
      </c>
      <c r="D734" t="str">
        <f>IF(OR(MOD((Table1[[#This Row],[Cycle]])-1,8)=0,Table1[[#This Row],[Cycle]]=1),"Yes","No")</f>
        <v>No</v>
      </c>
      <c r="E734">
        <v>9.9557236793990003E-3</v>
      </c>
      <c r="F734">
        <f t="shared" si="12"/>
        <v>9.955723679399</v>
      </c>
      <c r="H734">
        <v>3.8663074970245361</v>
      </c>
      <c r="I734">
        <v>57600.021784638469</v>
      </c>
      <c r="J734">
        <f>ROUND(Table1[[#This Row],[Discharge Time (s)]]/3600,3)</f>
        <v>16</v>
      </c>
    </row>
    <row r="735" spans="1:10" hidden="1">
      <c r="A735" t="s">
        <v>11</v>
      </c>
      <c r="B735">
        <v>1</v>
      </c>
      <c r="C735">
        <v>320</v>
      </c>
      <c r="D735" t="str">
        <f>IF(OR(MOD((Table1[[#This Row],[Cycle]])-1,8)=0,Table1[[#This Row],[Cycle]]=1),"Yes","No")</f>
        <v>No</v>
      </c>
      <c r="E735">
        <v>0</v>
      </c>
      <c r="F735">
        <f t="shared" si="12"/>
        <v>0</v>
      </c>
      <c r="H735">
        <v>3.8663074970245361</v>
      </c>
      <c r="I735">
        <v>0</v>
      </c>
      <c r="J735">
        <f>ROUND(Table1[[#This Row],[Discharge Time (s)]]/3600,3)</f>
        <v>0</v>
      </c>
    </row>
    <row r="736" spans="1:10" hidden="1">
      <c r="A736" t="s">
        <v>11</v>
      </c>
      <c r="B736">
        <v>1</v>
      </c>
      <c r="C736">
        <v>321</v>
      </c>
      <c r="D736" t="str">
        <f>IF(OR(MOD((Table1[[#This Row],[Cycle]])-1,8)=0,Table1[[#This Row],[Cycle]]=1),"Yes","No")</f>
        <v>Yes</v>
      </c>
      <c r="E736">
        <v>1.9911990473627999E-2</v>
      </c>
      <c r="F736">
        <f t="shared" si="12"/>
        <v>19.911990473627998</v>
      </c>
      <c r="H736">
        <v>3.90824294090271</v>
      </c>
      <c r="I736">
        <v>125168.1843979296</v>
      </c>
      <c r="J736">
        <f>ROUND(Table1[[#This Row],[Discharge Time (s)]]/3600,3)</f>
        <v>34.768999999999998</v>
      </c>
    </row>
    <row r="737" spans="1:10" hidden="1">
      <c r="A737" t="s">
        <v>11</v>
      </c>
      <c r="B737">
        <v>1</v>
      </c>
      <c r="C737">
        <v>322</v>
      </c>
      <c r="D737" t="str">
        <f>IF(OR(MOD((Table1[[#This Row],[Cycle]])-1,8)=0,Table1[[#This Row],[Cycle]]=1),"Yes","No")</f>
        <v>No</v>
      </c>
      <c r="E737">
        <v>9.9650780677870004E-3</v>
      </c>
      <c r="F737">
        <f t="shared" si="12"/>
        <v>9.965078067787001</v>
      </c>
      <c r="H737">
        <v>4.171720027923584</v>
      </c>
      <c r="I737">
        <v>57600.025721501246</v>
      </c>
      <c r="J737">
        <f>ROUND(Table1[[#This Row],[Discharge Time (s)]]/3600,3)</f>
        <v>16</v>
      </c>
    </row>
    <row r="738" spans="1:10" hidden="1">
      <c r="A738" t="s">
        <v>11</v>
      </c>
      <c r="B738">
        <v>1</v>
      </c>
      <c r="C738">
        <v>323</v>
      </c>
      <c r="D738" t="str">
        <f>IF(OR(MOD((Table1[[#This Row],[Cycle]])-1,8)=0,Table1[[#This Row],[Cycle]]=1),"Yes","No")</f>
        <v>No</v>
      </c>
      <c r="E738">
        <v>9.9691769912829999E-3</v>
      </c>
      <c r="F738">
        <f t="shared" si="12"/>
        <v>9.9691769912829997</v>
      </c>
      <c r="H738">
        <v>3.90824294090271</v>
      </c>
      <c r="I738">
        <v>57600.059172885442</v>
      </c>
      <c r="J738">
        <f>ROUND(Table1[[#This Row],[Discharge Time (s)]]/3600,3)</f>
        <v>16</v>
      </c>
    </row>
    <row r="739" spans="1:10" hidden="1">
      <c r="A739" t="s">
        <v>11</v>
      </c>
      <c r="B739">
        <v>1</v>
      </c>
      <c r="C739">
        <v>324</v>
      </c>
      <c r="D739" t="str">
        <f>IF(OR(MOD((Table1[[#This Row],[Cycle]])-1,8)=0,Table1[[#This Row],[Cycle]]=1),"Yes","No")</f>
        <v>No</v>
      </c>
      <c r="E739">
        <v>9.9708438198110004E-3</v>
      </c>
      <c r="F739">
        <f t="shared" si="12"/>
        <v>9.9708438198109999</v>
      </c>
      <c r="H739">
        <v>3.90824294090271</v>
      </c>
      <c r="I739">
        <v>57602.031796142372</v>
      </c>
      <c r="J739">
        <f>ROUND(Table1[[#This Row],[Discharge Time (s)]]/3600,3)</f>
        <v>16.001000000000001</v>
      </c>
    </row>
    <row r="740" spans="1:10" hidden="1">
      <c r="A740" t="s">
        <v>11</v>
      </c>
      <c r="B740">
        <v>1</v>
      </c>
      <c r="C740">
        <v>325</v>
      </c>
      <c r="D740" t="str">
        <f>IF(OR(MOD((Table1[[#This Row],[Cycle]])-1,8)=0,Table1[[#This Row],[Cycle]]=1),"Yes","No")</f>
        <v>No</v>
      </c>
      <c r="E740">
        <v>9.9691197955730001E-3</v>
      </c>
      <c r="F740">
        <f t="shared" si="12"/>
        <v>9.9691197955730004</v>
      </c>
      <c r="H740">
        <v>3.9102427959442139</v>
      </c>
      <c r="I740">
        <v>57602.019226908611</v>
      </c>
      <c r="J740">
        <f>ROUND(Table1[[#This Row],[Discharge Time (s)]]/3600,3)</f>
        <v>16.001000000000001</v>
      </c>
    </row>
    <row r="741" spans="1:10" hidden="1">
      <c r="A741" t="s">
        <v>11</v>
      </c>
      <c r="B741">
        <v>1</v>
      </c>
      <c r="C741">
        <v>326</v>
      </c>
      <c r="D741" t="str">
        <f>IF(OR(MOD((Table1[[#This Row],[Cycle]])-1,8)=0,Table1[[#This Row],[Cycle]]=1),"Yes","No")</f>
        <v>No</v>
      </c>
      <c r="E741">
        <v>9.9621970649649994E-3</v>
      </c>
      <c r="F741">
        <f t="shared" si="12"/>
        <v>9.9621970649650002</v>
      </c>
      <c r="H741">
        <v>3.9501349925994873</v>
      </c>
      <c r="I741">
        <v>57600.068806352036</v>
      </c>
      <c r="J741">
        <f>ROUND(Table1[[#This Row],[Discharge Time (s)]]/3600,3)</f>
        <v>16</v>
      </c>
    </row>
    <row r="742" spans="1:10" hidden="1">
      <c r="A742" t="s">
        <v>11</v>
      </c>
      <c r="B742">
        <v>1</v>
      </c>
      <c r="C742">
        <v>327</v>
      </c>
      <c r="D742" t="str">
        <f>IF(OR(MOD((Table1[[#This Row],[Cycle]])-1,8)=0,Table1[[#This Row],[Cycle]]=1),"Yes","No")</f>
        <v>No</v>
      </c>
      <c r="E742">
        <v>9.9523122288559997E-3</v>
      </c>
      <c r="F742">
        <f t="shared" si="12"/>
        <v>9.952312228856</v>
      </c>
      <c r="H742">
        <v>3.9501349925994873</v>
      </c>
      <c r="I742">
        <v>57600.057873112186</v>
      </c>
      <c r="J742">
        <f>ROUND(Table1[[#This Row],[Discharge Time (s)]]/3600,3)</f>
        <v>16</v>
      </c>
    </row>
    <row r="743" spans="1:10" hidden="1">
      <c r="A743" t="s">
        <v>11</v>
      </c>
      <c r="B743">
        <v>1</v>
      </c>
      <c r="C743">
        <v>328</v>
      </c>
      <c r="D743" t="str">
        <f>IF(OR(MOD((Table1[[#This Row],[Cycle]])-1,8)=0,Table1[[#This Row],[Cycle]]=1),"Yes","No")</f>
        <v>No</v>
      </c>
      <c r="E743">
        <v>0</v>
      </c>
      <c r="F743">
        <f t="shared" si="12"/>
        <v>0</v>
      </c>
      <c r="H743">
        <v>3.9501349925994873</v>
      </c>
      <c r="I743">
        <v>0</v>
      </c>
      <c r="J743">
        <f>ROUND(Table1[[#This Row],[Discharge Time (s)]]/3600,3)</f>
        <v>0</v>
      </c>
    </row>
    <row r="744" spans="1:10" hidden="1">
      <c r="A744" t="s">
        <v>11</v>
      </c>
      <c r="B744">
        <v>1</v>
      </c>
      <c r="C744">
        <v>329</v>
      </c>
      <c r="D744" t="str">
        <f>IF(OR(MOD((Table1[[#This Row],[Cycle]])-1,8)=0,Table1[[#This Row],[Cycle]]=1),"Yes","No")</f>
        <v>Yes</v>
      </c>
      <c r="E744">
        <v>1.9885611659022001E-2</v>
      </c>
      <c r="F744">
        <f t="shared" si="12"/>
        <v>19.885611659022</v>
      </c>
      <c r="H744">
        <v>3.9102427959442139</v>
      </c>
      <c r="I744">
        <v>125200.75956154814</v>
      </c>
      <c r="J744">
        <f>ROUND(Table1[[#This Row],[Discharge Time (s)]]/3600,3)</f>
        <v>34.777999999999999</v>
      </c>
    </row>
    <row r="745" spans="1:10" hidden="1">
      <c r="A745" t="s">
        <v>11</v>
      </c>
      <c r="B745">
        <v>1</v>
      </c>
      <c r="C745">
        <v>330</v>
      </c>
      <c r="D745" t="str">
        <f>IF(OR(MOD((Table1[[#This Row],[Cycle]])-1,8)=0,Table1[[#This Row],[Cycle]]=1),"Yes","No")</f>
        <v>No</v>
      </c>
      <c r="E745">
        <v>9.9593825434329993E-3</v>
      </c>
      <c r="F745">
        <f t="shared" si="12"/>
        <v>9.9593825434329997</v>
      </c>
      <c r="H745">
        <v>4.2134771347045898</v>
      </c>
      <c r="I745">
        <v>57600.034823683134</v>
      </c>
      <c r="J745">
        <f>ROUND(Table1[[#This Row],[Discharge Time (s)]]/3600,3)</f>
        <v>16</v>
      </c>
    </row>
    <row r="746" spans="1:10" hidden="1">
      <c r="A746" t="s">
        <v>11</v>
      </c>
      <c r="B746">
        <v>1</v>
      </c>
      <c r="C746">
        <v>331</v>
      </c>
      <c r="D746" t="str">
        <f>IF(OR(MOD((Table1[[#This Row],[Cycle]])-1,8)=0,Table1[[#This Row],[Cycle]]=1),"Yes","No")</f>
        <v>No</v>
      </c>
      <c r="E746">
        <v>9.9648111951610007E-3</v>
      </c>
      <c r="F746">
        <f t="shared" si="12"/>
        <v>9.9648111951610012</v>
      </c>
      <c r="H746">
        <v>3.8663074970245361</v>
      </c>
      <c r="I746">
        <v>57600.040038089544</v>
      </c>
      <c r="J746">
        <f>ROUND(Table1[[#This Row],[Discharge Time (s)]]/3600,3)</f>
        <v>16</v>
      </c>
    </row>
    <row r="747" spans="1:10" hidden="1">
      <c r="A747" t="s">
        <v>11</v>
      </c>
      <c r="B747">
        <v>1</v>
      </c>
      <c r="C747">
        <v>332</v>
      </c>
      <c r="D747" t="str">
        <f>IF(OR(MOD((Table1[[#This Row],[Cycle]])-1,8)=0,Table1[[#This Row],[Cycle]]=1),"Yes","No")</f>
        <v>No</v>
      </c>
      <c r="E747">
        <v>9.9625298914500001E-3</v>
      </c>
      <c r="F747">
        <f t="shared" si="12"/>
        <v>9.96252989145</v>
      </c>
      <c r="H747">
        <v>3.9501349925994873</v>
      </c>
      <c r="I747">
        <v>57602.004155525123</v>
      </c>
      <c r="J747">
        <f>ROUND(Table1[[#This Row],[Discharge Time (s)]]/3600,3)</f>
        <v>16.001000000000001</v>
      </c>
    </row>
    <row r="748" spans="1:10" hidden="1">
      <c r="A748" t="s">
        <v>11</v>
      </c>
      <c r="B748">
        <v>1</v>
      </c>
      <c r="C748">
        <v>333</v>
      </c>
      <c r="D748" t="str">
        <f>IF(OR(MOD((Table1[[#This Row],[Cycle]])-1,8)=0,Table1[[#This Row],[Cycle]]=1),"Yes","No")</f>
        <v>No</v>
      </c>
      <c r="E748">
        <v>9.9618016270789991E-3</v>
      </c>
      <c r="F748">
        <f t="shared" si="12"/>
        <v>9.9618016270789997</v>
      </c>
      <c r="H748">
        <v>3.9461002349853516</v>
      </c>
      <c r="I748">
        <v>57600.037685991527</v>
      </c>
      <c r="J748">
        <f>ROUND(Table1[[#This Row],[Discharge Time (s)]]/3600,3)</f>
        <v>16</v>
      </c>
    </row>
    <row r="749" spans="1:10" hidden="1">
      <c r="A749" t="s">
        <v>11</v>
      </c>
      <c r="B749">
        <v>1</v>
      </c>
      <c r="C749">
        <v>334</v>
      </c>
      <c r="D749" t="str">
        <f>IF(OR(MOD((Table1[[#This Row],[Cycle]])-1,8)=0,Table1[[#This Row],[Cycle]]=1),"Yes","No")</f>
        <v>No</v>
      </c>
      <c r="E749">
        <v>9.9525944677249997E-3</v>
      </c>
      <c r="F749">
        <f t="shared" si="12"/>
        <v>9.9525944677249996</v>
      </c>
      <c r="H749">
        <v>3.952155590057373</v>
      </c>
      <c r="I749">
        <v>57602.062174168066</v>
      </c>
      <c r="J749">
        <f>ROUND(Table1[[#This Row],[Discharge Time (s)]]/3600,3)</f>
        <v>16.001000000000001</v>
      </c>
    </row>
    <row r="750" spans="1:10" hidden="1">
      <c r="A750" t="s">
        <v>11</v>
      </c>
      <c r="B750">
        <v>1</v>
      </c>
      <c r="C750">
        <v>335</v>
      </c>
      <c r="D750" t="str">
        <f>IF(OR(MOD((Table1[[#This Row],[Cycle]])-1,8)=0,Table1[[#This Row],[Cycle]]=1),"Yes","No")</f>
        <v>No</v>
      </c>
      <c r="E750">
        <v>9.9482277409170001E-3</v>
      </c>
      <c r="F750">
        <f t="shared" si="12"/>
        <v>9.9482277409169999</v>
      </c>
      <c r="H750">
        <v>3.9062445163726807</v>
      </c>
      <c r="I750">
        <v>57600.028114545537</v>
      </c>
      <c r="J750">
        <f>ROUND(Table1[[#This Row],[Discharge Time (s)]]/3600,3)</f>
        <v>16</v>
      </c>
    </row>
    <row r="751" spans="1:10" hidden="1">
      <c r="A751" t="s">
        <v>11</v>
      </c>
      <c r="B751">
        <v>1</v>
      </c>
      <c r="C751">
        <v>336</v>
      </c>
      <c r="D751" t="str">
        <f>IF(OR(MOD((Table1[[#This Row],[Cycle]])-1,8)=0,Table1[[#This Row],[Cycle]]=1),"Yes","No")</f>
        <v>No</v>
      </c>
      <c r="E751">
        <v>0</v>
      </c>
      <c r="F751">
        <f t="shared" si="12"/>
        <v>0</v>
      </c>
      <c r="H751">
        <v>3.9062445163726807</v>
      </c>
      <c r="I751">
        <v>0</v>
      </c>
      <c r="J751">
        <f>ROUND(Table1[[#This Row],[Discharge Time (s)]]/3600,3)</f>
        <v>0</v>
      </c>
    </row>
    <row r="752" spans="1:10" hidden="1">
      <c r="A752" t="s">
        <v>11</v>
      </c>
      <c r="B752">
        <v>1</v>
      </c>
      <c r="C752">
        <v>337</v>
      </c>
      <c r="D752" t="str">
        <f>IF(OR(MOD((Table1[[#This Row],[Cycle]])-1,8)=0,Table1[[#This Row],[Cycle]]=1),"Yes","No")</f>
        <v>Yes</v>
      </c>
      <c r="E752">
        <v>1.9890096779382999E-2</v>
      </c>
      <c r="F752">
        <f t="shared" si="12"/>
        <v>19.890096779382997</v>
      </c>
      <c r="H752">
        <v>3.9940254688262939</v>
      </c>
      <c r="I752">
        <v>125010.5159104074</v>
      </c>
      <c r="J752">
        <f>ROUND(Table1[[#This Row],[Discharge Time (s)]]/3600,3)</f>
        <v>34.725000000000001</v>
      </c>
    </row>
    <row r="753" spans="1:10" hidden="1">
      <c r="A753" t="s">
        <v>11</v>
      </c>
      <c r="B753">
        <v>1</v>
      </c>
      <c r="C753">
        <v>338</v>
      </c>
      <c r="D753" t="str">
        <f>IF(OR(MOD((Table1[[#This Row],[Cycle]])-1,8)=0,Table1[[#This Row],[Cycle]]=1),"Yes","No")</f>
        <v>No</v>
      </c>
      <c r="E753">
        <v>9.9651456087439996E-3</v>
      </c>
      <c r="F753">
        <f t="shared" si="12"/>
        <v>9.9651456087439989</v>
      </c>
      <c r="H753">
        <v>4.1695871353149414</v>
      </c>
      <c r="I753">
        <v>57601.990246697926</v>
      </c>
      <c r="J753">
        <f>ROUND(Table1[[#This Row],[Discharge Time (s)]]/3600,3)</f>
        <v>16.001000000000001</v>
      </c>
    </row>
    <row r="754" spans="1:10" hidden="1">
      <c r="A754" t="s">
        <v>11</v>
      </c>
      <c r="B754">
        <v>1</v>
      </c>
      <c r="C754">
        <v>339</v>
      </c>
      <c r="D754" t="str">
        <f>IF(OR(MOD((Table1[[#This Row],[Cycle]])-1,8)=0,Table1[[#This Row],[Cycle]]=1),"Yes","No")</f>
        <v>No</v>
      </c>
      <c r="E754">
        <v>9.9620830059790003E-3</v>
      </c>
      <c r="F754">
        <f t="shared" si="12"/>
        <v>9.9620830059790002</v>
      </c>
      <c r="H754">
        <v>3.9501349925994873</v>
      </c>
      <c r="I754">
        <v>57602.003998361201</v>
      </c>
      <c r="J754">
        <f>ROUND(Table1[[#This Row],[Discharge Time (s)]]/3600,3)</f>
        <v>16.001000000000001</v>
      </c>
    </row>
    <row r="755" spans="1:10" hidden="1">
      <c r="A755" t="s">
        <v>11</v>
      </c>
      <c r="B755">
        <v>1</v>
      </c>
      <c r="C755">
        <v>340</v>
      </c>
      <c r="D755" t="str">
        <f>IF(OR(MOD((Table1[[#This Row],[Cycle]])-1,8)=0,Table1[[#This Row],[Cycle]]=1),"Yes","No")</f>
        <v>No</v>
      </c>
      <c r="E755">
        <v>9.966846872629E-3</v>
      </c>
      <c r="F755">
        <f t="shared" si="12"/>
        <v>9.9668468726290005</v>
      </c>
      <c r="H755">
        <v>3.9481165409088135</v>
      </c>
      <c r="I755">
        <v>57600.038243781222</v>
      </c>
      <c r="J755">
        <f>ROUND(Table1[[#This Row],[Discharge Time (s)]]/3600,3)</f>
        <v>16</v>
      </c>
    </row>
    <row r="756" spans="1:10" hidden="1">
      <c r="A756" t="s">
        <v>11</v>
      </c>
      <c r="B756">
        <v>1</v>
      </c>
      <c r="C756">
        <v>341</v>
      </c>
      <c r="D756" t="str">
        <f>IF(OR(MOD((Table1[[#This Row],[Cycle]])-1,8)=0,Table1[[#This Row],[Cycle]]=1),"Yes","No")</f>
        <v>No</v>
      </c>
      <c r="E756">
        <v>7.4113234227359999E-3</v>
      </c>
      <c r="F756">
        <f t="shared" si="12"/>
        <v>7.4113234227360003</v>
      </c>
      <c r="H756">
        <v>3.90824294090271</v>
      </c>
      <c r="I756">
        <v>57061.512701675005</v>
      </c>
      <c r="J756">
        <f>ROUND(Table1[[#This Row],[Discharge Time (s)]]/3600,3)</f>
        <v>15.85</v>
      </c>
    </row>
    <row r="757" spans="1:10" hidden="1">
      <c r="A757" t="s">
        <v>11</v>
      </c>
      <c r="B757">
        <v>1</v>
      </c>
      <c r="C757">
        <v>342</v>
      </c>
      <c r="D757" t="str">
        <f>IF(OR(MOD((Table1[[#This Row],[Cycle]])-1,8)=0,Table1[[#This Row],[Cycle]]=1),"Yes","No")</f>
        <v>No</v>
      </c>
      <c r="E757">
        <v>9.9628285913379994E-3</v>
      </c>
      <c r="F757">
        <f t="shared" si="12"/>
        <v>9.962828591337999</v>
      </c>
      <c r="H757">
        <v>3.90824294090271</v>
      </c>
      <c r="I757">
        <v>57602.020218703794</v>
      </c>
      <c r="J757">
        <f>ROUND(Table1[[#This Row],[Discharge Time (s)]]/3600,3)</f>
        <v>16.001000000000001</v>
      </c>
    </row>
    <row r="758" spans="1:10" hidden="1">
      <c r="A758" t="s">
        <v>11</v>
      </c>
      <c r="B758">
        <v>1</v>
      </c>
      <c r="C758">
        <v>343</v>
      </c>
      <c r="D758" t="str">
        <f>IF(OR(MOD((Table1[[#This Row],[Cycle]])-1,8)=0,Table1[[#This Row],[Cycle]]=1),"Yes","No")</f>
        <v>No</v>
      </c>
      <c r="E758">
        <v>9.9739974401979997E-3</v>
      </c>
      <c r="F758">
        <f t="shared" si="12"/>
        <v>9.9739974401979996</v>
      </c>
      <c r="H758">
        <v>3.8643300533294678</v>
      </c>
      <c r="I758">
        <v>57600.053768803991</v>
      </c>
      <c r="J758">
        <f>ROUND(Table1[[#This Row],[Discharge Time (s)]]/3600,3)</f>
        <v>16</v>
      </c>
    </row>
    <row r="759" spans="1:10" hidden="1">
      <c r="A759" t="s">
        <v>11</v>
      </c>
      <c r="B759">
        <v>1</v>
      </c>
      <c r="C759">
        <v>344</v>
      </c>
      <c r="D759" t="str">
        <f>IF(OR(MOD((Table1[[#This Row],[Cycle]])-1,8)=0,Table1[[#This Row],[Cycle]]=1),"Yes","No")</f>
        <v>No</v>
      </c>
      <c r="E759">
        <v>0</v>
      </c>
      <c r="F759">
        <f t="shared" si="12"/>
        <v>0</v>
      </c>
      <c r="H759">
        <v>3.8643300533294678</v>
      </c>
      <c r="I759">
        <v>0</v>
      </c>
      <c r="J759">
        <f>ROUND(Table1[[#This Row],[Discharge Time (s)]]/3600,3)</f>
        <v>0</v>
      </c>
    </row>
    <row r="760" spans="1:10" hidden="1">
      <c r="A760" t="s">
        <v>11</v>
      </c>
      <c r="B760">
        <v>1</v>
      </c>
      <c r="C760">
        <v>345</v>
      </c>
      <c r="D760" t="str">
        <f>IF(OR(MOD((Table1[[#This Row],[Cycle]])-1,8)=0,Table1[[#This Row],[Cycle]]=1),"Yes","No")</f>
        <v>Yes</v>
      </c>
      <c r="E760">
        <v>1.9928012196722002E-2</v>
      </c>
      <c r="F760">
        <f t="shared" si="12"/>
        <v>19.928012196722001</v>
      </c>
      <c r="H760">
        <v>4.0379157066345215</v>
      </c>
      <c r="I760">
        <v>125223.87258869222</v>
      </c>
      <c r="J760">
        <f>ROUND(Table1[[#This Row],[Discharge Time (s)]]/3600,3)</f>
        <v>34.783999999999999</v>
      </c>
    </row>
    <row r="761" spans="1:10" hidden="1">
      <c r="A761" t="s">
        <v>11</v>
      </c>
      <c r="B761">
        <v>1</v>
      </c>
      <c r="C761">
        <v>346</v>
      </c>
      <c r="D761" t="str">
        <f>IF(OR(MOD((Table1[[#This Row],[Cycle]])-1,8)=0,Table1[[#This Row],[Cycle]]=1),"Yes","No")</f>
        <v>No</v>
      </c>
      <c r="E761">
        <v>9.9684178400280005E-3</v>
      </c>
      <c r="F761">
        <f t="shared" si="12"/>
        <v>9.9684178400279997</v>
      </c>
      <c r="H761">
        <v>4.1695871353149414</v>
      </c>
      <c r="I761">
        <v>57600.012750949565</v>
      </c>
      <c r="J761">
        <f>ROUND(Table1[[#This Row],[Discharge Time (s)]]/3600,3)</f>
        <v>16</v>
      </c>
    </row>
    <row r="762" spans="1:10" hidden="1">
      <c r="A762" t="s">
        <v>11</v>
      </c>
      <c r="B762">
        <v>1</v>
      </c>
      <c r="C762">
        <v>347</v>
      </c>
      <c r="D762" t="str">
        <f>IF(OR(MOD((Table1[[#This Row],[Cycle]])-1,8)=0,Table1[[#This Row],[Cycle]]=1),"Yes","No")</f>
        <v>No</v>
      </c>
      <c r="E762">
        <v>9.9625946004110004E-3</v>
      </c>
      <c r="F762">
        <f t="shared" si="12"/>
        <v>9.9625946004110002</v>
      </c>
      <c r="H762">
        <v>3.8204171657562256</v>
      </c>
      <c r="I762">
        <v>57602.004199961026</v>
      </c>
      <c r="J762">
        <f>ROUND(Table1[[#This Row],[Discharge Time (s)]]/3600,3)</f>
        <v>16.001000000000001</v>
      </c>
    </row>
    <row r="763" spans="1:10" hidden="1">
      <c r="A763" t="s">
        <v>11</v>
      </c>
      <c r="B763">
        <v>1</v>
      </c>
      <c r="C763">
        <v>348</v>
      </c>
      <c r="D763" t="str">
        <f>IF(OR(MOD((Table1[[#This Row],[Cycle]])-1,8)=0,Table1[[#This Row],[Cycle]]=1),"Yes","No")</f>
        <v>No</v>
      </c>
      <c r="E763">
        <v>9.9620285799619998E-3</v>
      </c>
      <c r="F763">
        <f t="shared" si="12"/>
        <v>9.9620285799620003</v>
      </c>
      <c r="H763">
        <v>3.9481165409088135</v>
      </c>
      <c r="I763">
        <v>57600.012133432392</v>
      </c>
      <c r="J763">
        <f>ROUND(Table1[[#This Row],[Discharge Time (s)]]/3600,3)</f>
        <v>16</v>
      </c>
    </row>
    <row r="764" spans="1:10" hidden="1">
      <c r="A764" t="s">
        <v>11</v>
      </c>
      <c r="B764">
        <v>1</v>
      </c>
      <c r="C764">
        <v>349</v>
      </c>
      <c r="D764" t="str">
        <f>IF(OR(MOD((Table1[[#This Row],[Cycle]])-1,8)=0,Table1[[#This Row],[Cycle]]=1),"Yes","No")</f>
        <v>No</v>
      </c>
      <c r="E764">
        <v>9.9588724115050008E-3</v>
      </c>
      <c r="F764">
        <f t="shared" si="12"/>
        <v>9.9588724115050002</v>
      </c>
      <c r="H764">
        <v>3.9102427959442139</v>
      </c>
      <c r="I764">
        <v>57600.017068637855</v>
      </c>
      <c r="J764">
        <f>ROUND(Table1[[#This Row],[Discharge Time (s)]]/3600,3)</f>
        <v>16</v>
      </c>
    </row>
    <row r="765" spans="1:10" hidden="1">
      <c r="A765" t="s">
        <v>11</v>
      </c>
      <c r="B765">
        <v>1</v>
      </c>
      <c r="C765">
        <v>350</v>
      </c>
      <c r="D765" t="str">
        <f>IF(OR(MOD((Table1[[#This Row],[Cycle]])-1,8)=0,Table1[[#This Row],[Cycle]]=1),"Yes","No")</f>
        <v>No</v>
      </c>
      <c r="E765">
        <v>9.9595039427609992E-3</v>
      </c>
      <c r="F765">
        <f t="shared" si="12"/>
        <v>9.9595039427609997</v>
      </c>
      <c r="H765">
        <v>4.0358524322509766</v>
      </c>
      <c r="I765">
        <v>57601.97211034334</v>
      </c>
      <c r="J765">
        <f>ROUND(Table1[[#This Row],[Discharge Time (s)]]/3600,3)</f>
        <v>16.001000000000001</v>
      </c>
    </row>
    <row r="766" spans="1:10" hidden="1">
      <c r="A766" t="s">
        <v>11</v>
      </c>
      <c r="B766">
        <v>1</v>
      </c>
      <c r="C766">
        <v>351</v>
      </c>
      <c r="D766" t="str">
        <f>IF(OR(MOD((Table1[[#This Row],[Cycle]])-1,8)=0,Table1[[#This Row],[Cycle]]=1),"Yes","No")</f>
        <v>No</v>
      </c>
      <c r="E766">
        <v>9.962380441239E-3</v>
      </c>
      <c r="F766">
        <f t="shared" si="12"/>
        <v>9.9623804412390005</v>
      </c>
      <c r="H766">
        <v>3.90824294090271</v>
      </c>
      <c r="I766">
        <v>57600.030933654256</v>
      </c>
      <c r="J766">
        <f>ROUND(Table1[[#This Row],[Discharge Time (s)]]/3600,3)</f>
        <v>16</v>
      </c>
    </row>
    <row r="767" spans="1:10" hidden="1">
      <c r="A767" t="s">
        <v>11</v>
      </c>
      <c r="B767">
        <v>1</v>
      </c>
      <c r="C767">
        <v>352</v>
      </c>
      <c r="D767" t="str">
        <f>IF(OR(MOD((Table1[[#This Row],[Cycle]])-1,8)=0,Table1[[#This Row],[Cycle]]=1),"Yes","No")</f>
        <v>No</v>
      </c>
      <c r="E767">
        <v>0</v>
      </c>
      <c r="F767">
        <f t="shared" si="12"/>
        <v>0</v>
      </c>
      <c r="H767">
        <v>3.90824294090271</v>
      </c>
      <c r="I767">
        <v>0</v>
      </c>
      <c r="J767">
        <f>ROUND(Table1[[#This Row],[Discharge Time (s)]]/3600,3)</f>
        <v>0</v>
      </c>
    </row>
    <row r="768" spans="1:10" hidden="1">
      <c r="A768" t="s">
        <v>11</v>
      </c>
      <c r="B768">
        <v>1</v>
      </c>
      <c r="C768">
        <v>353</v>
      </c>
      <c r="D768" t="str">
        <f>IF(OR(MOD((Table1[[#This Row],[Cycle]])-1,8)=0,Table1[[#This Row],[Cycle]]=1),"Yes","No")</f>
        <v>Yes</v>
      </c>
      <c r="E768">
        <v>1.9973902801983998E-2</v>
      </c>
      <c r="F768">
        <f t="shared" si="12"/>
        <v>19.973902801984</v>
      </c>
      <c r="H768">
        <v>4.0907931327819824</v>
      </c>
      <c r="I768">
        <v>124936.5671063371</v>
      </c>
      <c r="J768">
        <f>ROUND(Table1[[#This Row],[Discharge Time (s)]]/3600,3)</f>
        <v>34.704999999999998</v>
      </c>
    </row>
    <row r="769" spans="1:10" hidden="1">
      <c r="A769" t="s">
        <v>11</v>
      </c>
      <c r="B769">
        <v>1</v>
      </c>
      <c r="C769">
        <v>354</v>
      </c>
      <c r="D769" t="str">
        <f>IF(OR(MOD((Table1[[#This Row],[Cycle]])-1,8)=0,Table1[[#This Row],[Cycle]]=1),"Yes","No")</f>
        <v>No</v>
      </c>
      <c r="E769">
        <v>1.0004273164818001E-2</v>
      </c>
      <c r="F769">
        <f t="shared" si="12"/>
        <v>10.004273164818001</v>
      </c>
      <c r="H769">
        <v>4.2162775993347168</v>
      </c>
      <c r="I769">
        <v>57602.006957718695</v>
      </c>
      <c r="J769">
        <f>ROUND(Table1[[#This Row],[Discharge Time (s)]]/3600,3)</f>
        <v>16.001000000000001</v>
      </c>
    </row>
    <row r="770" spans="1:10" hidden="1">
      <c r="A770" t="s">
        <v>11</v>
      </c>
      <c r="B770">
        <v>1</v>
      </c>
      <c r="C770">
        <v>355</v>
      </c>
      <c r="D770" t="str">
        <f>IF(OR(MOD((Table1[[#This Row],[Cycle]])-1,8)=0,Table1[[#This Row],[Cycle]]=1),"Yes","No")</f>
        <v>No</v>
      </c>
      <c r="E770">
        <v>9.99302219274E-3</v>
      </c>
      <c r="F770">
        <f t="shared" si="12"/>
        <v>9.9930221927399998</v>
      </c>
      <c r="H770">
        <v>3.9966800212860107</v>
      </c>
      <c r="I770">
        <v>57600.039833201743</v>
      </c>
      <c r="J770">
        <f>ROUND(Table1[[#This Row],[Discharge Time (s)]]/3600,3)</f>
        <v>16</v>
      </c>
    </row>
    <row r="771" spans="1:10" hidden="1">
      <c r="A771" t="s">
        <v>11</v>
      </c>
      <c r="B771">
        <v>1</v>
      </c>
      <c r="C771">
        <v>356</v>
      </c>
      <c r="D771" t="str">
        <f>IF(OR(MOD((Table1[[#This Row],[Cycle]])-1,8)=0,Table1[[#This Row],[Cycle]]=1),"Yes","No")</f>
        <v>No</v>
      </c>
      <c r="E771">
        <v>9.9914921974569998E-3</v>
      </c>
      <c r="F771">
        <f t="shared" si="12"/>
        <v>9.9914921974569992</v>
      </c>
      <c r="H771">
        <v>3.9946377277374268</v>
      </c>
      <c r="I771">
        <v>57600.039646869496</v>
      </c>
      <c r="J771">
        <f>ROUND(Table1[[#This Row],[Discharge Time (s)]]/3600,3)</f>
        <v>16</v>
      </c>
    </row>
    <row r="772" spans="1:10" hidden="1">
      <c r="A772" t="s">
        <v>11</v>
      </c>
      <c r="B772">
        <v>1</v>
      </c>
      <c r="C772">
        <v>357</v>
      </c>
      <c r="D772" t="str">
        <f>IF(OR(MOD((Table1[[#This Row],[Cycle]])-1,8)=0,Table1[[#This Row],[Cycle]]=1),"Yes","No")</f>
        <v>No</v>
      </c>
      <c r="E772">
        <v>9.9795742769980007E-3</v>
      </c>
      <c r="F772">
        <f t="shared" si="12"/>
        <v>9.9795742769980009</v>
      </c>
      <c r="H772">
        <v>3.9987242221832275</v>
      </c>
      <c r="I772">
        <v>57600.039867563122</v>
      </c>
      <c r="J772">
        <f>ROUND(Table1[[#This Row],[Discharge Time (s)]]/3600,3)</f>
        <v>16</v>
      </c>
    </row>
    <row r="773" spans="1:10" hidden="1">
      <c r="A773" t="s">
        <v>11</v>
      </c>
      <c r="B773">
        <v>1</v>
      </c>
      <c r="C773">
        <v>358</v>
      </c>
      <c r="D773" t="str">
        <f>IF(OR(MOD((Table1[[#This Row],[Cycle]])-1,8)=0,Table1[[#This Row],[Cycle]]=1),"Yes","No")</f>
        <v>No</v>
      </c>
      <c r="E773">
        <v>9.9855520908120003E-3</v>
      </c>
      <c r="F773">
        <f t="shared" si="12"/>
        <v>9.9855520908119999</v>
      </c>
      <c r="H773">
        <v>3.912841796875</v>
      </c>
      <c r="I773">
        <v>57602.005618637355</v>
      </c>
      <c r="J773">
        <f>ROUND(Table1[[#This Row],[Discharge Time (s)]]/3600,3)</f>
        <v>16.001000000000001</v>
      </c>
    </row>
    <row r="774" spans="1:10" hidden="1">
      <c r="A774" t="s">
        <v>11</v>
      </c>
      <c r="B774">
        <v>1</v>
      </c>
      <c r="C774">
        <v>359</v>
      </c>
      <c r="D774" t="str">
        <f>IF(OR(MOD((Table1[[#This Row],[Cycle]])-1,8)=0,Table1[[#This Row],[Cycle]]=1),"Yes","No")</f>
        <v>No</v>
      </c>
      <c r="E774">
        <v>9.9849741083029991E-3</v>
      </c>
      <c r="F774">
        <f t="shared" ref="F774:F783" si="13">1000*E774</f>
        <v>9.9849741083029997</v>
      </c>
      <c r="H774">
        <v>3.954782247543335</v>
      </c>
      <c r="I774">
        <v>57602.005942124808</v>
      </c>
      <c r="J774">
        <f>ROUND(Table1[[#This Row],[Discharge Time (s)]]/3600,3)</f>
        <v>16.001000000000001</v>
      </c>
    </row>
    <row r="775" spans="1:10" hidden="1">
      <c r="A775" t="s">
        <v>11</v>
      </c>
      <c r="B775">
        <v>1</v>
      </c>
      <c r="C775">
        <v>360</v>
      </c>
      <c r="D775" t="str">
        <f>IF(OR(MOD((Table1[[#This Row],[Cycle]])-1,8)=0,Table1[[#This Row],[Cycle]]=1),"Yes","No")</f>
        <v>No</v>
      </c>
      <c r="E775">
        <v>0</v>
      </c>
      <c r="F775">
        <f t="shared" si="13"/>
        <v>0</v>
      </c>
      <c r="H775">
        <v>3.954782247543335</v>
      </c>
      <c r="I775">
        <v>0</v>
      </c>
      <c r="J775">
        <f>ROUND(Table1[[#This Row],[Discharge Time (s)]]/3600,3)</f>
        <v>0</v>
      </c>
    </row>
    <row r="776" spans="1:10" hidden="1">
      <c r="A776" t="s">
        <v>11</v>
      </c>
      <c r="B776">
        <v>1</v>
      </c>
      <c r="C776">
        <v>361</v>
      </c>
      <c r="D776" t="str">
        <f>IF(OR(MOD((Table1[[#This Row],[Cycle]])-1,8)=0,Table1[[#This Row],[Cycle]]=1),"Yes","No")</f>
        <v>Yes</v>
      </c>
      <c r="E776">
        <v>1.9902767354058E-2</v>
      </c>
      <c r="F776">
        <f t="shared" si="13"/>
        <v>19.902767354058</v>
      </c>
      <c r="H776">
        <v>3.954782247543335</v>
      </c>
      <c r="I776">
        <v>124801.83859506964</v>
      </c>
      <c r="J776">
        <f>ROUND(Table1[[#This Row],[Discharge Time (s)]]/3600,3)</f>
        <v>34.667000000000002</v>
      </c>
    </row>
    <row r="777" spans="1:10" hidden="1">
      <c r="A777" t="s">
        <v>11</v>
      </c>
      <c r="B777">
        <v>1</v>
      </c>
      <c r="C777">
        <v>362</v>
      </c>
      <c r="D777" t="str">
        <f>IF(OR(MOD((Table1[[#This Row],[Cycle]])-1,8)=0,Table1[[#This Row],[Cycle]]=1),"Yes","No")</f>
        <v>No</v>
      </c>
      <c r="E777">
        <v>3.5546620280980002E-3</v>
      </c>
      <c r="F777">
        <f t="shared" si="13"/>
        <v>3.5546620280980004</v>
      </c>
      <c r="H777">
        <v>4.1305503845214844</v>
      </c>
      <c r="I777">
        <v>57471.735407909466</v>
      </c>
      <c r="J777">
        <f>ROUND(Table1[[#This Row],[Discharge Time (s)]]/3600,3)</f>
        <v>15.964</v>
      </c>
    </row>
    <row r="778" spans="1:10" hidden="1">
      <c r="A778" t="s">
        <v>11</v>
      </c>
      <c r="B778">
        <v>1</v>
      </c>
      <c r="C778">
        <v>363</v>
      </c>
      <c r="D778" t="str">
        <f>IF(OR(MOD((Table1[[#This Row],[Cycle]])-1,8)=0,Table1[[#This Row],[Cycle]]=1),"Yes","No")</f>
        <v>No</v>
      </c>
      <c r="E778">
        <v>9.9657582238010002E-3</v>
      </c>
      <c r="F778">
        <f t="shared" si="13"/>
        <v>9.9657582238010001</v>
      </c>
      <c r="H778">
        <v>0</v>
      </c>
      <c r="I778">
        <v>86099.609069424871</v>
      </c>
      <c r="J778">
        <f>ROUND(Table1[[#This Row],[Discharge Time (s)]]/3600,3)</f>
        <v>23.917000000000002</v>
      </c>
    </row>
    <row r="779" spans="1:10" hidden="1">
      <c r="A779" t="s">
        <v>11</v>
      </c>
      <c r="B779">
        <v>1</v>
      </c>
      <c r="C779">
        <v>364</v>
      </c>
      <c r="D779" t="str">
        <f>IF(OR(MOD((Table1[[#This Row],[Cycle]])-1,8)=0,Table1[[#This Row],[Cycle]]=1),"Yes","No")</f>
        <v>No</v>
      </c>
      <c r="E779">
        <v>9.9454112096219998E-3</v>
      </c>
      <c r="F779">
        <f t="shared" si="13"/>
        <v>9.9454112096219998</v>
      </c>
      <c r="H779">
        <v>4.0866084098815918</v>
      </c>
      <c r="I779">
        <v>57600.037847745785</v>
      </c>
      <c r="J779">
        <f>ROUND(Table1[[#This Row],[Discharge Time (s)]]/3600,3)</f>
        <v>16</v>
      </c>
    </row>
    <row r="780" spans="1:10" hidden="1">
      <c r="A780" t="s">
        <v>11</v>
      </c>
      <c r="B780">
        <v>1</v>
      </c>
      <c r="C780">
        <v>365</v>
      </c>
      <c r="D780" t="str">
        <f>IF(OR(MOD((Table1[[#This Row],[Cycle]])-1,8)=0,Table1[[#This Row],[Cycle]]=1),"Yes","No")</f>
        <v>No</v>
      </c>
      <c r="E780">
        <v>9.9440481561900006E-3</v>
      </c>
      <c r="F780">
        <f t="shared" si="13"/>
        <v>9.94404815619</v>
      </c>
      <c r="H780">
        <v>4.0824317932128906</v>
      </c>
      <c r="I780">
        <v>57600.039283197293</v>
      </c>
      <c r="J780">
        <f>ROUND(Table1[[#This Row],[Discharge Time (s)]]/3600,3)</f>
        <v>16</v>
      </c>
    </row>
    <row r="781" spans="1:10" hidden="1">
      <c r="A781" t="s">
        <v>11</v>
      </c>
      <c r="B781">
        <v>1</v>
      </c>
      <c r="C781">
        <v>366</v>
      </c>
      <c r="D781" t="str">
        <f>IF(OR(MOD((Table1[[#This Row],[Cycle]])-1,8)=0,Table1[[#This Row],[Cycle]]=1),"Yes","No")</f>
        <v>No</v>
      </c>
      <c r="E781">
        <v>9.9336809799510008E-3</v>
      </c>
      <c r="F781">
        <f t="shared" si="13"/>
        <v>9.9336809799510011</v>
      </c>
      <c r="H781">
        <v>4.0426664352416992</v>
      </c>
      <c r="I781">
        <v>57602.023792822671</v>
      </c>
      <c r="J781">
        <f>ROUND(Table1[[#This Row],[Discharge Time (s)]]/3600,3)</f>
        <v>16.001000000000001</v>
      </c>
    </row>
    <row r="782" spans="1:10" hidden="1">
      <c r="A782" t="s">
        <v>11</v>
      </c>
      <c r="B782">
        <v>1</v>
      </c>
      <c r="C782">
        <v>367</v>
      </c>
      <c r="D782" t="str">
        <f>IF(OR(MOD((Table1[[#This Row],[Cycle]])-1,8)=0,Table1[[#This Row],[Cycle]]=1),"Yes","No")</f>
        <v>No</v>
      </c>
      <c r="E782">
        <v>9.9370020273239993E-3</v>
      </c>
      <c r="F782">
        <f t="shared" si="13"/>
        <v>9.9370020273239987</v>
      </c>
      <c r="H782">
        <v>3.9987242221832275</v>
      </c>
      <c r="I782">
        <v>57600.039338502895</v>
      </c>
      <c r="J782">
        <f>ROUND(Table1[[#This Row],[Discharge Time (s)]]/3600,3)</f>
        <v>16</v>
      </c>
    </row>
    <row r="783" spans="1:10" hidden="1">
      <c r="A783" t="s">
        <v>11</v>
      </c>
      <c r="B783">
        <v>1</v>
      </c>
      <c r="C783">
        <v>368</v>
      </c>
      <c r="D783" t="str">
        <f>IF(OR(MOD((Table1[[#This Row],[Cycle]])-1,8)=0,Table1[[#This Row],[Cycle]]=1),"Yes","No")</f>
        <v>No</v>
      </c>
      <c r="E783">
        <v>0</v>
      </c>
      <c r="F783">
        <f t="shared" si="13"/>
        <v>0</v>
      </c>
      <c r="H783">
        <v>3.9987242221832275</v>
      </c>
      <c r="I783">
        <v>0</v>
      </c>
      <c r="J783">
        <f>ROUND(Table1[[#This Row],[Discharge Time (s)]]/3600,3)</f>
        <v>0</v>
      </c>
    </row>
    <row r="784" spans="1:10" hidden="1">
      <c r="A784" t="s">
        <v>11</v>
      </c>
      <c r="B784">
        <v>1</v>
      </c>
      <c r="C784">
        <v>369</v>
      </c>
      <c r="D784" t="str">
        <f>IF(OR(MOD((Table1[[#This Row],[Cycle]])-1,8)=0,Table1[[#This Row],[Cycle]]=1),"Yes","No")</f>
        <v>Yes</v>
      </c>
      <c r="H784">
        <v>4.0824317932128906</v>
      </c>
    </row>
    <row r="785" spans="1:10" hidden="1">
      <c r="A785" t="s">
        <v>11</v>
      </c>
      <c r="B785">
        <v>1</v>
      </c>
      <c r="C785">
        <v>370</v>
      </c>
      <c r="D785" t="str">
        <f>IF(OR(MOD((Table1[[#This Row],[Cycle]])-1,8)=0,Table1[[#This Row],[Cycle]]=1),"Yes","No")</f>
        <v>No</v>
      </c>
      <c r="E785">
        <v>9.9263030092429996E-3</v>
      </c>
      <c r="F785">
        <f t="shared" ref="F785:F848" si="14">1000*E785</f>
        <v>9.926303009243</v>
      </c>
      <c r="H785">
        <v>4.3063182830810547</v>
      </c>
      <c r="I785">
        <v>57601.990127414494</v>
      </c>
      <c r="J785">
        <f>ROUND(Table1[[#This Row],[Discharge Time (s)]]/3600,3)</f>
        <v>16.001000000000001</v>
      </c>
    </row>
    <row r="786" spans="1:10" hidden="1">
      <c r="A786" t="s">
        <v>11</v>
      </c>
      <c r="B786">
        <v>1</v>
      </c>
      <c r="C786">
        <v>371</v>
      </c>
      <c r="D786" t="str">
        <f>IF(OR(MOD((Table1[[#This Row],[Cycle]])-1,8)=0,Table1[[#This Row],[Cycle]]=1),"Yes","No")</f>
        <v>No</v>
      </c>
      <c r="E786">
        <v>9.9242394052959995E-3</v>
      </c>
      <c r="F786">
        <f t="shared" si="14"/>
        <v>9.9242394052959995</v>
      </c>
      <c r="H786">
        <v>4.0007710456848145</v>
      </c>
      <c r="I786">
        <v>57602.005625099264</v>
      </c>
      <c r="J786">
        <f>ROUND(Table1[[#This Row],[Discharge Time (s)]]/3600,3)</f>
        <v>16.001000000000001</v>
      </c>
    </row>
    <row r="787" spans="1:10" hidden="1">
      <c r="A787" t="s">
        <v>11</v>
      </c>
      <c r="B787">
        <v>1</v>
      </c>
      <c r="C787">
        <v>372</v>
      </c>
      <c r="D787" t="str">
        <f>IF(OR(MOD((Table1[[#This Row],[Cycle]])-1,8)=0,Table1[[#This Row],[Cycle]]=1),"Yes","No")</f>
        <v>No</v>
      </c>
      <c r="E787">
        <v>9.935844564478E-3</v>
      </c>
      <c r="F787">
        <f t="shared" si="14"/>
        <v>9.9358445644779998</v>
      </c>
      <c r="H787">
        <v>3.9588322639465332</v>
      </c>
      <c r="I787">
        <v>57600.03781794438</v>
      </c>
      <c r="J787">
        <f>ROUND(Table1[[#This Row],[Discharge Time (s)]]/3600,3)</f>
        <v>16</v>
      </c>
    </row>
    <row r="788" spans="1:10" hidden="1">
      <c r="A788" t="s">
        <v>11</v>
      </c>
      <c r="B788">
        <v>1</v>
      </c>
      <c r="C788">
        <v>373</v>
      </c>
      <c r="D788" t="str">
        <f>IF(OR(MOD((Table1[[#This Row],[Cycle]])-1,8)=0,Table1[[#This Row],[Cycle]]=1),"Yes","No")</f>
        <v>No</v>
      </c>
      <c r="E788">
        <v>9.9599207079369995E-3</v>
      </c>
      <c r="F788">
        <f t="shared" si="14"/>
        <v>9.959920707937</v>
      </c>
      <c r="H788">
        <v>3.9987242221832275</v>
      </c>
      <c r="I788">
        <v>57600.026193535072</v>
      </c>
      <c r="J788">
        <f>ROUND(Table1[[#This Row],[Discharge Time (s)]]/3600,3)</f>
        <v>16</v>
      </c>
    </row>
    <row r="789" spans="1:10" hidden="1">
      <c r="A789" t="s">
        <v>11</v>
      </c>
      <c r="B789">
        <v>1</v>
      </c>
      <c r="C789">
        <v>374</v>
      </c>
      <c r="D789" t="str">
        <f>IF(OR(MOD((Table1[[#This Row],[Cycle]])-1,8)=0,Table1[[#This Row],[Cycle]]=1),"Yes","No")</f>
        <v>No</v>
      </c>
      <c r="E789">
        <v>9.9981202920019999E-3</v>
      </c>
      <c r="F789">
        <f t="shared" si="14"/>
        <v>9.9981202920019996</v>
      </c>
      <c r="H789">
        <v>4.0866084098815918</v>
      </c>
      <c r="I789">
        <v>57602.00810393368</v>
      </c>
      <c r="J789">
        <f>ROUND(Table1[[#This Row],[Discharge Time (s)]]/3600,3)</f>
        <v>16.001000000000001</v>
      </c>
    </row>
    <row r="790" spans="1:10" hidden="1">
      <c r="A790" t="s">
        <v>11</v>
      </c>
      <c r="B790">
        <v>1</v>
      </c>
      <c r="C790">
        <v>375</v>
      </c>
      <c r="D790" t="str">
        <f>IF(OR(MOD((Table1[[#This Row],[Cycle]])-1,8)=0,Table1[[#This Row],[Cycle]]=1),"Yes","No")</f>
        <v>No</v>
      </c>
      <c r="E790">
        <v>1.0005653922775999E-2</v>
      </c>
      <c r="F790">
        <f t="shared" si="14"/>
        <v>10.005653922776</v>
      </c>
      <c r="H790">
        <v>4.0007710456848145</v>
      </c>
      <c r="I790">
        <v>57600.041762243098</v>
      </c>
      <c r="J790">
        <f>ROUND(Table1[[#This Row],[Discharge Time (s)]]/3600,3)</f>
        <v>16</v>
      </c>
    </row>
    <row r="791" spans="1:10" hidden="1">
      <c r="A791" t="s">
        <v>11</v>
      </c>
      <c r="B791">
        <v>1</v>
      </c>
      <c r="C791">
        <v>376</v>
      </c>
      <c r="D791" t="str">
        <f>IF(OR(MOD((Table1[[#This Row],[Cycle]])-1,8)=0,Table1[[#This Row],[Cycle]]=1),"Yes","No")</f>
        <v>No</v>
      </c>
      <c r="E791">
        <v>0</v>
      </c>
      <c r="F791">
        <f t="shared" si="14"/>
        <v>0</v>
      </c>
      <c r="H791">
        <v>4.0007710456848145</v>
      </c>
      <c r="I791">
        <v>0</v>
      </c>
      <c r="J791">
        <f>ROUND(Table1[[#This Row],[Discharge Time (s)]]/3600,3)</f>
        <v>0</v>
      </c>
    </row>
    <row r="792" spans="1:10" hidden="1">
      <c r="A792" t="s">
        <v>11</v>
      </c>
      <c r="B792">
        <v>1</v>
      </c>
      <c r="C792">
        <v>377</v>
      </c>
      <c r="D792" t="str">
        <f>IF(OR(MOD((Table1[[#This Row],[Cycle]])-1,8)=0,Table1[[#This Row],[Cycle]]=1),"Yes","No")</f>
        <v>Yes</v>
      </c>
      <c r="E792">
        <v>1.9768555461606999E-2</v>
      </c>
      <c r="F792">
        <f t="shared" si="14"/>
        <v>19.768555461607001</v>
      </c>
      <c r="H792">
        <v>3.9987242221832275</v>
      </c>
      <c r="I792">
        <v>123443.78797527969</v>
      </c>
      <c r="J792">
        <f>ROUND(Table1[[#This Row],[Discharge Time (s)]]/3600,3)</f>
        <v>34.29</v>
      </c>
    </row>
    <row r="793" spans="1:10" hidden="1">
      <c r="A793" t="s">
        <v>11</v>
      </c>
      <c r="B793">
        <v>1</v>
      </c>
      <c r="C793">
        <v>378</v>
      </c>
      <c r="D793" t="str">
        <f>IF(OR(MOD((Table1[[#This Row],[Cycle]])-1,8)=0,Table1[[#This Row],[Cycle]]=1),"Yes","No")</f>
        <v>No</v>
      </c>
      <c r="E793">
        <v>1.0002187144174999E-2</v>
      </c>
      <c r="F793">
        <f t="shared" si="14"/>
        <v>10.002187144175</v>
      </c>
      <c r="H793">
        <v>4.3480362892150879</v>
      </c>
      <c r="I793">
        <v>57600.031416897546</v>
      </c>
      <c r="J793">
        <f>ROUND(Table1[[#This Row],[Discharge Time (s)]]/3600,3)</f>
        <v>16</v>
      </c>
    </row>
    <row r="794" spans="1:10" hidden="1">
      <c r="A794" t="s">
        <v>11</v>
      </c>
      <c r="B794">
        <v>1</v>
      </c>
      <c r="C794">
        <v>379</v>
      </c>
      <c r="D794" t="str">
        <f>IF(OR(MOD((Table1[[#This Row],[Cycle]])-1,8)=0,Table1[[#This Row],[Cycle]]=1),"Yes","No")</f>
        <v>No</v>
      </c>
      <c r="E794">
        <v>9.9998639252239993E-3</v>
      </c>
      <c r="F794">
        <f t="shared" si="14"/>
        <v>9.999863925224</v>
      </c>
      <c r="H794">
        <v>4.0405993461608887</v>
      </c>
      <c r="I794">
        <v>57600.033239131881</v>
      </c>
      <c r="J794">
        <f>ROUND(Table1[[#This Row],[Discharge Time (s)]]/3600,3)</f>
        <v>16</v>
      </c>
    </row>
    <row r="795" spans="1:10" hidden="1">
      <c r="A795" t="s">
        <v>11</v>
      </c>
      <c r="B795">
        <v>1</v>
      </c>
      <c r="C795">
        <v>380</v>
      </c>
      <c r="D795" t="str">
        <f>IF(OR(MOD((Table1[[#This Row],[Cycle]])-1,8)=0,Table1[[#This Row],[Cycle]]=1),"Yes","No")</f>
        <v>No</v>
      </c>
      <c r="E795">
        <v>1.0005267864622001E-2</v>
      </c>
      <c r="F795">
        <f t="shared" si="14"/>
        <v>10.005267864622001</v>
      </c>
      <c r="H795">
        <v>4.0405993461608887</v>
      </c>
      <c r="I795">
        <v>57600.03962058726</v>
      </c>
      <c r="J795">
        <f>ROUND(Table1[[#This Row],[Discharge Time (s)]]/3600,3)</f>
        <v>16</v>
      </c>
    </row>
    <row r="796" spans="1:10" hidden="1">
      <c r="A796" t="s">
        <v>11</v>
      </c>
      <c r="B796">
        <v>1</v>
      </c>
      <c r="C796">
        <v>381</v>
      </c>
      <c r="D796" t="str">
        <f>IF(OR(MOD((Table1[[#This Row],[Cycle]])-1,8)=0,Table1[[#This Row],[Cycle]]=1),"Yes","No")</f>
        <v>No</v>
      </c>
      <c r="E796">
        <v>1.0013292835423E-2</v>
      </c>
      <c r="F796">
        <f t="shared" si="14"/>
        <v>10.013292835423</v>
      </c>
      <c r="H796">
        <v>4.0028195381164551</v>
      </c>
      <c r="I796">
        <v>57600.024839434613</v>
      </c>
      <c r="J796">
        <f>ROUND(Table1[[#This Row],[Discharge Time (s)]]/3600,3)</f>
        <v>16</v>
      </c>
    </row>
    <row r="797" spans="1:10" hidden="1">
      <c r="A797" t="s">
        <v>11</v>
      </c>
      <c r="B797">
        <v>1</v>
      </c>
      <c r="C797">
        <v>382</v>
      </c>
      <c r="D797" t="str">
        <f>IF(OR(MOD((Table1[[#This Row],[Cycle]])-1,8)=0,Table1[[#This Row],[Cycle]]=1),"Yes","No")</f>
        <v>No</v>
      </c>
      <c r="E797">
        <v>1.0012436514757E-2</v>
      </c>
      <c r="F797">
        <f t="shared" si="14"/>
        <v>10.012436514757001</v>
      </c>
      <c r="H797">
        <v>4.0426664352416992</v>
      </c>
      <c r="I797">
        <v>57602.005637719602</v>
      </c>
      <c r="J797">
        <f>ROUND(Table1[[#This Row],[Discharge Time (s)]]/3600,3)</f>
        <v>16.001000000000001</v>
      </c>
    </row>
    <row r="798" spans="1:10" hidden="1">
      <c r="A798" t="s">
        <v>11</v>
      </c>
      <c r="B798">
        <v>1</v>
      </c>
      <c r="C798">
        <v>383</v>
      </c>
      <c r="D798" t="str">
        <f>IF(OR(MOD((Table1[[#This Row],[Cycle]])-1,8)=0,Table1[[#This Row],[Cycle]]=1),"Yes","No")</f>
        <v>No</v>
      </c>
      <c r="E798">
        <v>9.9910744618789994E-3</v>
      </c>
      <c r="F798">
        <f t="shared" si="14"/>
        <v>9.9910744618790002</v>
      </c>
      <c r="H798">
        <v>4.0824317932128906</v>
      </c>
      <c r="I798">
        <v>57602.00580269123</v>
      </c>
      <c r="J798">
        <f>ROUND(Table1[[#This Row],[Discharge Time (s)]]/3600,3)</f>
        <v>16.001000000000001</v>
      </c>
    </row>
    <row r="799" spans="1:10" hidden="1">
      <c r="A799" t="s">
        <v>11</v>
      </c>
      <c r="B799">
        <v>1</v>
      </c>
      <c r="C799">
        <v>384</v>
      </c>
      <c r="D799" t="str">
        <f>IF(OR(MOD((Table1[[#This Row],[Cycle]])-1,8)=0,Table1[[#This Row],[Cycle]]=1),"Yes","No")</f>
        <v>No</v>
      </c>
      <c r="E799">
        <v>0</v>
      </c>
      <c r="F799">
        <f t="shared" si="14"/>
        <v>0</v>
      </c>
      <c r="H799">
        <v>4.0824317932128906</v>
      </c>
      <c r="I799">
        <v>0</v>
      </c>
      <c r="J799">
        <f>ROUND(Table1[[#This Row],[Discharge Time (s)]]/3600,3)</f>
        <v>0</v>
      </c>
    </row>
    <row r="800" spans="1:10" hidden="1">
      <c r="A800" t="s">
        <v>11</v>
      </c>
      <c r="B800">
        <v>1</v>
      </c>
      <c r="C800">
        <v>385</v>
      </c>
      <c r="D800" t="str">
        <f>IF(OR(MOD((Table1[[#This Row],[Cycle]])-1,8)=0,Table1[[#This Row],[Cycle]]=1),"Yes","No")</f>
        <v>Yes</v>
      </c>
      <c r="E800">
        <v>1.9708241168846001E-2</v>
      </c>
      <c r="F800">
        <f t="shared" si="14"/>
        <v>19.708241168846001</v>
      </c>
      <c r="H800">
        <v>4.0007710456848145</v>
      </c>
      <c r="I800">
        <v>123747.55857770221</v>
      </c>
      <c r="J800">
        <f>ROUND(Table1[[#This Row],[Discharge Time (s)]]/3600,3)</f>
        <v>34.374000000000002</v>
      </c>
    </row>
    <row r="801" spans="1:10" hidden="1">
      <c r="A801" t="s">
        <v>11</v>
      </c>
      <c r="B801">
        <v>1</v>
      </c>
      <c r="C801">
        <v>386</v>
      </c>
      <c r="D801" t="str">
        <f>IF(OR(MOD((Table1[[#This Row],[Cycle]])-1,8)=0,Table1[[#This Row],[Cycle]]=1),"Yes","No")</f>
        <v>No</v>
      </c>
      <c r="E801">
        <v>9.9616693199560003E-3</v>
      </c>
      <c r="F801">
        <f t="shared" si="14"/>
        <v>9.961669319956</v>
      </c>
      <c r="H801">
        <v>4.3063182830810547</v>
      </c>
      <c r="I801">
        <v>57602.005630579559</v>
      </c>
      <c r="J801">
        <f>ROUND(Table1[[#This Row],[Discharge Time (s)]]/3600,3)</f>
        <v>16.001000000000001</v>
      </c>
    </row>
    <row r="802" spans="1:10" hidden="1">
      <c r="A802" t="s">
        <v>11</v>
      </c>
      <c r="B802">
        <v>1</v>
      </c>
      <c r="C802">
        <v>387</v>
      </c>
      <c r="D802" t="str">
        <f>IF(OR(MOD((Table1[[#This Row],[Cycle]])-1,8)=0,Table1[[#This Row],[Cycle]]=1),"Yes","No")</f>
        <v>No</v>
      </c>
      <c r="E802">
        <v>9.9641229909019999E-3</v>
      </c>
      <c r="F802">
        <f t="shared" si="14"/>
        <v>9.9641229909020002</v>
      </c>
      <c r="H802">
        <v>4.0845189094543457</v>
      </c>
      <c r="I802">
        <v>57602.005678587157</v>
      </c>
      <c r="J802">
        <f>ROUND(Table1[[#This Row],[Discharge Time (s)]]/3600,3)</f>
        <v>16.001000000000001</v>
      </c>
    </row>
    <row r="803" spans="1:10" hidden="1">
      <c r="A803" t="s">
        <v>11</v>
      </c>
      <c r="B803">
        <v>1</v>
      </c>
      <c r="C803">
        <v>388</v>
      </c>
      <c r="D803" t="str">
        <f>IF(OR(MOD((Table1[[#This Row],[Cycle]])-1,8)=0,Table1[[#This Row],[Cycle]]=1),"Yes","No")</f>
        <v>No</v>
      </c>
      <c r="E803">
        <v>9.9680499601389992E-3</v>
      </c>
      <c r="F803">
        <f t="shared" si="14"/>
        <v>9.968049960139</v>
      </c>
      <c r="H803">
        <v>4.0007710456848145</v>
      </c>
      <c r="I803">
        <v>57602.005697943416</v>
      </c>
      <c r="J803">
        <f>ROUND(Table1[[#This Row],[Discharge Time (s)]]/3600,3)</f>
        <v>16.001000000000001</v>
      </c>
    </row>
    <row r="804" spans="1:10" hidden="1">
      <c r="A804" t="s">
        <v>11</v>
      </c>
      <c r="B804">
        <v>1</v>
      </c>
      <c r="C804">
        <v>389</v>
      </c>
      <c r="D804" t="str">
        <f>IF(OR(MOD((Table1[[#This Row],[Cycle]])-1,8)=0,Table1[[#This Row],[Cycle]]=1),"Yes","No")</f>
        <v>No</v>
      </c>
      <c r="E804">
        <v>9.9676670778249994E-3</v>
      </c>
      <c r="F804">
        <f t="shared" si="14"/>
        <v>9.9676670778250003</v>
      </c>
      <c r="H804">
        <v>4.0845189094543457</v>
      </c>
      <c r="I804">
        <v>57600.039620512754</v>
      </c>
      <c r="J804">
        <f>ROUND(Table1[[#This Row],[Discharge Time (s)]]/3600,3)</f>
        <v>16</v>
      </c>
    </row>
    <row r="805" spans="1:10" hidden="1">
      <c r="A805" t="s">
        <v>11</v>
      </c>
      <c r="B805">
        <v>1</v>
      </c>
      <c r="C805">
        <v>390</v>
      </c>
      <c r="D805" t="str">
        <f>IF(OR(MOD((Table1[[#This Row],[Cycle]])-1,8)=0,Table1[[#This Row],[Cycle]]=1),"Yes","No")</f>
        <v>No</v>
      </c>
      <c r="E805">
        <v>9.9662857789619991E-3</v>
      </c>
      <c r="F805">
        <f t="shared" si="14"/>
        <v>9.9662857789619999</v>
      </c>
      <c r="H805">
        <v>4.0405993461608887</v>
      </c>
      <c r="I805">
        <v>57600.03959318003</v>
      </c>
      <c r="J805">
        <f>ROUND(Table1[[#This Row],[Discharge Time (s)]]/3600,3)</f>
        <v>16</v>
      </c>
    </row>
    <row r="806" spans="1:10" hidden="1">
      <c r="A806" t="s">
        <v>11</v>
      </c>
      <c r="B806">
        <v>1</v>
      </c>
      <c r="C806">
        <v>391</v>
      </c>
      <c r="D806" t="str">
        <f>IF(OR(MOD((Table1[[#This Row],[Cycle]])-1,8)=0,Table1[[#This Row],[Cycle]]=1),"Yes","No")</f>
        <v>No</v>
      </c>
      <c r="E806">
        <v>9.9578347743929999E-3</v>
      </c>
      <c r="F806">
        <f t="shared" si="14"/>
        <v>9.9578347743929996</v>
      </c>
      <c r="H806">
        <v>4.1263289451599121</v>
      </c>
      <c r="I806">
        <v>57600.039608411797</v>
      </c>
      <c r="J806">
        <f>ROUND(Table1[[#This Row],[Discharge Time (s)]]/3600,3)</f>
        <v>16</v>
      </c>
    </row>
    <row r="807" spans="1:10" hidden="1">
      <c r="A807" t="s">
        <v>11</v>
      </c>
      <c r="B807">
        <v>1</v>
      </c>
      <c r="C807">
        <v>392</v>
      </c>
      <c r="D807" t="str">
        <f>IF(OR(MOD((Table1[[#This Row],[Cycle]])-1,8)=0,Table1[[#This Row],[Cycle]]=1),"Yes","No")</f>
        <v>No</v>
      </c>
      <c r="E807">
        <v>0</v>
      </c>
      <c r="F807">
        <f t="shared" si="14"/>
        <v>0</v>
      </c>
      <c r="H807">
        <v>4.1263289451599121</v>
      </c>
      <c r="I807">
        <v>0</v>
      </c>
      <c r="J807">
        <f>ROUND(Table1[[#This Row],[Discharge Time (s)]]/3600,3)</f>
        <v>0</v>
      </c>
    </row>
    <row r="808" spans="1:10">
      <c r="A808" t="s">
        <v>10</v>
      </c>
      <c r="B808">
        <v>2</v>
      </c>
      <c r="C808" s="13">
        <v>2</v>
      </c>
      <c r="D808" t="str">
        <f>IF(OR(MOD((Table1[[#This Row],[Cycle]])-1,8)=0,Table1[[#This Row],[Cycle]]=1),"Yes","No")</f>
        <v>No</v>
      </c>
      <c r="E808" s="14">
        <v>1.0075097028427E-2</v>
      </c>
      <c r="F808">
        <f t="shared" si="14"/>
        <v>10.075097028427001</v>
      </c>
      <c r="H808">
        <v>1.8465484380722046</v>
      </c>
      <c r="I808">
        <v>57600.010673739998</v>
      </c>
      <c r="J808">
        <f>ROUND(Table1[[#This Row],[Discharge Time (s)]]/3600,3)</f>
        <v>16</v>
      </c>
    </row>
    <row r="809" spans="1:10">
      <c r="A809" t="s">
        <v>10</v>
      </c>
      <c r="B809">
        <v>2</v>
      </c>
      <c r="C809" s="13">
        <v>3</v>
      </c>
      <c r="D809" t="str">
        <f>IF(OR(MOD((Table1[[#This Row],[Cycle]])-1,8)=0,Table1[[#This Row],[Cycle]]=1),"Yes","No")</f>
        <v>No</v>
      </c>
      <c r="E809" s="14">
        <v>1.0076209130798999E-2</v>
      </c>
      <c r="F809">
        <f t="shared" si="14"/>
        <v>10.076209130798999</v>
      </c>
      <c r="H809">
        <v>1.4054547548294067</v>
      </c>
      <c r="I809">
        <v>57601.976034744301</v>
      </c>
      <c r="J809">
        <f>ROUND(Table1[[#This Row],[Discharge Time (s)]]/3600,3)</f>
        <v>16.001000000000001</v>
      </c>
    </row>
    <row r="810" spans="1:10">
      <c r="A810" t="s">
        <v>10</v>
      </c>
      <c r="B810">
        <v>2</v>
      </c>
      <c r="C810" s="13">
        <v>4</v>
      </c>
      <c r="D810" t="str">
        <f>IF(OR(MOD((Table1[[#This Row],[Cycle]])-1,8)=0,Table1[[#This Row],[Cycle]]=1),"Yes","No")</f>
        <v>No</v>
      </c>
      <c r="E810" s="14">
        <v>1.0075091792291E-2</v>
      </c>
      <c r="F810">
        <f t="shared" si="14"/>
        <v>10.075091792290999</v>
      </c>
      <c r="H810">
        <v>1.4061740636825562</v>
      </c>
      <c r="I810">
        <v>57601.97972627858</v>
      </c>
      <c r="J810">
        <f>ROUND(Table1[[#This Row],[Discharge Time (s)]]/3600,3)</f>
        <v>16.001000000000001</v>
      </c>
    </row>
    <row r="811" spans="1:10">
      <c r="A811" t="s">
        <v>10</v>
      </c>
      <c r="B811">
        <v>2</v>
      </c>
      <c r="C811" s="13">
        <v>5</v>
      </c>
      <c r="D811" t="str">
        <f>IF(OR(MOD((Table1[[#This Row],[Cycle]])-1,8)=0,Table1[[#This Row],[Cycle]]=1),"Yes","No")</f>
        <v>No</v>
      </c>
      <c r="E811" s="14">
        <v>1.0073186991482E-2</v>
      </c>
      <c r="F811">
        <f t="shared" si="14"/>
        <v>10.073186991482</v>
      </c>
      <c r="H811">
        <v>1.3629286289215088</v>
      </c>
      <c r="I811">
        <v>57600.006967293382</v>
      </c>
      <c r="J811">
        <f>ROUND(Table1[[#This Row],[Discharge Time (s)]]/3600,3)</f>
        <v>16</v>
      </c>
    </row>
    <row r="812" spans="1:10">
      <c r="A812" t="s">
        <v>10</v>
      </c>
      <c r="B812">
        <v>2</v>
      </c>
      <c r="C812" s="13">
        <v>6</v>
      </c>
      <c r="D812" t="str">
        <f>IF(OR(MOD((Table1[[#This Row],[Cycle]])-1,8)=0,Table1[[#This Row],[Cycle]]=1),"Yes","No")</f>
        <v>No</v>
      </c>
      <c r="E812" s="14">
        <v>1.0073475105149001E-2</v>
      </c>
      <c r="F812">
        <f t="shared" si="14"/>
        <v>10.073475105149001</v>
      </c>
      <c r="H812">
        <v>1.3622311353683472</v>
      </c>
      <c r="I812">
        <v>57600.010721828803</v>
      </c>
      <c r="J812">
        <f>ROUND(Table1[[#This Row],[Discharge Time (s)]]/3600,3)</f>
        <v>16</v>
      </c>
    </row>
    <row r="813" spans="1:10">
      <c r="A813" t="s">
        <v>10</v>
      </c>
      <c r="B813">
        <v>2</v>
      </c>
      <c r="C813" s="13">
        <v>7</v>
      </c>
      <c r="D813" t="str">
        <f>IF(OR(MOD((Table1[[#This Row],[Cycle]])-1,8)=0,Table1[[#This Row],[Cycle]]=1),"Yes","No")</f>
        <v>No</v>
      </c>
      <c r="E813" s="14">
        <v>1.0072349715206E-2</v>
      </c>
      <c r="F813">
        <f t="shared" si="14"/>
        <v>10.072349715206</v>
      </c>
      <c r="H813">
        <v>1.4493752717971802</v>
      </c>
      <c r="I813">
        <v>57600.014408123825</v>
      </c>
      <c r="J813">
        <f>ROUND(Table1[[#This Row],[Discharge Time (s)]]/3600,3)</f>
        <v>16</v>
      </c>
    </row>
    <row r="814" spans="1:10">
      <c r="A814" t="s">
        <v>10</v>
      </c>
      <c r="B814">
        <v>2</v>
      </c>
      <c r="C814" s="13">
        <v>8</v>
      </c>
      <c r="D814" t="str">
        <f>IF(OR(MOD((Table1[[#This Row],[Cycle]])-1,8)=0,Table1[[#This Row],[Cycle]]=1),"Yes","No")</f>
        <v>No</v>
      </c>
      <c r="E814" s="14">
        <v>0</v>
      </c>
      <c r="F814">
        <f t="shared" si="14"/>
        <v>0</v>
      </c>
      <c r="H814">
        <v>1.4493752717971802</v>
      </c>
      <c r="I814">
        <v>0</v>
      </c>
      <c r="J814">
        <f>ROUND(Table1[[#This Row],[Discharge Time (s)]]/3600,3)</f>
        <v>0</v>
      </c>
    </row>
    <row r="815" spans="1:10">
      <c r="A815" t="s">
        <v>10</v>
      </c>
      <c r="B815">
        <v>2</v>
      </c>
      <c r="C815" s="13">
        <v>10</v>
      </c>
      <c r="D815" t="str">
        <f>IF(OR(MOD((Table1[[#This Row],[Cycle]])-1,8)=0,Table1[[#This Row],[Cycle]]=1),"Yes","No")</f>
        <v>No</v>
      </c>
      <c r="E815" s="14">
        <v>1.0072388867473E-2</v>
      </c>
      <c r="F815">
        <f t="shared" si="14"/>
        <v>10.072388867473</v>
      </c>
      <c r="H815">
        <v>1.7577176094055176</v>
      </c>
      <c r="I815">
        <v>57600.010566495272</v>
      </c>
      <c r="J815">
        <f>ROUND(Table1[[#This Row],[Discharge Time (s)]]/3600,3)</f>
        <v>16</v>
      </c>
    </row>
    <row r="816" spans="1:10">
      <c r="A816" t="s">
        <v>10</v>
      </c>
      <c r="B816">
        <v>2</v>
      </c>
      <c r="C816" s="13">
        <v>11</v>
      </c>
      <c r="D816" t="str">
        <f>IF(OR(MOD((Table1[[#This Row],[Cycle]])-1,8)=0,Table1[[#This Row],[Cycle]]=1),"Yes","No")</f>
        <v>No</v>
      </c>
      <c r="E816" s="14">
        <v>1.0074304670003999E-2</v>
      </c>
      <c r="F816">
        <f t="shared" si="14"/>
        <v>10.074304670003999</v>
      </c>
      <c r="H816">
        <v>1.3182882070541382</v>
      </c>
      <c r="I816">
        <v>57600.01062772602</v>
      </c>
      <c r="J816">
        <f>ROUND(Table1[[#This Row],[Discharge Time (s)]]/3600,3)</f>
        <v>16</v>
      </c>
    </row>
    <row r="817" spans="1:10">
      <c r="A817" t="s">
        <v>10</v>
      </c>
      <c r="B817">
        <v>2</v>
      </c>
      <c r="C817" s="13">
        <v>12</v>
      </c>
      <c r="D817" t="str">
        <f>IF(OR(MOD((Table1[[#This Row],[Cycle]])-1,8)=0,Table1[[#This Row],[Cycle]]=1),"Yes","No")</f>
        <v>No</v>
      </c>
      <c r="E817" s="14">
        <v>1.007387794252E-2</v>
      </c>
      <c r="F817">
        <f t="shared" si="14"/>
        <v>10.073877942519999</v>
      </c>
      <c r="H817">
        <v>1.4061740636825562</v>
      </c>
      <c r="I817">
        <v>57600.01089024372</v>
      </c>
      <c r="J817">
        <f>ROUND(Table1[[#This Row],[Discharge Time (s)]]/3600,3)</f>
        <v>16</v>
      </c>
    </row>
    <row r="818" spans="1:10">
      <c r="A818" t="s">
        <v>10</v>
      </c>
      <c r="B818">
        <v>2</v>
      </c>
      <c r="C818" s="13">
        <v>13</v>
      </c>
      <c r="D818" t="str">
        <f>IF(OR(MOD((Table1[[#This Row],[Cycle]])-1,8)=0,Table1[[#This Row],[Cycle]]=1),"Yes","No")</f>
        <v>No</v>
      </c>
      <c r="E818" s="14">
        <v>1.0071468108406E-2</v>
      </c>
      <c r="F818">
        <f t="shared" si="14"/>
        <v>10.071468108406</v>
      </c>
      <c r="H818">
        <v>1.4061740636825562</v>
      </c>
      <c r="I818">
        <v>57601.976918767206</v>
      </c>
      <c r="J818">
        <f>ROUND(Table1[[#This Row],[Discharge Time (s)]]/3600,3)</f>
        <v>16.001000000000001</v>
      </c>
    </row>
    <row r="819" spans="1:10">
      <c r="A819" t="s">
        <v>10</v>
      </c>
      <c r="B819">
        <v>2</v>
      </c>
      <c r="C819" s="13">
        <v>14</v>
      </c>
      <c r="D819" t="str">
        <f>IF(OR(MOD((Table1[[#This Row],[Cycle]])-1,8)=0,Table1[[#This Row],[Cycle]]=1),"Yes","No")</f>
        <v>No</v>
      </c>
      <c r="E819" s="14">
        <v>1.0072868163952E-2</v>
      </c>
      <c r="F819">
        <f t="shared" si="14"/>
        <v>10.072868163952</v>
      </c>
      <c r="H819">
        <v>1.4061740636825562</v>
      </c>
      <c r="I819">
        <v>57600.011104218458</v>
      </c>
      <c r="J819">
        <f>ROUND(Table1[[#This Row],[Discharge Time (s)]]/3600,3)</f>
        <v>16</v>
      </c>
    </row>
    <row r="820" spans="1:10">
      <c r="A820" t="s">
        <v>10</v>
      </c>
      <c r="B820">
        <v>2</v>
      </c>
      <c r="C820" s="13">
        <v>15</v>
      </c>
      <c r="D820" t="str">
        <f>IF(OR(MOD((Table1[[#This Row],[Cycle]])-1,8)=0,Table1[[#This Row],[Cycle]]=1),"Yes","No")</f>
        <v>No</v>
      </c>
      <c r="E820" s="14">
        <v>1.0073167108973999E-2</v>
      </c>
      <c r="F820">
        <f t="shared" si="14"/>
        <v>10.073167108973999</v>
      </c>
      <c r="H820">
        <v>1.3629286289215088</v>
      </c>
      <c r="I820">
        <v>57600.018816657554</v>
      </c>
      <c r="J820">
        <f>ROUND(Table1[[#This Row],[Discharge Time (s)]]/3600,3)</f>
        <v>16</v>
      </c>
    </row>
    <row r="821" spans="1:10">
      <c r="A821" t="s">
        <v>10</v>
      </c>
      <c r="B821">
        <v>2</v>
      </c>
      <c r="C821" s="13">
        <v>16</v>
      </c>
      <c r="D821" t="str">
        <f>IF(OR(MOD((Table1[[#This Row],[Cycle]])-1,8)=0,Table1[[#This Row],[Cycle]]=1),"Yes","No")</f>
        <v>No</v>
      </c>
      <c r="E821" s="14">
        <v>0</v>
      </c>
      <c r="F821">
        <f t="shared" si="14"/>
        <v>0</v>
      </c>
      <c r="H821">
        <v>1.3629286289215088</v>
      </c>
      <c r="I821">
        <v>0</v>
      </c>
      <c r="J821">
        <f>ROUND(Table1[[#This Row],[Discharge Time (s)]]/3600,3)</f>
        <v>0</v>
      </c>
    </row>
    <row r="822" spans="1:10">
      <c r="A822" t="s">
        <v>10</v>
      </c>
      <c r="B822">
        <v>2</v>
      </c>
      <c r="C822" s="13">
        <v>18</v>
      </c>
      <c r="D822" t="str">
        <f>IF(OR(MOD((Table1[[#This Row],[Cycle]])-1,8)=0,Table1[[#This Row],[Cycle]]=1),"Yes","No")</f>
        <v>No</v>
      </c>
      <c r="E822" s="14">
        <v>1.0071166448032E-2</v>
      </c>
      <c r="F822">
        <f t="shared" si="14"/>
        <v>10.071166448032001</v>
      </c>
      <c r="H822">
        <v>1.7146521806716919</v>
      </c>
      <c r="I822">
        <v>57600.010621382986</v>
      </c>
      <c r="J822">
        <f>ROUND(Table1[[#This Row],[Discharge Time (s)]]/3600,3)</f>
        <v>16</v>
      </c>
    </row>
    <row r="823" spans="1:10">
      <c r="A823" t="s">
        <v>10</v>
      </c>
      <c r="B823">
        <v>2</v>
      </c>
      <c r="C823" s="13">
        <v>19</v>
      </c>
      <c r="D823" t="str">
        <f>IF(OR(MOD((Table1[[#This Row],[Cycle]])-1,8)=0,Table1[[#This Row],[Cycle]]=1),"Yes","No")</f>
        <v>No</v>
      </c>
      <c r="E823" s="14">
        <v>1.0071024438419E-2</v>
      </c>
      <c r="F823">
        <f t="shared" si="14"/>
        <v>10.071024438419</v>
      </c>
      <c r="H823">
        <v>1.3629286289215088</v>
      </c>
      <c r="I823">
        <v>57601.976625468909</v>
      </c>
      <c r="J823">
        <f>ROUND(Table1[[#This Row],[Discharge Time (s)]]/3600,3)</f>
        <v>16.001000000000001</v>
      </c>
    </row>
    <row r="824" spans="1:10">
      <c r="A824" t="s">
        <v>10</v>
      </c>
      <c r="B824">
        <v>2</v>
      </c>
      <c r="C824" s="13">
        <v>20</v>
      </c>
      <c r="D824" t="str">
        <f>IF(OR(MOD((Table1[[#This Row],[Cycle]])-1,8)=0,Table1[[#This Row],[Cycle]]=1),"Yes","No")</f>
        <v>No</v>
      </c>
      <c r="E824" s="14">
        <v>1.0073152140902E-2</v>
      </c>
      <c r="F824">
        <f t="shared" si="14"/>
        <v>10.073152140902</v>
      </c>
      <c r="H824">
        <v>1.3629286289215088</v>
      </c>
      <c r="I824">
        <v>57600.008437464909</v>
      </c>
      <c r="J824">
        <f>ROUND(Table1[[#This Row],[Discharge Time (s)]]/3600,3)</f>
        <v>16</v>
      </c>
    </row>
    <row r="825" spans="1:10">
      <c r="A825" t="s">
        <v>10</v>
      </c>
      <c r="B825">
        <v>2</v>
      </c>
      <c r="C825" s="13">
        <v>21</v>
      </c>
      <c r="D825" t="str">
        <f>IF(OR(MOD((Table1[[#This Row],[Cycle]])-1,8)=0,Table1[[#This Row],[Cycle]]=1),"Yes","No")</f>
        <v>No</v>
      </c>
      <c r="E825" s="14">
        <v>1.0071096662802001E-2</v>
      </c>
      <c r="F825">
        <f t="shared" si="14"/>
        <v>10.071096662802001</v>
      </c>
      <c r="H825">
        <v>1.3189631700515747</v>
      </c>
      <c r="I825">
        <v>57600.010577571469</v>
      </c>
      <c r="J825">
        <f>ROUND(Table1[[#This Row],[Discharge Time (s)]]/3600,3)</f>
        <v>16</v>
      </c>
    </row>
    <row r="826" spans="1:10">
      <c r="A826" t="s">
        <v>10</v>
      </c>
      <c r="B826">
        <v>2</v>
      </c>
      <c r="C826" s="13">
        <v>22</v>
      </c>
      <c r="D826" t="str">
        <f>IF(OR(MOD((Table1[[#This Row],[Cycle]])-1,8)=0,Table1[[#This Row],[Cycle]]=1),"Yes","No")</f>
        <v>No</v>
      </c>
      <c r="E826" s="14">
        <v>1.007262127115E-2</v>
      </c>
      <c r="F826">
        <f t="shared" si="14"/>
        <v>10.07262127115</v>
      </c>
      <c r="H826">
        <v>1.4061740636825562</v>
      </c>
      <c r="I826">
        <v>57601.987904253328</v>
      </c>
      <c r="J826">
        <f>ROUND(Table1[[#This Row],[Discharge Time (s)]]/3600,3)</f>
        <v>16.001000000000001</v>
      </c>
    </row>
    <row r="827" spans="1:10">
      <c r="A827" t="s">
        <v>10</v>
      </c>
      <c r="B827">
        <v>2</v>
      </c>
      <c r="C827" s="13">
        <v>23</v>
      </c>
      <c r="D827" t="str">
        <f>IF(OR(MOD((Table1[[#This Row],[Cycle]])-1,8)=0,Table1[[#This Row],[Cycle]]=1),"Yes","No")</f>
        <v>No</v>
      </c>
      <c r="E827" s="14">
        <v>1.0068868219985001E-2</v>
      </c>
      <c r="F827">
        <f t="shared" si="14"/>
        <v>10.068868219985001</v>
      </c>
      <c r="H827">
        <v>1.450859546661377</v>
      </c>
      <c r="I827">
        <v>57600.010615006031</v>
      </c>
      <c r="J827">
        <f>ROUND(Table1[[#This Row],[Discharge Time (s)]]/3600,3)</f>
        <v>16</v>
      </c>
    </row>
    <row r="828" spans="1:10">
      <c r="A828" t="s">
        <v>10</v>
      </c>
      <c r="B828">
        <v>2</v>
      </c>
      <c r="C828" s="13">
        <v>24</v>
      </c>
      <c r="D828" t="str">
        <f>IF(OR(MOD((Table1[[#This Row],[Cycle]])-1,8)=0,Table1[[#This Row],[Cycle]]=1),"Yes","No")</f>
        <v>No</v>
      </c>
      <c r="E828" s="14">
        <v>0</v>
      </c>
      <c r="F828">
        <f t="shared" si="14"/>
        <v>0</v>
      </c>
      <c r="H828">
        <v>1.450859546661377</v>
      </c>
      <c r="I828">
        <v>0</v>
      </c>
      <c r="J828">
        <f>ROUND(Table1[[#This Row],[Discharge Time (s)]]/3600,3)</f>
        <v>0</v>
      </c>
    </row>
    <row r="829" spans="1:10">
      <c r="A829" t="s">
        <v>10</v>
      </c>
      <c r="B829">
        <v>2</v>
      </c>
      <c r="C829" s="13">
        <v>26</v>
      </c>
      <c r="D829" t="str">
        <f>IF(OR(MOD((Table1[[#This Row],[Cycle]])-1,8)=0,Table1[[#This Row],[Cycle]]=1),"Yes","No")</f>
        <v>No</v>
      </c>
      <c r="E829" s="14">
        <v>1.0070325892780001E-2</v>
      </c>
      <c r="F829">
        <f t="shared" si="14"/>
        <v>10.070325892780001</v>
      </c>
      <c r="H829">
        <v>1.8025829792022705</v>
      </c>
      <c r="I829">
        <v>57600.010842420095</v>
      </c>
      <c r="J829">
        <f>ROUND(Table1[[#This Row],[Discharge Time (s)]]/3600,3)</f>
        <v>16</v>
      </c>
    </row>
    <row r="830" spans="1:10">
      <c r="A830" t="s">
        <v>10</v>
      </c>
      <c r="B830">
        <v>2</v>
      </c>
      <c r="C830" s="13">
        <v>27</v>
      </c>
      <c r="D830" t="str">
        <f>IF(OR(MOD((Table1[[#This Row],[Cycle]])-1,8)=0,Table1[[#This Row],[Cycle]]=1),"Yes","No")</f>
        <v>No</v>
      </c>
      <c r="E830" s="14">
        <v>1.0068688180931E-2</v>
      </c>
      <c r="F830">
        <f t="shared" si="14"/>
        <v>10.068688180931</v>
      </c>
      <c r="H830">
        <v>1.4061740636825562</v>
      </c>
      <c r="I830">
        <v>57600.010567862904</v>
      </c>
      <c r="J830">
        <f>ROUND(Table1[[#This Row],[Discharge Time (s)]]/3600,3)</f>
        <v>16</v>
      </c>
    </row>
    <row r="831" spans="1:10">
      <c r="A831" t="s">
        <v>10</v>
      </c>
      <c r="B831">
        <v>2</v>
      </c>
      <c r="C831" s="13">
        <v>28</v>
      </c>
      <c r="D831" t="str">
        <f>IF(OR(MOD((Table1[[#This Row],[Cycle]])-1,8)=0,Table1[[#This Row],[Cycle]]=1),"Yes","No")</f>
        <v>No</v>
      </c>
      <c r="E831" s="14">
        <v>1.0070056026316001E-2</v>
      </c>
      <c r="F831">
        <f t="shared" si="14"/>
        <v>10.070056026316001</v>
      </c>
      <c r="H831">
        <v>1.4501169919967651</v>
      </c>
      <c r="I831">
        <v>57600.010684833789</v>
      </c>
      <c r="J831">
        <f>ROUND(Table1[[#This Row],[Discharge Time (s)]]/3600,3)</f>
        <v>16</v>
      </c>
    </row>
    <row r="832" spans="1:10">
      <c r="A832" t="s">
        <v>10</v>
      </c>
      <c r="B832">
        <v>2</v>
      </c>
      <c r="C832" s="13">
        <v>29</v>
      </c>
      <c r="D832" t="str">
        <f>IF(OR(MOD((Table1[[#This Row],[Cycle]])-1,8)=0,Table1[[#This Row],[Cycle]]=1),"Yes","No")</f>
        <v>No</v>
      </c>
      <c r="E832" s="14">
        <v>1.0070533328367E-2</v>
      </c>
      <c r="F832">
        <f t="shared" si="14"/>
        <v>10.070533328367</v>
      </c>
      <c r="H832">
        <v>1.4940599203109741</v>
      </c>
      <c r="I832">
        <v>57600.010512779379</v>
      </c>
      <c r="J832">
        <f>ROUND(Table1[[#This Row],[Discharge Time (s)]]/3600,3)</f>
        <v>16</v>
      </c>
    </row>
    <row r="833" spans="1:10">
      <c r="A833" t="s">
        <v>10</v>
      </c>
      <c r="B833">
        <v>2</v>
      </c>
      <c r="C833" s="13">
        <v>30</v>
      </c>
      <c r="D833" t="str">
        <f>IF(OR(MOD((Table1[[#This Row],[Cycle]])-1,8)=0,Table1[[#This Row],[Cycle]]=1),"Yes","No")</f>
        <v>No</v>
      </c>
      <c r="E833" s="14">
        <v>1.0073411635132999E-2</v>
      </c>
      <c r="F833">
        <f t="shared" si="14"/>
        <v>10.073411635132999</v>
      </c>
      <c r="H833">
        <v>1.4076148271560669</v>
      </c>
      <c r="I833">
        <v>57600.010405778783</v>
      </c>
      <c r="J833">
        <f>ROUND(Table1[[#This Row],[Discharge Time (s)]]/3600,3)</f>
        <v>16</v>
      </c>
    </row>
    <row r="834" spans="1:10">
      <c r="A834" t="s">
        <v>10</v>
      </c>
      <c r="B834">
        <v>2</v>
      </c>
      <c r="C834" s="13">
        <v>31</v>
      </c>
      <c r="D834" t="str">
        <f>IF(OR(MOD((Table1[[#This Row],[Cycle]])-1,8)=0,Table1[[#This Row],[Cycle]]=1),"Yes","No")</f>
        <v>No</v>
      </c>
      <c r="E834" s="14">
        <v>1.0072857350448E-2</v>
      </c>
      <c r="F834">
        <f t="shared" si="14"/>
        <v>10.072857350448</v>
      </c>
      <c r="H834">
        <v>1.494825005531311</v>
      </c>
      <c r="I834">
        <v>57601.970137945973</v>
      </c>
      <c r="J834">
        <f>ROUND(Table1[[#This Row],[Discharge Time (s)]]/3600,3)</f>
        <v>16.001000000000001</v>
      </c>
    </row>
    <row r="835" spans="1:10">
      <c r="A835" t="s">
        <v>10</v>
      </c>
      <c r="B835">
        <v>2</v>
      </c>
      <c r="C835" s="13">
        <v>32</v>
      </c>
      <c r="D835" t="str">
        <f>IF(OR(MOD((Table1[[#This Row],[Cycle]])-1,8)=0,Table1[[#This Row],[Cycle]]=1),"Yes","No")</f>
        <v>No</v>
      </c>
      <c r="E835" s="14">
        <v>0</v>
      </c>
      <c r="F835">
        <f t="shared" si="14"/>
        <v>0</v>
      </c>
      <c r="H835">
        <v>1.494825005531311</v>
      </c>
      <c r="I835">
        <v>0</v>
      </c>
      <c r="J835">
        <f>ROUND(Table1[[#This Row],[Discharge Time (s)]]/3600,3)</f>
        <v>0</v>
      </c>
    </row>
    <row r="836" spans="1:10">
      <c r="A836" t="s">
        <v>10</v>
      </c>
      <c r="B836">
        <v>2</v>
      </c>
      <c r="C836" s="13">
        <v>34</v>
      </c>
      <c r="D836" t="str">
        <f>IF(OR(MOD((Table1[[#This Row],[Cycle]])-1,8)=0,Table1[[#This Row],[Cycle]]=1),"Yes","No")</f>
        <v>No</v>
      </c>
      <c r="E836" s="14">
        <v>1.0068539896829E-2</v>
      </c>
      <c r="F836">
        <f t="shared" si="14"/>
        <v>10.068539896829</v>
      </c>
      <c r="H836">
        <v>0</v>
      </c>
      <c r="I836">
        <v>57602.042336151193</v>
      </c>
      <c r="J836">
        <f>ROUND(Table1[[#This Row],[Discharge Time (s)]]/3600,3)</f>
        <v>16.001000000000001</v>
      </c>
    </row>
    <row r="837" spans="1:10">
      <c r="A837" t="s">
        <v>10</v>
      </c>
      <c r="B837">
        <v>2</v>
      </c>
      <c r="C837" s="13">
        <v>35</v>
      </c>
      <c r="D837" t="str">
        <f>IF(OR(MOD((Table1[[#This Row],[Cycle]])-1,8)=0,Table1[[#This Row],[Cycle]]=1),"Yes","No")</f>
        <v>No</v>
      </c>
      <c r="E837" s="14">
        <v>1.0073555036285001E-2</v>
      </c>
      <c r="F837">
        <f t="shared" si="14"/>
        <v>10.073555036285001</v>
      </c>
      <c r="H837">
        <v>1.4516028165817261</v>
      </c>
      <c r="I837">
        <v>57600.037087295757</v>
      </c>
      <c r="J837">
        <f>ROUND(Table1[[#This Row],[Discharge Time (s)]]/3600,3)</f>
        <v>16</v>
      </c>
    </row>
    <row r="838" spans="1:10">
      <c r="A838" t="s">
        <v>10</v>
      </c>
      <c r="B838">
        <v>2</v>
      </c>
      <c r="C838" s="13">
        <v>36</v>
      </c>
      <c r="D838" t="str">
        <f>IF(OR(MOD((Table1[[#This Row],[Cycle]])-1,8)=0,Table1[[#This Row],[Cycle]]=1),"Yes","No")</f>
        <v>No</v>
      </c>
      <c r="E838" s="14">
        <v>1.0074653828516999E-2</v>
      </c>
      <c r="F838">
        <f t="shared" si="14"/>
        <v>10.074653828516999</v>
      </c>
      <c r="H838">
        <v>1.4501169919967651</v>
      </c>
      <c r="I838">
        <v>57600.037453264202</v>
      </c>
      <c r="J838">
        <f>ROUND(Table1[[#This Row],[Discharge Time (s)]]/3600,3)</f>
        <v>16</v>
      </c>
    </row>
    <row r="839" spans="1:10">
      <c r="A839" t="s">
        <v>10</v>
      </c>
      <c r="B839">
        <v>2</v>
      </c>
      <c r="C839" s="13">
        <v>37</v>
      </c>
      <c r="D839" t="str">
        <f>IF(OR(MOD((Table1[[#This Row],[Cycle]])-1,8)=0,Table1[[#This Row],[Cycle]]=1),"Yes","No")</f>
        <v>No</v>
      </c>
      <c r="E839" s="14">
        <v>1.0074231228971E-2</v>
      </c>
      <c r="F839">
        <f t="shared" si="14"/>
        <v>10.074231228971</v>
      </c>
      <c r="H839">
        <v>1.5380028486251831</v>
      </c>
      <c r="I839">
        <v>57600.037916926507</v>
      </c>
      <c r="J839">
        <f>ROUND(Table1[[#This Row],[Discharge Time (s)]]/3600,3)</f>
        <v>16</v>
      </c>
    </row>
    <row r="840" spans="1:10">
      <c r="A840" t="s">
        <v>10</v>
      </c>
      <c r="B840">
        <v>2</v>
      </c>
      <c r="C840" s="13">
        <v>38</v>
      </c>
      <c r="D840" t="str">
        <f>IF(OR(MOD((Table1[[#This Row],[Cycle]])-1,8)=0,Table1[[#This Row],[Cycle]]=1),"Yes","No")</f>
        <v>No</v>
      </c>
      <c r="E840" s="14">
        <v>1.007530188762E-2</v>
      </c>
      <c r="F840">
        <f t="shared" si="14"/>
        <v>10.07530188762</v>
      </c>
      <c r="H840">
        <v>1.4516028165817261</v>
      </c>
      <c r="I840">
        <v>57600.039554482064</v>
      </c>
      <c r="J840">
        <f>ROUND(Table1[[#This Row],[Discharge Time (s)]]/3600,3)</f>
        <v>16</v>
      </c>
    </row>
    <row r="841" spans="1:10">
      <c r="A841" t="s">
        <v>10</v>
      </c>
      <c r="B841">
        <v>2</v>
      </c>
      <c r="C841" s="13">
        <v>39</v>
      </c>
      <c r="D841" t="str">
        <f>IF(OR(MOD((Table1[[#This Row],[Cycle]])-1,8)=0,Table1[[#This Row],[Cycle]]=1),"Yes","No")</f>
        <v>No</v>
      </c>
      <c r="E841" s="14">
        <v>1.0076507828126999E-2</v>
      </c>
      <c r="F841">
        <f t="shared" si="14"/>
        <v>10.076507828126999</v>
      </c>
      <c r="H841">
        <v>1.4940599203109741</v>
      </c>
      <c r="I841">
        <v>57600.039615563321</v>
      </c>
      <c r="J841">
        <f>ROUND(Table1[[#This Row],[Discharge Time (s)]]/3600,3)</f>
        <v>16</v>
      </c>
    </row>
    <row r="842" spans="1:10">
      <c r="A842" t="s">
        <v>10</v>
      </c>
      <c r="B842">
        <v>2</v>
      </c>
      <c r="C842" s="13">
        <v>40</v>
      </c>
      <c r="D842" t="str">
        <f>IF(OR(MOD((Table1[[#This Row],[Cycle]])-1,8)=0,Table1[[#This Row],[Cycle]]=1),"Yes","No")</f>
        <v>No</v>
      </c>
      <c r="E842" s="14">
        <v>0</v>
      </c>
      <c r="F842">
        <f t="shared" si="14"/>
        <v>0</v>
      </c>
      <c r="H842">
        <v>1.4940599203109741</v>
      </c>
      <c r="I842">
        <v>0</v>
      </c>
      <c r="J842">
        <f>ROUND(Table1[[#This Row],[Discharge Time (s)]]/3600,3)</f>
        <v>0</v>
      </c>
    </row>
    <row r="843" spans="1:10">
      <c r="A843" t="s">
        <v>10</v>
      </c>
      <c r="B843">
        <v>2</v>
      </c>
      <c r="C843" s="13">
        <v>42</v>
      </c>
      <c r="D843" t="str">
        <f>IF(OR(MOD((Table1[[#This Row],[Cycle]])-1,8)=0,Table1[[#This Row],[Cycle]]=1),"Yes","No")</f>
        <v>No</v>
      </c>
      <c r="E843" s="14">
        <v>1.007503173543E-2</v>
      </c>
      <c r="F843">
        <f t="shared" si="14"/>
        <v>10.075031735430001</v>
      </c>
      <c r="H843">
        <v>1.8456034660339355</v>
      </c>
      <c r="I843">
        <v>57602.005606605715</v>
      </c>
      <c r="J843">
        <f>ROUND(Table1[[#This Row],[Discharge Time (s)]]/3600,3)</f>
        <v>16.001000000000001</v>
      </c>
    </row>
    <row r="844" spans="1:10">
      <c r="A844" t="s">
        <v>10</v>
      </c>
      <c r="B844">
        <v>2</v>
      </c>
      <c r="C844" s="13">
        <v>43</v>
      </c>
      <c r="D844" t="str">
        <f>IF(OR(MOD((Table1[[#This Row],[Cycle]])-1,8)=0,Table1[[#This Row],[Cycle]]=1),"Yes","No")</f>
        <v>No</v>
      </c>
      <c r="E844" s="14">
        <v>1.0077544917199E-2</v>
      </c>
      <c r="F844">
        <f t="shared" si="14"/>
        <v>10.077544917198999</v>
      </c>
      <c r="H844">
        <v>1.5380028486251831</v>
      </c>
      <c r="I844">
        <v>57601.980410709089</v>
      </c>
      <c r="J844">
        <f>ROUND(Table1[[#This Row],[Discharge Time (s)]]/3600,3)</f>
        <v>16.001000000000001</v>
      </c>
    </row>
    <row r="845" spans="1:10">
      <c r="A845" t="s">
        <v>10</v>
      </c>
      <c r="B845">
        <v>2</v>
      </c>
      <c r="C845" s="13">
        <v>44</v>
      </c>
      <c r="D845" t="str">
        <f>IF(OR(MOD((Table1[[#This Row],[Cycle]])-1,8)=0,Table1[[#This Row],[Cycle]]=1),"Yes","No")</f>
        <v>No</v>
      </c>
      <c r="E845" s="14">
        <v>1.0076301913942E-2</v>
      </c>
      <c r="F845">
        <f t="shared" si="14"/>
        <v>10.076301913942</v>
      </c>
      <c r="H845">
        <v>1.4932956695556641</v>
      </c>
      <c r="I845">
        <v>57600.042476098373</v>
      </c>
      <c r="J845">
        <f>ROUND(Table1[[#This Row],[Discharge Time (s)]]/3600,3)</f>
        <v>16</v>
      </c>
    </row>
    <row r="846" spans="1:10">
      <c r="A846" t="s">
        <v>10</v>
      </c>
      <c r="B846">
        <v>2</v>
      </c>
      <c r="C846" s="13">
        <v>45</v>
      </c>
      <c r="D846" t="str">
        <f>IF(OR(MOD((Table1[[#This Row],[Cycle]])-1,8)=0,Table1[[#This Row],[Cycle]]=1),"Yes","No")</f>
        <v>No</v>
      </c>
      <c r="E846" s="14">
        <v>1.0076401702599E-2</v>
      </c>
      <c r="F846">
        <f t="shared" si="14"/>
        <v>10.076401702599</v>
      </c>
      <c r="H846">
        <v>1.494825005531311</v>
      </c>
      <c r="I846">
        <v>57602.005847668304</v>
      </c>
      <c r="J846">
        <f>ROUND(Table1[[#This Row],[Discharge Time (s)]]/3600,3)</f>
        <v>16.001000000000001</v>
      </c>
    </row>
    <row r="847" spans="1:10">
      <c r="A847" t="s">
        <v>10</v>
      </c>
      <c r="B847">
        <v>2</v>
      </c>
      <c r="C847" s="13">
        <v>46</v>
      </c>
      <c r="D847" t="str">
        <f>IF(OR(MOD((Table1[[#This Row],[Cycle]])-1,8)=0,Table1[[#This Row],[Cycle]]=1),"Yes","No")</f>
        <v>No</v>
      </c>
      <c r="E847" s="14">
        <v>1.0078521557445E-2</v>
      </c>
      <c r="F847">
        <f t="shared" si="14"/>
        <v>10.078521557445001</v>
      </c>
      <c r="H847">
        <v>1.5819457769393921</v>
      </c>
      <c r="I847">
        <v>57602.006142546263</v>
      </c>
      <c r="J847">
        <f>ROUND(Table1[[#This Row],[Discharge Time (s)]]/3600,3)</f>
        <v>16.001000000000001</v>
      </c>
    </row>
    <row r="848" spans="1:10">
      <c r="A848" t="s">
        <v>10</v>
      </c>
      <c r="B848">
        <v>2</v>
      </c>
      <c r="C848" s="13">
        <v>47</v>
      </c>
      <c r="D848" t="str">
        <f>IF(OR(MOD((Table1[[#This Row],[Cycle]])-1,8)=0,Table1[[#This Row],[Cycle]]=1),"Yes","No")</f>
        <v>No</v>
      </c>
      <c r="E848" s="14">
        <v>1.0077691783445E-2</v>
      </c>
      <c r="F848">
        <f t="shared" si="14"/>
        <v>10.077691783444999</v>
      </c>
      <c r="H848">
        <v>1.4955908060073853</v>
      </c>
      <c r="I848">
        <v>57602.006030781937</v>
      </c>
      <c r="J848">
        <f>ROUND(Table1[[#This Row],[Discharge Time (s)]]/3600,3)</f>
        <v>16.001000000000001</v>
      </c>
    </row>
    <row r="849" spans="1:10">
      <c r="A849" t="s">
        <v>10</v>
      </c>
      <c r="B849">
        <v>2</v>
      </c>
      <c r="C849" s="13">
        <v>48</v>
      </c>
      <c r="D849" t="str">
        <f>IF(OR(MOD((Table1[[#This Row],[Cycle]])-1,8)=0,Table1[[#This Row],[Cycle]]=1),"Yes","No")</f>
        <v>No</v>
      </c>
      <c r="E849" s="14">
        <v>0</v>
      </c>
      <c r="F849">
        <f t="shared" ref="F849:F912" si="15">1000*E849</f>
        <v>0</v>
      </c>
      <c r="H849">
        <v>1.4955908060073853</v>
      </c>
      <c r="I849">
        <v>0</v>
      </c>
      <c r="J849">
        <f>ROUND(Table1[[#This Row],[Discharge Time (s)]]/3600,3)</f>
        <v>0</v>
      </c>
    </row>
    <row r="850" spans="1:10">
      <c r="A850" t="s">
        <v>10</v>
      </c>
      <c r="B850">
        <v>2</v>
      </c>
      <c r="C850" s="13">
        <v>50</v>
      </c>
      <c r="D850" t="str">
        <f>IF(OR(MOD((Table1[[#This Row],[Cycle]])-1,8)=0,Table1[[#This Row],[Cycle]]=1),"Yes","No")</f>
        <v>No</v>
      </c>
      <c r="E850" s="14">
        <v>1.0079205026807999E-2</v>
      </c>
      <c r="F850">
        <f t="shared" si="15"/>
        <v>10.079205026807999</v>
      </c>
      <c r="H850">
        <v>1.7595185041427612</v>
      </c>
      <c r="I850">
        <v>57600.0433769273</v>
      </c>
      <c r="J850">
        <f>ROUND(Table1[[#This Row],[Discharge Time (s)]]/3600,3)</f>
        <v>16</v>
      </c>
    </row>
    <row r="851" spans="1:10">
      <c r="A851" t="s">
        <v>10</v>
      </c>
      <c r="B851">
        <v>2</v>
      </c>
      <c r="C851" s="13">
        <v>51</v>
      </c>
      <c r="D851" t="str">
        <f>IF(OR(MOD((Table1[[#This Row],[Cycle]])-1,8)=0,Table1[[#This Row],[Cycle]]=1),"Yes","No")</f>
        <v>No</v>
      </c>
      <c r="E851" s="14">
        <v>1.0078820441893999E-2</v>
      </c>
      <c r="F851">
        <f t="shared" si="15"/>
        <v>10.078820441893999</v>
      </c>
      <c r="H851">
        <v>1.450859546661377</v>
      </c>
      <c r="I851">
        <v>57600.031349081939</v>
      </c>
      <c r="J851">
        <f>ROUND(Table1[[#This Row],[Discharge Time (s)]]/3600,3)</f>
        <v>16</v>
      </c>
    </row>
    <row r="852" spans="1:10">
      <c r="A852" t="s">
        <v>10</v>
      </c>
      <c r="B852">
        <v>2</v>
      </c>
      <c r="C852" s="13">
        <v>52</v>
      </c>
      <c r="D852" t="str">
        <f>IF(OR(MOD((Table1[[#This Row],[Cycle]])-1,8)=0,Table1[[#This Row],[Cycle]]=1),"Yes","No")</f>
        <v>No</v>
      </c>
      <c r="E852" s="14">
        <v>1.0076552709923E-2</v>
      </c>
      <c r="F852">
        <f t="shared" si="15"/>
        <v>10.076552709923</v>
      </c>
      <c r="H852">
        <v>1.494825005531311</v>
      </c>
      <c r="I852">
        <v>57600.039222673091</v>
      </c>
      <c r="J852">
        <f>ROUND(Table1[[#This Row],[Discharge Time (s)]]/3600,3)</f>
        <v>16</v>
      </c>
    </row>
    <row r="853" spans="1:10">
      <c r="A853" t="s">
        <v>10</v>
      </c>
      <c r="B853">
        <v>2</v>
      </c>
      <c r="C853" s="13">
        <v>53</v>
      </c>
      <c r="D853" t="str">
        <f>IF(OR(MOD((Table1[[#This Row],[Cycle]])-1,8)=0,Table1[[#This Row],[Cycle]]=1),"Yes","No")</f>
        <v>No</v>
      </c>
      <c r="E853" s="14">
        <v>1.0076237939111001E-2</v>
      </c>
      <c r="F853">
        <f t="shared" si="15"/>
        <v>10.076237939111001</v>
      </c>
      <c r="H853">
        <v>1.4501169919967651</v>
      </c>
      <c r="I853">
        <v>57600.042141531689</v>
      </c>
      <c r="J853">
        <f>ROUND(Table1[[#This Row],[Discharge Time (s)]]/3600,3)</f>
        <v>16</v>
      </c>
    </row>
    <row r="854" spans="1:10">
      <c r="A854" t="s">
        <v>10</v>
      </c>
      <c r="B854">
        <v>2</v>
      </c>
      <c r="C854" s="13">
        <v>54</v>
      </c>
      <c r="D854" t="str">
        <f>IF(OR(MOD((Table1[[#This Row],[Cycle]])-1,8)=0,Table1[[#This Row],[Cycle]]=1),"Yes","No")</f>
        <v>No</v>
      </c>
      <c r="E854" s="14">
        <v>1.0079659923794001E-2</v>
      </c>
      <c r="F854">
        <f t="shared" si="15"/>
        <v>10.079659923794001</v>
      </c>
      <c r="H854">
        <v>1.5387903451919556</v>
      </c>
      <c r="I854">
        <v>57600.039744342765</v>
      </c>
      <c r="J854">
        <f>ROUND(Table1[[#This Row],[Discharge Time (s)]]/3600,3)</f>
        <v>16</v>
      </c>
    </row>
    <row r="855" spans="1:10">
      <c r="A855" t="s">
        <v>10</v>
      </c>
      <c r="B855">
        <v>2</v>
      </c>
      <c r="C855" s="13">
        <v>55</v>
      </c>
      <c r="D855" t="str">
        <f>IF(OR(MOD((Table1[[#This Row],[Cycle]])-1,8)=0,Table1[[#This Row],[Cycle]]=1),"Yes","No")</f>
        <v>No</v>
      </c>
      <c r="E855" s="14">
        <v>1.0078826772409E-2</v>
      </c>
      <c r="F855">
        <f t="shared" si="15"/>
        <v>10.078826772409</v>
      </c>
      <c r="H855">
        <v>1.494825005531311</v>
      </c>
      <c r="I855">
        <v>57600.041840232589</v>
      </c>
      <c r="J855">
        <f>ROUND(Table1[[#This Row],[Discharge Time (s)]]/3600,3)</f>
        <v>16</v>
      </c>
    </row>
    <row r="856" spans="1:10">
      <c r="A856" t="s">
        <v>10</v>
      </c>
      <c r="B856">
        <v>2</v>
      </c>
      <c r="C856" s="13">
        <v>56</v>
      </c>
      <c r="D856" t="str">
        <f>IF(OR(MOD((Table1[[#This Row],[Cycle]])-1,8)=0,Table1[[#This Row],[Cycle]]=1),"Yes","No")</f>
        <v>No</v>
      </c>
      <c r="E856" s="14">
        <v>0</v>
      </c>
      <c r="F856">
        <f t="shared" si="15"/>
        <v>0</v>
      </c>
      <c r="H856">
        <v>1.494825005531311</v>
      </c>
      <c r="I856">
        <v>0</v>
      </c>
      <c r="J856">
        <f>ROUND(Table1[[#This Row],[Discharge Time (s)]]/3600,3)</f>
        <v>0</v>
      </c>
    </row>
    <row r="857" spans="1:10">
      <c r="A857" t="s">
        <v>10</v>
      </c>
      <c r="B857">
        <v>2</v>
      </c>
      <c r="C857" s="13">
        <v>58</v>
      </c>
      <c r="D857" t="str">
        <f>IF(OR(MOD((Table1[[#This Row],[Cycle]])-1,8)=0,Table1[[#This Row],[Cycle]]=1),"Yes","No")</f>
        <v>No</v>
      </c>
      <c r="E857" s="14">
        <v>1.0076996412143E-2</v>
      </c>
      <c r="F857">
        <f t="shared" si="15"/>
        <v>10.076996412143</v>
      </c>
      <c r="H857">
        <v>1.7146521806716919</v>
      </c>
      <c r="I857">
        <v>57600.039489048409</v>
      </c>
      <c r="J857">
        <f>ROUND(Table1[[#This Row],[Discharge Time (s)]]/3600,3)</f>
        <v>16</v>
      </c>
    </row>
    <row r="858" spans="1:10">
      <c r="A858" t="s">
        <v>10</v>
      </c>
      <c r="B858">
        <v>2</v>
      </c>
      <c r="C858" s="13">
        <v>59</v>
      </c>
      <c r="D858" t="str">
        <f>IF(OR(MOD((Table1[[#This Row],[Cycle]])-1,8)=0,Table1[[#This Row],[Cycle]]=1),"Yes","No")</f>
        <v>No</v>
      </c>
      <c r="E858" s="14">
        <v>1.0077752375232001E-2</v>
      </c>
      <c r="F858">
        <f t="shared" si="15"/>
        <v>10.077752375232</v>
      </c>
      <c r="H858">
        <v>1.494825005531311</v>
      </c>
      <c r="I858">
        <v>57602.005756887891</v>
      </c>
      <c r="J858">
        <f>ROUND(Table1[[#This Row],[Discharge Time (s)]]/3600,3)</f>
        <v>16.001000000000001</v>
      </c>
    </row>
    <row r="859" spans="1:10">
      <c r="A859" t="s">
        <v>10</v>
      </c>
      <c r="B859">
        <v>2</v>
      </c>
      <c r="C859" s="13">
        <v>60</v>
      </c>
      <c r="D859" t="str">
        <f>IF(OR(MOD((Table1[[#This Row],[Cycle]])-1,8)=0,Table1[[#This Row],[Cycle]]=1),"Yes","No")</f>
        <v>No</v>
      </c>
      <c r="E859" s="14">
        <v>1.0077841525951E-2</v>
      </c>
      <c r="F859">
        <f t="shared" si="15"/>
        <v>10.077841525950999</v>
      </c>
      <c r="H859">
        <v>1.6258888244628906</v>
      </c>
      <c r="I859">
        <v>57602.00563833589</v>
      </c>
      <c r="J859">
        <f>ROUND(Table1[[#This Row],[Discharge Time (s)]]/3600,3)</f>
        <v>16.001000000000001</v>
      </c>
    </row>
    <row r="860" spans="1:10">
      <c r="A860" t="s">
        <v>10</v>
      </c>
      <c r="B860">
        <v>2</v>
      </c>
      <c r="C860" s="13">
        <v>61</v>
      </c>
      <c r="D860" t="str">
        <f>IF(OR(MOD((Table1[[#This Row],[Cycle]])-1,8)=0,Table1[[#This Row],[Cycle]]=1),"Yes","No")</f>
        <v>No</v>
      </c>
      <c r="E860" s="14">
        <v>1.0081244355151999E-2</v>
      </c>
      <c r="F860">
        <f t="shared" si="15"/>
        <v>10.081244355152</v>
      </c>
      <c r="H860">
        <v>1.450859546661377</v>
      </c>
      <c r="I860">
        <v>57600.03948681982</v>
      </c>
      <c r="J860">
        <f>ROUND(Table1[[#This Row],[Discharge Time (s)]]/3600,3)</f>
        <v>16</v>
      </c>
    </row>
    <row r="861" spans="1:10">
      <c r="A861" t="s">
        <v>10</v>
      </c>
      <c r="B861">
        <v>2</v>
      </c>
      <c r="C861" s="13">
        <v>62</v>
      </c>
      <c r="D861" t="str">
        <f>IF(OR(MOD((Table1[[#This Row],[Cycle]])-1,8)=0,Table1[[#This Row],[Cycle]]=1),"Yes","No")</f>
        <v>No</v>
      </c>
      <c r="E861" s="14">
        <v>1.0084285790676E-2</v>
      </c>
      <c r="F861">
        <f t="shared" si="15"/>
        <v>10.084285790676001</v>
      </c>
      <c r="H861">
        <v>1.4955908060073853</v>
      </c>
      <c r="I861">
        <v>57600.039659985938</v>
      </c>
      <c r="J861">
        <f>ROUND(Table1[[#This Row],[Discharge Time (s)]]/3600,3)</f>
        <v>16</v>
      </c>
    </row>
    <row r="862" spans="1:10">
      <c r="A862" t="s">
        <v>10</v>
      </c>
      <c r="B862">
        <v>2</v>
      </c>
      <c r="C862" s="13">
        <v>63</v>
      </c>
      <c r="D862" t="str">
        <f>IF(OR(MOD((Table1[[#This Row],[Cycle]])-1,8)=0,Table1[[#This Row],[Cycle]]=1),"Yes","No")</f>
        <v>No</v>
      </c>
      <c r="E862" s="14">
        <v>1.0086961977228999E-2</v>
      </c>
      <c r="F862">
        <f t="shared" si="15"/>
        <v>10.086961977228999</v>
      </c>
      <c r="H862">
        <v>1.5387903451919556</v>
      </c>
      <c r="I862">
        <v>57600.039626708029</v>
      </c>
      <c r="J862">
        <f>ROUND(Table1[[#This Row],[Discharge Time (s)]]/3600,3)</f>
        <v>16</v>
      </c>
    </row>
    <row r="863" spans="1:10">
      <c r="A863" t="s">
        <v>10</v>
      </c>
      <c r="B863">
        <v>2</v>
      </c>
      <c r="C863" s="13">
        <v>64</v>
      </c>
      <c r="D863" t="str">
        <f>IF(OR(MOD((Table1[[#This Row],[Cycle]])-1,8)=0,Table1[[#This Row],[Cycle]]=1),"Yes","No")</f>
        <v>No</v>
      </c>
      <c r="E863" s="14">
        <v>0</v>
      </c>
      <c r="F863">
        <f t="shared" si="15"/>
        <v>0</v>
      </c>
      <c r="H863">
        <v>1.5387903451919556</v>
      </c>
      <c r="I863">
        <v>0</v>
      </c>
      <c r="J863">
        <f>ROUND(Table1[[#This Row],[Discharge Time (s)]]/3600,3)</f>
        <v>0</v>
      </c>
    </row>
    <row r="864" spans="1:10">
      <c r="A864" t="s">
        <v>10</v>
      </c>
      <c r="B864">
        <v>2</v>
      </c>
      <c r="C864" s="13">
        <v>1</v>
      </c>
      <c r="D864" t="str">
        <f>IF(OR(MOD((Table1[[#This Row],[Cycle]])-1,8)=0,Table1[[#This Row],[Cycle]]=1),"Yes","No")</f>
        <v>Yes</v>
      </c>
      <c r="E864" s="14">
        <v>1.7289273425994001E-2</v>
      </c>
      <c r="F864">
        <f t="shared" si="15"/>
        <v>17.289273425994001</v>
      </c>
      <c r="H864">
        <v>1.4061740636825562</v>
      </c>
      <c r="I864">
        <v>104356.32993534543</v>
      </c>
      <c r="J864">
        <f>ROUND(Table1[[#This Row],[Discharge Time (s)]]/3600,3)</f>
        <v>28.988</v>
      </c>
    </row>
    <row r="865" spans="1:10">
      <c r="A865" t="s">
        <v>10</v>
      </c>
      <c r="B865">
        <v>2</v>
      </c>
      <c r="C865" s="13">
        <v>9</v>
      </c>
      <c r="D865" t="str">
        <f>IF(OR(MOD((Table1[[#This Row],[Cycle]])-1,8)=0,Table1[[#This Row],[Cycle]]=1),"Yes","No")</f>
        <v>Yes</v>
      </c>
      <c r="E865" s="14">
        <v>1.6930346307620001E-2</v>
      </c>
      <c r="F865">
        <f t="shared" si="15"/>
        <v>16.930346307620002</v>
      </c>
      <c r="H865">
        <v>1.3189631700515747</v>
      </c>
      <c r="I865">
        <v>103140.66288335656</v>
      </c>
      <c r="J865">
        <f>ROUND(Table1[[#This Row],[Discharge Time (s)]]/3600,3)</f>
        <v>28.65</v>
      </c>
    </row>
    <row r="866" spans="1:10">
      <c r="A866" t="s">
        <v>10</v>
      </c>
      <c r="B866">
        <v>2</v>
      </c>
      <c r="C866" s="13">
        <v>17</v>
      </c>
      <c r="D866" t="str">
        <f>IF(OR(MOD((Table1[[#This Row],[Cycle]])-1,8)=0,Table1[[#This Row],[Cycle]]=1),"Yes","No")</f>
        <v>Yes</v>
      </c>
      <c r="E866" s="14">
        <v>1.6818665277107001E-2</v>
      </c>
      <c r="F866">
        <f t="shared" si="15"/>
        <v>16.818665277107002</v>
      </c>
      <c r="H866">
        <v>1.450859546661377</v>
      </c>
      <c r="I866">
        <v>102415.72938048316</v>
      </c>
      <c r="J866">
        <f>ROUND(Table1[[#This Row],[Discharge Time (s)]]/3600,3)</f>
        <v>28.449000000000002</v>
      </c>
    </row>
    <row r="867" spans="1:10">
      <c r="A867" t="s">
        <v>10</v>
      </c>
      <c r="B867">
        <v>2</v>
      </c>
      <c r="C867" s="13">
        <v>25</v>
      </c>
      <c r="D867" t="str">
        <f>IF(OR(MOD((Table1[[#This Row],[Cycle]])-1,8)=0,Table1[[#This Row],[Cycle]]=1),"Yes","No")</f>
        <v>Yes</v>
      </c>
      <c r="E867" s="14">
        <v>1.6741879804256E-2</v>
      </c>
      <c r="F867">
        <f t="shared" si="15"/>
        <v>16.741879804256001</v>
      </c>
      <c r="H867">
        <v>1.4932956695556641</v>
      </c>
      <c r="I867">
        <v>101908.73943703424</v>
      </c>
      <c r="J867">
        <f>ROUND(Table1[[#This Row],[Discharge Time (s)]]/3600,3)</f>
        <v>28.308</v>
      </c>
    </row>
    <row r="868" spans="1:10">
      <c r="A868" t="s">
        <v>10</v>
      </c>
      <c r="B868">
        <v>2</v>
      </c>
      <c r="C868" s="13">
        <v>33</v>
      </c>
      <c r="D868" t="str">
        <f>IF(OR(MOD((Table1[[#This Row],[Cycle]])-1,8)=0,Table1[[#This Row],[Cycle]]=1),"Yes","No")</f>
        <v>Yes</v>
      </c>
      <c r="E868" s="14">
        <v>1.6692132619034E-2</v>
      </c>
      <c r="F868">
        <f t="shared" si="15"/>
        <v>16.692132619033998</v>
      </c>
      <c r="H868">
        <v>1.4501169919967651</v>
      </c>
      <c r="I868">
        <v>101526.31353791304</v>
      </c>
      <c r="J868">
        <f>ROUND(Table1[[#This Row],[Discharge Time (s)]]/3600,3)</f>
        <v>28.202000000000002</v>
      </c>
    </row>
    <row r="869" spans="1:10">
      <c r="A869" t="s">
        <v>10</v>
      </c>
      <c r="B869">
        <v>2</v>
      </c>
      <c r="C869" s="13">
        <v>41</v>
      </c>
      <c r="D869" t="str">
        <f>IF(OR(MOD((Table1[[#This Row],[Cycle]])-1,8)=0,Table1[[#This Row],[Cycle]]=1),"Yes","No")</f>
        <v>Yes</v>
      </c>
      <c r="E869" s="14">
        <v>1.6653545073929001E-2</v>
      </c>
      <c r="F869">
        <f t="shared" si="15"/>
        <v>16.653545073928999</v>
      </c>
      <c r="H869">
        <v>1.4940599203109741</v>
      </c>
      <c r="I869">
        <v>101211.3564315392</v>
      </c>
      <c r="J869">
        <f>ROUND(Table1[[#This Row],[Discharge Time (s)]]/3600,3)</f>
        <v>28.114000000000001</v>
      </c>
    </row>
    <row r="870" spans="1:10">
      <c r="A870" t="s">
        <v>10</v>
      </c>
      <c r="B870">
        <v>2</v>
      </c>
      <c r="C870" s="13">
        <v>49</v>
      </c>
      <c r="D870" t="str">
        <f>IF(OR(MOD((Table1[[#This Row],[Cycle]])-1,8)=0,Table1[[#This Row],[Cycle]]=1),"Yes","No")</f>
        <v>Yes</v>
      </c>
      <c r="E870" s="14">
        <v>1.6607069181437999E-2</v>
      </c>
      <c r="F870">
        <f t="shared" si="15"/>
        <v>16.607069181438</v>
      </c>
      <c r="H870">
        <v>1.5387903451919556</v>
      </c>
      <c r="I870">
        <v>100928.68437413014</v>
      </c>
      <c r="J870">
        <f>ROUND(Table1[[#This Row],[Discharge Time (s)]]/3600,3)</f>
        <v>28.036000000000001</v>
      </c>
    </row>
    <row r="871" spans="1:10">
      <c r="A871" t="s">
        <v>10</v>
      </c>
      <c r="B871">
        <v>2</v>
      </c>
      <c r="C871" s="13">
        <v>57</v>
      </c>
      <c r="D871" t="str">
        <f>IF(OR(MOD((Table1[[#This Row],[Cycle]])-1,8)=0,Table1[[#This Row],[Cycle]]=1),"Yes","No")</f>
        <v>Yes</v>
      </c>
      <c r="E871" s="14">
        <v>1.6577932880836001E-2</v>
      </c>
      <c r="F871">
        <f t="shared" si="15"/>
        <v>16.577932880836002</v>
      </c>
      <c r="H871">
        <v>1.4940599203109741</v>
      </c>
      <c r="I871">
        <v>100726.73984232014</v>
      </c>
      <c r="J871">
        <f>ROUND(Table1[[#This Row],[Discharge Time (s)]]/3600,3)</f>
        <v>27.98</v>
      </c>
    </row>
    <row r="872" spans="1:10">
      <c r="A872" t="s">
        <v>10</v>
      </c>
      <c r="B872">
        <v>2</v>
      </c>
      <c r="C872" s="13">
        <v>65</v>
      </c>
      <c r="D872" t="str">
        <f>IF(OR(MOD((Table1[[#This Row],[Cycle]])-1,8)=0,Table1[[#This Row],[Cycle]]=1),"Yes","No")</f>
        <v>Yes</v>
      </c>
      <c r="E872" s="14">
        <v>1.6542633052390999E-2</v>
      </c>
      <c r="F872">
        <f t="shared" si="15"/>
        <v>16.542633052391</v>
      </c>
      <c r="H872">
        <v>1.5395786762237549</v>
      </c>
      <c r="I872">
        <v>100443.74788052664</v>
      </c>
      <c r="J872">
        <f>ROUND(Table1[[#This Row],[Discharge Time (s)]]/3600,3)</f>
        <v>27.901</v>
      </c>
    </row>
    <row r="873" spans="1:10">
      <c r="A873" t="s">
        <v>10</v>
      </c>
      <c r="B873">
        <v>2</v>
      </c>
      <c r="C873">
        <v>73</v>
      </c>
      <c r="D873" t="str">
        <f>IF(OR(MOD((Table1[[#This Row],[Cycle]])-1,8)=0,Table1[[#This Row],[Cycle]]=1),"Yes","No")</f>
        <v>Yes</v>
      </c>
      <c r="E873">
        <v>1.6517585388393E-2</v>
      </c>
      <c r="F873">
        <f t="shared" si="15"/>
        <v>16.517585388392998</v>
      </c>
      <c r="H873">
        <v>1.5827558040618896</v>
      </c>
      <c r="I873">
        <v>100250.21552396304</v>
      </c>
      <c r="J873">
        <f>ROUND(Table1[[#This Row],[Discharge Time (s)]]/3600,3)</f>
        <v>27.847000000000001</v>
      </c>
    </row>
    <row r="874" spans="1:10">
      <c r="A874" t="s">
        <v>10</v>
      </c>
      <c r="B874">
        <v>2</v>
      </c>
      <c r="C874">
        <v>81</v>
      </c>
      <c r="D874" t="str">
        <f>IF(OR(MOD((Table1[[#This Row],[Cycle]])-1,8)=0,Table1[[#This Row],[Cycle]]=1),"Yes","No")</f>
        <v>Yes</v>
      </c>
      <c r="E874">
        <v>1.6479954863411E-2</v>
      </c>
      <c r="F874">
        <f t="shared" si="15"/>
        <v>16.479954863410999</v>
      </c>
      <c r="H874">
        <v>1.6698317527770996</v>
      </c>
      <c r="I874">
        <v>100087.32404553906</v>
      </c>
      <c r="J874">
        <f>ROUND(Table1[[#This Row],[Discharge Time (s)]]/3600,3)</f>
        <v>27.802</v>
      </c>
    </row>
    <row r="875" spans="1:10">
      <c r="A875" t="s">
        <v>10</v>
      </c>
      <c r="B875">
        <v>2</v>
      </c>
      <c r="C875">
        <v>89</v>
      </c>
      <c r="D875" t="str">
        <f>IF(OR(MOD((Table1[[#This Row],[Cycle]])-1,8)=0,Table1[[#This Row],[Cycle]]=1),"Yes","No")</f>
        <v>Yes</v>
      </c>
      <c r="E875">
        <v>1.6457379270405002E-2</v>
      </c>
      <c r="F875">
        <f t="shared" si="15"/>
        <v>16.457379270405003</v>
      </c>
      <c r="H875">
        <v>1.5395786762237549</v>
      </c>
      <c r="I875">
        <v>99840.911405587671</v>
      </c>
      <c r="J875">
        <f>ROUND(Table1[[#This Row],[Discharge Time (s)]]/3600,3)</f>
        <v>27.734000000000002</v>
      </c>
    </row>
    <row r="876" spans="1:10">
      <c r="A876" t="s">
        <v>10</v>
      </c>
      <c r="B876">
        <v>2</v>
      </c>
      <c r="C876">
        <v>97</v>
      </c>
      <c r="D876" t="str">
        <f>IF(OR(MOD((Table1[[#This Row],[Cycle]])-1,8)=0,Table1[[#This Row],[Cycle]]=1),"Yes","No")</f>
        <v>Yes</v>
      </c>
      <c r="E876">
        <v>1.6428231764121001E-2</v>
      </c>
      <c r="F876">
        <f t="shared" si="15"/>
        <v>16.428231764121001</v>
      </c>
      <c r="H876">
        <v>1.6698317527770996</v>
      </c>
      <c r="I876">
        <v>99598.23002839378</v>
      </c>
      <c r="J876">
        <f>ROUND(Table1[[#This Row],[Discharge Time (s)]]/3600,3)</f>
        <v>27.666</v>
      </c>
    </row>
    <row r="877" spans="1:10">
      <c r="A877" t="s">
        <v>10</v>
      </c>
      <c r="B877">
        <v>2</v>
      </c>
      <c r="C877">
        <v>105</v>
      </c>
      <c r="D877" t="str">
        <f>IF(OR(MOD((Table1[[#This Row],[Cycle]])-1,8)=0,Table1[[#This Row],[Cycle]]=1),"Yes","No")</f>
        <v>Yes</v>
      </c>
      <c r="E877">
        <v>1.6405149410209E-2</v>
      </c>
      <c r="F877">
        <f t="shared" si="15"/>
        <v>16.405149410208999</v>
      </c>
      <c r="H877">
        <v>1.6698317527770996</v>
      </c>
      <c r="I877">
        <v>99421.103989719602</v>
      </c>
      <c r="J877">
        <f>ROUND(Table1[[#This Row],[Discharge Time (s)]]/3600,3)</f>
        <v>27.617000000000001</v>
      </c>
    </row>
    <row r="878" spans="1:10">
      <c r="A878" t="s">
        <v>10</v>
      </c>
      <c r="B878">
        <v>2</v>
      </c>
      <c r="C878">
        <v>113</v>
      </c>
      <c r="D878" t="str">
        <f>IF(OR(MOD((Table1[[#This Row],[Cycle]])-1,8)=0,Table1[[#This Row],[Cycle]]=1),"Yes","No")</f>
        <v>Yes</v>
      </c>
      <c r="E878">
        <v>1.6375040878893E-2</v>
      </c>
      <c r="F878">
        <f t="shared" si="15"/>
        <v>16.375040878893</v>
      </c>
      <c r="H878">
        <v>1.6706867218017578</v>
      </c>
      <c r="I878">
        <v>99192.430044406021</v>
      </c>
      <c r="J878">
        <f>ROUND(Table1[[#This Row],[Discharge Time (s)]]/3600,3)</f>
        <v>27.553000000000001</v>
      </c>
    </row>
    <row r="879" spans="1:10">
      <c r="A879" t="s">
        <v>10</v>
      </c>
      <c r="B879">
        <v>2</v>
      </c>
      <c r="C879">
        <v>121</v>
      </c>
      <c r="D879" t="str">
        <f>IF(OR(MOD((Table1[[#This Row],[Cycle]])-1,8)=0,Table1[[#This Row],[Cycle]]=1),"Yes","No")</f>
        <v>Yes</v>
      </c>
      <c r="E879">
        <v>1.6334736285348001E-2</v>
      </c>
      <c r="F879">
        <f t="shared" si="15"/>
        <v>16.334736285348001</v>
      </c>
      <c r="H879">
        <v>1.8025829792022705</v>
      </c>
      <c r="I879">
        <v>98883.166699783571</v>
      </c>
      <c r="J879">
        <f>ROUND(Table1[[#This Row],[Discharge Time (s)]]/3600,3)</f>
        <v>27.468</v>
      </c>
    </row>
    <row r="880" spans="1:10">
      <c r="A880" t="s">
        <v>10</v>
      </c>
      <c r="B880">
        <v>2</v>
      </c>
      <c r="C880">
        <v>129</v>
      </c>
      <c r="D880" t="str">
        <f>IF(OR(MOD((Table1[[#This Row],[Cycle]])-1,8)=0,Table1[[#This Row],[Cycle]]=1),"Yes","No")</f>
        <v>Yes</v>
      </c>
      <c r="E880">
        <v>1.6309735862387001E-2</v>
      </c>
      <c r="F880">
        <f t="shared" si="15"/>
        <v>16.309735862387001</v>
      </c>
      <c r="H880">
        <v>1.6275546550750732</v>
      </c>
      <c r="I880">
        <v>98707.793716670378</v>
      </c>
      <c r="J880">
        <f>ROUND(Table1[[#This Row],[Discharge Time (s)]]/3600,3)</f>
        <v>27.419</v>
      </c>
    </row>
    <row r="881" spans="1:10">
      <c r="A881" t="s">
        <v>10</v>
      </c>
      <c r="B881">
        <v>2</v>
      </c>
      <c r="C881">
        <v>137</v>
      </c>
      <c r="D881" t="str">
        <f>IF(OR(MOD((Table1[[#This Row],[Cycle]])-1,8)=0,Table1[[#This Row],[Cycle]]=1),"Yes","No")</f>
        <v>Yes</v>
      </c>
      <c r="E881">
        <v>1.6286779836915E-2</v>
      </c>
      <c r="F881">
        <f t="shared" si="15"/>
        <v>16.286779836914999</v>
      </c>
      <c r="H881">
        <v>1.8016605377197266</v>
      </c>
      <c r="I881">
        <v>98507.321353165913</v>
      </c>
      <c r="J881">
        <f>ROUND(Table1[[#This Row],[Discharge Time (s)]]/3600,3)</f>
        <v>27.363</v>
      </c>
    </row>
    <row r="882" spans="1:10">
      <c r="A882" t="s">
        <v>10</v>
      </c>
      <c r="B882">
        <v>2</v>
      </c>
      <c r="C882">
        <v>145</v>
      </c>
      <c r="D882" t="str">
        <f>IF(OR(MOD((Table1[[#This Row],[Cycle]])-1,8)=0,Table1[[#This Row],[Cycle]]=1),"Yes","No")</f>
        <v>Yes</v>
      </c>
      <c r="E882">
        <v>1.6245576926612999E-2</v>
      </c>
      <c r="F882">
        <f t="shared" si="15"/>
        <v>16.245576926612998</v>
      </c>
      <c r="H882">
        <v>1.8016605377197266</v>
      </c>
      <c r="I882">
        <v>98204.227892590818</v>
      </c>
      <c r="J882">
        <f>ROUND(Table1[[#This Row],[Discharge Time (s)]]/3600,3)</f>
        <v>27.279</v>
      </c>
    </row>
    <row r="883" spans="1:10">
      <c r="A883" t="s">
        <v>10</v>
      </c>
      <c r="B883">
        <v>2</v>
      </c>
      <c r="C883">
        <v>153</v>
      </c>
      <c r="D883" t="str">
        <f>IF(OR(MOD((Table1[[#This Row],[Cycle]])-1,8)=0,Table1[[#This Row],[Cycle]]=1),"Yes","No")</f>
        <v>Yes</v>
      </c>
      <c r="E883">
        <v>1.6214675640385E-2</v>
      </c>
      <c r="F883">
        <f t="shared" si="15"/>
        <v>16.214675640385</v>
      </c>
      <c r="H883">
        <v>1.8025829792022705</v>
      </c>
      <c r="I883">
        <v>98019.655228498275</v>
      </c>
      <c r="J883">
        <f>ROUND(Table1[[#This Row],[Discharge Time (s)]]/3600,3)</f>
        <v>27.228000000000002</v>
      </c>
    </row>
    <row r="884" spans="1:10" hidden="1">
      <c r="A884" t="s">
        <v>11</v>
      </c>
      <c r="B884">
        <v>2</v>
      </c>
      <c r="C884" s="13">
        <v>1</v>
      </c>
      <c r="D884" t="str">
        <f>IF(OR(MOD((Table1[[#This Row],[Cycle]])-1,8)=0,Table1[[#This Row],[Cycle]]=1),"Yes","No")</f>
        <v>Yes</v>
      </c>
      <c r="E884">
        <v>2.0755633675910001E-2</v>
      </c>
      <c r="F884">
        <f t="shared" si="15"/>
        <v>20.755633675910001</v>
      </c>
      <c r="H884">
        <v>3.1699683666229248</v>
      </c>
      <c r="I884">
        <v>127524.65286780499</v>
      </c>
      <c r="J884">
        <f>ROUND(Table1[[#This Row],[Discharge Time (s)]]/3600,3)</f>
        <v>35.423999999999999</v>
      </c>
    </row>
    <row r="885" spans="1:10" hidden="1">
      <c r="A885" t="s">
        <v>11</v>
      </c>
      <c r="B885">
        <v>2</v>
      </c>
      <c r="C885" s="13">
        <v>2</v>
      </c>
      <c r="D885" t="str">
        <f>IF(OR(MOD((Table1[[#This Row],[Cycle]])-1,8)=0,Table1[[#This Row],[Cycle]]=1),"Yes","No")</f>
        <v>No</v>
      </c>
      <c r="E885">
        <v>9.9881222742120006E-3</v>
      </c>
      <c r="F885">
        <f t="shared" si="15"/>
        <v>9.9881222742120013</v>
      </c>
      <c r="H885">
        <v>5.0165438652038574</v>
      </c>
      <c r="I885">
        <v>57601.976367097661</v>
      </c>
      <c r="J885">
        <f>ROUND(Table1[[#This Row],[Discharge Time (s)]]/3600,3)</f>
        <v>16.001000000000001</v>
      </c>
    </row>
    <row r="886" spans="1:10" hidden="1">
      <c r="A886" t="s">
        <v>11</v>
      </c>
      <c r="B886">
        <v>2</v>
      </c>
      <c r="C886" s="13">
        <v>3</v>
      </c>
      <c r="D886" t="str">
        <f>IF(OR(MOD((Table1[[#This Row],[Cycle]])-1,8)=0,Table1[[#This Row],[Cycle]]=1),"Yes","No")</f>
        <v>No</v>
      </c>
      <c r="E886">
        <v>9.9803677233419996E-3</v>
      </c>
      <c r="F886">
        <f t="shared" si="15"/>
        <v>9.980367723341999</v>
      </c>
      <c r="H886">
        <v>3.1307575702667236</v>
      </c>
      <c r="I886">
        <v>57601.980046818979</v>
      </c>
      <c r="J886">
        <f>ROUND(Table1[[#This Row],[Discharge Time (s)]]/3600,3)</f>
        <v>16.001000000000001</v>
      </c>
    </row>
    <row r="887" spans="1:10" hidden="1">
      <c r="A887" t="s">
        <v>11</v>
      </c>
      <c r="B887">
        <v>2</v>
      </c>
      <c r="C887" s="13">
        <v>4</v>
      </c>
      <c r="D887" t="str">
        <f>IF(OR(MOD((Table1[[#This Row],[Cycle]])-1,8)=0,Table1[[#This Row],[Cycle]]=1),"Yes","No")</f>
        <v>No</v>
      </c>
      <c r="E887">
        <v>9.9843856335590005E-3</v>
      </c>
      <c r="F887">
        <f t="shared" si="15"/>
        <v>9.9843856335590004</v>
      </c>
      <c r="H887">
        <v>3.2546849250793457</v>
      </c>
      <c r="I887">
        <v>57600.010773832262</v>
      </c>
      <c r="J887">
        <f>ROUND(Table1[[#This Row],[Discharge Time (s)]]/3600,3)</f>
        <v>16</v>
      </c>
    </row>
    <row r="888" spans="1:10" hidden="1">
      <c r="A888" t="s">
        <v>11</v>
      </c>
      <c r="B888">
        <v>2</v>
      </c>
      <c r="C888" s="13">
        <v>5</v>
      </c>
      <c r="D888" t="str">
        <f>IF(OR(MOD((Table1[[#This Row],[Cycle]])-1,8)=0,Table1[[#This Row],[Cycle]]=1),"Yes","No")</f>
        <v>No</v>
      </c>
      <c r="E888">
        <v>9.98968629404E-3</v>
      </c>
      <c r="F888">
        <f t="shared" si="15"/>
        <v>9.9896862940400002</v>
      </c>
      <c r="H888">
        <v>3.2563531398773193</v>
      </c>
      <c r="I888">
        <v>57601.982643811709</v>
      </c>
      <c r="J888">
        <f>ROUND(Table1[[#This Row],[Discharge Time (s)]]/3600,3)</f>
        <v>16.001000000000001</v>
      </c>
    </row>
    <row r="889" spans="1:10" hidden="1">
      <c r="A889" t="s">
        <v>11</v>
      </c>
      <c r="B889">
        <v>2</v>
      </c>
      <c r="C889" s="13">
        <v>6</v>
      </c>
      <c r="D889" t="str">
        <f>IF(OR(MOD((Table1[[#This Row],[Cycle]])-1,8)=0,Table1[[#This Row],[Cycle]]=1),"Yes","No")</f>
        <v>No</v>
      </c>
      <c r="E889">
        <v>9.9900691003809994E-3</v>
      </c>
      <c r="F889">
        <f t="shared" si="15"/>
        <v>9.9900691003809996</v>
      </c>
      <c r="H889">
        <v>3.1715948581695557</v>
      </c>
      <c r="I889">
        <v>57601.980005627389</v>
      </c>
      <c r="J889">
        <f>ROUND(Table1[[#This Row],[Discharge Time (s)]]/3600,3)</f>
        <v>16.001000000000001</v>
      </c>
    </row>
    <row r="890" spans="1:10" hidden="1">
      <c r="A890" t="s">
        <v>11</v>
      </c>
      <c r="B890">
        <v>2</v>
      </c>
      <c r="C890" s="13">
        <v>7</v>
      </c>
      <c r="D890" t="str">
        <f>IF(OR(MOD((Table1[[#This Row],[Cycle]])-1,8)=0,Table1[[#This Row],[Cycle]]=1),"Yes","No")</f>
        <v>No</v>
      </c>
      <c r="E890">
        <v>9.9906684471119996E-3</v>
      </c>
      <c r="F890">
        <f t="shared" si="15"/>
        <v>9.9906684471120002</v>
      </c>
      <c r="H890">
        <v>3.1699683666229248</v>
      </c>
      <c r="I890">
        <v>57601.976648819065</v>
      </c>
      <c r="J890">
        <f>ROUND(Table1[[#This Row],[Discharge Time (s)]]/3600,3)</f>
        <v>16.001000000000001</v>
      </c>
    </row>
    <row r="891" spans="1:10" hidden="1">
      <c r="A891" t="s">
        <v>11</v>
      </c>
      <c r="B891">
        <v>2</v>
      </c>
      <c r="C891" s="13">
        <v>8</v>
      </c>
      <c r="D891" t="str">
        <f>IF(OR(MOD((Table1[[#This Row],[Cycle]])-1,8)=0,Table1[[#This Row],[Cycle]]=1),"Yes","No")</f>
        <v>No</v>
      </c>
      <c r="E891">
        <v>0</v>
      </c>
      <c r="F891">
        <f t="shared" si="15"/>
        <v>0</v>
      </c>
      <c r="H891">
        <v>3.1699683666229248</v>
      </c>
      <c r="I891">
        <v>0</v>
      </c>
      <c r="J891">
        <f>ROUND(Table1[[#This Row],[Discharge Time (s)]]/3600,3)</f>
        <v>0</v>
      </c>
    </row>
    <row r="892" spans="1:10" hidden="1">
      <c r="A892" t="s">
        <v>11</v>
      </c>
      <c r="B892">
        <v>2</v>
      </c>
      <c r="C892" s="13">
        <v>9</v>
      </c>
      <c r="D892" t="str">
        <f>IF(OR(MOD((Table1[[#This Row],[Cycle]])-1,8)=0,Table1[[#This Row],[Cycle]]=1),"Yes","No")</f>
        <v>Yes</v>
      </c>
      <c r="E892">
        <v>2.0469655017417002E-2</v>
      </c>
      <c r="F892">
        <f t="shared" si="15"/>
        <v>20.469655017417001</v>
      </c>
      <c r="H892">
        <v>3.1699683666229248</v>
      </c>
      <c r="I892">
        <v>127864.39892153356</v>
      </c>
      <c r="J892">
        <f>ROUND(Table1[[#This Row],[Discharge Time (s)]]/3600,3)</f>
        <v>35.518000000000001</v>
      </c>
    </row>
    <row r="893" spans="1:10" hidden="1">
      <c r="A893" t="s">
        <v>11</v>
      </c>
      <c r="B893">
        <v>2</v>
      </c>
      <c r="C893" s="13">
        <v>10</v>
      </c>
      <c r="D893" t="str">
        <f>IF(OR(MOD((Table1[[#This Row],[Cycle]])-1,8)=0,Table1[[#This Row],[Cycle]]=1),"Yes","No")</f>
        <v>No</v>
      </c>
      <c r="E893">
        <v>9.9916651370300005E-3</v>
      </c>
      <c r="F893">
        <f t="shared" si="15"/>
        <v>9.9916651370300009</v>
      </c>
      <c r="H893">
        <v>4.8820271492004395</v>
      </c>
      <c r="I893">
        <v>57601.976589961421</v>
      </c>
      <c r="J893">
        <f>ROUND(Table1[[#This Row],[Discharge Time (s)]]/3600,3)</f>
        <v>16.001000000000001</v>
      </c>
    </row>
    <row r="894" spans="1:10" hidden="1">
      <c r="A894" t="s">
        <v>11</v>
      </c>
      <c r="B894">
        <v>2</v>
      </c>
      <c r="C894" s="13">
        <v>11</v>
      </c>
      <c r="D894" t="str">
        <f>IF(OR(MOD((Table1[[#This Row],[Cycle]])-1,8)=0,Table1[[#This Row],[Cycle]]=1),"Yes","No")</f>
        <v>No</v>
      </c>
      <c r="E894">
        <v>9.9885070980669996E-3</v>
      </c>
      <c r="F894">
        <f t="shared" si="15"/>
        <v>9.9885070980670001</v>
      </c>
      <c r="H894">
        <v>3.3392281532287598</v>
      </c>
      <c r="I894">
        <v>57600.010585654927</v>
      </c>
      <c r="J894">
        <f>ROUND(Table1[[#This Row],[Discharge Time (s)]]/3600,3)</f>
        <v>16</v>
      </c>
    </row>
    <row r="895" spans="1:10" hidden="1">
      <c r="A895" t="s">
        <v>11</v>
      </c>
      <c r="B895">
        <v>2</v>
      </c>
      <c r="C895" s="13">
        <v>12</v>
      </c>
      <c r="D895" t="str">
        <f>IF(OR(MOD((Table1[[#This Row],[Cycle]])-1,8)=0,Table1[[#This Row],[Cycle]]=1),"Yes","No")</f>
        <v>No</v>
      </c>
      <c r="E895">
        <v>9.9926095275519999E-3</v>
      </c>
      <c r="F895">
        <f t="shared" si="15"/>
        <v>9.9926095275520002</v>
      </c>
      <c r="H895">
        <v>3.2563531398773193</v>
      </c>
      <c r="I895">
        <v>57601.980045240969</v>
      </c>
      <c r="J895">
        <f>ROUND(Table1[[#This Row],[Discharge Time (s)]]/3600,3)</f>
        <v>16.001000000000001</v>
      </c>
    </row>
    <row r="896" spans="1:10" hidden="1">
      <c r="A896" t="s">
        <v>11</v>
      </c>
      <c r="B896">
        <v>2</v>
      </c>
      <c r="C896" s="13">
        <v>13</v>
      </c>
      <c r="D896" t="str">
        <f>IF(OR(MOD((Table1[[#This Row],[Cycle]])-1,8)=0,Table1[[#This Row],[Cycle]]=1),"Yes","No")</f>
        <v>No</v>
      </c>
      <c r="E896">
        <v>1.0006884511260999E-2</v>
      </c>
      <c r="F896">
        <f t="shared" si="15"/>
        <v>10.006884511260999</v>
      </c>
      <c r="H896">
        <v>3.2596945762634277</v>
      </c>
      <c r="I896">
        <v>57600.010717958656</v>
      </c>
      <c r="J896">
        <f>ROUND(Table1[[#This Row],[Discharge Time (s)]]/3600,3)</f>
        <v>16</v>
      </c>
    </row>
    <row r="897" spans="1:10" hidden="1">
      <c r="A897" t="s">
        <v>11</v>
      </c>
      <c r="B897">
        <v>2</v>
      </c>
      <c r="C897" s="13">
        <v>14</v>
      </c>
      <c r="D897" t="str">
        <f>IF(OR(MOD((Table1[[#This Row],[Cycle]])-1,8)=0,Table1[[#This Row],[Cycle]]=1),"Yes","No")</f>
        <v>No</v>
      </c>
      <c r="E897">
        <v>1.0007056412704E-2</v>
      </c>
      <c r="F897">
        <f t="shared" si="15"/>
        <v>10.007056412703999</v>
      </c>
      <c r="H897">
        <v>3.2986669540405273</v>
      </c>
      <c r="I897">
        <v>57601.979879113132</v>
      </c>
      <c r="J897">
        <f>ROUND(Table1[[#This Row],[Discharge Time (s)]]/3600,3)</f>
        <v>16.001000000000001</v>
      </c>
    </row>
    <row r="898" spans="1:10" hidden="1">
      <c r="A898" t="s">
        <v>11</v>
      </c>
      <c r="B898">
        <v>2</v>
      </c>
      <c r="C898" s="13">
        <v>15</v>
      </c>
      <c r="D898" t="str">
        <f>IF(OR(MOD((Table1[[#This Row],[Cycle]])-1,8)=0,Table1[[#This Row],[Cycle]]=1),"Yes","No")</f>
        <v>No</v>
      </c>
      <c r="E898">
        <v>1.0035186561527999E-2</v>
      </c>
      <c r="F898">
        <f t="shared" si="15"/>
        <v>10.035186561527999</v>
      </c>
      <c r="H898">
        <v>3.2580230236053467</v>
      </c>
      <c r="I898">
        <v>57600.007130481899</v>
      </c>
      <c r="J898">
        <f>ROUND(Table1[[#This Row],[Discharge Time (s)]]/3600,3)</f>
        <v>16</v>
      </c>
    </row>
    <row r="899" spans="1:10" hidden="1">
      <c r="A899" t="s">
        <v>11</v>
      </c>
      <c r="B899">
        <v>2</v>
      </c>
      <c r="C899" s="13">
        <v>16</v>
      </c>
      <c r="D899" t="str">
        <f>IF(OR(MOD((Table1[[#This Row],[Cycle]])-1,8)=0,Table1[[#This Row],[Cycle]]=1),"Yes","No")</f>
        <v>No</v>
      </c>
      <c r="E899">
        <v>0</v>
      </c>
      <c r="F899">
        <f t="shared" si="15"/>
        <v>0</v>
      </c>
      <c r="H899">
        <v>3.2580230236053467</v>
      </c>
      <c r="I899">
        <v>0</v>
      </c>
      <c r="J899">
        <f>ROUND(Table1[[#This Row],[Discharge Time (s)]]/3600,3)</f>
        <v>0</v>
      </c>
    </row>
    <row r="900" spans="1:10" hidden="1">
      <c r="A900" t="s">
        <v>11</v>
      </c>
      <c r="B900">
        <v>2</v>
      </c>
      <c r="C900" s="13">
        <v>17</v>
      </c>
      <c r="D900" t="str">
        <f>IF(OR(MOD((Table1[[#This Row],[Cycle]])-1,8)=0,Table1[[#This Row],[Cycle]]=1),"Yes","No")</f>
        <v>Yes</v>
      </c>
      <c r="E900">
        <v>2.0422265440313E-2</v>
      </c>
      <c r="F900">
        <f t="shared" si="15"/>
        <v>20.422265440313002</v>
      </c>
      <c r="H900">
        <v>3.2156445980072021</v>
      </c>
      <c r="I900">
        <v>126868.40077258236</v>
      </c>
      <c r="J900">
        <f>ROUND(Table1[[#This Row],[Discharge Time (s)]]/3600,3)</f>
        <v>35.241</v>
      </c>
    </row>
    <row r="901" spans="1:10" hidden="1">
      <c r="A901" t="s">
        <v>11</v>
      </c>
      <c r="B901">
        <v>2</v>
      </c>
      <c r="C901" s="13">
        <v>18</v>
      </c>
      <c r="D901" t="str">
        <f>IF(OR(MOD((Table1[[#This Row],[Cycle]])-1,8)=0,Table1[[#This Row],[Cycle]]=1),"Yes","No")</f>
        <v>No</v>
      </c>
      <c r="E901">
        <v>1.0040350181829E-2</v>
      </c>
      <c r="F901">
        <f t="shared" si="15"/>
        <v>10.040350181829</v>
      </c>
      <c r="H901">
        <v>4.7525153160095215</v>
      </c>
      <c r="I901">
        <v>57601.976588451646</v>
      </c>
      <c r="J901">
        <f>ROUND(Table1[[#This Row],[Discharge Time (s)]]/3600,3)</f>
        <v>16.001000000000001</v>
      </c>
    </row>
    <row r="902" spans="1:10" hidden="1">
      <c r="A902" t="s">
        <v>11</v>
      </c>
      <c r="B902">
        <v>2</v>
      </c>
      <c r="C902" s="13">
        <v>19</v>
      </c>
      <c r="D902" t="str">
        <f>IF(OR(MOD((Table1[[#This Row],[Cycle]])-1,8)=0,Table1[[#This Row],[Cycle]]=1),"Yes","No")</f>
        <v>No</v>
      </c>
      <c r="E902">
        <v>1.0029028710816E-2</v>
      </c>
      <c r="F902">
        <f t="shared" si="15"/>
        <v>10.029028710816</v>
      </c>
      <c r="H902">
        <v>3.2986669540405273</v>
      </c>
      <c r="I902">
        <v>57601.978521720841</v>
      </c>
      <c r="J902">
        <f>ROUND(Table1[[#This Row],[Discharge Time (s)]]/3600,3)</f>
        <v>16.001000000000001</v>
      </c>
    </row>
    <row r="903" spans="1:10" hidden="1">
      <c r="A903" t="s">
        <v>11</v>
      </c>
      <c r="B903">
        <v>2</v>
      </c>
      <c r="C903" s="13">
        <v>20</v>
      </c>
      <c r="D903" t="str">
        <f>IF(OR(MOD((Table1[[#This Row],[Cycle]])-1,8)=0,Table1[[#This Row],[Cycle]]=1),"Yes","No")</f>
        <v>No</v>
      </c>
      <c r="E903">
        <v>1.0030357149825E-2</v>
      </c>
      <c r="F903">
        <f t="shared" si="15"/>
        <v>10.030357149824999</v>
      </c>
      <c r="H903">
        <v>3.2546849250793457</v>
      </c>
      <c r="I903">
        <v>57601.976766596417</v>
      </c>
      <c r="J903">
        <f>ROUND(Table1[[#This Row],[Discharge Time (s)]]/3600,3)</f>
        <v>16.001000000000001</v>
      </c>
    </row>
    <row r="904" spans="1:10" hidden="1">
      <c r="A904" t="s">
        <v>11</v>
      </c>
      <c r="B904">
        <v>2</v>
      </c>
      <c r="C904" s="13">
        <v>21</v>
      </c>
      <c r="D904" t="str">
        <f>IF(OR(MOD((Table1[[#This Row],[Cycle]])-1,8)=0,Table1[[#This Row],[Cycle]]=1),"Yes","No")</f>
        <v>No</v>
      </c>
      <c r="E904">
        <v>1.0044665572912E-2</v>
      </c>
      <c r="F904">
        <f t="shared" si="15"/>
        <v>10.044665572912001</v>
      </c>
      <c r="H904">
        <v>3.3003578186035156</v>
      </c>
      <c r="I904">
        <v>57601.97698646495</v>
      </c>
      <c r="J904">
        <f>ROUND(Table1[[#This Row],[Discharge Time (s)]]/3600,3)</f>
        <v>16.001000000000001</v>
      </c>
    </row>
    <row r="905" spans="1:10" hidden="1">
      <c r="A905" t="s">
        <v>11</v>
      </c>
      <c r="B905">
        <v>2</v>
      </c>
      <c r="C905" s="13">
        <v>22</v>
      </c>
      <c r="D905" t="str">
        <f>IF(OR(MOD((Table1[[#This Row],[Cycle]])-1,8)=0,Table1[[#This Row],[Cycle]]=1),"Yes","No")</f>
        <v>No</v>
      </c>
      <c r="E905">
        <v>1.0035967237787E-2</v>
      </c>
      <c r="F905">
        <f t="shared" si="15"/>
        <v>10.035967237787</v>
      </c>
      <c r="H905">
        <v>3.2546849250793457</v>
      </c>
      <c r="I905">
        <v>57601.97637648962</v>
      </c>
      <c r="J905">
        <f>ROUND(Table1[[#This Row],[Discharge Time (s)]]/3600,3)</f>
        <v>16.001000000000001</v>
      </c>
    </row>
    <row r="906" spans="1:10" hidden="1">
      <c r="A906" t="s">
        <v>11</v>
      </c>
      <c r="B906">
        <v>2</v>
      </c>
      <c r="C906" s="13">
        <v>23</v>
      </c>
      <c r="D906" t="str">
        <f>IF(OR(MOD((Table1[[#This Row],[Cycle]])-1,8)=0,Table1[[#This Row],[Cycle]]=1),"Yes","No")</f>
        <v>No</v>
      </c>
      <c r="E906">
        <v>1.0041937102548E-2</v>
      </c>
      <c r="F906">
        <f t="shared" si="15"/>
        <v>10.041937102548001</v>
      </c>
      <c r="H906">
        <v>3.2563531398773193</v>
      </c>
      <c r="I906">
        <v>57601.975967781051</v>
      </c>
      <c r="J906">
        <f>ROUND(Table1[[#This Row],[Discharge Time (s)]]/3600,3)</f>
        <v>16.001000000000001</v>
      </c>
    </row>
    <row r="907" spans="1:10" hidden="1">
      <c r="A907" t="s">
        <v>11</v>
      </c>
      <c r="B907">
        <v>2</v>
      </c>
      <c r="C907" s="13">
        <v>24</v>
      </c>
      <c r="D907" t="str">
        <f>IF(OR(MOD((Table1[[#This Row],[Cycle]])-1,8)=0,Table1[[#This Row],[Cycle]]=1),"Yes","No")</f>
        <v>No</v>
      </c>
      <c r="E907">
        <v>0</v>
      </c>
      <c r="F907">
        <f t="shared" si="15"/>
        <v>0</v>
      </c>
      <c r="H907">
        <v>3.2563531398773193</v>
      </c>
      <c r="I907">
        <v>0</v>
      </c>
      <c r="J907">
        <f>ROUND(Table1[[#This Row],[Discharge Time (s)]]/3600,3)</f>
        <v>0</v>
      </c>
    </row>
    <row r="908" spans="1:10" hidden="1">
      <c r="A908" t="s">
        <v>11</v>
      </c>
      <c r="B908">
        <v>2</v>
      </c>
      <c r="C908" s="13">
        <v>25</v>
      </c>
      <c r="D908" t="str">
        <f>IF(OR(MOD((Table1[[#This Row],[Cycle]])-1,8)=0,Table1[[#This Row],[Cycle]]=1),"Yes","No")</f>
        <v>Yes</v>
      </c>
      <c r="E908">
        <v>2.0376061146647001E-2</v>
      </c>
      <c r="F908">
        <f t="shared" si="15"/>
        <v>20.376061146647</v>
      </c>
      <c r="H908">
        <v>3.3020503520965576</v>
      </c>
      <c r="I908">
        <v>126904.03482998077</v>
      </c>
      <c r="J908">
        <f>ROUND(Table1[[#This Row],[Discharge Time (s)]]/3600,3)</f>
        <v>35.250999999999998</v>
      </c>
    </row>
    <row r="909" spans="1:10" hidden="1">
      <c r="A909" t="s">
        <v>11</v>
      </c>
      <c r="B909">
        <v>2</v>
      </c>
      <c r="C909" s="13">
        <v>26</v>
      </c>
      <c r="D909" t="str">
        <f>IF(OR(MOD((Table1[[#This Row],[Cycle]])-1,8)=0,Table1[[#This Row],[Cycle]]=1),"Yes","No")</f>
        <v>No</v>
      </c>
      <c r="E909">
        <v>1.0009671865492E-2</v>
      </c>
      <c r="F909">
        <f t="shared" si="15"/>
        <v>10.009671865492001</v>
      </c>
      <c r="H909">
        <v>4.7573919296264648</v>
      </c>
      <c r="I909">
        <v>57601.976868200014</v>
      </c>
      <c r="J909">
        <f>ROUND(Table1[[#This Row],[Discharge Time (s)]]/3600,3)</f>
        <v>16.001000000000001</v>
      </c>
    </row>
    <row r="910" spans="1:10" hidden="1">
      <c r="A910" t="s">
        <v>11</v>
      </c>
      <c r="B910">
        <v>2</v>
      </c>
      <c r="C910" s="13">
        <v>27</v>
      </c>
      <c r="D910" t="str">
        <f>IF(OR(MOD((Table1[[#This Row],[Cycle]])-1,8)=0,Table1[[#This Row],[Cycle]]=1),"Yes","No")</f>
        <v>No</v>
      </c>
      <c r="E910">
        <v>1.0010131226858E-2</v>
      </c>
      <c r="F910">
        <f t="shared" si="15"/>
        <v>10.010131226858</v>
      </c>
      <c r="H910">
        <v>3.3426492214202881</v>
      </c>
      <c r="I910">
        <v>57600.010879608672</v>
      </c>
      <c r="J910">
        <f>ROUND(Table1[[#This Row],[Discharge Time (s)]]/3600,3)</f>
        <v>16</v>
      </c>
    </row>
    <row r="911" spans="1:10" hidden="1">
      <c r="A911" t="s">
        <v>11</v>
      </c>
      <c r="B911">
        <v>2</v>
      </c>
      <c r="C911" s="13">
        <v>28</v>
      </c>
      <c r="D911" t="str">
        <f>IF(OR(MOD((Table1[[#This Row],[Cycle]])-1,8)=0,Table1[[#This Row],[Cycle]]=1),"Yes","No")</f>
        <v>No</v>
      </c>
      <c r="E911">
        <v>1.0006538380009001E-2</v>
      </c>
      <c r="F911">
        <f t="shared" si="15"/>
        <v>10.006538380009001</v>
      </c>
      <c r="H911">
        <v>3.3426492214202881</v>
      </c>
      <c r="I911">
        <v>57601.976685349233</v>
      </c>
      <c r="J911">
        <f>ROUND(Table1[[#This Row],[Discharge Time (s)]]/3600,3)</f>
        <v>16.001000000000001</v>
      </c>
    </row>
    <row r="912" spans="1:10" hidden="1">
      <c r="A912" t="s">
        <v>11</v>
      </c>
      <c r="B912">
        <v>2</v>
      </c>
      <c r="C912" s="13">
        <v>29</v>
      </c>
      <c r="D912" t="str">
        <f>IF(OR(MOD((Table1[[#This Row],[Cycle]])-1,8)=0,Table1[[#This Row],[Cycle]]=1),"Yes","No")</f>
        <v>No</v>
      </c>
      <c r="E912">
        <v>9.99808352717E-3</v>
      </c>
      <c r="F912">
        <f t="shared" si="15"/>
        <v>9.9980835271699995</v>
      </c>
      <c r="H912">
        <v>3.2156445980072021</v>
      </c>
      <c r="I912">
        <v>57600.010217606221</v>
      </c>
      <c r="J912">
        <f>ROUND(Table1[[#This Row],[Discharge Time (s)]]/3600,3)</f>
        <v>16</v>
      </c>
    </row>
    <row r="913" spans="1:10" hidden="1">
      <c r="A913" t="s">
        <v>11</v>
      </c>
      <c r="B913">
        <v>2</v>
      </c>
      <c r="C913" s="13">
        <v>30</v>
      </c>
      <c r="D913" t="str">
        <f>IF(OR(MOD((Table1[[#This Row],[Cycle]])-1,8)=0,Table1[[#This Row],[Cycle]]=1),"Yes","No")</f>
        <v>No</v>
      </c>
      <c r="E913">
        <v>1.0017436036489E-2</v>
      </c>
      <c r="F913">
        <f t="shared" ref="F913:F976" si="16">1000*E913</f>
        <v>10.017436036489</v>
      </c>
      <c r="H913">
        <v>3.2139956951141357</v>
      </c>
      <c r="I913">
        <v>57602.011998770635</v>
      </c>
      <c r="J913">
        <f>ROUND(Table1[[#This Row],[Discharge Time (s)]]/3600,3)</f>
        <v>16.001000000000001</v>
      </c>
    </row>
    <row r="914" spans="1:10" hidden="1">
      <c r="A914" t="s">
        <v>11</v>
      </c>
      <c r="B914">
        <v>2</v>
      </c>
      <c r="C914" s="13">
        <v>31</v>
      </c>
      <c r="D914" t="str">
        <f>IF(OR(MOD((Table1[[#This Row],[Cycle]])-1,8)=0,Table1[[#This Row],[Cycle]]=1),"Yes","No")</f>
        <v>No</v>
      </c>
      <c r="E914">
        <v>1.0014618906631001E-2</v>
      </c>
      <c r="F914">
        <f t="shared" si="16"/>
        <v>10.014618906631</v>
      </c>
      <c r="H914">
        <v>3.3426492214202881</v>
      </c>
      <c r="I914">
        <v>57600.010587817422</v>
      </c>
      <c r="J914">
        <f>ROUND(Table1[[#This Row],[Discharge Time (s)]]/3600,3)</f>
        <v>16</v>
      </c>
    </row>
    <row r="915" spans="1:10" hidden="1">
      <c r="A915" t="s">
        <v>11</v>
      </c>
      <c r="B915">
        <v>2</v>
      </c>
      <c r="C915" s="13">
        <v>32</v>
      </c>
      <c r="D915" t="str">
        <f>IF(OR(MOD((Table1[[#This Row],[Cycle]])-1,8)=0,Table1[[#This Row],[Cycle]]=1),"Yes","No")</f>
        <v>No</v>
      </c>
      <c r="E915">
        <v>0</v>
      </c>
      <c r="F915">
        <f t="shared" si="16"/>
        <v>0</v>
      </c>
      <c r="H915">
        <v>3.3426492214202881</v>
      </c>
      <c r="I915">
        <v>0</v>
      </c>
      <c r="J915">
        <f>ROUND(Table1[[#This Row],[Discharge Time (s)]]/3600,3)</f>
        <v>0</v>
      </c>
    </row>
    <row r="916" spans="1:10" hidden="1">
      <c r="A916" t="s">
        <v>11</v>
      </c>
      <c r="B916">
        <v>2</v>
      </c>
      <c r="C916" s="13">
        <v>33</v>
      </c>
      <c r="D916" t="str">
        <f>IF(OR(MOD((Table1[[#This Row],[Cycle]])-1,8)=0,Table1[[#This Row],[Cycle]]=1),"Yes","No")</f>
        <v>Yes</v>
      </c>
      <c r="E916">
        <v>2.0336093673824999E-2</v>
      </c>
      <c r="F916">
        <f t="shared" si="16"/>
        <v>20.336093673824998</v>
      </c>
      <c r="H916">
        <v>0</v>
      </c>
      <c r="I916">
        <v>126773.04963945456</v>
      </c>
      <c r="J916">
        <f>ROUND(Table1[[#This Row],[Discharge Time (s)]]/3600,3)</f>
        <v>35.215000000000003</v>
      </c>
    </row>
    <row r="917" spans="1:10" hidden="1">
      <c r="A917" t="s">
        <v>11</v>
      </c>
      <c r="B917">
        <v>2</v>
      </c>
      <c r="C917" s="13">
        <v>34</v>
      </c>
      <c r="D917" t="str">
        <f>IF(OR(MOD((Table1[[#This Row],[Cycle]])-1,8)=0,Table1[[#This Row],[Cycle]]=1),"Yes","No")</f>
        <v>No</v>
      </c>
      <c r="E917">
        <v>1.0001383982668E-2</v>
      </c>
      <c r="F917">
        <f t="shared" si="16"/>
        <v>10.001383982667999</v>
      </c>
      <c r="H917">
        <v>4.8014421463012695</v>
      </c>
      <c r="I917">
        <v>57602.007960769392</v>
      </c>
      <c r="J917">
        <f>ROUND(Table1[[#This Row],[Discharge Time (s)]]/3600,3)</f>
        <v>16.001000000000001</v>
      </c>
    </row>
    <row r="918" spans="1:10" hidden="1">
      <c r="A918" t="s">
        <v>11</v>
      </c>
      <c r="B918">
        <v>2</v>
      </c>
      <c r="C918" s="13">
        <v>35</v>
      </c>
      <c r="D918" t="str">
        <f>IF(OR(MOD((Table1[[#This Row],[Cycle]])-1,8)=0,Table1[[#This Row],[Cycle]]=1),"Yes","No")</f>
        <v>No</v>
      </c>
      <c r="E918">
        <v>1.0000467028457E-2</v>
      </c>
      <c r="F918">
        <f t="shared" si="16"/>
        <v>10.000467028456999</v>
      </c>
      <c r="H918">
        <v>3.3460776805877686</v>
      </c>
      <c r="I918">
        <v>57602.001770983712</v>
      </c>
      <c r="J918">
        <f>ROUND(Table1[[#This Row],[Discharge Time (s)]]/3600,3)</f>
        <v>16.001000000000001</v>
      </c>
    </row>
    <row r="919" spans="1:10" hidden="1">
      <c r="A919" t="s">
        <v>11</v>
      </c>
      <c r="B919">
        <v>2</v>
      </c>
      <c r="C919" s="13">
        <v>36</v>
      </c>
      <c r="D919" t="str">
        <f>IF(OR(MOD((Table1[[#This Row],[Cycle]])-1,8)=0,Table1[[#This Row],[Cycle]]=1),"Yes","No")</f>
        <v>No</v>
      </c>
      <c r="E919">
        <v>9.9991704897740008E-3</v>
      </c>
      <c r="F919">
        <f t="shared" si="16"/>
        <v>9.9991704897740004</v>
      </c>
      <c r="H919">
        <v>3.2580230236053467</v>
      </c>
      <c r="I919">
        <v>57602.005664174707</v>
      </c>
      <c r="J919">
        <f>ROUND(Table1[[#This Row],[Discharge Time (s)]]/3600,3)</f>
        <v>16.001000000000001</v>
      </c>
    </row>
    <row r="920" spans="1:10" hidden="1">
      <c r="A920" t="s">
        <v>11</v>
      </c>
      <c r="B920">
        <v>2</v>
      </c>
      <c r="C920" s="13">
        <v>37</v>
      </c>
      <c r="D920" t="str">
        <f>IF(OR(MOD((Table1[[#This Row],[Cycle]])-1,8)=0,Table1[[#This Row],[Cycle]]=1),"Yes","No")</f>
        <v>No</v>
      </c>
      <c r="E920">
        <v>9.9936994937839998E-3</v>
      </c>
      <c r="F920">
        <f t="shared" si="16"/>
        <v>9.9936994937839998</v>
      </c>
      <c r="H920">
        <v>3.3020503520965576</v>
      </c>
      <c r="I920">
        <v>57600.039648350299</v>
      </c>
      <c r="J920">
        <f>ROUND(Table1[[#This Row],[Discharge Time (s)]]/3600,3)</f>
        <v>16</v>
      </c>
    </row>
    <row r="921" spans="1:10" hidden="1">
      <c r="A921" t="s">
        <v>11</v>
      </c>
      <c r="B921">
        <v>2</v>
      </c>
      <c r="C921" s="13">
        <v>38</v>
      </c>
      <c r="D921" t="str">
        <f>IF(OR(MOD((Table1[[#This Row],[Cycle]])-1,8)=0,Table1[[#This Row],[Cycle]]=1),"Yes","No")</f>
        <v>No</v>
      </c>
      <c r="E921">
        <v>9.9866851063460001E-3</v>
      </c>
      <c r="F921">
        <f t="shared" si="16"/>
        <v>9.986685106346</v>
      </c>
      <c r="H921">
        <v>3.3003578186035156</v>
      </c>
      <c r="I921">
        <v>57602.00568015434</v>
      </c>
      <c r="J921">
        <f>ROUND(Table1[[#This Row],[Discharge Time (s)]]/3600,3)</f>
        <v>16.001000000000001</v>
      </c>
    </row>
    <row r="922" spans="1:10" hidden="1">
      <c r="A922" t="s">
        <v>11</v>
      </c>
      <c r="B922">
        <v>2</v>
      </c>
      <c r="C922" s="13">
        <v>39</v>
      </c>
      <c r="D922" t="str">
        <f>IF(OR(MOD((Table1[[#This Row],[Cycle]])-1,8)=0,Table1[[#This Row],[Cycle]]=1),"Yes","No")</f>
        <v>No</v>
      </c>
      <c r="E922">
        <v>9.9753896350999998E-3</v>
      </c>
      <c r="F922">
        <f t="shared" si="16"/>
        <v>9.9753896350999991</v>
      </c>
      <c r="H922">
        <v>3.2596945762634277</v>
      </c>
      <c r="I922">
        <v>57602.005723392445</v>
      </c>
      <c r="J922">
        <f>ROUND(Table1[[#This Row],[Discharge Time (s)]]/3600,3)</f>
        <v>16.001000000000001</v>
      </c>
    </row>
    <row r="923" spans="1:10" hidden="1">
      <c r="A923" t="s">
        <v>11</v>
      </c>
      <c r="B923">
        <v>2</v>
      </c>
      <c r="C923" s="13">
        <v>40</v>
      </c>
      <c r="D923" t="str">
        <f>IF(OR(MOD((Table1[[#This Row],[Cycle]])-1,8)=0,Table1[[#This Row],[Cycle]]=1),"Yes","No")</f>
        <v>No</v>
      </c>
      <c r="E923">
        <v>0</v>
      </c>
      <c r="F923">
        <f t="shared" si="16"/>
        <v>0</v>
      </c>
      <c r="H923">
        <v>3.2596945762634277</v>
      </c>
      <c r="I923">
        <v>0</v>
      </c>
      <c r="J923">
        <f>ROUND(Table1[[#This Row],[Discharge Time (s)]]/3600,3)</f>
        <v>0</v>
      </c>
    </row>
    <row r="924" spans="1:10" hidden="1">
      <c r="A924" t="s">
        <v>11</v>
      </c>
      <c r="B924">
        <v>2</v>
      </c>
      <c r="C924" s="13">
        <v>41</v>
      </c>
      <c r="D924" t="str">
        <f>IF(OR(MOD((Table1[[#This Row],[Cycle]])-1,8)=0,Table1[[#This Row],[Cycle]]=1),"Yes","No")</f>
        <v>Yes</v>
      </c>
      <c r="E924">
        <v>2.0306762231246001E-2</v>
      </c>
      <c r="F924">
        <f t="shared" si="16"/>
        <v>20.306762231246001</v>
      </c>
      <c r="H924">
        <v>3.2613680362701416</v>
      </c>
      <c r="I924">
        <v>126908.54348980004</v>
      </c>
      <c r="J924">
        <f>ROUND(Table1[[#This Row],[Discharge Time (s)]]/3600,3)</f>
        <v>35.252000000000002</v>
      </c>
    </row>
    <row r="925" spans="1:10" hidden="1">
      <c r="A925" t="s">
        <v>11</v>
      </c>
      <c r="B925">
        <v>2</v>
      </c>
      <c r="C925" s="13">
        <v>42</v>
      </c>
      <c r="D925" t="str">
        <f>IF(OR(MOD((Table1[[#This Row],[Cycle]])-1,8)=0,Table1[[#This Row],[Cycle]]=1),"Yes","No")</f>
        <v>No</v>
      </c>
      <c r="E925">
        <v>9.9899484278430008E-3</v>
      </c>
      <c r="F925">
        <f t="shared" si="16"/>
        <v>9.9899484278430002</v>
      </c>
      <c r="H925">
        <v>4.8405246734619141</v>
      </c>
      <c r="I925">
        <v>57602.000883588531</v>
      </c>
      <c r="J925">
        <f>ROUND(Table1[[#This Row],[Discharge Time (s)]]/3600,3)</f>
        <v>16.001000000000001</v>
      </c>
    </row>
    <row r="926" spans="1:10" hidden="1">
      <c r="A926" t="s">
        <v>11</v>
      </c>
      <c r="B926">
        <v>2</v>
      </c>
      <c r="C926" s="13">
        <v>43</v>
      </c>
      <c r="D926" t="str">
        <f>IF(OR(MOD((Table1[[#This Row],[Cycle]])-1,8)=0,Table1[[#This Row],[Cycle]]=1),"Yes","No")</f>
        <v>No</v>
      </c>
      <c r="E926">
        <v>9.9879938168999996E-3</v>
      </c>
      <c r="F926">
        <f t="shared" si="16"/>
        <v>9.9879938168999995</v>
      </c>
      <c r="H926">
        <v>3.3020503520965576</v>
      </c>
      <c r="I926">
        <v>57601.992525260459</v>
      </c>
      <c r="J926">
        <f>ROUND(Table1[[#This Row],[Discharge Time (s)]]/3600,3)</f>
        <v>16.001000000000001</v>
      </c>
    </row>
    <row r="927" spans="1:10" hidden="1">
      <c r="A927" t="s">
        <v>11</v>
      </c>
      <c r="B927">
        <v>2</v>
      </c>
      <c r="C927" s="13">
        <v>44</v>
      </c>
      <c r="D927" t="str">
        <f>IF(OR(MOD((Table1[[#This Row],[Cycle]])-1,8)=0,Table1[[#This Row],[Cycle]]=1),"Yes","No")</f>
        <v>No</v>
      </c>
      <c r="E927">
        <v>9.9900748444889994E-3</v>
      </c>
      <c r="F927">
        <f t="shared" si="16"/>
        <v>9.9900748444889995</v>
      </c>
      <c r="H927">
        <v>3.3883674144744873</v>
      </c>
      <c r="I927">
        <v>57602.0004435054</v>
      </c>
      <c r="J927">
        <f>ROUND(Table1[[#This Row],[Discharge Time (s)]]/3600,3)</f>
        <v>16.001000000000001</v>
      </c>
    </row>
    <row r="928" spans="1:10" hidden="1">
      <c r="A928" t="s">
        <v>11</v>
      </c>
      <c r="B928">
        <v>2</v>
      </c>
      <c r="C928" s="13">
        <v>45</v>
      </c>
      <c r="D928" t="str">
        <f>IF(OR(MOD((Table1[[#This Row],[Cycle]])-1,8)=0,Table1[[#This Row],[Cycle]]=1),"Yes","No")</f>
        <v>No</v>
      </c>
      <c r="E928">
        <v>9.9927442828930003E-3</v>
      </c>
      <c r="F928">
        <f t="shared" si="16"/>
        <v>9.9927442828929998</v>
      </c>
      <c r="H928">
        <v>3.2596945762634277</v>
      </c>
      <c r="I928">
        <v>57602.004261461349</v>
      </c>
      <c r="J928">
        <f>ROUND(Table1[[#This Row],[Discharge Time (s)]]/3600,3)</f>
        <v>16.001000000000001</v>
      </c>
    </row>
    <row r="929" spans="1:10" hidden="1">
      <c r="A929" t="s">
        <v>11</v>
      </c>
      <c r="B929">
        <v>2</v>
      </c>
      <c r="C929" s="13">
        <v>46</v>
      </c>
      <c r="D929" t="str">
        <f>IF(OR(MOD((Table1[[#This Row],[Cycle]])-1,8)=0,Table1[[#This Row],[Cycle]]=1),"Yes","No")</f>
        <v>No</v>
      </c>
      <c r="E929">
        <v>9.9921794854210006E-3</v>
      </c>
      <c r="F929">
        <f t="shared" si="16"/>
        <v>9.9921794854210013</v>
      </c>
      <c r="H929">
        <v>3.3037445545196533</v>
      </c>
      <c r="I929">
        <v>57602.005159845838</v>
      </c>
      <c r="J929">
        <f>ROUND(Table1[[#This Row],[Discharge Time (s)]]/3600,3)</f>
        <v>16.001000000000001</v>
      </c>
    </row>
    <row r="930" spans="1:10" hidden="1">
      <c r="A930" t="s">
        <v>11</v>
      </c>
      <c r="B930">
        <v>2</v>
      </c>
      <c r="C930" s="13">
        <v>47</v>
      </c>
      <c r="D930" t="str">
        <f>IF(OR(MOD((Table1[[#This Row],[Cycle]])-1,8)=0,Table1[[#This Row],[Cycle]]=1),"Yes","No")</f>
        <v>No</v>
      </c>
      <c r="E930">
        <v>9.9819821536449999E-3</v>
      </c>
      <c r="F930">
        <f t="shared" si="16"/>
        <v>9.9819821536449993</v>
      </c>
      <c r="H930">
        <v>3.3883674144744873</v>
      </c>
      <c r="I930">
        <v>57601.997915518259</v>
      </c>
      <c r="J930">
        <f>ROUND(Table1[[#This Row],[Discharge Time (s)]]/3600,3)</f>
        <v>16.001000000000001</v>
      </c>
    </row>
    <row r="931" spans="1:10" hidden="1">
      <c r="A931" t="s">
        <v>11</v>
      </c>
      <c r="B931">
        <v>2</v>
      </c>
      <c r="C931" s="13">
        <v>48</v>
      </c>
      <c r="D931" t="str">
        <f>IF(OR(MOD((Table1[[#This Row],[Cycle]])-1,8)=0,Table1[[#This Row],[Cycle]]=1),"Yes","No")</f>
        <v>No</v>
      </c>
      <c r="E931">
        <v>0</v>
      </c>
      <c r="F931">
        <f t="shared" si="16"/>
        <v>0</v>
      </c>
      <c r="H931">
        <v>3.3883674144744873</v>
      </c>
      <c r="I931">
        <v>0</v>
      </c>
      <c r="J931">
        <f>ROUND(Table1[[#This Row],[Discharge Time (s)]]/3600,3)</f>
        <v>0</v>
      </c>
    </row>
    <row r="932" spans="1:10" hidden="1">
      <c r="A932" t="s">
        <v>11</v>
      </c>
      <c r="B932">
        <v>2</v>
      </c>
      <c r="C932" s="13">
        <v>49</v>
      </c>
      <c r="D932" t="str">
        <f>IF(OR(MOD((Table1[[#This Row],[Cycle]])-1,8)=0,Table1[[#This Row],[Cycle]]=1),"Yes","No")</f>
        <v>Yes</v>
      </c>
      <c r="E932">
        <v>2.0268453187934E-2</v>
      </c>
      <c r="F932">
        <f t="shared" si="16"/>
        <v>20.268453187934</v>
      </c>
      <c r="H932">
        <v>3.3020503520965576</v>
      </c>
      <c r="I932">
        <v>126705.69697714328</v>
      </c>
      <c r="J932">
        <f>ROUND(Table1[[#This Row],[Discharge Time (s)]]/3600,3)</f>
        <v>35.195999999999998</v>
      </c>
    </row>
    <row r="933" spans="1:10" hidden="1">
      <c r="A933" t="s">
        <v>11</v>
      </c>
      <c r="B933">
        <v>2</v>
      </c>
      <c r="C933" s="13">
        <v>50</v>
      </c>
      <c r="D933" t="str">
        <f>IF(OR(MOD((Table1[[#This Row],[Cycle]])-1,8)=0,Table1[[#This Row],[Cycle]]=1),"Yes","No")</f>
        <v>No</v>
      </c>
      <c r="E933">
        <v>9.997488193239E-3</v>
      </c>
      <c r="F933">
        <f t="shared" si="16"/>
        <v>9.9974881932390005</v>
      </c>
      <c r="H933">
        <v>4.8845295906066895</v>
      </c>
      <c r="I933">
        <v>57601.991457197146</v>
      </c>
      <c r="J933">
        <f>ROUND(Table1[[#This Row],[Discharge Time (s)]]/3600,3)</f>
        <v>16.001000000000001</v>
      </c>
    </row>
    <row r="934" spans="1:10" hidden="1">
      <c r="A934" t="s">
        <v>11</v>
      </c>
      <c r="B934">
        <v>2</v>
      </c>
      <c r="C934" s="13">
        <v>51</v>
      </c>
      <c r="D934" t="str">
        <f>IF(OR(MOD((Table1[[#This Row],[Cycle]])-1,8)=0,Table1[[#This Row],[Cycle]]=1),"Yes","No")</f>
        <v>No</v>
      </c>
      <c r="E934">
        <v>9.9938842780400005E-3</v>
      </c>
      <c r="F934">
        <f t="shared" si="16"/>
        <v>9.9938842780400012</v>
      </c>
      <c r="H934">
        <v>3.3883674144744873</v>
      </c>
      <c r="I934">
        <v>57602.005620715936</v>
      </c>
      <c r="J934">
        <f>ROUND(Table1[[#This Row],[Discharge Time (s)]]/3600,3)</f>
        <v>16.001000000000001</v>
      </c>
    </row>
    <row r="935" spans="1:10" hidden="1">
      <c r="A935" t="s">
        <v>11</v>
      </c>
      <c r="B935">
        <v>2</v>
      </c>
      <c r="C935" s="13">
        <v>52</v>
      </c>
      <c r="D935" t="str">
        <f>IF(OR(MOD((Table1[[#This Row],[Cycle]])-1,8)=0,Table1[[#This Row],[Cycle]]=1),"Yes","No")</f>
        <v>No</v>
      </c>
      <c r="E935">
        <v>9.9941628937840008E-3</v>
      </c>
      <c r="F935">
        <f t="shared" si="16"/>
        <v>9.9941628937840008</v>
      </c>
      <c r="H935">
        <v>3.4745960235595703</v>
      </c>
      <c r="I935">
        <v>57602.005983619063</v>
      </c>
      <c r="J935">
        <f>ROUND(Table1[[#This Row],[Discharge Time (s)]]/3600,3)</f>
        <v>16.001000000000001</v>
      </c>
    </row>
    <row r="936" spans="1:10" hidden="1">
      <c r="A936" t="s">
        <v>11</v>
      </c>
      <c r="B936">
        <v>2</v>
      </c>
      <c r="C936" s="13">
        <v>53</v>
      </c>
      <c r="D936" t="str">
        <f>IF(OR(MOD((Table1[[#This Row],[Cycle]])-1,8)=0,Table1[[#This Row],[Cycle]]=1),"Yes","No")</f>
        <v>No</v>
      </c>
      <c r="E936">
        <v>9.9939971815109999E-3</v>
      </c>
      <c r="F936">
        <f t="shared" si="16"/>
        <v>9.9939971815110002</v>
      </c>
      <c r="H936">
        <v>3.2596945762634277</v>
      </c>
      <c r="I936">
        <v>57602.004079399485</v>
      </c>
      <c r="J936">
        <f>ROUND(Table1[[#This Row],[Discharge Time (s)]]/3600,3)</f>
        <v>16.001000000000001</v>
      </c>
    </row>
    <row r="937" spans="1:10" hidden="1">
      <c r="A937" t="s">
        <v>11</v>
      </c>
      <c r="B937">
        <v>2</v>
      </c>
      <c r="C937" s="13">
        <v>54</v>
      </c>
      <c r="D937" t="str">
        <f>IF(OR(MOD((Table1[[#This Row],[Cycle]])-1,8)=0,Table1[[#This Row],[Cycle]]=1),"Yes","No")</f>
        <v>No</v>
      </c>
      <c r="E937">
        <v>1.0006334209222E-2</v>
      </c>
      <c r="F937">
        <f t="shared" si="16"/>
        <v>10.006334209221999</v>
      </c>
      <c r="H937">
        <v>3.3443624973297119</v>
      </c>
      <c r="I937">
        <v>57602.004374975411</v>
      </c>
      <c r="J937">
        <f>ROUND(Table1[[#This Row],[Discharge Time (s)]]/3600,3)</f>
        <v>16.001000000000001</v>
      </c>
    </row>
    <row r="938" spans="1:10" hidden="1">
      <c r="A938" t="s">
        <v>11</v>
      </c>
      <c r="B938">
        <v>2</v>
      </c>
      <c r="C938" s="13">
        <v>55</v>
      </c>
      <c r="D938" t="str">
        <f>IF(OR(MOD((Table1[[#This Row],[Cycle]])-1,8)=0,Table1[[#This Row],[Cycle]]=1),"Yes","No")</f>
        <v>No</v>
      </c>
      <c r="E938">
        <v>1.0013275030470999E-2</v>
      </c>
      <c r="F938">
        <f t="shared" si="16"/>
        <v>10.013275030471</v>
      </c>
      <c r="H938">
        <v>3.3883674144744873</v>
      </c>
      <c r="I938">
        <v>57602.005645278987</v>
      </c>
      <c r="J938">
        <f>ROUND(Table1[[#This Row],[Discharge Time (s)]]/3600,3)</f>
        <v>16.001000000000001</v>
      </c>
    </row>
    <row r="939" spans="1:10" hidden="1">
      <c r="A939" t="s">
        <v>11</v>
      </c>
      <c r="B939">
        <v>2</v>
      </c>
      <c r="C939" s="13">
        <v>56</v>
      </c>
      <c r="D939" t="str">
        <f>IF(OR(MOD((Table1[[#This Row],[Cycle]])-1,8)=0,Table1[[#This Row],[Cycle]]=1),"Yes","No")</f>
        <v>No</v>
      </c>
      <c r="E939">
        <v>0</v>
      </c>
      <c r="F939">
        <f t="shared" si="16"/>
        <v>0</v>
      </c>
      <c r="H939">
        <v>3.3883674144744873</v>
      </c>
      <c r="I939">
        <v>0</v>
      </c>
      <c r="J939">
        <f>ROUND(Table1[[#This Row],[Discharge Time (s)]]/3600,3)</f>
        <v>0</v>
      </c>
    </row>
    <row r="940" spans="1:10" hidden="1">
      <c r="A940" t="s">
        <v>11</v>
      </c>
      <c r="B940">
        <v>2</v>
      </c>
      <c r="C940" s="13">
        <v>57</v>
      </c>
      <c r="D940" t="str">
        <f>IF(OR(MOD((Table1[[#This Row],[Cycle]])-1,8)=0,Table1[[#This Row],[Cycle]]=1),"Yes","No")</f>
        <v>Yes</v>
      </c>
      <c r="E940">
        <v>2.0239122580137998E-2</v>
      </c>
      <c r="F940">
        <f t="shared" si="16"/>
        <v>20.239122580137998</v>
      </c>
      <c r="H940">
        <v>3.4323720932006836</v>
      </c>
      <c r="I940">
        <v>126130.00557349248</v>
      </c>
      <c r="J940">
        <f>ROUND(Table1[[#This Row],[Discharge Time (s)]]/3600,3)</f>
        <v>35.036000000000001</v>
      </c>
    </row>
    <row r="941" spans="1:10" hidden="1">
      <c r="A941" t="s">
        <v>11</v>
      </c>
      <c r="B941">
        <v>2</v>
      </c>
      <c r="C941" s="13">
        <v>58</v>
      </c>
      <c r="D941" t="str">
        <f>IF(OR(MOD((Table1[[#This Row],[Cycle]])-1,8)=0,Table1[[#This Row],[Cycle]]=1),"Yes","No")</f>
        <v>No</v>
      </c>
      <c r="E941">
        <v>1.0008296291028E-2</v>
      </c>
      <c r="F941">
        <f t="shared" si="16"/>
        <v>10.008296291028</v>
      </c>
      <c r="H941">
        <v>4.9285345077514648</v>
      </c>
      <c r="I941">
        <v>57602.005707578777</v>
      </c>
      <c r="J941">
        <f>ROUND(Table1[[#This Row],[Discharge Time (s)]]/3600,3)</f>
        <v>16.001000000000001</v>
      </c>
    </row>
    <row r="942" spans="1:10" hidden="1">
      <c r="A942" t="s">
        <v>11</v>
      </c>
      <c r="B942">
        <v>2</v>
      </c>
      <c r="C942" s="13">
        <v>59</v>
      </c>
      <c r="D942" t="str">
        <f>IF(OR(MOD((Table1[[#This Row],[Cycle]])-1,8)=0,Table1[[#This Row],[Cycle]]=1),"Yes","No")</f>
        <v>No</v>
      </c>
      <c r="E942">
        <v>9.9819288048199999E-3</v>
      </c>
      <c r="F942">
        <f t="shared" si="16"/>
        <v>9.981928804819999</v>
      </c>
      <c r="H942">
        <v>3.3866314888000488</v>
      </c>
      <c r="I942">
        <v>57602.00627869954</v>
      </c>
      <c r="J942">
        <f>ROUND(Table1[[#This Row],[Discharge Time (s)]]/3600,3)</f>
        <v>16.001000000000001</v>
      </c>
    </row>
    <row r="943" spans="1:10" hidden="1">
      <c r="A943" t="s">
        <v>11</v>
      </c>
      <c r="B943">
        <v>2</v>
      </c>
      <c r="C943" s="13">
        <v>60</v>
      </c>
      <c r="D943" t="str">
        <f>IF(OR(MOD((Table1[[#This Row],[Cycle]])-1,8)=0,Table1[[#This Row],[Cycle]]=1),"Yes","No")</f>
        <v>No</v>
      </c>
      <c r="E943">
        <v>9.9723012491540006E-3</v>
      </c>
      <c r="F943">
        <f t="shared" si="16"/>
        <v>9.9723012491540004</v>
      </c>
      <c r="H943">
        <v>3.3460776805877686</v>
      </c>
      <c r="I943">
        <v>57600.039127069271</v>
      </c>
      <c r="J943">
        <f>ROUND(Table1[[#This Row],[Discharge Time (s)]]/3600,3)</f>
        <v>16</v>
      </c>
    </row>
    <row r="944" spans="1:10" hidden="1">
      <c r="A944" t="s">
        <v>11</v>
      </c>
      <c r="B944">
        <v>2</v>
      </c>
      <c r="C944" s="13">
        <v>61</v>
      </c>
      <c r="D944" t="str">
        <f>IF(OR(MOD((Table1[[#This Row],[Cycle]])-1,8)=0,Table1[[#This Row],[Cycle]]=1),"Yes","No")</f>
        <v>No</v>
      </c>
      <c r="E944">
        <v>9.9739273509139997E-3</v>
      </c>
      <c r="F944">
        <f t="shared" si="16"/>
        <v>9.9739273509139998</v>
      </c>
      <c r="H944">
        <v>3.3901050090789795</v>
      </c>
      <c r="I944">
        <v>57602.003943813885</v>
      </c>
      <c r="J944">
        <f>ROUND(Table1[[#This Row],[Discharge Time (s)]]/3600,3)</f>
        <v>16.001000000000001</v>
      </c>
    </row>
    <row r="945" spans="1:10" hidden="1">
      <c r="A945" t="s">
        <v>11</v>
      </c>
      <c r="B945">
        <v>2</v>
      </c>
      <c r="C945" s="13">
        <v>62</v>
      </c>
      <c r="D945" t="str">
        <f>IF(OR(MOD((Table1[[#This Row],[Cycle]])-1,8)=0,Table1[[#This Row],[Cycle]]=1),"Yes","No")</f>
        <v>No</v>
      </c>
      <c r="E945">
        <v>9.9919395908680004E-3</v>
      </c>
      <c r="F945">
        <f t="shared" si="16"/>
        <v>9.9919395908680002</v>
      </c>
      <c r="H945">
        <v>3.3460776805877686</v>
      </c>
      <c r="I945">
        <v>57600.037893329696</v>
      </c>
      <c r="J945">
        <f>ROUND(Table1[[#This Row],[Discharge Time (s)]]/3600,3)</f>
        <v>16</v>
      </c>
    </row>
    <row r="946" spans="1:10" hidden="1">
      <c r="A946" t="s">
        <v>11</v>
      </c>
      <c r="B946">
        <v>2</v>
      </c>
      <c r="C946" s="13">
        <v>63</v>
      </c>
      <c r="D946" t="str">
        <f>IF(OR(MOD((Table1[[#This Row],[Cycle]])-1,8)=0,Table1[[#This Row],[Cycle]]=1),"Yes","No")</f>
        <v>No</v>
      </c>
      <c r="E946">
        <v>1.0003077661716001E-2</v>
      </c>
      <c r="F946">
        <f t="shared" si="16"/>
        <v>10.003077661716</v>
      </c>
      <c r="H946">
        <v>0</v>
      </c>
      <c r="I946">
        <v>57600.058835329182</v>
      </c>
      <c r="J946">
        <f>ROUND(Table1[[#This Row],[Discharge Time (s)]]/3600,3)</f>
        <v>16</v>
      </c>
    </row>
    <row r="947" spans="1:10" hidden="1">
      <c r="A947" t="s">
        <v>11</v>
      </c>
      <c r="B947">
        <v>2</v>
      </c>
      <c r="C947" s="13">
        <v>64</v>
      </c>
      <c r="D947" t="str">
        <f>IF(OR(MOD((Table1[[#This Row],[Cycle]])-1,8)=0,Table1[[#This Row],[Cycle]]=1),"Yes","No")</f>
        <v>No</v>
      </c>
      <c r="E947">
        <v>0</v>
      </c>
      <c r="F947">
        <f t="shared" si="16"/>
        <v>0</v>
      </c>
      <c r="H947">
        <v>0</v>
      </c>
      <c r="I947">
        <v>0</v>
      </c>
      <c r="J947">
        <f>ROUND(Table1[[#This Row],[Discharge Time (s)]]/3600,3)</f>
        <v>0</v>
      </c>
    </row>
    <row r="948" spans="1:10" hidden="1">
      <c r="A948" t="s">
        <v>11</v>
      </c>
      <c r="B948">
        <v>2</v>
      </c>
      <c r="C948" s="13">
        <v>65</v>
      </c>
      <c r="D948" t="str">
        <f>IF(OR(MOD((Table1[[#This Row],[Cycle]])-1,8)=0,Table1[[#This Row],[Cycle]]=1),"Yes","No")</f>
        <v>Yes</v>
      </c>
      <c r="E948">
        <v>2.0215588679284E-2</v>
      </c>
      <c r="F948">
        <f t="shared" si="16"/>
        <v>20.215588679284</v>
      </c>
      <c r="H948">
        <v>3.4323720932006836</v>
      </c>
      <c r="I948">
        <v>125855.1028449786</v>
      </c>
      <c r="J948">
        <f>ROUND(Table1[[#This Row],[Discharge Time (s)]]/3600,3)</f>
        <v>34.96</v>
      </c>
    </row>
    <row r="949" spans="1:10" hidden="1">
      <c r="A949" t="s">
        <v>11</v>
      </c>
      <c r="B949">
        <v>2</v>
      </c>
      <c r="C949" s="13">
        <v>66</v>
      </c>
      <c r="D949" t="str">
        <f>IF(OR(MOD((Table1[[#This Row],[Cycle]])-1,8)=0,Table1[[#This Row],[Cycle]]=1),"Yes","No")</f>
        <v>No</v>
      </c>
      <c r="E949">
        <v>1.0006867499309E-2</v>
      </c>
      <c r="F949">
        <f t="shared" si="16"/>
        <v>10.006867499308999</v>
      </c>
      <c r="H949">
        <v>4.8430070877075195</v>
      </c>
      <c r="I949">
        <v>57601.97344493831</v>
      </c>
      <c r="J949">
        <f>ROUND(Table1[[#This Row],[Discharge Time (s)]]/3600,3)</f>
        <v>16.001000000000001</v>
      </c>
    </row>
    <row r="950" spans="1:10" hidden="1">
      <c r="A950" t="s">
        <v>11</v>
      </c>
      <c r="B950">
        <v>2</v>
      </c>
      <c r="C950" s="13">
        <v>67</v>
      </c>
      <c r="D950" t="str">
        <f>IF(OR(MOD((Table1[[#This Row],[Cycle]])-1,8)=0,Table1[[#This Row],[Cycle]]=1),"Yes","No")</f>
        <v>No</v>
      </c>
      <c r="E950">
        <v>1.0007296688924E-2</v>
      </c>
      <c r="F950">
        <f t="shared" si="16"/>
        <v>10.007296688924001</v>
      </c>
      <c r="H950">
        <v>3.3883674144744873</v>
      </c>
      <c r="I950">
        <v>57600.009718683446</v>
      </c>
      <c r="J950">
        <f>ROUND(Table1[[#This Row],[Discharge Time (s)]]/3600,3)</f>
        <v>16</v>
      </c>
    </row>
    <row r="951" spans="1:10" hidden="1">
      <c r="A951" t="s">
        <v>11</v>
      </c>
      <c r="B951">
        <v>2</v>
      </c>
      <c r="C951" s="13">
        <v>68</v>
      </c>
      <c r="D951" t="str">
        <f>IF(OR(MOD((Table1[[#This Row],[Cycle]])-1,8)=0,Table1[[#This Row],[Cycle]]=1),"Yes","No")</f>
        <v>No</v>
      </c>
      <c r="E951">
        <v>9.9940022891380001E-3</v>
      </c>
      <c r="F951">
        <f t="shared" si="16"/>
        <v>9.9940022891380007</v>
      </c>
      <c r="H951">
        <v>3.3460776805877686</v>
      </c>
      <c r="I951">
        <v>57601.977674608221</v>
      </c>
      <c r="J951">
        <f>ROUND(Table1[[#This Row],[Discharge Time (s)]]/3600,3)</f>
        <v>16.001000000000001</v>
      </c>
    </row>
    <row r="952" spans="1:10" hidden="1">
      <c r="A952" t="s">
        <v>11</v>
      </c>
      <c r="B952">
        <v>2</v>
      </c>
      <c r="C952" s="13">
        <v>69</v>
      </c>
      <c r="D952" t="str">
        <f>IF(OR(MOD((Table1[[#This Row],[Cycle]])-1,8)=0,Table1[[#This Row],[Cycle]]=1),"Yes","No")</f>
        <v>No</v>
      </c>
      <c r="E952">
        <v>9.9902663850419994E-3</v>
      </c>
      <c r="F952">
        <f t="shared" si="16"/>
        <v>9.9902663850420002</v>
      </c>
      <c r="H952">
        <v>3.4745960235595703</v>
      </c>
      <c r="I952">
        <v>57601.975799843982</v>
      </c>
      <c r="J952">
        <f>ROUND(Table1[[#This Row],[Discharge Time (s)]]/3600,3)</f>
        <v>16.001000000000001</v>
      </c>
    </row>
    <row r="953" spans="1:10" hidden="1">
      <c r="A953" t="s">
        <v>11</v>
      </c>
      <c r="B953">
        <v>2</v>
      </c>
      <c r="C953" s="13">
        <v>70</v>
      </c>
      <c r="D953" t="str">
        <f>IF(OR(MOD((Table1[[#This Row],[Cycle]])-1,8)=0,Table1[[#This Row],[Cycle]]=1),"Yes","No")</f>
        <v>No</v>
      </c>
      <c r="E953">
        <v>9.9820637129359995E-3</v>
      </c>
      <c r="F953">
        <f t="shared" si="16"/>
        <v>9.9820637129360001</v>
      </c>
      <c r="H953">
        <v>3.3883674144744873</v>
      </c>
      <c r="I953">
        <v>57600.009705107746</v>
      </c>
      <c r="J953">
        <f>ROUND(Table1[[#This Row],[Discharge Time (s)]]/3600,3)</f>
        <v>16</v>
      </c>
    </row>
    <row r="954" spans="1:10" hidden="1">
      <c r="A954" t="s">
        <v>11</v>
      </c>
      <c r="B954">
        <v>2</v>
      </c>
      <c r="C954" s="13">
        <v>71</v>
      </c>
      <c r="D954" t="str">
        <f>IF(OR(MOD((Table1[[#This Row],[Cycle]])-1,8)=0,Table1[[#This Row],[Cycle]]=1),"Yes","No")</f>
        <v>No</v>
      </c>
      <c r="E954">
        <v>9.9863958296300005E-3</v>
      </c>
      <c r="F954">
        <f t="shared" si="16"/>
        <v>9.9863958296300002</v>
      </c>
      <c r="H954">
        <v>3.4341323375701904</v>
      </c>
      <c r="I954">
        <v>57601.975838422426</v>
      </c>
      <c r="J954">
        <f>ROUND(Table1[[#This Row],[Discharge Time (s)]]/3600,3)</f>
        <v>16.001000000000001</v>
      </c>
    </row>
    <row r="955" spans="1:10" hidden="1">
      <c r="A955" t="s">
        <v>11</v>
      </c>
      <c r="B955">
        <v>2</v>
      </c>
      <c r="C955" s="13">
        <v>72</v>
      </c>
      <c r="D955" t="str">
        <f>IF(OR(MOD((Table1[[#This Row],[Cycle]])-1,8)=0,Table1[[#This Row],[Cycle]]=1),"Yes","No")</f>
        <v>No</v>
      </c>
      <c r="E955">
        <v>0</v>
      </c>
      <c r="F955">
        <f t="shared" si="16"/>
        <v>0</v>
      </c>
      <c r="H955">
        <v>3.4341323375701904</v>
      </c>
      <c r="I955">
        <v>0</v>
      </c>
      <c r="J955">
        <f>ROUND(Table1[[#This Row],[Discharge Time (s)]]/3600,3)</f>
        <v>0</v>
      </c>
    </row>
    <row r="956" spans="1:10" hidden="1">
      <c r="A956" t="s">
        <v>11</v>
      </c>
      <c r="B956">
        <v>2</v>
      </c>
      <c r="C956" s="13">
        <v>73</v>
      </c>
      <c r="D956" t="str">
        <f>IF(OR(MOD((Table1[[#This Row],[Cycle]])-1,8)=0,Table1[[#This Row],[Cycle]]=1),"Yes","No")</f>
        <v>Yes</v>
      </c>
      <c r="E956">
        <v>2.0199085991812998E-2</v>
      </c>
      <c r="F956">
        <f t="shared" si="16"/>
        <v>20.199085991813</v>
      </c>
      <c r="H956">
        <v>3.3901050090789795</v>
      </c>
      <c r="I956">
        <v>125758.70580118379</v>
      </c>
      <c r="J956">
        <f>ROUND(Table1[[#This Row],[Discharge Time (s)]]/3600,3)</f>
        <v>34.933</v>
      </c>
    </row>
    <row r="957" spans="1:10" hidden="1">
      <c r="A957" t="s">
        <v>11</v>
      </c>
      <c r="B957">
        <v>2</v>
      </c>
      <c r="C957" s="13">
        <v>74</v>
      </c>
      <c r="D957" t="str">
        <f>IF(OR(MOD((Table1[[#This Row],[Cycle]])-1,8)=0,Table1[[#This Row],[Cycle]]=1),"Yes","No")</f>
        <v>No</v>
      </c>
      <c r="E957">
        <v>1.0001940732362E-2</v>
      </c>
      <c r="F957">
        <f t="shared" si="16"/>
        <v>10.001940732362</v>
      </c>
      <c r="H957">
        <v>4.9310617446899414</v>
      </c>
      <c r="I957">
        <v>57601.991737301083</v>
      </c>
      <c r="J957">
        <f>ROUND(Table1[[#This Row],[Discharge Time (s)]]/3600,3)</f>
        <v>16.001000000000001</v>
      </c>
    </row>
    <row r="958" spans="1:10" hidden="1">
      <c r="A958" t="s">
        <v>11</v>
      </c>
      <c r="B958">
        <v>2</v>
      </c>
      <c r="C958" s="13">
        <v>75</v>
      </c>
      <c r="D958" t="str">
        <f>IF(OR(MOD((Table1[[#This Row],[Cycle]])-1,8)=0,Table1[[#This Row],[Cycle]]=1),"Yes","No")</f>
        <v>No</v>
      </c>
      <c r="E958">
        <v>1.0003057698077999E-2</v>
      </c>
      <c r="F958">
        <f t="shared" si="16"/>
        <v>10.003057698077999</v>
      </c>
      <c r="H958">
        <v>3.4745960235595703</v>
      </c>
      <c r="I958">
        <v>57600.012089346048</v>
      </c>
      <c r="J958">
        <f>ROUND(Table1[[#This Row],[Discharge Time (s)]]/3600,3)</f>
        <v>16</v>
      </c>
    </row>
    <row r="959" spans="1:10" hidden="1">
      <c r="A959" t="s">
        <v>11</v>
      </c>
      <c r="B959">
        <v>2</v>
      </c>
      <c r="C959" s="13">
        <v>76</v>
      </c>
      <c r="D959" t="str">
        <f>IF(OR(MOD((Table1[[#This Row],[Cycle]])-1,8)=0,Table1[[#This Row],[Cycle]]=1),"Yes","No")</f>
        <v>No</v>
      </c>
      <c r="E959">
        <v>1.000616256168E-2</v>
      </c>
      <c r="F959">
        <f t="shared" si="16"/>
        <v>10.00616256168</v>
      </c>
      <c r="H959">
        <v>3.4763767719268799</v>
      </c>
      <c r="I959">
        <v>57600.01270033414</v>
      </c>
      <c r="J959">
        <f>ROUND(Table1[[#This Row],[Discharge Time (s)]]/3600,3)</f>
        <v>16</v>
      </c>
    </row>
    <row r="960" spans="1:10" hidden="1">
      <c r="A960" t="s">
        <v>11</v>
      </c>
      <c r="B960">
        <v>2</v>
      </c>
      <c r="C960" s="13">
        <v>77</v>
      </c>
      <c r="D960" t="str">
        <f>IF(OR(MOD((Table1[[#This Row],[Cycle]])-1,8)=0,Table1[[#This Row],[Cycle]]=1),"Yes","No")</f>
        <v>No</v>
      </c>
      <c r="E960">
        <v>1.0029834880008E-2</v>
      </c>
      <c r="F960">
        <f t="shared" si="16"/>
        <v>10.029834880008</v>
      </c>
      <c r="H960">
        <v>3.3918445110321045</v>
      </c>
      <c r="I960">
        <v>57601.975783187037</v>
      </c>
      <c r="J960">
        <f>ROUND(Table1[[#This Row],[Discharge Time (s)]]/3600,3)</f>
        <v>16.001000000000001</v>
      </c>
    </row>
    <row r="961" spans="1:10" hidden="1">
      <c r="A961" t="s">
        <v>11</v>
      </c>
      <c r="B961">
        <v>2</v>
      </c>
      <c r="C961" s="13">
        <v>78</v>
      </c>
      <c r="D961" t="str">
        <f>IF(OR(MOD((Table1[[#This Row],[Cycle]])-1,8)=0,Table1[[#This Row],[Cycle]]=1),"Yes","No")</f>
        <v>No</v>
      </c>
      <c r="E961">
        <v>1.0038051248957999E-2</v>
      </c>
      <c r="F961">
        <f t="shared" si="16"/>
        <v>10.038051248957998</v>
      </c>
      <c r="H961">
        <v>3.349513053894043</v>
      </c>
      <c r="I961">
        <v>57601.975756034328</v>
      </c>
      <c r="J961">
        <f>ROUND(Table1[[#This Row],[Discharge Time (s)]]/3600,3)</f>
        <v>16.001000000000001</v>
      </c>
    </row>
    <row r="962" spans="1:10" hidden="1">
      <c r="A962" t="s">
        <v>11</v>
      </c>
      <c r="B962">
        <v>2</v>
      </c>
      <c r="C962" s="13">
        <v>79</v>
      </c>
      <c r="D962" t="str">
        <f>IF(OR(MOD((Table1[[#This Row],[Cycle]])-1,8)=0,Table1[[#This Row],[Cycle]]=1),"Yes","No")</f>
        <v>No</v>
      </c>
      <c r="E962">
        <v>1.0032206428361E-2</v>
      </c>
      <c r="F962">
        <f t="shared" si="16"/>
        <v>10.032206428361</v>
      </c>
      <c r="H962">
        <v>3.518578052520752</v>
      </c>
      <c r="I962">
        <v>57600.009766607851</v>
      </c>
      <c r="J962">
        <f>ROUND(Table1[[#This Row],[Discharge Time (s)]]/3600,3)</f>
        <v>16</v>
      </c>
    </row>
    <row r="963" spans="1:10" hidden="1">
      <c r="A963" t="s">
        <v>11</v>
      </c>
      <c r="B963">
        <v>2</v>
      </c>
      <c r="C963" s="13">
        <v>80</v>
      </c>
      <c r="D963" t="str">
        <f>IF(OR(MOD((Table1[[#This Row],[Cycle]])-1,8)=0,Table1[[#This Row],[Cycle]]=1),"Yes","No")</f>
        <v>No</v>
      </c>
      <c r="E963">
        <v>0</v>
      </c>
      <c r="F963">
        <f t="shared" si="16"/>
        <v>0</v>
      </c>
      <c r="H963">
        <v>3.518578052520752</v>
      </c>
      <c r="I963">
        <v>0</v>
      </c>
      <c r="J963">
        <f>ROUND(Table1[[#This Row],[Discharge Time (s)]]/3600,3)</f>
        <v>0</v>
      </c>
    </row>
    <row r="964" spans="1:10" hidden="1">
      <c r="A964" t="s">
        <v>11</v>
      </c>
      <c r="B964">
        <v>2</v>
      </c>
      <c r="C964" s="13">
        <v>81</v>
      </c>
      <c r="D964" t="str">
        <f>IF(OR(MOD((Table1[[#This Row],[Cycle]])-1,8)=0,Table1[[#This Row],[Cycle]]=1),"Yes","No")</f>
        <v>Yes</v>
      </c>
      <c r="E964">
        <v>2.0156916056800998E-2</v>
      </c>
      <c r="F964">
        <f t="shared" si="16"/>
        <v>20.156916056800998</v>
      </c>
      <c r="H964">
        <v>3.3918445110321045</v>
      </c>
      <c r="I964">
        <v>125262.0672612718</v>
      </c>
      <c r="J964">
        <f>ROUND(Table1[[#This Row],[Discharge Time (s)]]/3600,3)</f>
        <v>34.795000000000002</v>
      </c>
    </row>
    <row r="965" spans="1:10" hidden="1">
      <c r="A965" t="s">
        <v>11</v>
      </c>
      <c r="B965">
        <v>2</v>
      </c>
      <c r="C965" s="13">
        <v>82</v>
      </c>
      <c r="D965" t="str">
        <f>IF(OR(MOD((Table1[[#This Row],[Cycle]])-1,8)=0,Table1[[#This Row],[Cycle]]=1),"Yes","No")</f>
        <v>No</v>
      </c>
      <c r="E965">
        <v>1.0004370091661E-2</v>
      </c>
      <c r="F965">
        <f t="shared" si="16"/>
        <v>10.004370091661</v>
      </c>
      <c r="H965">
        <v>4.9310617446899414</v>
      </c>
      <c r="I965">
        <v>57601.973392823886</v>
      </c>
      <c r="J965">
        <f>ROUND(Table1[[#This Row],[Discharge Time (s)]]/3600,3)</f>
        <v>16.001000000000001</v>
      </c>
    </row>
    <row r="966" spans="1:10" hidden="1">
      <c r="A966" t="s">
        <v>11</v>
      </c>
      <c r="B966">
        <v>2</v>
      </c>
      <c r="C966" s="13">
        <v>83</v>
      </c>
      <c r="D966" t="str">
        <f>IF(OR(MOD((Table1[[#This Row],[Cycle]])-1,8)=0,Table1[[#This Row],[Cycle]]=1),"Yes","No")</f>
        <v>No</v>
      </c>
      <c r="E966">
        <v>1.0022898655737E-2</v>
      </c>
      <c r="F966">
        <f t="shared" si="16"/>
        <v>10.022898655737</v>
      </c>
      <c r="H966">
        <v>3.3901050090789795</v>
      </c>
      <c r="I966">
        <v>57600.012558481074</v>
      </c>
      <c r="J966">
        <f>ROUND(Table1[[#This Row],[Discharge Time (s)]]/3600,3)</f>
        <v>16</v>
      </c>
    </row>
    <row r="967" spans="1:10" hidden="1">
      <c r="A967" t="s">
        <v>11</v>
      </c>
      <c r="B967">
        <v>2</v>
      </c>
      <c r="C967" s="13">
        <v>84</v>
      </c>
      <c r="D967" t="str">
        <f>IF(OR(MOD((Table1[[#This Row],[Cycle]])-1,8)=0,Table1[[#This Row],[Cycle]]=1),"Yes","No")</f>
        <v>No</v>
      </c>
      <c r="E967">
        <v>1.0018381903216999E-2</v>
      </c>
      <c r="F967">
        <f t="shared" si="16"/>
        <v>10.018381903217</v>
      </c>
      <c r="H967">
        <v>3.3918445110321045</v>
      </c>
      <c r="I967">
        <v>57601.975507472249</v>
      </c>
      <c r="J967">
        <f>ROUND(Table1[[#This Row],[Discharge Time (s)]]/3600,3)</f>
        <v>16.001000000000001</v>
      </c>
    </row>
    <row r="968" spans="1:10" hidden="1">
      <c r="A968" t="s">
        <v>11</v>
      </c>
      <c r="B968">
        <v>2</v>
      </c>
      <c r="C968" s="13">
        <v>85</v>
      </c>
      <c r="D968" t="str">
        <f>IF(OR(MOD((Table1[[#This Row],[Cycle]])-1,8)=0,Table1[[#This Row],[Cycle]]=1),"Yes","No")</f>
        <v>No</v>
      </c>
      <c r="E968">
        <v>9.9873313908710008E-3</v>
      </c>
      <c r="F968">
        <f t="shared" si="16"/>
        <v>9.9873313908710006</v>
      </c>
      <c r="H968">
        <v>3.4763767719268799</v>
      </c>
      <c r="I968">
        <v>57601.989460016091</v>
      </c>
      <c r="J968">
        <f>ROUND(Table1[[#This Row],[Discharge Time (s)]]/3600,3)</f>
        <v>16.001000000000001</v>
      </c>
    </row>
    <row r="969" spans="1:10" hidden="1">
      <c r="A969" t="s">
        <v>11</v>
      </c>
      <c r="B969">
        <v>2</v>
      </c>
      <c r="C969" s="13">
        <v>86</v>
      </c>
      <c r="D969" t="str">
        <f>IF(OR(MOD((Table1[[#This Row],[Cycle]])-1,8)=0,Table1[[#This Row],[Cycle]]=1),"Yes","No")</f>
        <v>No</v>
      </c>
      <c r="E969">
        <v>9.9775362920380001E-3</v>
      </c>
      <c r="F969">
        <f t="shared" si="16"/>
        <v>9.9775362920379997</v>
      </c>
      <c r="H969">
        <v>3.4745960235595703</v>
      </c>
      <c r="I969">
        <v>57601.975648647523</v>
      </c>
      <c r="J969">
        <f>ROUND(Table1[[#This Row],[Discharge Time (s)]]/3600,3)</f>
        <v>16.001000000000001</v>
      </c>
    </row>
    <row r="970" spans="1:10" hidden="1">
      <c r="A970" t="s">
        <v>11</v>
      </c>
      <c r="B970">
        <v>2</v>
      </c>
      <c r="C970" s="13">
        <v>87</v>
      </c>
      <c r="D970" t="str">
        <f>IF(OR(MOD((Table1[[#This Row],[Cycle]])-1,8)=0,Table1[[#This Row],[Cycle]]=1),"Yes","No")</f>
        <v>No</v>
      </c>
      <c r="E970">
        <v>9.9620209736050007E-3</v>
      </c>
      <c r="F970">
        <f t="shared" si="16"/>
        <v>9.9620209736050001</v>
      </c>
      <c r="H970">
        <v>3.3901050090789795</v>
      </c>
      <c r="I970">
        <v>57600.009758047134</v>
      </c>
      <c r="J970">
        <f>ROUND(Table1[[#This Row],[Discharge Time (s)]]/3600,3)</f>
        <v>16</v>
      </c>
    </row>
    <row r="971" spans="1:10" hidden="1">
      <c r="A971" t="s">
        <v>11</v>
      </c>
      <c r="B971">
        <v>2</v>
      </c>
      <c r="C971" s="13">
        <v>88</v>
      </c>
      <c r="D971" t="str">
        <f>IF(OR(MOD((Table1[[#This Row],[Cycle]])-1,8)=0,Table1[[#This Row],[Cycle]]=1),"Yes","No")</f>
        <v>No</v>
      </c>
      <c r="E971">
        <v>0</v>
      </c>
      <c r="F971">
        <f t="shared" si="16"/>
        <v>0</v>
      </c>
      <c r="H971">
        <v>3.3901050090789795</v>
      </c>
      <c r="I971">
        <v>0</v>
      </c>
      <c r="J971">
        <f>ROUND(Table1[[#This Row],[Discharge Time (s)]]/3600,3)</f>
        <v>0</v>
      </c>
    </row>
    <row r="972" spans="1:10" hidden="1">
      <c r="A972" t="s">
        <v>11</v>
      </c>
      <c r="B972">
        <v>2</v>
      </c>
      <c r="C972" s="13">
        <v>89</v>
      </c>
      <c r="D972" t="str">
        <f>IF(OR(MOD((Table1[[#This Row],[Cycle]])-1,8)=0,Table1[[#This Row],[Cycle]]=1),"Yes","No")</f>
        <v>Yes</v>
      </c>
      <c r="E972">
        <v>2.0108264137409002E-2</v>
      </c>
      <c r="F972">
        <f t="shared" si="16"/>
        <v>20.108264137409002</v>
      </c>
      <c r="H972">
        <v>3.4781596660614014</v>
      </c>
      <c r="I972">
        <v>125854.2445929823</v>
      </c>
      <c r="J972">
        <f>ROUND(Table1[[#This Row],[Discharge Time (s)]]/3600,3)</f>
        <v>34.96</v>
      </c>
    </row>
    <row r="973" spans="1:10" hidden="1">
      <c r="A973" t="s">
        <v>11</v>
      </c>
      <c r="B973">
        <v>2</v>
      </c>
      <c r="C973" s="13">
        <v>90</v>
      </c>
      <c r="D973" t="str">
        <f>IF(OR(MOD((Table1[[#This Row],[Cycle]])-1,8)=0,Table1[[#This Row],[Cycle]]=1),"Yes","No")</f>
        <v>No</v>
      </c>
      <c r="E973">
        <v>9.969425037626E-3</v>
      </c>
      <c r="F973">
        <f t="shared" si="16"/>
        <v>9.9694250376259994</v>
      </c>
      <c r="H973">
        <v>4.9310617446899414</v>
      </c>
      <c r="I973">
        <v>57600.009723282026</v>
      </c>
      <c r="J973">
        <f>ROUND(Table1[[#This Row],[Discharge Time (s)]]/3600,3)</f>
        <v>16</v>
      </c>
    </row>
    <row r="974" spans="1:10" hidden="1">
      <c r="A974" t="s">
        <v>11</v>
      </c>
      <c r="B974">
        <v>2</v>
      </c>
      <c r="C974" s="13">
        <v>91</v>
      </c>
      <c r="D974" t="str">
        <f>IF(OR(MOD((Table1[[#This Row],[Cycle]])-1,8)=0,Table1[[#This Row],[Cycle]]=1),"Yes","No")</f>
        <v>No</v>
      </c>
      <c r="E974">
        <v>9.9702654125679996E-3</v>
      </c>
      <c r="F974">
        <f t="shared" si="16"/>
        <v>9.9702654125679988</v>
      </c>
      <c r="H974">
        <v>3.5203816890716553</v>
      </c>
      <c r="I974">
        <v>57601.978778620469</v>
      </c>
      <c r="J974">
        <f>ROUND(Table1[[#This Row],[Discharge Time (s)]]/3600,3)</f>
        <v>16.001000000000001</v>
      </c>
    </row>
    <row r="975" spans="1:10" hidden="1">
      <c r="A975" t="s">
        <v>11</v>
      </c>
      <c r="B975">
        <v>2</v>
      </c>
      <c r="C975" s="13">
        <v>92</v>
      </c>
      <c r="D975" t="str">
        <f>IF(OR(MOD((Table1[[#This Row],[Cycle]])-1,8)=0,Table1[[#This Row],[Cycle]]=1),"Yes","No")</f>
        <v>No</v>
      </c>
      <c r="E975">
        <v>9.9698074105079998E-3</v>
      </c>
      <c r="F975">
        <f t="shared" si="16"/>
        <v>9.9698074105080003</v>
      </c>
      <c r="H975">
        <v>3.4763767719268799</v>
      </c>
      <c r="I975">
        <v>57601.987307170755</v>
      </c>
      <c r="J975">
        <f>ROUND(Table1[[#This Row],[Discharge Time (s)]]/3600,3)</f>
        <v>16.001000000000001</v>
      </c>
    </row>
    <row r="976" spans="1:10" hidden="1">
      <c r="A976" t="s">
        <v>11</v>
      </c>
      <c r="B976">
        <v>2</v>
      </c>
      <c r="C976" s="13">
        <v>93</v>
      </c>
      <c r="D976" t="str">
        <f>IF(OR(MOD((Table1[[#This Row],[Cycle]])-1,8)=0,Table1[[#This Row],[Cycle]]=1),"Yes","No")</f>
        <v>No</v>
      </c>
      <c r="E976">
        <v>9.9728295219239996E-3</v>
      </c>
      <c r="F976">
        <f t="shared" si="16"/>
        <v>9.972829521924</v>
      </c>
      <c r="H976">
        <v>3.4763767719268799</v>
      </c>
      <c r="I976">
        <v>57600.01549536419</v>
      </c>
      <c r="J976">
        <f>ROUND(Table1[[#This Row],[Discharge Time (s)]]/3600,3)</f>
        <v>16</v>
      </c>
    </row>
    <row r="977" spans="1:10" hidden="1">
      <c r="A977" t="s">
        <v>11</v>
      </c>
      <c r="B977">
        <v>2</v>
      </c>
      <c r="C977" s="13">
        <v>94</v>
      </c>
      <c r="D977" t="str">
        <f>IF(OR(MOD((Table1[[#This Row],[Cycle]])-1,8)=0,Table1[[#This Row],[Cycle]]=1),"Yes","No")</f>
        <v>No</v>
      </c>
      <c r="E977">
        <v>9.9652254898439999E-3</v>
      </c>
      <c r="F977">
        <f t="shared" ref="F977:F1040" si="17">1000*E977</f>
        <v>9.9652254898440003</v>
      </c>
      <c r="H977">
        <v>3.5221869945526123</v>
      </c>
      <c r="I977">
        <v>57601.973355202099</v>
      </c>
      <c r="J977">
        <f>ROUND(Table1[[#This Row],[Discharge Time (s)]]/3600,3)</f>
        <v>16.001000000000001</v>
      </c>
    </row>
    <row r="978" spans="1:10" hidden="1">
      <c r="A978" t="s">
        <v>11</v>
      </c>
      <c r="B978">
        <v>2</v>
      </c>
      <c r="C978" s="13">
        <v>95</v>
      </c>
      <c r="D978" t="str">
        <f>IF(OR(MOD((Table1[[#This Row],[Cycle]])-1,8)=0,Table1[[#This Row],[Cycle]]=1),"Yes","No")</f>
        <v>No</v>
      </c>
      <c r="E978">
        <v>9.9577348024699995E-3</v>
      </c>
      <c r="F978">
        <f t="shared" si="17"/>
        <v>9.9577348024700001</v>
      </c>
      <c r="H978">
        <v>3.5203816890716553</v>
      </c>
      <c r="I978">
        <v>57600.028306864202</v>
      </c>
      <c r="J978">
        <f>ROUND(Table1[[#This Row],[Discharge Time (s)]]/3600,3)</f>
        <v>16</v>
      </c>
    </row>
    <row r="979" spans="1:10" hidden="1">
      <c r="A979" t="s">
        <v>11</v>
      </c>
      <c r="B979">
        <v>2</v>
      </c>
      <c r="C979" s="13">
        <v>96</v>
      </c>
      <c r="D979" t="str">
        <f>IF(OR(MOD((Table1[[#This Row],[Cycle]])-1,8)=0,Table1[[#This Row],[Cycle]]=1),"Yes","No")</f>
        <v>No</v>
      </c>
      <c r="E979">
        <v>0</v>
      </c>
      <c r="F979">
        <f t="shared" si="17"/>
        <v>0</v>
      </c>
      <c r="H979">
        <v>3.5203816890716553</v>
      </c>
      <c r="I979">
        <v>0</v>
      </c>
      <c r="J979">
        <f>ROUND(Table1[[#This Row],[Discharge Time (s)]]/3600,3)</f>
        <v>0</v>
      </c>
    </row>
    <row r="980" spans="1:10" hidden="1">
      <c r="A980" t="s">
        <v>11</v>
      </c>
      <c r="B980">
        <v>2</v>
      </c>
      <c r="C980" s="13">
        <v>97</v>
      </c>
      <c r="D980" t="str">
        <f>IF(OR(MOD((Table1[[#This Row],[Cycle]])-1,8)=0,Table1[[#This Row],[Cycle]]=1),"Yes","No")</f>
        <v>Yes</v>
      </c>
      <c r="E980">
        <v>2.0091518967499E-2</v>
      </c>
      <c r="F980">
        <f t="shared" si="17"/>
        <v>20.091518967498999</v>
      </c>
      <c r="H980">
        <v>3.5203816890716553</v>
      </c>
      <c r="I980">
        <v>125658.54883574732</v>
      </c>
      <c r="J980">
        <f>ROUND(Table1[[#This Row],[Discharge Time (s)]]/3600,3)</f>
        <v>34.905000000000001</v>
      </c>
    </row>
    <row r="981" spans="1:10" hidden="1">
      <c r="A981" t="s">
        <v>11</v>
      </c>
      <c r="B981">
        <v>2</v>
      </c>
      <c r="C981" s="13">
        <v>98</v>
      </c>
      <c r="D981" t="str">
        <f>IF(OR(MOD((Table1[[#This Row],[Cycle]])-1,8)=0,Table1[[#This Row],[Cycle]]=1),"Yes","No")</f>
        <v>No</v>
      </c>
      <c r="E981">
        <v>9.9733729226720007E-3</v>
      </c>
      <c r="F981">
        <f t="shared" si="17"/>
        <v>9.9733729226720005</v>
      </c>
      <c r="H981">
        <v>4.9260096549987793</v>
      </c>
      <c r="I981">
        <v>57600.011692737535</v>
      </c>
      <c r="J981">
        <f>ROUND(Table1[[#This Row],[Discharge Time (s)]]/3600,3)</f>
        <v>16</v>
      </c>
    </row>
    <row r="982" spans="1:10" hidden="1">
      <c r="A982" t="s">
        <v>11</v>
      </c>
      <c r="B982">
        <v>2</v>
      </c>
      <c r="C982" s="13">
        <v>99</v>
      </c>
      <c r="D982" t="str">
        <f>IF(OR(MOD((Table1[[#This Row],[Cycle]])-1,8)=0,Table1[[#This Row],[Cycle]]=1),"Yes","No")</f>
        <v>No</v>
      </c>
      <c r="E982">
        <v>9.9720690837289995E-3</v>
      </c>
      <c r="F982">
        <f t="shared" si="17"/>
        <v>9.972069083729</v>
      </c>
      <c r="H982">
        <v>3.4341323375701904</v>
      </c>
      <c r="I982">
        <v>57600.010024791241</v>
      </c>
      <c r="J982">
        <f>ROUND(Table1[[#This Row],[Discharge Time (s)]]/3600,3)</f>
        <v>16</v>
      </c>
    </row>
    <row r="983" spans="1:10" hidden="1">
      <c r="A983" t="s">
        <v>11</v>
      </c>
      <c r="B983">
        <v>2</v>
      </c>
      <c r="C983" s="13">
        <v>100</v>
      </c>
      <c r="D983" t="str">
        <f>IF(OR(MOD((Table1[[#This Row],[Cycle]])-1,8)=0,Table1[[#This Row],[Cycle]]=1),"Yes","No")</f>
        <v>No</v>
      </c>
      <c r="E983">
        <v>9.9767694270400005E-3</v>
      </c>
      <c r="F983">
        <f t="shared" si="17"/>
        <v>9.9767694270400007</v>
      </c>
      <c r="H983">
        <v>3.4781596660614014</v>
      </c>
      <c r="I983">
        <v>57601.984436485996</v>
      </c>
      <c r="J983">
        <f>ROUND(Table1[[#This Row],[Discharge Time (s)]]/3600,3)</f>
        <v>16.001000000000001</v>
      </c>
    </row>
    <row r="984" spans="1:10" hidden="1">
      <c r="A984" t="s">
        <v>11</v>
      </c>
      <c r="B984">
        <v>2</v>
      </c>
      <c r="C984" s="13">
        <v>101</v>
      </c>
      <c r="D984" t="str">
        <f>IF(OR(MOD((Table1[[#This Row],[Cycle]])-1,8)=0,Table1[[#This Row],[Cycle]]=1),"Yes","No")</f>
        <v>No</v>
      </c>
      <c r="E984">
        <v>9.9698714940800008E-3</v>
      </c>
      <c r="F984">
        <f t="shared" si="17"/>
        <v>9.9698714940800013</v>
      </c>
      <c r="H984">
        <v>3.4763767719268799</v>
      </c>
      <c r="I984">
        <v>57600.021838951965</v>
      </c>
      <c r="J984">
        <f>ROUND(Table1[[#This Row],[Discharge Time (s)]]/3600,3)</f>
        <v>16</v>
      </c>
    </row>
    <row r="985" spans="1:10" hidden="1">
      <c r="A985" t="s">
        <v>11</v>
      </c>
      <c r="B985">
        <v>2</v>
      </c>
      <c r="C985" s="13">
        <v>102</v>
      </c>
      <c r="D985" t="str">
        <f>IF(OR(MOD((Table1[[#This Row],[Cycle]])-1,8)=0,Table1[[#This Row],[Cycle]]=1),"Yes","No")</f>
        <v>No</v>
      </c>
      <c r="E985">
        <v>9.9532750291250003E-3</v>
      </c>
      <c r="F985">
        <f t="shared" si="17"/>
        <v>9.9532750291250007</v>
      </c>
      <c r="H985">
        <v>3.3935856819152832</v>
      </c>
      <c r="I985">
        <v>57601.981381323974</v>
      </c>
      <c r="J985">
        <f>ROUND(Table1[[#This Row],[Discharge Time (s)]]/3600,3)</f>
        <v>16.001000000000001</v>
      </c>
    </row>
    <row r="986" spans="1:10" hidden="1">
      <c r="A986" t="s">
        <v>11</v>
      </c>
      <c r="B986">
        <v>2</v>
      </c>
      <c r="C986" s="13">
        <v>103</v>
      </c>
      <c r="D986" t="str">
        <f>IF(OR(MOD((Table1[[#This Row],[Cycle]])-1,8)=0,Table1[[#This Row],[Cycle]]=1),"Yes","No")</f>
        <v>No</v>
      </c>
      <c r="E986">
        <v>9.963041664349E-3</v>
      </c>
      <c r="F986">
        <f t="shared" si="17"/>
        <v>9.9630416643489994</v>
      </c>
      <c r="H986">
        <v>3.5625603199005127</v>
      </c>
      <c r="I986">
        <v>57600.02211981151</v>
      </c>
      <c r="J986">
        <f>ROUND(Table1[[#This Row],[Discharge Time (s)]]/3600,3)</f>
        <v>16</v>
      </c>
    </row>
    <row r="987" spans="1:10" hidden="1">
      <c r="A987" t="s">
        <v>11</v>
      </c>
      <c r="B987">
        <v>2</v>
      </c>
      <c r="C987" s="13">
        <v>104</v>
      </c>
      <c r="D987" t="str">
        <f>IF(OR(MOD((Table1[[#This Row],[Cycle]])-1,8)=0,Table1[[#This Row],[Cycle]]=1),"Yes","No")</f>
        <v>No</v>
      </c>
      <c r="E987">
        <v>0</v>
      </c>
      <c r="F987">
        <f t="shared" si="17"/>
        <v>0</v>
      </c>
      <c r="H987">
        <v>3.5625603199005127</v>
      </c>
      <c r="I987">
        <v>0</v>
      </c>
      <c r="J987">
        <f>ROUND(Table1[[#This Row],[Discharge Time (s)]]/3600,3)</f>
        <v>0</v>
      </c>
    </row>
    <row r="988" spans="1:10" hidden="1">
      <c r="A988" t="s">
        <v>11</v>
      </c>
      <c r="B988">
        <v>2</v>
      </c>
      <c r="C988" s="13">
        <v>105</v>
      </c>
      <c r="D988" t="str">
        <f>IF(OR(MOD((Table1[[#This Row],[Cycle]])-1,8)=0,Table1[[#This Row],[Cycle]]=1),"Yes","No")</f>
        <v>Yes</v>
      </c>
      <c r="E988">
        <v>2.0075091243284E-2</v>
      </c>
      <c r="F988">
        <f t="shared" si="17"/>
        <v>20.075091243284</v>
      </c>
      <c r="H988">
        <v>3.5625603199005127</v>
      </c>
      <c r="I988">
        <v>125491.6517155574</v>
      </c>
      <c r="J988">
        <f>ROUND(Table1[[#This Row],[Discharge Time (s)]]/3600,3)</f>
        <v>34.859000000000002</v>
      </c>
    </row>
    <row r="989" spans="1:10" hidden="1">
      <c r="A989" t="s">
        <v>11</v>
      </c>
      <c r="B989">
        <v>2</v>
      </c>
      <c r="C989" s="13">
        <v>106</v>
      </c>
      <c r="D989" t="str">
        <f>IF(OR(MOD((Table1[[#This Row],[Cycle]])-1,8)=0,Table1[[#This Row],[Cycle]]=1),"Yes","No")</f>
        <v>No</v>
      </c>
      <c r="E989">
        <v>9.9826245956839994E-3</v>
      </c>
      <c r="F989">
        <f t="shared" si="17"/>
        <v>9.9826245956839994</v>
      </c>
      <c r="H989">
        <v>4.9310617446899414</v>
      </c>
      <c r="I989">
        <v>57600.012049094395</v>
      </c>
      <c r="J989">
        <f>ROUND(Table1[[#This Row],[Discharge Time (s)]]/3600,3)</f>
        <v>16</v>
      </c>
    </row>
    <row r="990" spans="1:10" hidden="1">
      <c r="A990" t="s">
        <v>11</v>
      </c>
      <c r="B990">
        <v>2</v>
      </c>
      <c r="C990" s="13">
        <v>107</v>
      </c>
      <c r="D990" t="str">
        <f>IF(OR(MOD((Table1[[#This Row],[Cycle]])-1,8)=0,Table1[[#This Row],[Cycle]]=1),"Yes","No")</f>
        <v>No</v>
      </c>
      <c r="E990">
        <v>9.9698621585390008E-3</v>
      </c>
      <c r="F990">
        <f t="shared" si="17"/>
        <v>9.9698621585390015</v>
      </c>
      <c r="H990">
        <v>3.435894250869751</v>
      </c>
      <c r="I990">
        <v>57600.023280490081</v>
      </c>
      <c r="J990">
        <f>ROUND(Table1[[#This Row],[Discharge Time (s)]]/3600,3)</f>
        <v>16</v>
      </c>
    </row>
    <row r="991" spans="1:10" hidden="1">
      <c r="A991" t="s">
        <v>11</v>
      </c>
      <c r="B991">
        <v>2</v>
      </c>
      <c r="C991" s="13">
        <v>108</v>
      </c>
      <c r="D991" t="str">
        <f>IF(OR(MOD((Table1[[#This Row],[Cycle]])-1,8)=0,Table1[[#This Row],[Cycle]]=1),"Yes","No")</f>
        <v>No</v>
      </c>
      <c r="E991">
        <v>9.9707133743069994E-3</v>
      </c>
      <c r="F991">
        <f t="shared" si="17"/>
        <v>9.9707133743069996</v>
      </c>
      <c r="H991">
        <v>3.4781596660614014</v>
      </c>
      <c r="I991">
        <v>57600.046533462824</v>
      </c>
      <c r="J991">
        <f>ROUND(Table1[[#This Row],[Discharge Time (s)]]/3600,3)</f>
        <v>16</v>
      </c>
    </row>
    <row r="992" spans="1:10" hidden="1">
      <c r="A992" t="s">
        <v>11</v>
      </c>
      <c r="B992">
        <v>2</v>
      </c>
      <c r="C992" s="13">
        <v>109</v>
      </c>
      <c r="D992" t="str">
        <f>IF(OR(MOD((Table1[[#This Row],[Cycle]])-1,8)=0,Table1[[#This Row],[Cycle]]=1),"Yes","No")</f>
        <v>No</v>
      </c>
      <c r="E992">
        <v>9.9675218713819996E-3</v>
      </c>
      <c r="F992">
        <f t="shared" si="17"/>
        <v>9.9675218713819991</v>
      </c>
      <c r="H992">
        <v>3.5203816890716553</v>
      </c>
      <c r="I992">
        <v>57602.019431876091</v>
      </c>
      <c r="J992">
        <f>ROUND(Table1[[#This Row],[Discharge Time (s)]]/3600,3)</f>
        <v>16.001000000000001</v>
      </c>
    </row>
    <row r="993" spans="1:10" hidden="1">
      <c r="A993" t="s">
        <v>11</v>
      </c>
      <c r="B993">
        <v>2</v>
      </c>
      <c r="C993" s="13">
        <v>110</v>
      </c>
      <c r="D993" t="str">
        <f>IF(OR(MOD((Table1[[#This Row],[Cycle]])-1,8)=0,Table1[[#This Row],[Cycle]]=1),"Yes","No")</f>
        <v>No</v>
      </c>
      <c r="E993">
        <v>9.9567255904070007E-3</v>
      </c>
      <c r="F993">
        <f t="shared" si="17"/>
        <v>9.9567255904070002</v>
      </c>
      <c r="H993">
        <v>3.4781596660614014</v>
      </c>
      <c r="I993">
        <v>57601.983790475715</v>
      </c>
      <c r="J993">
        <f>ROUND(Table1[[#This Row],[Discharge Time (s)]]/3600,3)</f>
        <v>16.001000000000001</v>
      </c>
    </row>
    <row r="994" spans="1:10" hidden="1">
      <c r="A994" t="s">
        <v>11</v>
      </c>
      <c r="B994">
        <v>2</v>
      </c>
      <c r="C994" s="13">
        <v>111</v>
      </c>
      <c r="D994" t="str">
        <f>IF(OR(MOD((Table1[[#This Row],[Cycle]])-1,8)=0,Table1[[#This Row],[Cycle]]=1),"Yes","No")</f>
        <v>No</v>
      </c>
      <c r="E994">
        <v>9.9637018424399999E-3</v>
      </c>
      <c r="F994">
        <f t="shared" si="17"/>
        <v>9.963701842439999</v>
      </c>
      <c r="H994">
        <v>3.5203816890716553</v>
      </c>
      <c r="I994">
        <v>57600.069164245091</v>
      </c>
      <c r="J994">
        <f>ROUND(Table1[[#This Row],[Discharge Time (s)]]/3600,3)</f>
        <v>16</v>
      </c>
    </row>
    <row r="995" spans="1:10" hidden="1">
      <c r="A995" t="s">
        <v>11</v>
      </c>
      <c r="B995">
        <v>2</v>
      </c>
      <c r="C995" s="13">
        <v>112</v>
      </c>
      <c r="D995" t="str">
        <f>IF(OR(MOD((Table1[[#This Row],[Cycle]])-1,8)=0,Table1[[#This Row],[Cycle]]=1),"Yes","No")</f>
        <v>No</v>
      </c>
      <c r="E995">
        <v>0</v>
      </c>
      <c r="F995">
        <f t="shared" si="17"/>
        <v>0</v>
      </c>
      <c r="H995">
        <v>3.5203816890716553</v>
      </c>
      <c r="I995">
        <v>0</v>
      </c>
      <c r="J995">
        <f>ROUND(Table1[[#This Row],[Discharge Time (s)]]/3600,3)</f>
        <v>0</v>
      </c>
    </row>
    <row r="996" spans="1:10" hidden="1">
      <c r="A996" t="s">
        <v>11</v>
      </c>
      <c r="B996">
        <v>2</v>
      </c>
      <c r="C996" s="13">
        <v>113</v>
      </c>
      <c r="D996" t="str">
        <f>IF(OR(MOD((Table1[[#This Row],[Cycle]])-1,8)=0,Table1[[#This Row],[Cycle]]=1),"Yes","No")</f>
        <v>Yes</v>
      </c>
      <c r="E996">
        <v>2.005212114619E-2</v>
      </c>
      <c r="F996">
        <f t="shared" si="17"/>
        <v>20.05212114619</v>
      </c>
      <c r="H996">
        <v>3.5203816890716553</v>
      </c>
      <c r="I996">
        <v>125322.85866337876</v>
      </c>
      <c r="J996">
        <f>ROUND(Table1[[#This Row],[Discharge Time (s)]]/3600,3)</f>
        <v>34.811999999999998</v>
      </c>
    </row>
    <row r="997" spans="1:10" hidden="1">
      <c r="A997" t="s">
        <v>11</v>
      </c>
      <c r="B997">
        <v>2</v>
      </c>
      <c r="C997" s="13">
        <v>114</v>
      </c>
      <c r="D997" t="str">
        <f>IF(OR(MOD((Table1[[#This Row],[Cycle]])-1,8)=0,Table1[[#This Row],[Cycle]]=1),"Yes","No")</f>
        <v>No</v>
      </c>
      <c r="E997">
        <v>9.9833852270479993E-3</v>
      </c>
      <c r="F997">
        <f t="shared" si="17"/>
        <v>9.9833852270480001</v>
      </c>
      <c r="H997">
        <v>5.0579562187194824</v>
      </c>
      <c r="I997">
        <v>57604.554961430491</v>
      </c>
      <c r="J997">
        <f>ROUND(Table1[[#This Row],[Discharge Time (s)]]/3600,3)</f>
        <v>16.001000000000001</v>
      </c>
    </row>
    <row r="998" spans="1:10" hidden="1">
      <c r="A998" t="s">
        <v>11</v>
      </c>
      <c r="B998">
        <v>2</v>
      </c>
      <c r="C998" s="13">
        <v>115</v>
      </c>
      <c r="D998" t="str">
        <f>IF(OR(MOD((Table1[[#This Row],[Cycle]])-1,8)=0,Table1[[#This Row],[Cycle]]=1),"Yes","No")</f>
        <v>No</v>
      </c>
      <c r="E998">
        <v>9.9690676688320001E-3</v>
      </c>
      <c r="F998">
        <f t="shared" si="17"/>
        <v>9.9690676688320004</v>
      </c>
      <c r="H998">
        <v>0</v>
      </c>
      <c r="I998">
        <v>57601.986640512179</v>
      </c>
      <c r="J998">
        <f>ROUND(Table1[[#This Row],[Discharge Time (s)]]/3600,3)</f>
        <v>16.001000000000001</v>
      </c>
    </row>
    <row r="999" spans="1:10" hidden="1">
      <c r="A999" t="s">
        <v>11</v>
      </c>
      <c r="B999">
        <v>2</v>
      </c>
      <c r="C999" s="13">
        <v>116</v>
      </c>
      <c r="D999" t="str">
        <f>IF(OR(MOD((Table1[[#This Row],[Cycle]])-1,8)=0,Table1[[#This Row],[Cycle]]=1),"Yes","No")</f>
        <v>No</v>
      </c>
      <c r="E999">
        <v>9.9599002430239992E-3</v>
      </c>
      <c r="F999">
        <f t="shared" si="17"/>
        <v>9.9599002430239985</v>
      </c>
      <c r="H999">
        <v>3.4341323375701904</v>
      </c>
      <c r="I999">
        <v>57602.003993827777</v>
      </c>
      <c r="J999">
        <f>ROUND(Table1[[#This Row],[Discharge Time (s)]]/3600,3)</f>
        <v>16.001000000000001</v>
      </c>
    </row>
    <row r="1000" spans="1:10" hidden="1">
      <c r="A1000" t="s">
        <v>11</v>
      </c>
      <c r="B1000">
        <v>2</v>
      </c>
      <c r="C1000" s="13">
        <v>117</v>
      </c>
      <c r="D1000" t="str">
        <f>IF(OR(MOD((Table1[[#This Row],[Cycle]])-1,8)=0,Table1[[#This Row],[Cycle]]=1),"Yes","No")</f>
        <v>No</v>
      </c>
      <c r="E1000">
        <v>1.0044078834573001E-2</v>
      </c>
      <c r="F1000">
        <f t="shared" si="17"/>
        <v>10.044078834573</v>
      </c>
      <c r="H1000">
        <v>3.5203816890716553</v>
      </c>
      <c r="I1000">
        <v>57600.037923950425</v>
      </c>
      <c r="J1000">
        <f>ROUND(Table1[[#This Row],[Discharge Time (s)]]/3600,3)</f>
        <v>16</v>
      </c>
    </row>
    <row r="1001" spans="1:10" hidden="1">
      <c r="A1001" t="s">
        <v>11</v>
      </c>
      <c r="B1001">
        <v>2</v>
      </c>
      <c r="C1001" s="13">
        <v>118</v>
      </c>
      <c r="D1001" t="str">
        <f>IF(OR(MOD((Table1[[#This Row],[Cycle]])-1,8)=0,Table1[[#This Row],[Cycle]]=1),"Yes","No")</f>
        <v>No</v>
      </c>
      <c r="E1001">
        <v>9.9784060337569994E-3</v>
      </c>
      <c r="F1001">
        <f t="shared" si="17"/>
        <v>9.9784060337569986</v>
      </c>
      <c r="H1001">
        <v>3.648655891418457</v>
      </c>
      <c r="I1001">
        <v>57602.003816777295</v>
      </c>
      <c r="J1001">
        <f>ROUND(Table1[[#This Row],[Discharge Time (s)]]/3600,3)</f>
        <v>16.001000000000001</v>
      </c>
    </row>
    <row r="1002" spans="1:10" hidden="1">
      <c r="A1002" t="s">
        <v>11</v>
      </c>
      <c r="B1002">
        <v>2</v>
      </c>
      <c r="C1002" s="13">
        <v>119</v>
      </c>
      <c r="D1002" t="str">
        <f>IF(OR(MOD((Table1[[#This Row],[Cycle]])-1,8)=0,Table1[[#This Row],[Cycle]]=1),"Yes","No")</f>
        <v>No</v>
      </c>
      <c r="E1002">
        <v>9.9769672093890007E-3</v>
      </c>
      <c r="F1002">
        <f t="shared" si="17"/>
        <v>9.9769672093890005</v>
      </c>
      <c r="H1002">
        <v>3.5221869945526123</v>
      </c>
      <c r="I1002">
        <v>57602.003905190533</v>
      </c>
      <c r="J1002">
        <f>ROUND(Table1[[#This Row],[Discharge Time (s)]]/3600,3)</f>
        <v>16.001000000000001</v>
      </c>
    </row>
    <row r="1003" spans="1:10" hidden="1">
      <c r="A1003" t="s">
        <v>11</v>
      </c>
      <c r="B1003">
        <v>2</v>
      </c>
      <c r="C1003" s="13">
        <v>120</v>
      </c>
      <c r="D1003" t="str">
        <f>IF(OR(MOD((Table1[[#This Row],[Cycle]])-1,8)=0,Table1[[#This Row],[Cycle]]=1),"Yes","No")</f>
        <v>No</v>
      </c>
      <c r="E1003">
        <v>0</v>
      </c>
      <c r="F1003">
        <f t="shared" si="17"/>
        <v>0</v>
      </c>
      <c r="H1003">
        <v>3.5221869945526123</v>
      </c>
      <c r="I1003">
        <v>0</v>
      </c>
      <c r="J1003">
        <f>ROUND(Table1[[#This Row],[Discharge Time (s)]]/3600,3)</f>
        <v>0</v>
      </c>
    </row>
    <row r="1004" spans="1:10" hidden="1">
      <c r="A1004" t="s">
        <v>11</v>
      </c>
      <c r="B1004">
        <v>2</v>
      </c>
      <c r="C1004" s="13">
        <v>121</v>
      </c>
      <c r="D1004" t="str">
        <f>IF(OR(MOD((Table1[[#This Row],[Cycle]])-1,8)=0,Table1[[#This Row],[Cycle]]=1),"Yes","No")</f>
        <v>Yes</v>
      </c>
      <c r="E1004">
        <v>1.9998051602853999E-2</v>
      </c>
      <c r="F1004">
        <f t="shared" si="17"/>
        <v>19.998051602853998</v>
      </c>
      <c r="H1004">
        <v>3.6046962738037109</v>
      </c>
      <c r="I1004">
        <v>124990.2404147651</v>
      </c>
      <c r="J1004">
        <f>ROUND(Table1[[#This Row],[Discharge Time (s)]]/3600,3)</f>
        <v>34.72</v>
      </c>
    </row>
    <row r="1005" spans="1:10" hidden="1">
      <c r="A1005" t="s">
        <v>11</v>
      </c>
      <c r="B1005">
        <v>2</v>
      </c>
      <c r="C1005" s="13">
        <v>122</v>
      </c>
      <c r="D1005" t="str">
        <f>IF(OR(MOD((Table1[[#This Row],[Cycle]])-1,8)=0,Table1[[#This Row],[Cycle]]=1),"Yes","No")</f>
        <v>No</v>
      </c>
      <c r="E1005">
        <v>9.9877222233160003E-3</v>
      </c>
      <c r="F1005">
        <f t="shared" si="17"/>
        <v>9.9877222233160001</v>
      </c>
      <c r="H1005">
        <v>5.0165438652038574</v>
      </c>
      <c r="I1005">
        <v>57600.037881910757</v>
      </c>
      <c r="J1005">
        <f>ROUND(Table1[[#This Row],[Discharge Time (s)]]/3600,3)</f>
        <v>16</v>
      </c>
    </row>
    <row r="1006" spans="1:10" hidden="1">
      <c r="A1006" t="s">
        <v>11</v>
      </c>
      <c r="B1006">
        <v>2</v>
      </c>
      <c r="C1006" s="13">
        <v>123</v>
      </c>
      <c r="D1006" t="str">
        <f>IF(OR(MOD((Table1[[#This Row],[Cycle]])-1,8)=0,Table1[[#This Row],[Cycle]]=1),"Yes","No")</f>
        <v>No</v>
      </c>
      <c r="E1006">
        <v>9.9643396500889991E-3</v>
      </c>
      <c r="F1006">
        <f t="shared" si="17"/>
        <v>9.9643396500889985</v>
      </c>
      <c r="H1006">
        <v>3.4799442291259766</v>
      </c>
      <c r="I1006">
        <v>57602.003957250759</v>
      </c>
      <c r="J1006">
        <f>ROUND(Table1[[#This Row],[Discharge Time (s)]]/3600,3)</f>
        <v>16.001000000000001</v>
      </c>
    </row>
    <row r="1007" spans="1:10" hidden="1">
      <c r="A1007" t="s">
        <v>11</v>
      </c>
      <c r="B1007">
        <v>2</v>
      </c>
      <c r="C1007" s="13">
        <v>124</v>
      </c>
      <c r="D1007" t="str">
        <f>IF(OR(MOD((Table1[[#This Row],[Cycle]])-1,8)=0,Table1[[#This Row],[Cycle]]=1),"Yes","No")</f>
        <v>No</v>
      </c>
      <c r="E1007">
        <v>9.9558269422340001E-3</v>
      </c>
      <c r="F1007">
        <f t="shared" si="17"/>
        <v>9.9558269422339993</v>
      </c>
      <c r="H1007">
        <v>3.4781596660614014</v>
      </c>
      <c r="I1007">
        <v>57600.038250215744</v>
      </c>
      <c r="J1007">
        <f>ROUND(Table1[[#This Row],[Discharge Time (s)]]/3600,3)</f>
        <v>16</v>
      </c>
    </row>
    <row r="1008" spans="1:10" hidden="1">
      <c r="A1008" t="s">
        <v>11</v>
      </c>
      <c r="B1008">
        <v>2</v>
      </c>
      <c r="C1008" s="13">
        <v>125</v>
      </c>
      <c r="D1008" t="str">
        <f>IF(OR(MOD((Table1[[#This Row],[Cycle]])-1,8)=0,Table1[[#This Row],[Cycle]]=1),"Yes","No")</f>
        <v>No</v>
      </c>
      <c r="E1008">
        <v>9.9666779877739999E-3</v>
      </c>
      <c r="F1008">
        <f t="shared" si="17"/>
        <v>9.9666779877740002</v>
      </c>
      <c r="H1008">
        <v>3.4781596660614014</v>
      </c>
      <c r="I1008">
        <v>57602.003600894401</v>
      </c>
      <c r="J1008">
        <f>ROUND(Table1[[#This Row],[Discharge Time (s)]]/3600,3)</f>
        <v>16.001000000000001</v>
      </c>
    </row>
    <row r="1009" spans="1:10" hidden="1">
      <c r="A1009" t="s">
        <v>11</v>
      </c>
      <c r="B1009">
        <v>2</v>
      </c>
      <c r="C1009" s="13">
        <v>126</v>
      </c>
      <c r="D1009" t="str">
        <f>IF(OR(MOD((Table1[[#This Row],[Cycle]])-1,8)=0,Table1[[#This Row],[Cycle]]=1),"Yes","No")</f>
        <v>No</v>
      </c>
      <c r="E1009">
        <v>9.9725500924019994E-3</v>
      </c>
      <c r="F1009">
        <f t="shared" si="17"/>
        <v>9.972550092401999</v>
      </c>
      <c r="H1009">
        <v>3.5221869945526123</v>
      </c>
      <c r="I1009">
        <v>57600.03805196326</v>
      </c>
      <c r="J1009">
        <f>ROUND(Table1[[#This Row],[Discharge Time (s)]]/3600,3)</f>
        <v>16</v>
      </c>
    </row>
    <row r="1010" spans="1:10" hidden="1">
      <c r="A1010" t="s">
        <v>11</v>
      </c>
      <c r="B1010">
        <v>2</v>
      </c>
      <c r="C1010" s="13">
        <v>127</v>
      </c>
      <c r="D1010" t="str">
        <f>IF(OR(MOD((Table1[[#This Row],[Cycle]])-1,8)=0,Table1[[#This Row],[Cycle]]=1),"Yes","No")</f>
        <v>No</v>
      </c>
      <c r="E1010">
        <v>1.0024548244262001E-2</v>
      </c>
      <c r="F1010">
        <f t="shared" si="17"/>
        <v>10.024548244262</v>
      </c>
      <c r="H1010">
        <v>3.4781596660614014</v>
      </c>
      <c r="I1010">
        <v>57600.037655239117</v>
      </c>
      <c r="J1010">
        <f>ROUND(Table1[[#This Row],[Discharge Time (s)]]/3600,3)</f>
        <v>16</v>
      </c>
    </row>
    <row r="1011" spans="1:10" hidden="1">
      <c r="A1011" t="s">
        <v>11</v>
      </c>
      <c r="B1011">
        <v>2</v>
      </c>
      <c r="C1011" s="13">
        <v>128</v>
      </c>
      <c r="D1011" t="str">
        <f>IF(OR(MOD((Table1[[#This Row],[Cycle]])-1,8)=0,Table1[[#This Row],[Cycle]]=1),"Yes","No")</f>
        <v>No</v>
      </c>
      <c r="E1011">
        <v>0</v>
      </c>
      <c r="F1011">
        <f t="shared" si="17"/>
        <v>0</v>
      </c>
      <c r="H1011">
        <v>3.4781596660614014</v>
      </c>
      <c r="I1011">
        <v>0</v>
      </c>
      <c r="J1011">
        <f>ROUND(Table1[[#This Row],[Discharge Time (s)]]/3600,3)</f>
        <v>0</v>
      </c>
    </row>
    <row r="1012" spans="1:10" hidden="1">
      <c r="A1012" t="s">
        <v>11</v>
      </c>
      <c r="B1012">
        <v>2</v>
      </c>
      <c r="C1012" s="13">
        <v>129</v>
      </c>
      <c r="D1012" t="str">
        <f>IF(OR(MOD((Table1[[#This Row],[Cycle]])-1,8)=0,Table1[[#This Row],[Cycle]]=1),"Yes","No")</f>
        <v>Yes</v>
      </c>
      <c r="E1012">
        <v>1.9980672749423001E-2</v>
      </c>
      <c r="F1012">
        <f t="shared" si="17"/>
        <v>19.980672749423</v>
      </c>
      <c r="H1012">
        <v>3.5239942073822021</v>
      </c>
      <c r="I1012">
        <v>124749.9888307268</v>
      </c>
      <c r="J1012">
        <f>ROUND(Table1[[#This Row],[Discharge Time (s)]]/3600,3)</f>
        <v>34.652999999999999</v>
      </c>
    </row>
    <row r="1013" spans="1:10" hidden="1">
      <c r="A1013" t="s">
        <v>11</v>
      </c>
      <c r="B1013">
        <v>2</v>
      </c>
      <c r="C1013" s="13">
        <v>130</v>
      </c>
      <c r="D1013" t="str">
        <f>IF(OR(MOD((Table1[[#This Row],[Cycle]])-1,8)=0,Table1[[#This Row],[Cycle]]=1),"Yes","No")</f>
        <v>No</v>
      </c>
      <c r="E1013">
        <v>9.9666879819650007E-3</v>
      </c>
      <c r="F1013">
        <f t="shared" si="17"/>
        <v>9.9666879819650003</v>
      </c>
      <c r="H1013">
        <v>4.9310617446899414</v>
      </c>
      <c r="I1013">
        <v>57600.037663944662</v>
      </c>
      <c r="J1013">
        <f>ROUND(Table1[[#This Row],[Discharge Time (s)]]/3600,3)</f>
        <v>16</v>
      </c>
    </row>
    <row r="1014" spans="1:10" hidden="1">
      <c r="A1014" t="s">
        <v>11</v>
      </c>
      <c r="B1014">
        <v>2</v>
      </c>
      <c r="C1014" s="13">
        <v>131</v>
      </c>
      <c r="D1014" t="str">
        <f>IF(OR(MOD((Table1[[#This Row],[Cycle]])-1,8)=0,Table1[[#This Row],[Cycle]]=1),"Yes","No")</f>
        <v>No</v>
      </c>
      <c r="E1014">
        <v>9.9622556565490007E-3</v>
      </c>
      <c r="F1014">
        <f t="shared" si="17"/>
        <v>9.9622556565490008</v>
      </c>
      <c r="H1014">
        <v>3.5203816890716553</v>
      </c>
      <c r="I1014">
        <v>57600.037677344415</v>
      </c>
      <c r="J1014">
        <f>ROUND(Table1[[#This Row],[Discharge Time (s)]]/3600,3)</f>
        <v>16</v>
      </c>
    </row>
    <row r="1015" spans="1:10" hidden="1">
      <c r="A1015" t="s">
        <v>11</v>
      </c>
      <c r="B1015">
        <v>2</v>
      </c>
      <c r="C1015" s="13">
        <v>132</v>
      </c>
      <c r="D1015" t="str">
        <f>IF(OR(MOD((Table1[[#This Row],[Cycle]])-1,8)=0,Table1[[#This Row],[Cycle]]=1),"Yes","No")</f>
        <v>No</v>
      </c>
      <c r="E1015">
        <v>9.9923848560329997E-3</v>
      </c>
      <c r="F1015">
        <f t="shared" si="17"/>
        <v>9.9923848560330004</v>
      </c>
      <c r="H1015">
        <v>3.5221869945526123</v>
      </c>
      <c r="I1015">
        <v>57602.039448246491</v>
      </c>
      <c r="J1015">
        <f>ROUND(Table1[[#This Row],[Discharge Time (s)]]/3600,3)</f>
        <v>16.001000000000001</v>
      </c>
    </row>
    <row r="1016" spans="1:10" hidden="1">
      <c r="A1016" t="s">
        <v>11</v>
      </c>
      <c r="B1016">
        <v>2</v>
      </c>
      <c r="C1016" s="13">
        <v>133</v>
      </c>
      <c r="D1016" t="str">
        <f>IF(OR(MOD((Table1[[#This Row],[Cycle]])-1,8)=0,Table1[[#This Row],[Cycle]]=1),"Yes","No")</f>
        <v>No</v>
      </c>
      <c r="E1016">
        <v>9.9650549193100006E-3</v>
      </c>
      <c r="F1016">
        <f t="shared" si="17"/>
        <v>9.9650549193100009</v>
      </c>
      <c r="H1016">
        <v>3.6505248546600342</v>
      </c>
      <c r="I1016">
        <v>57600.033066982069</v>
      </c>
      <c r="J1016">
        <f>ROUND(Table1[[#This Row],[Discharge Time (s)]]/3600,3)</f>
        <v>16</v>
      </c>
    </row>
    <row r="1017" spans="1:10" hidden="1">
      <c r="A1017" t="s">
        <v>11</v>
      </c>
      <c r="B1017">
        <v>2</v>
      </c>
      <c r="C1017" s="13">
        <v>134</v>
      </c>
      <c r="D1017" t="str">
        <f>IF(OR(MOD((Table1[[#This Row],[Cycle]])-1,8)=0,Table1[[#This Row],[Cycle]]=1),"Yes","No")</f>
        <v>No</v>
      </c>
      <c r="E1017">
        <v>9.9948179921099996E-3</v>
      </c>
      <c r="F1017">
        <f t="shared" si="17"/>
        <v>9.9948179921099989</v>
      </c>
      <c r="H1017">
        <v>3.4799442291259766</v>
      </c>
      <c r="I1017">
        <v>57602.007612152876</v>
      </c>
      <c r="J1017">
        <f>ROUND(Table1[[#This Row],[Discharge Time (s)]]/3600,3)</f>
        <v>16.001000000000001</v>
      </c>
    </row>
    <row r="1018" spans="1:10" hidden="1">
      <c r="A1018" t="s">
        <v>11</v>
      </c>
      <c r="B1018">
        <v>2</v>
      </c>
      <c r="C1018" s="13">
        <v>135</v>
      </c>
      <c r="D1018" t="str">
        <f>IF(OR(MOD((Table1[[#This Row],[Cycle]])-1,8)=0,Table1[[#This Row],[Cycle]]=1),"Yes","No")</f>
        <v>No</v>
      </c>
      <c r="E1018">
        <v>9.9681028341749994E-3</v>
      </c>
      <c r="F1018">
        <f t="shared" si="17"/>
        <v>9.9681028341749993</v>
      </c>
      <c r="H1018">
        <v>3.4799442291259766</v>
      </c>
      <c r="I1018">
        <v>57602.003886812738</v>
      </c>
      <c r="J1018">
        <f>ROUND(Table1[[#This Row],[Discharge Time (s)]]/3600,3)</f>
        <v>16.001000000000001</v>
      </c>
    </row>
    <row r="1019" spans="1:10" hidden="1">
      <c r="A1019" t="s">
        <v>11</v>
      </c>
      <c r="B1019">
        <v>2</v>
      </c>
      <c r="C1019" s="13">
        <v>136</v>
      </c>
      <c r="D1019" t="str">
        <f>IF(OR(MOD((Table1[[#This Row],[Cycle]])-1,8)=0,Table1[[#This Row],[Cycle]]=1),"Yes","No")</f>
        <v>No</v>
      </c>
      <c r="E1019">
        <v>0</v>
      </c>
      <c r="F1019">
        <f t="shared" si="17"/>
        <v>0</v>
      </c>
      <c r="H1019">
        <v>3.4799442291259766</v>
      </c>
      <c r="I1019">
        <v>0</v>
      </c>
      <c r="J1019">
        <f>ROUND(Table1[[#This Row],[Discharge Time (s)]]/3600,3)</f>
        <v>0</v>
      </c>
    </row>
    <row r="1020" spans="1:10" hidden="1">
      <c r="A1020" t="s">
        <v>11</v>
      </c>
      <c r="B1020">
        <v>2</v>
      </c>
      <c r="C1020" s="13">
        <v>137</v>
      </c>
      <c r="D1020" t="str">
        <f>IF(OR(MOD((Table1[[#This Row],[Cycle]])-1,8)=0,Table1[[#This Row],[Cycle]]=1),"Yes","No")</f>
        <v>Yes</v>
      </c>
      <c r="E1020">
        <v>1.9951850869544999E-2</v>
      </c>
      <c r="F1020">
        <f t="shared" si="17"/>
        <v>19.951850869544998</v>
      </c>
      <c r="H1020">
        <v>0</v>
      </c>
      <c r="I1020">
        <v>124686.85980615859</v>
      </c>
      <c r="J1020">
        <f>ROUND(Table1[[#This Row],[Discharge Time (s)]]/3600,3)</f>
        <v>34.634999999999998</v>
      </c>
    </row>
    <row r="1021" spans="1:10" hidden="1">
      <c r="A1021" t="s">
        <v>11</v>
      </c>
      <c r="B1021">
        <v>2</v>
      </c>
      <c r="C1021" s="13">
        <v>138</v>
      </c>
      <c r="D1021" t="str">
        <f>IF(OR(MOD((Table1[[#This Row],[Cycle]])-1,8)=0,Table1[[#This Row],[Cycle]]=1),"Yes","No")</f>
        <v>No</v>
      </c>
      <c r="E1021">
        <v>9.961331484048E-3</v>
      </c>
      <c r="F1021">
        <f t="shared" si="17"/>
        <v>9.9613314840479994</v>
      </c>
      <c r="H1021">
        <v>5.1071710586547852</v>
      </c>
      <c r="I1021">
        <v>57600.04006647427</v>
      </c>
      <c r="J1021">
        <f>ROUND(Table1[[#This Row],[Discharge Time (s)]]/3600,3)</f>
        <v>16</v>
      </c>
    </row>
    <row r="1022" spans="1:10" hidden="1">
      <c r="A1022" t="s">
        <v>11</v>
      </c>
      <c r="B1022">
        <v>2</v>
      </c>
      <c r="C1022" s="13">
        <v>139</v>
      </c>
      <c r="D1022" t="str">
        <f>IF(OR(MOD((Table1[[#This Row],[Cycle]])-1,8)=0,Table1[[#This Row],[Cycle]]=1),"Yes","No")</f>
        <v>No</v>
      </c>
      <c r="E1022">
        <v>9.9640550434230007E-3</v>
      </c>
      <c r="F1022">
        <f t="shared" si="17"/>
        <v>9.9640550434230004</v>
      </c>
      <c r="H1022">
        <v>3.6102416515350342</v>
      </c>
      <c r="I1022">
        <v>57602.004032605109</v>
      </c>
      <c r="J1022">
        <f>ROUND(Table1[[#This Row],[Discharge Time (s)]]/3600,3)</f>
        <v>16.001000000000001</v>
      </c>
    </row>
    <row r="1023" spans="1:10" hidden="1">
      <c r="A1023" t="s">
        <v>11</v>
      </c>
      <c r="B1023">
        <v>2</v>
      </c>
      <c r="C1023" s="13">
        <v>140</v>
      </c>
      <c r="D1023" t="str">
        <f>IF(OR(MOD((Table1[[#This Row],[Cycle]])-1,8)=0,Table1[[#This Row],[Cycle]]=1),"Yes","No")</f>
        <v>No</v>
      </c>
      <c r="E1023">
        <v>9.9928259200809996E-3</v>
      </c>
      <c r="F1023">
        <f t="shared" si="17"/>
        <v>9.9928259200809997</v>
      </c>
      <c r="H1023">
        <v>3.6102416515350342</v>
      </c>
      <c r="I1023">
        <v>57602.003679935515</v>
      </c>
      <c r="J1023">
        <f>ROUND(Table1[[#This Row],[Discharge Time (s)]]/3600,3)</f>
        <v>16.001000000000001</v>
      </c>
    </row>
    <row r="1024" spans="1:10" hidden="1">
      <c r="A1024" t="s">
        <v>11</v>
      </c>
      <c r="B1024">
        <v>2</v>
      </c>
      <c r="C1024" s="13">
        <v>141</v>
      </c>
      <c r="D1024" t="str">
        <f>IF(OR(MOD((Table1[[#This Row],[Cycle]])-1,8)=0,Table1[[#This Row],[Cycle]]=1),"Yes","No")</f>
        <v>No</v>
      </c>
      <c r="E1024">
        <v>1.0009764451566001E-2</v>
      </c>
      <c r="F1024">
        <f t="shared" si="17"/>
        <v>10.009764451566001</v>
      </c>
      <c r="H1024">
        <v>3.6523959636688232</v>
      </c>
      <c r="I1024">
        <v>57602.00176071086</v>
      </c>
      <c r="J1024">
        <f>ROUND(Table1[[#This Row],[Discharge Time (s)]]/3600,3)</f>
        <v>16.001000000000001</v>
      </c>
    </row>
    <row r="1025" spans="1:10" hidden="1">
      <c r="A1025" t="s">
        <v>11</v>
      </c>
      <c r="B1025">
        <v>2</v>
      </c>
      <c r="C1025" s="13">
        <v>142</v>
      </c>
      <c r="D1025" t="str">
        <f>IF(OR(MOD((Table1[[#This Row],[Cycle]])-1,8)=0,Table1[[#This Row],[Cycle]]=1),"Yes","No")</f>
        <v>No</v>
      </c>
      <c r="E1025">
        <v>9.9987990248829994E-3</v>
      </c>
      <c r="F1025">
        <f t="shared" si="17"/>
        <v>9.9987990248829988</v>
      </c>
      <c r="H1025">
        <v>3.608391284942627</v>
      </c>
      <c r="I1025">
        <v>57602.001558950302</v>
      </c>
      <c r="J1025">
        <f>ROUND(Table1[[#This Row],[Discharge Time (s)]]/3600,3)</f>
        <v>16.001000000000001</v>
      </c>
    </row>
    <row r="1026" spans="1:10" hidden="1">
      <c r="A1026" t="s">
        <v>11</v>
      </c>
      <c r="B1026">
        <v>2</v>
      </c>
      <c r="C1026" s="13">
        <v>143</v>
      </c>
      <c r="D1026" t="str">
        <f>IF(OR(MOD((Table1[[#This Row],[Cycle]])-1,8)=0,Table1[[#This Row],[Cycle]]=1),"Yes","No")</f>
        <v>No</v>
      </c>
      <c r="E1026">
        <v>9.9639718122690006E-3</v>
      </c>
      <c r="F1026">
        <f t="shared" si="17"/>
        <v>9.9639718122690013</v>
      </c>
      <c r="H1026">
        <v>3.5662143230438232</v>
      </c>
      <c r="I1026">
        <v>57602.003576043426</v>
      </c>
      <c r="J1026">
        <f>ROUND(Table1[[#This Row],[Discharge Time (s)]]/3600,3)</f>
        <v>16.001000000000001</v>
      </c>
    </row>
    <row r="1027" spans="1:10" hidden="1">
      <c r="A1027" t="s">
        <v>11</v>
      </c>
      <c r="B1027">
        <v>2</v>
      </c>
      <c r="C1027" s="13">
        <v>144</v>
      </c>
      <c r="D1027" t="str">
        <f>IF(OR(MOD((Table1[[#This Row],[Cycle]])-1,8)=0,Table1[[#This Row],[Cycle]]=1),"Yes","No")</f>
        <v>No</v>
      </c>
      <c r="E1027">
        <v>0</v>
      </c>
      <c r="F1027">
        <f t="shared" si="17"/>
        <v>0</v>
      </c>
      <c r="H1027">
        <v>3.5662143230438232</v>
      </c>
      <c r="I1027">
        <v>0</v>
      </c>
      <c r="J1027">
        <f>ROUND(Table1[[#This Row],[Discharge Time (s)]]/3600,3)</f>
        <v>0</v>
      </c>
    </row>
    <row r="1028" spans="1:10" hidden="1">
      <c r="A1028" t="s">
        <v>11</v>
      </c>
      <c r="B1028">
        <v>2</v>
      </c>
      <c r="C1028" s="13">
        <v>145</v>
      </c>
      <c r="D1028" t="str">
        <f>IF(OR(MOD((Table1[[#This Row],[Cycle]])-1,8)=0,Table1[[#This Row],[Cycle]]=1),"Yes","No")</f>
        <v>Yes</v>
      </c>
      <c r="E1028">
        <v>1.9922029086728001E-2</v>
      </c>
      <c r="F1028">
        <f t="shared" si="17"/>
        <v>19.922029086727999</v>
      </c>
      <c r="H1028">
        <v>3.6102416515350342</v>
      </c>
      <c r="I1028">
        <v>124513.15277956089</v>
      </c>
      <c r="J1028">
        <f>ROUND(Table1[[#This Row],[Discharge Time (s)]]/3600,3)</f>
        <v>34.587000000000003</v>
      </c>
    </row>
    <row r="1029" spans="1:10" hidden="1">
      <c r="A1029" t="s">
        <v>11</v>
      </c>
      <c r="B1029">
        <v>2</v>
      </c>
      <c r="C1029" s="13">
        <v>146</v>
      </c>
      <c r="D1029" t="str">
        <f>IF(OR(MOD((Table1[[#This Row],[Cycle]])-1,8)=0,Table1[[#This Row],[Cycle]]=1),"Yes","No")</f>
        <v>No</v>
      </c>
      <c r="E1029">
        <v>9.9743904920369993E-3</v>
      </c>
      <c r="F1029">
        <f t="shared" si="17"/>
        <v>9.9743904920369992</v>
      </c>
      <c r="H1029">
        <v>5.1485581398010254</v>
      </c>
      <c r="I1029">
        <v>57600.037556426498</v>
      </c>
      <c r="J1029">
        <f>ROUND(Table1[[#This Row],[Discharge Time (s)]]/3600,3)</f>
        <v>16</v>
      </c>
    </row>
    <row r="1030" spans="1:10" hidden="1">
      <c r="A1030" t="s">
        <v>11</v>
      </c>
      <c r="B1030">
        <v>2</v>
      </c>
      <c r="C1030" s="13">
        <v>147</v>
      </c>
      <c r="D1030" t="str">
        <f>IF(OR(MOD((Table1[[#This Row],[Cycle]])-1,8)=0,Table1[[#This Row],[Cycle]]=1),"Yes","No")</f>
        <v>No</v>
      </c>
      <c r="E1030">
        <v>9.9697539465039998E-3</v>
      </c>
      <c r="F1030">
        <f t="shared" si="17"/>
        <v>9.9697539465039995</v>
      </c>
      <c r="H1030">
        <v>3.6102416515350342</v>
      </c>
      <c r="I1030">
        <v>57600.037619305207</v>
      </c>
      <c r="J1030">
        <f>ROUND(Table1[[#This Row],[Discharge Time (s)]]/3600,3)</f>
        <v>16</v>
      </c>
    </row>
    <row r="1031" spans="1:10" hidden="1">
      <c r="A1031" t="s">
        <v>11</v>
      </c>
      <c r="B1031">
        <v>2</v>
      </c>
      <c r="C1031" s="13">
        <v>148</v>
      </c>
      <c r="D1031" t="str">
        <f>IF(OR(MOD((Table1[[#This Row],[Cycle]])-1,8)=0,Table1[[#This Row],[Cycle]]=1),"Yes","No")</f>
        <v>No</v>
      </c>
      <c r="E1031">
        <v>9.9667187143500004E-3</v>
      </c>
      <c r="F1031">
        <f t="shared" si="17"/>
        <v>9.9667187143499998</v>
      </c>
      <c r="H1031">
        <v>3.6505248546600342</v>
      </c>
      <c r="I1031">
        <v>57602.035087196753</v>
      </c>
      <c r="J1031">
        <f>ROUND(Table1[[#This Row],[Discharge Time (s)]]/3600,3)</f>
        <v>16.001000000000001</v>
      </c>
    </row>
    <row r="1032" spans="1:10" hidden="1">
      <c r="A1032" t="s">
        <v>11</v>
      </c>
      <c r="B1032">
        <v>2</v>
      </c>
      <c r="C1032" s="13">
        <v>149</v>
      </c>
      <c r="D1032" t="str">
        <f>IF(OR(MOD((Table1[[#This Row],[Cycle]])-1,8)=0,Table1[[#This Row],[Cycle]]=1),"Yes","No")</f>
        <v>No</v>
      </c>
      <c r="E1032">
        <v>9.9662680728890007E-3</v>
      </c>
      <c r="F1032">
        <f t="shared" si="17"/>
        <v>9.966268072889001</v>
      </c>
      <c r="H1032">
        <v>3.5662143230438232</v>
      </c>
      <c r="I1032">
        <v>57600.03236994792</v>
      </c>
      <c r="J1032">
        <f>ROUND(Table1[[#This Row],[Discharge Time (s)]]/3600,3)</f>
        <v>16</v>
      </c>
    </row>
    <row r="1033" spans="1:10" hidden="1">
      <c r="A1033" t="s">
        <v>11</v>
      </c>
      <c r="B1033">
        <v>2</v>
      </c>
      <c r="C1033" s="13">
        <v>150</v>
      </c>
      <c r="D1033" t="str">
        <f>IF(OR(MOD((Table1[[#This Row],[Cycle]])-1,8)=0,Table1[[#This Row],[Cycle]]=1),"Yes","No")</f>
        <v>No</v>
      </c>
      <c r="E1033">
        <v>9.975573814459E-3</v>
      </c>
      <c r="F1033">
        <f t="shared" si="17"/>
        <v>9.9755738144590005</v>
      </c>
      <c r="H1033">
        <v>3.5680441856384277</v>
      </c>
      <c r="I1033">
        <v>57602.003593304587</v>
      </c>
      <c r="J1033">
        <f>ROUND(Table1[[#This Row],[Discharge Time (s)]]/3600,3)</f>
        <v>16.001000000000001</v>
      </c>
    </row>
    <row r="1034" spans="1:10" hidden="1">
      <c r="A1034" t="s">
        <v>11</v>
      </c>
      <c r="B1034">
        <v>2</v>
      </c>
      <c r="C1034" s="13">
        <v>151</v>
      </c>
      <c r="D1034" t="str">
        <f>IF(OR(MOD((Table1[[#This Row],[Cycle]])-1,8)=0,Table1[[#This Row],[Cycle]]=1),"Yes","No")</f>
        <v>No</v>
      </c>
      <c r="E1034">
        <v>9.9677624936229999E-3</v>
      </c>
      <c r="F1034">
        <f t="shared" si="17"/>
        <v>9.9677624936230007</v>
      </c>
      <c r="H1034">
        <v>3.5680441856384277</v>
      </c>
      <c r="I1034">
        <v>57602.003795687007</v>
      </c>
      <c r="J1034">
        <f>ROUND(Table1[[#This Row],[Discharge Time (s)]]/3600,3)</f>
        <v>16.001000000000001</v>
      </c>
    </row>
    <row r="1035" spans="1:10" hidden="1">
      <c r="A1035" t="s">
        <v>11</v>
      </c>
      <c r="B1035">
        <v>2</v>
      </c>
      <c r="C1035" s="13">
        <v>152</v>
      </c>
      <c r="D1035" t="str">
        <f>IF(OR(MOD((Table1[[#This Row],[Cycle]])-1,8)=0,Table1[[#This Row],[Cycle]]=1),"Yes","No")</f>
        <v>No</v>
      </c>
      <c r="E1035">
        <v>0</v>
      </c>
      <c r="F1035">
        <f t="shared" si="17"/>
        <v>0</v>
      </c>
      <c r="H1035">
        <v>3.5680441856384277</v>
      </c>
      <c r="I1035">
        <v>0</v>
      </c>
      <c r="J1035">
        <f>ROUND(Table1[[#This Row],[Discharge Time (s)]]/3600,3)</f>
        <v>0</v>
      </c>
    </row>
    <row r="1036" spans="1:10" hidden="1">
      <c r="A1036" t="s">
        <v>11</v>
      </c>
      <c r="B1036">
        <v>2</v>
      </c>
      <c r="C1036" s="13">
        <v>153</v>
      </c>
      <c r="D1036" t="str">
        <f>IF(OR(MOD((Table1[[#This Row],[Cycle]])-1,8)=0,Table1[[#This Row],[Cycle]]=1),"Yes","No")</f>
        <v>Yes</v>
      </c>
      <c r="E1036">
        <v>1.9902094033643E-2</v>
      </c>
      <c r="F1036">
        <f t="shared" si="17"/>
        <v>19.902094033642999</v>
      </c>
      <c r="H1036">
        <v>3.5662143230438232</v>
      </c>
      <c r="I1036">
        <v>124484.60510161228</v>
      </c>
      <c r="J1036">
        <f>ROUND(Table1[[#This Row],[Discharge Time (s)]]/3600,3)</f>
        <v>34.579000000000001</v>
      </c>
    </row>
    <row r="1037" spans="1:10" hidden="1">
      <c r="A1037" t="s">
        <v>11</v>
      </c>
      <c r="B1037">
        <v>2</v>
      </c>
      <c r="C1037" s="13">
        <v>154</v>
      </c>
      <c r="D1037" t="str">
        <f>IF(OR(MOD((Table1[[#This Row],[Cycle]])-1,8)=0,Table1[[#This Row],[Cycle]]=1),"Yes","No")</f>
        <v>No</v>
      </c>
      <c r="E1037">
        <v>9.9733740141180003E-3</v>
      </c>
      <c r="F1037">
        <f t="shared" si="17"/>
        <v>9.9733740141180007</v>
      </c>
      <c r="H1037">
        <v>5.1485581398010254</v>
      </c>
      <c r="I1037">
        <v>57602.003734483282</v>
      </c>
      <c r="J1037">
        <f>ROUND(Table1[[#This Row],[Discharge Time (s)]]/3600,3)</f>
        <v>16.001000000000001</v>
      </c>
    </row>
    <row r="1038" spans="1:10" hidden="1">
      <c r="A1038" t="s">
        <v>11</v>
      </c>
      <c r="B1038">
        <v>2</v>
      </c>
      <c r="C1038" s="13">
        <v>155</v>
      </c>
      <c r="D1038" t="str">
        <f>IF(OR(MOD((Table1[[#This Row],[Cycle]])-1,8)=0,Table1[[#This Row],[Cycle]]=1),"Yes","No")</f>
        <v>No</v>
      </c>
      <c r="E1038">
        <v>9.9651317486430004E-3</v>
      </c>
      <c r="F1038">
        <f t="shared" si="17"/>
        <v>9.9651317486429996</v>
      </c>
      <c r="H1038">
        <v>3.6542689800262451</v>
      </c>
      <c r="I1038">
        <v>57600.037746697824</v>
      </c>
      <c r="J1038">
        <f>ROUND(Table1[[#This Row],[Discharge Time (s)]]/3600,3)</f>
        <v>16</v>
      </c>
    </row>
    <row r="1039" spans="1:10" hidden="1">
      <c r="A1039" t="s">
        <v>11</v>
      </c>
      <c r="B1039">
        <v>2</v>
      </c>
      <c r="C1039" s="13">
        <v>156</v>
      </c>
      <c r="D1039" t="str">
        <f>IF(OR(MOD((Table1[[#This Row],[Cycle]])-1,8)=0,Table1[[#This Row],[Cycle]]=1),"Yes","No")</f>
        <v>No</v>
      </c>
      <c r="E1039">
        <v>9.9579897298690007E-3</v>
      </c>
      <c r="F1039">
        <f t="shared" si="17"/>
        <v>9.9579897298690003</v>
      </c>
      <c r="H1039">
        <v>3.6102416515350342</v>
      </c>
      <c r="I1039">
        <v>57602.004268294557</v>
      </c>
      <c r="J1039">
        <f>ROUND(Table1[[#This Row],[Discharge Time (s)]]/3600,3)</f>
        <v>16.001000000000001</v>
      </c>
    </row>
    <row r="1040" spans="1:10" hidden="1">
      <c r="A1040" t="s">
        <v>11</v>
      </c>
      <c r="B1040">
        <v>2</v>
      </c>
      <c r="C1040" s="13">
        <v>157</v>
      </c>
      <c r="D1040" t="str">
        <f>IF(OR(MOD((Table1[[#This Row],[Cycle]])-1,8)=0,Table1[[#This Row],[Cycle]]=1),"Yes","No")</f>
        <v>No</v>
      </c>
      <c r="E1040">
        <v>9.9697678633540003E-3</v>
      </c>
      <c r="F1040">
        <f t="shared" si="17"/>
        <v>9.9697678633540008</v>
      </c>
      <c r="H1040">
        <v>3.6964006423950195</v>
      </c>
      <c r="I1040">
        <v>57600.039802165746</v>
      </c>
      <c r="J1040">
        <f>ROUND(Table1[[#This Row],[Discharge Time (s)]]/3600,3)</f>
        <v>16</v>
      </c>
    </row>
    <row r="1041" spans="1:10" hidden="1">
      <c r="A1041" t="s">
        <v>11</v>
      </c>
      <c r="B1041">
        <v>2</v>
      </c>
      <c r="C1041" s="13">
        <v>158</v>
      </c>
      <c r="D1041" t="str">
        <f>IF(OR(MOD((Table1[[#This Row],[Cycle]])-1,8)=0,Table1[[#This Row],[Cycle]]=1),"Yes","No")</f>
        <v>No</v>
      </c>
      <c r="E1041">
        <v>9.9710429591179997E-3</v>
      </c>
      <c r="F1041">
        <f t="shared" ref="F1041:F1104" si="18">1000*E1041</f>
        <v>9.9710429591179999</v>
      </c>
      <c r="H1041">
        <v>3.6505248546600342</v>
      </c>
      <c r="I1041">
        <v>57600.024162513568</v>
      </c>
      <c r="J1041">
        <f>ROUND(Table1[[#This Row],[Discharge Time (s)]]/3600,3)</f>
        <v>16</v>
      </c>
    </row>
    <row r="1042" spans="1:10" hidden="1">
      <c r="A1042" t="s">
        <v>11</v>
      </c>
      <c r="B1042">
        <v>2</v>
      </c>
      <c r="C1042" s="13">
        <v>159</v>
      </c>
      <c r="D1042" t="str">
        <f>IF(OR(MOD((Table1[[#This Row],[Cycle]])-1,8)=0,Table1[[#This Row],[Cycle]]=1),"Yes","No")</f>
        <v>No</v>
      </c>
      <c r="E1042">
        <v>1.0039163146219001E-2</v>
      </c>
      <c r="F1042">
        <f t="shared" si="18"/>
        <v>10.039163146219</v>
      </c>
      <c r="H1042">
        <v>3.6065425872802734</v>
      </c>
      <c r="I1042">
        <v>57602.003677439308</v>
      </c>
      <c r="J1042">
        <f>ROUND(Table1[[#This Row],[Discharge Time (s)]]/3600,3)</f>
        <v>16.001000000000001</v>
      </c>
    </row>
    <row r="1043" spans="1:10" hidden="1">
      <c r="A1043" t="s">
        <v>11</v>
      </c>
      <c r="B1043">
        <v>2</v>
      </c>
      <c r="C1043" s="13">
        <v>160</v>
      </c>
      <c r="D1043" t="str">
        <f>IF(OR(MOD((Table1[[#This Row],[Cycle]])-1,8)=0,Table1[[#This Row],[Cycle]]=1),"Yes","No")</f>
        <v>No</v>
      </c>
      <c r="E1043">
        <v>0</v>
      </c>
      <c r="F1043">
        <f t="shared" si="18"/>
        <v>0</v>
      </c>
      <c r="H1043">
        <v>3.6065425872802734</v>
      </c>
      <c r="I1043">
        <v>0</v>
      </c>
      <c r="J1043">
        <f>ROUND(Table1[[#This Row],[Discharge Time (s)]]/3600,3)</f>
        <v>0</v>
      </c>
    </row>
    <row r="1044" spans="1:10" hidden="1">
      <c r="A1044" t="s">
        <v>11</v>
      </c>
      <c r="B1044">
        <v>2</v>
      </c>
      <c r="C1044" s="13">
        <v>161</v>
      </c>
      <c r="D1044" t="str">
        <f>IF(OR(MOD((Table1[[#This Row],[Cycle]])-1,8)=0,Table1[[#This Row],[Cycle]]=1),"Yes","No")</f>
        <v>Yes</v>
      </c>
      <c r="E1044">
        <v>1.9900181548190999E-2</v>
      </c>
      <c r="F1044">
        <f t="shared" si="18"/>
        <v>19.900181548191</v>
      </c>
      <c r="H1044">
        <v>3.6102416515350342</v>
      </c>
      <c r="I1044">
        <v>123971.2182752236</v>
      </c>
      <c r="J1044">
        <f>ROUND(Table1[[#This Row],[Discharge Time (s)]]/3600,3)</f>
        <v>34.436</v>
      </c>
    </row>
    <row r="1045" spans="1:10" hidden="1">
      <c r="A1045" t="s">
        <v>11</v>
      </c>
      <c r="B1045">
        <v>2</v>
      </c>
      <c r="C1045" s="13">
        <v>162</v>
      </c>
      <c r="D1045" t="str">
        <f>IF(OR(MOD((Table1[[#This Row],[Cycle]])-1,8)=0,Table1[[#This Row],[Cycle]]=1),"Yes","No")</f>
        <v>No</v>
      </c>
      <c r="E1045">
        <v>1.0015273535847E-2</v>
      </c>
      <c r="F1045">
        <f t="shared" si="18"/>
        <v>10.015273535847001</v>
      </c>
      <c r="H1045">
        <v>5.1511983871459961</v>
      </c>
      <c r="I1045">
        <v>57600.037604690493</v>
      </c>
      <c r="J1045">
        <f>ROUND(Table1[[#This Row],[Discharge Time (s)]]/3600,3)</f>
        <v>16</v>
      </c>
    </row>
    <row r="1046" spans="1:10" hidden="1">
      <c r="A1046" t="s">
        <v>11</v>
      </c>
      <c r="B1046">
        <v>2</v>
      </c>
      <c r="C1046" s="13">
        <v>163</v>
      </c>
      <c r="D1046" t="str">
        <f>IF(OR(MOD((Table1[[#This Row],[Cycle]])-1,8)=0,Table1[[#This Row],[Cycle]]=1),"Yes","No")</f>
        <v>No</v>
      </c>
      <c r="E1046">
        <v>1.0017787688637999E-2</v>
      </c>
      <c r="F1046">
        <f t="shared" si="18"/>
        <v>10.017787688637998</v>
      </c>
      <c r="H1046">
        <v>3.6523959636688232</v>
      </c>
      <c r="I1046">
        <v>57602.003380880473</v>
      </c>
      <c r="J1046">
        <f>ROUND(Table1[[#This Row],[Discharge Time (s)]]/3600,3)</f>
        <v>16.001000000000001</v>
      </c>
    </row>
    <row r="1047" spans="1:10" hidden="1">
      <c r="A1047" t="s">
        <v>11</v>
      </c>
      <c r="B1047">
        <v>2</v>
      </c>
      <c r="C1047" s="13">
        <v>164</v>
      </c>
      <c r="D1047" t="str">
        <f>IF(OR(MOD((Table1[[#This Row],[Cycle]])-1,8)=0,Table1[[#This Row],[Cycle]]=1),"Yes","No")</f>
        <v>No</v>
      </c>
      <c r="E1047">
        <v>1.0038421279615E-2</v>
      </c>
      <c r="F1047">
        <f t="shared" si="18"/>
        <v>10.038421279614999</v>
      </c>
      <c r="H1047">
        <v>3.7384893894195557</v>
      </c>
      <c r="I1047">
        <v>57600.030877768208</v>
      </c>
      <c r="J1047">
        <f>ROUND(Table1[[#This Row],[Discharge Time (s)]]/3600,3)</f>
        <v>16</v>
      </c>
    </row>
    <row r="1048" spans="1:10" hidden="1">
      <c r="A1048" t="s">
        <v>11</v>
      </c>
      <c r="B1048">
        <v>2</v>
      </c>
      <c r="C1048" s="13">
        <v>165</v>
      </c>
      <c r="D1048" t="str">
        <f>IF(OR(MOD((Table1[[#This Row],[Cycle]])-1,8)=0,Table1[[#This Row],[Cycle]]=1),"Yes","No")</f>
        <v>No</v>
      </c>
      <c r="E1048">
        <v>9.9674262977939992E-3</v>
      </c>
      <c r="F1048">
        <f t="shared" si="18"/>
        <v>9.9674262977939989</v>
      </c>
      <c r="H1048">
        <v>3.6542689800262451</v>
      </c>
      <c r="I1048">
        <v>57600.037521596896</v>
      </c>
      <c r="J1048">
        <f>ROUND(Table1[[#This Row],[Discharge Time (s)]]/3600,3)</f>
        <v>16</v>
      </c>
    </row>
    <row r="1049" spans="1:10" hidden="1">
      <c r="A1049" t="s">
        <v>11</v>
      </c>
      <c r="B1049">
        <v>2</v>
      </c>
      <c r="C1049" s="13">
        <v>166</v>
      </c>
      <c r="D1049" t="str">
        <f>IF(OR(MOD((Table1[[#This Row],[Cycle]])-1,8)=0,Table1[[#This Row],[Cycle]]=1),"Yes","No")</f>
        <v>No</v>
      </c>
      <c r="E1049">
        <v>9.9639698794670006E-3</v>
      </c>
      <c r="F1049">
        <f t="shared" si="18"/>
        <v>9.9639698794670011</v>
      </c>
      <c r="H1049">
        <v>3.6964006423950195</v>
      </c>
      <c r="I1049">
        <v>57600.037614334979</v>
      </c>
      <c r="J1049">
        <f>ROUND(Table1[[#This Row],[Discharge Time (s)]]/3600,3)</f>
        <v>16</v>
      </c>
    </row>
    <row r="1050" spans="1:10" hidden="1">
      <c r="A1050" t="s">
        <v>11</v>
      </c>
      <c r="B1050">
        <v>2</v>
      </c>
      <c r="C1050" s="13">
        <v>167</v>
      </c>
      <c r="D1050" t="str">
        <f>IF(OR(MOD((Table1[[#This Row],[Cycle]])-1,8)=0,Table1[[#This Row],[Cycle]]=1),"Yes","No")</f>
        <v>No</v>
      </c>
      <c r="E1050">
        <v>1.0024749579877E-2</v>
      </c>
      <c r="F1050">
        <f t="shared" si="18"/>
        <v>10.024749579877</v>
      </c>
      <c r="H1050">
        <v>3.6945071220397949</v>
      </c>
      <c r="I1050">
        <v>57600.038378312165</v>
      </c>
      <c r="J1050">
        <f>ROUND(Table1[[#This Row],[Discharge Time (s)]]/3600,3)</f>
        <v>16</v>
      </c>
    </row>
    <row r="1051" spans="1:10" hidden="1">
      <c r="A1051" t="s">
        <v>11</v>
      </c>
      <c r="B1051">
        <v>2</v>
      </c>
      <c r="C1051" s="13">
        <v>168</v>
      </c>
      <c r="D1051" t="str">
        <f>IF(OR(MOD((Table1[[#This Row],[Cycle]])-1,8)=0,Table1[[#This Row],[Cycle]]=1),"Yes","No")</f>
        <v>No</v>
      </c>
      <c r="E1051">
        <v>0</v>
      </c>
      <c r="F1051">
        <f t="shared" si="18"/>
        <v>0</v>
      </c>
      <c r="H1051">
        <v>3.6945071220397949</v>
      </c>
      <c r="I1051">
        <v>0</v>
      </c>
      <c r="J1051">
        <f>ROUND(Table1[[#This Row],[Discharge Time (s)]]/3600,3)</f>
        <v>0</v>
      </c>
    </row>
    <row r="1052" spans="1:10" hidden="1">
      <c r="A1052" t="s">
        <v>11</v>
      </c>
      <c r="B1052">
        <v>2</v>
      </c>
      <c r="C1052" s="13">
        <v>169</v>
      </c>
      <c r="D1052" t="str">
        <f>IF(OR(MOD((Table1[[#This Row],[Cycle]])-1,8)=0,Table1[[#This Row],[Cycle]]=1),"Yes","No")</f>
        <v>Yes</v>
      </c>
      <c r="E1052">
        <v>1.9855921083344E-2</v>
      </c>
      <c r="F1052">
        <f t="shared" si="18"/>
        <v>19.855921083344001</v>
      </c>
      <c r="H1052">
        <v>3.6982963085174561</v>
      </c>
      <c r="I1052">
        <v>124184.12808478356</v>
      </c>
      <c r="J1052">
        <f>ROUND(Table1[[#This Row],[Discharge Time (s)]]/3600,3)</f>
        <v>34.496000000000002</v>
      </c>
    </row>
    <row r="1053" spans="1:10" hidden="1">
      <c r="A1053" t="s">
        <v>11</v>
      </c>
      <c r="B1053">
        <v>2</v>
      </c>
      <c r="C1053" s="13">
        <v>170</v>
      </c>
      <c r="D1053" t="str">
        <f>IF(OR(MOD((Table1[[#This Row],[Cycle]])-1,8)=0,Table1[[#This Row],[Cycle]]=1),"Yes","No")</f>
        <v>No</v>
      </c>
      <c r="E1053">
        <v>9.9484581391359999E-3</v>
      </c>
      <c r="F1053">
        <f t="shared" si="18"/>
        <v>9.9484581391359992</v>
      </c>
      <c r="H1053">
        <v>5.1511983871459961</v>
      </c>
      <c r="I1053">
        <v>57602.003615489622</v>
      </c>
      <c r="J1053">
        <f>ROUND(Table1[[#This Row],[Discharge Time (s)]]/3600,3)</f>
        <v>16.001000000000001</v>
      </c>
    </row>
    <row r="1054" spans="1:10" hidden="1">
      <c r="A1054" t="s">
        <v>11</v>
      </c>
      <c r="B1054">
        <v>2</v>
      </c>
      <c r="C1054" s="13">
        <v>171</v>
      </c>
      <c r="D1054" t="str">
        <f>IF(OR(MOD((Table1[[#This Row],[Cycle]])-1,8)=0,Table1[[#This Row],[Cycle]]=1),"Yes","No")</f>
        <v>No</v>
      </c>
      <c r="E1054">
        <v>9.9654816024250005E-3</v>
      </c>
      <c r="F1054">
        <f t="shared" si="18"/>
        <v>9.965481602425001</v>
      </c>
      <c r="H1054">
        <v>3.6523959636688232</v>
      </c>
      <c r="I1054">
        <v>57600.034474072207</v>
      </c>
      <c r="J1054">
        <f>ROUND(Table1[[#This Row],[Discharge Time (s)]]/3600,3)</f>
        <v>16</v>
      </c>
    </row>
    <row r="1055" spans="1:10" hidden="1">
      <c r="A1055" t="s">
        <v>11</v>
      </c>
      <c r="B1055">
        <v>2</v>
      </c>
      <c r="C1055" s="13">
        <v>172</v>
      </c>
      <c r="D1055" t="str">
        <f>IF(OR(MOD((Table1[[#This Row],[Cycle]])-1,8)=0,Table1[[#This Row],[Cycle]]=1),"Yes","No")</f>
        <v>No</v>
      </c>
      <c r="E1055">
        <v>1.0008908375324E-2</v>
      </c>
      <c r="F1055">
        <f t="shared" si="18"/>
        <v>10.008908375323999</v>
      </c>
      <c r="H1055">
        <v>3.6542689800262451</v>
      </c>
      <c r="I1055">
        <v>57602.002841523965</v>
      </c>
      <c r="J1055">
        <f>ROUND(Table1[[#This Row],[Discharge Time (s)]]/3600,3)</f>
        <v>16.001000000000001</v>
      </c>
    </row>
    <row r="1056" spans="1:10" hidden="1">
      <c r="A1056" t="s">
        <v>11</v>
      </c>
      <c r="B1056">
        <v>2</v>
      </c>
      <c r="C1056" s="13">
        <v>173</v>
      </c>
      <c r="D1056" t="str">
        <f>IF(OR(MOD((Table1[[#This Row],[Cycle]])-1,8)=0,Table1[[#This Row],[Cycle]]=1),"Yes","No")</f>
        <v>No</v>
      </c>
      <c r="E1056">
        <v>9.9633311962250004E-3</v>
      </c>
      <c r="F1056">
        <f t="shared" si="18"/>
        <v>9.9633311962250009</v>
      </c>
      <c r="H1056">
        <v>3.608391284942627</v>
      </c>
      <c r="I1056">
        <v>57600.026647522245</v>
      </c>
      <c r="J1056">
        <f>ROUND(Table1[[#This Row],[Discharge Time (s)]]/3600,3)</f>
        <v>16</v>
      </c>
    </row>
    <row r="1057" spans="1:10" hidden="1">
      <c r="A1057" t="s">
        <v>11</v>
      </c>
      <c r="B1057">
        <v>2</v>
      </c>
      <c r="C1057" s="13">
        <v>174</v>
      </c>
      <c r="D1057" t="str">
        <f>IF(OR(MOD((Table1[[#This Row],[Cycle]])-1,8)=0,Table1[[#This Row],[Cycle]]=1),"Yes","No")</f>
        <v>No</v>
      </c>
      <c r="E1057">
        <v>9.9632506069940001E-3</v>
      </c>
      <c r="F1057">
        <f t="shared" si="18"/>
        <v>9.9632506069940003</v>
      </c>
      <c r="H1057">
        <v>3.6561439037322998</v>
      </c>
      <c r="I1057">
        <v>57600.038051392126</v>
      </c>
      <c r="J1057">
        <f>ROUND(Table1[[#This Row],[Discharge Time (s)]]/3600,3)</f>
        <v>16</v>
      </c>
    </row>
    <row r="1058" spans="1:10" hidden="1">
      <c r="A1058" t="s">
        <v>11</v>
      </c>
      <c r="B1058">
        <v>2</v>
      </c>
      <c r="C1058" s="13">
        <v>175</v>
      </c>
      <c r="D1058" t="str">
        <f>IF(OR(MOD((Table1[[#This Row],[Cycle]])-1,8)=0,Table1[[#This Row],[Cycle]]=1),"Yes","No")</f>
        <v>No</v>
      </c>
      <c r="E1058">
        <v>1.0032483197245E-2</v>
      </c>
      <c r="F1058">
        <f t="shared" si="18"/>
        <v>10.032483197245</v>
      </c>
      <c r="H1058">
        <v>3.6523959636688232</v>
      </c>
      <c r="I1058">
        <v>57600.026975394387</v>
      </c>
      <c r="J1058">
        <f>ROUND(Table1[[#This Row],[Discharge Time (s)]]/3600,3)</f>
        <v>16</v>
      </c>
    </row>
    <row r="1059" spans="1:10" hidden="1">
      <c r="A1059" t="s">
        <v>11</v>
      </c>
      <c r="B1059">
        <v>2</v>
      </c>
      <c r="C1059" s="13">
        <v>176</v>
      </c>
      <c r="D1059" t="str">
        <f>IF(OR(MOD((Table1[[#This Row],[Cycle]])-1,8)=0,Table1[[#This Row],[Cycle]]=1),"Yes","No")</f>
        <v>No</v>
      </c>
      <c r="E1059">
        <v>0</v>
      </c>
      <c r="F1059">
        <f t="shared" si="18"/>
        <v>0</v>
      </c>
      <c r="H1059">
        <v>3.6523959636688232</v>
      </c>
      <c r="I1059">
        <v>0</v>
      </c>
      <c r="J1059">
        <f>ROUND(Table1[[#This Row],[Discharge Time (s)]]/3600,3)</f>
        <v>0</v>
      </c>
    </row>
    <row r="1060" spans="1:10" hidden="1">
      <c r="A1060" t="s">
        <v>11</v>
      </c>
      <c r="B1060">
        <v>2</v>
      </c>
      <c r="C1060" s="13">
        <v>177</v>
      </c>
      <c r="D1060" t="str">
        <f>IF(OR(MOD((Table1[[#This Row],[Cycle]])-1,8)=0,Table1[[#This Row],[Cycle]]=1),"Yes","No")</f>
        <v>Yes</v>
      </c>
      <c r="E1060">
        <v>1.9876227427084999E-2</v>
      </c>
      <c r="F1060">
        <f t="shared" si="18"/>
        <v>19.876227427084999</v>
      </c>
      <c r="H1060">
        <v>3.6523959636688232</v>
      </c>
      <c r="I1060">
        <v>122482.40966349852</v>
      </c>
      <c r="J1060">
        <f>ROUND(Table1[[#This Row],[Discharge Time (s)]]/3600,3)</f>
        <v>34.023000000000003</v>
      </c>
    </row>
    <row r="1061" spans="1:10" hidden="1">
      <c r="A1061" t="s">
        <v>11</v>
      </c>
      <c r="B1061">
        <v>2</v>
      </c>
      <c r="C1061" s="13">
        <v>178</v>
      </c>
      <c r="D1061" t="str">
        <f>IF(OR(MOD((Table1[[#This Row],[Cycle]])-1,8)=0,Table1[[#This Row],[Cycle]]=1),"Yes","No")</f>
        <v>No</v>
      </c>
      <c r="E1061">
        <v>1.0047895077271E-2</v>
      </c>
      <c r="F1061">
        <f t="shared" si="18"/>
        <v>10.047895077270999</v>
      </c>
      <c r="H1061">
        <v>5.153841495513916</v>
      </c>
      <c r="I1061">
        <v>57602.003747745315</v>
      </c>
      <c r="J1061">
        <f>ROUND(Table1[[#This Row],[Discharge Time (s)]]/3600,3)</f>
        <v>16.001000000000001</v>
      </c>
    </row>
    <row r="1062" spans="1:10" hidden="1">
      <c r="A1062" t="s">
        <v>11</v>
      </c>
      <c r="B1062">
        <v>2</v>
      </c>
      <c r="C1062" s="13">
        <v>179</v>
      </c>
      <c r="D1062" t="str">
        <f>IF(OR(MOD((Table1[[#This Row],[Cycle]])-1,8)=0,Table1[[#This Row],[Cycle]]=1),"Yes","No")</f>
        <v>No</v>
      </c>
      <c r="E1062">
        <v>9.9896728260420002E-3</v>
      </c>
      <c r="F1062">
        <f t="shared" si="18"/>
        <v>9.9896728260419998</v>
      </c>
      <c r="H1062">
        <v>3.6964006423950195</v>
      </c>
      <c r="I1062">
        <v>57600.037723392146</v>
      </c>
      <c r="J1062">
        <f>ROUND(Table1[[#This Row],[Discharge Time (s)]]/3600,3)</f>
        <v>16</v>
      </c>
    </row>
    <row r="1063" spans="1:10" hidden="1">
      <c r="A1063" t="s">
        <v>11</v>
      </c>
      <c r="B1063">
        <v>2</v>
      </c>
      <c r="C1063" s="13">
        <v>180</v>
      </c>
      <c r="D1063" t="str">
        <f>IF(OR(MOD((Table1[[#This Row],[Cycle]])-1,8)=0,Table1[[#This Row],[Cycle]]=1),"Yes","No")</f>
        <v>No</v>
      </c>
      <c r="E1063">
        <v>1.0014021907114E-2</v>
      </c>
      <c r="F1063">
        <f t="shared" si="18"/>
        <v>10.014021907114</v>
      </c>
      <c r="H1063">
        <v>3.6523959636688232</v>
      </c>
      <c r="I1063">
        <v>57602.003716690371</v>
      </c>
      <c r="J1063">
        <f>ROUND(Table1[[#This Row],[Discharge Time (s)]]/3600,3)</f>
        <v>16.001000000000001</v>
      </c>
    </row>
    <row r="1064" spans="1:10" hidden="1">
      <c r="A1064" t="s">
        <v>11</v>
      </c>
      <c r="B1064">
        <v>2</v>
      </c>
      <c r="C1064" s="13">
        <v>181</v>
      </c>
      <c r="D1064" t="str">
        <f>IF(OR(MOD((Table1[[#This Row],[Cycle]])-1,8)=0,Table1[[#This Row],[Cycle]]=1),"Yes","No")</f>
        <v>No</v>
      </c>
      <c r="E1064">
        <v>9.9754841043139999E-3</v>
      </c>
      <c r="F1064">
        <f t="shared" si="18"/>
        <v>9.975484104313999</v>
      </c>
      <c r="H1064">
        <v>3.7384893894195557</v>
      </c>
      <c r="I1064">
        <v>57601.998342404077</v>
      </c>
      <c r="J1064">
        <f>ROUND(Table1[[#This Row],[Discharge Time (s)]]/3600,3)</f>
        <v>16.001000000000001</v>
      </c>
    </row>
    <row r="1065" spans="1:10" hidden="1">
      <c r="A1065" t="s">
        <v>11</v>
      </c>
      <c r="B1065">
        <v>2</v>
      </c>
      <c r="C1065" s="13">
        <v>182</v>
      </c>
      <c r="D1065" t="str">
        <f>IF(OR(MOD((Table1[[#This Row],[Cycle]])-1,8)=0,Table1[[#This Row],[Cycle]]=1),"Yes","No")</f>
        <v>No</v>
      </c>
      <c r="E1065">
        <v>1.0024682511745001E-2</v>
      </c>
      <c r="F1065">
        <f t="shared" si="18"/>
        <v>10.024682511745</v>
      </c>
      <c r="H1065">
        <v>3.6964006423950195</v>
      </c>
      <c r="I1065">
        <v>57600.03773360623</v>
      </c>
      <c r="J1065">
        <f>ROUND(Table1[[#This Row],[Discharge Time (s)]]/3600,3)</f>
        <v>16</v>
      </c>
    </row>
    <row r="1066" spans="1:10" hidden="1">
      <c r="A1066" t="s">
        <v>11</v>
      </c>
      <c r="B1066">
        <v>2</v>
      </c>
      <c r="C1066" s="13">
        <v>183</v>
      </c>
      <c r="D1066" t="str">
        <f>IF(OR(MOD((Table1[[#This Row],[Cycle]])-1,8)=0,Table1[[#This Row],[Cycle]]=1),"Yes","No")</f>
        <v>No</v>
      </c>
      <c r="E1066">
        <v>1.0022804292172E-2</v>
      </c>
      <c r="F1066">
        <f t="shared" si="18"/>
        <v>10.022804292171999</v>
      </c>
      <c r="H1066">
        <v>3.6523959636688232</v>
      </c>
      <c r="I1066">
        <v>57602.004005997471</v>
      </c>
      <c r="J1066">
        <f>ROUND(Table1[[#This Row],[Discharge Time (s)]]/3600,3)</f>
        <v>16.001000000000001</v>
      </c>
    </row>
    <row r="1067" spans="1:10" hidden="1">
      <c r="A1067" t="s">
        <v>11</v>
      </c>
      <c r="B1067">
        <v>2</v>
      </c>
      <c r="C1067" s="13">
        <v>184</v>
      </c>
      <c r="D1067" t="str">
        <f>IF(OR(MOD((Table1[[#This Row],[Cycle]])-1,8)=0,Table1[[#This Row],[Cycle]]=1),"Yes","No")</f>
        <v>No</v>
      </c>
      <c r="E1067">
        <v>0</v>
      </c>
      <c r="F1067">
        <f t="shared" si="18"/>
        <v>0</v>
      </c>
      <c r="H1067">
        <v>3.6523959636688232</v>
      </c>
      <c r="I1067">
        <v>0</v>
      </c>
      <c r="J1067">
        <f>ROUND(Table1[[#This Row],[Discharge Time (s)]]/3600,3)</f>
        <v>0</v>
      </c>
    </row>
    <row r="1068" spans="1:10" hidden="1">
      <c r="A1068" t="s">
        <v>11</v>
      </c>
      <c r="B1068">
        <v>2</v>
      </c>
      <c r="C1068" s="13">
        <v>185</v>
      </c>
      <c r="D1068" t="str">
        <f>IF(OR(MOD((Table1[[#This Row],[Cycle]])-1,8)=0,Table1[[#This Row],[Cycle]]=1),"Yes","No")</f>
        <v>Yes</v>
      </c>
      <c r="E1068">
        <v>1.9832136696492999E-2</v>
      </c>
      <c r="F1068">
        <f t="shared" si="18"/>
        <v>19.832136696492999</v>
      </c>
      <c r="H1068">
        <v>3.6982963085174561</v>
      </c>
      <c r="I1068">
        <v>123262.74407066198</v>
      </c>
      <c r="J1068">
        <f>ROUND(Table1[[#This Row],[Discharge Time (s)]]/3600,3)</f>
        <v>34.24</v>
      </c>
    </row>
    <row r="1069" spans="1:10" hidden="1">
      <c r="A1069" t="s">
        <v>11</v>
      </c>
      <c r="B1069">
        <v>2</v>
      </c>
      <c r="C1069" s="13">
        <v>186</v>
      </c>
      <c r="D1069" t="str">
        <f>IF(OR(MOD((Table1[[#This Row],[Cycle]])-1,8)=0,Table1[[#This Row],[Cycle]]=1),"Yes","No")</f>
        <v>No</v>
      </c>
      <c r="E1069">
        <v>1.0030592677874E-2</v>
      </c>
      <c r="F1069">
        <f t="shared" si="18"/>
        <v>10.030592677873999</v>
      </c>
      <c r="H1069">
        <v>5.1925630569458008</v>
      </c>
      <c r="I1069">
        <v>57602.003567517197</v>
      </c>
      <c r="J1069">
        <f>ROUND(Table1[[#This Row],[Discharge Time (s)]]/3600,3)</f>
        <v>16.001000000000001</v>
      </c>
    </row>
    <row r="1070" spans="1:10" hidden="1">
      <c r="A1070" t="s">
        <v>11</v>
      </c>
      <c r="B1070">
        <v>2</v>
      </c>
      <c r="C1070" s="13">
        <v>187</v>
      </c>
      <c r="D1070" t="str">
        <f>IF(OR(MOD((Table1[[#This Row],[Cycle]])-1,8)=0,Table1[[#This Row],[Cycle]]=1),"Yes","No")</f>
        <v>No</v>
      </c>
      <c r="E1070">
        <v>1.0044812268224E-2</v>
      </c>
      <c r="F1070">
        <f t="shared" si="18"/>
        <v>10.044812268224</v>
      </c>
      <c r="H1070">
        <v>3.7404055595397949</v>
      </c>
      <c r="I1070">
        <v>57601.998762824966</v>
      </c>
      <c r="J1070">
        <f>ROUND(Table1[[#This Row],[Discharge Time (s)]]/3600,3)</f>
        <v>16.001000000000001</v>
      </c>
    </row>
    <row r="1071" spans="1:10" hidden="1">
      <c r="A1071" t="s">
        <v>11</v>
      </c>
      <c r="B1071">
        <v>2</v>
      </c>
      <c r="C1071" s="13">
        <v>188</v>
      </c>
      <c r="D1071" t="str">
        <f>IF(OR(MOD((Table1[[#This Row],[Cycle]])-1,8)=0,Table1[[#This Row],[Cycle]]=1),"Yes","No")</f>
        <v>No</v>
      </c>
      <c r="E1071">
        <v>1.003406617829E-2</v>
      </c>
      <c r="F1071">
        <f t="shared" si="18"/>
        <v>10.034066178290001</v>
      </c>
      <c r="H1071">
        <v>3.7404055595397949</v>
      </c>
      <c r="I1071">
        <v>57602.002437601579</v>
      </c>
      <c r="J1071">
        <f>ROUND(Table1[[#This Row],[Discharge Time (s)]]/3600,3)</f>
        <v>16.001000000000001</v>
      </c>
    </row>
    <row r="1072" spans="1:10" hidden="1">
      <c r="A1072" t="s">
        <v>11</v>
      </c>
      <c r="B1072">
        <v>2</v>
      </c>
      <c r="C1072" s="13">
        <v>189</v>
      </c>
      <c r="D1072" t="str">
        <f>IF(OR(MOD((Table1[[#This Row],[Cycle]])-1,8)=0,Table1[[#This Row],[Cycle]]=1),"Yes","No")</f>
        <v>No</v>
      </c>
      <c r="E1072">
        <v>1.0023128378084001E-2</v>
      </c>
      <c r="F1072">
        <f t="shared" si="18"/>
        <v>10.023128378084001</v>
      </c>
      <c r="H1072">
        <v>3.6964006423950195</v>
      </c>
      <c r="I1072">
        <v>57602.006515878864</v>
      </c>
      <c r="J1072">
        <f>ROUND(Table1[[#This Row],[Discharge Time (s)]]/3600,3)</f>
        <v>16.001000000000001</v>
      </c>
    </row>
    <row r="1073" spans="1:10" hidden="1">
      <c r="A1073" t="s">
        <v>11</v>
      </c>
      <c r="B1073">
        <v>2</v>
      </c>
      <c r="C1073" s="13">
        <v>190</v>
      </c>
      <c r="D1073" t="str">
        <f>IF(OR(MOD((Table1[[#This Row],[Cycle]])-1,8)=0,Table1[[#This Row],[Cycle]]=1),"Yes","No")</f>
        <v>No</v>
      </c>
      <c r="E1073">
        <v>9.9761800869339994E-3</v>
      </c>
      <c r="F1073">
        <f t="shared" si="18"/>
        <v>9.9761800869339989</v>
      </c>
      <c r="H1073">
        <v>3.6982963085174561</v>
      </c>
      <c r="I1073">
        <v>57601.991517454997</v>
      </c>
      <c r="J1073">
        <f>ROUND(Table1[[#This Row],[Discharge Time (s)]]/3600,3)</f>
        <v>16.001000000000001</v>
      </c>
    </row>
    <row r="1074" spans="1:10" hidden="1">
      <c r="A1074" t="s">
        <v>11</v>
      </c>
      <c r="B1074">
        <v>2</v>
      </c>
      <c r="C1074" s="13">
        <v>191</v>
      </c>
      <c r="D1074" t="str">
        <f>IF(OR(MOD((Table1[[#This Row],[Cycle]])-1,8)=0,Table1[[#This Row],[Cycle]]=1),"Yes","No")</f>
        <v>No</v>
      </c>
      <c r="E1074">
        <v>9.9590347243939999E-3</v>
      </c>
      <c r="F1074">
        <f t="shared" si="18"/>
        <v>9.9590347243939998</v>
      </c>
      <c r="H1074">
        <v>3.6139483451843262</v>
      </c>
      <c r="I1074">
        <v>57600.02510898764</v>
      </c>
      <c r="J1074">
        <f>ROUND(Table1[[#This Row],[Discharge Time (s)]]/3600,3)</f>
        <v>16</v>
      </c>
    </row>
    <row r="1075" spans="1:10" hidden="1">
      <c r="A1075" t="s">
        <v>11</v>
      </c>
      <c r="B1075">
        <v>2</v>
      </c>
      <c r="C1075" s="13">
        <v>192</v>
      </c>
      <c r="D1075" t="str">
        <f>IF(OR(MOD((Table1[[#This Row],[Cycle]])-1,8)=0,Table1[[#This Row],[Cycle]]=1),"Yes","No")</f>
        <v>No</v>
      </c>
      <c r="E1075">
        <v>0</v>
      </c>
      <c r="F1075">
        <f t="shared" si="18"/>
        <v>0</v>
      </c>
      <c r="H1075">
        <v>3.6139483451843262</v>
      </c>
      <c r="I1075">
        <v>0</v>
      </c>
      <c r="J1075">
        <f>ROUND(Table1[[#This Row],[Discharge Time (s)]]/3600,3)</f>
        <v>0</v>
      </c>
    </row>
    <row r="1076" spans="1:10" hidden="1">
      <c r="A1076" t="s">
        <v>11</v>
      </c>
      <c r="B1076">
        <v>2</v>
      </c>
      <c r="C1076" s="13">
        <v>193</v>
      </c>
      <c r="D1076" t="str">
        <f>IF(OR(MOD((Table1[[#This Row],[Cycle]])-1,8)=0,Table1[[#This Row],[Cycle]]=1),"Yes","No")</f>
        <v>Yes</v>
      </c>
      <c r="E1076">
        <v>1.9794946561331E-2</v>
      </c>
      <c r="F1076">
        <f t="shared" si="18"/>
        <v>19.794946561330999</v>
      </c>
      <c r="H1076">
        <v>3.7384893894195557</v>
      </c>
      <c r="I1076">
        <v>123499.12770451316</v>
      </c>
      <c r="J1076">
        <f>ROUND(Table1[[#This Row],[Discharge Time (s)]]/3600,3)</f>
        <v>34.305</v>
      </c>
    </row>
    <row r="1077" spans="1:10" hidden="1">
      <c r="A1077" t="s">
        <v>11</v>
      </c>
      <c r="B1077">
        <v>2</v>
      </c>
      <c r="C1077" s="13">
        <v>194</v>
      </c>
      <c r="D1077" t="str">
        <f>IF(OR(MOD((Table1[[#This Row],[Cycle]])-1,8)=0,Table1[[#This Row],[Cycle]]=1),"Yes","No")</f>
        <v>No</v>
      </c>
      <c r="E1077">
        <v>1.0011026029917E-2</v>
      </c>
      <c r="F1077">
        <f t="shared" si="18"/>
        <v>10.011026029917</v>
      </c>
      <c r="H1077">
        <v>5.277867317199707</v>
      </c>
      <c r="I1077">
        <v>57602.003586227918</v>
      </c>
      <c r="J1077">
        <f>ROUND(Table1[[#This Row],[Discharge Time (s)]]/3600,3)</f>
        <v>16.001000000000001</v>
      </c>
    </row>
    <row r="1078" spans="1:10" hidden="1">
      <c r="A1078" t="s">
        <v>11</v>
      </c>
      <c r="B1078">
        <v>2</v>
      </c>
      <c r="C1078" s="13">
        <v>195</v>
      </c>
      <c r="D1078" t="str">
        <f>IF(OR(MOD((Table1[[#This Row],[Cycle]])-1,8)=0,Table1[[#This Row],[Cycle]]=1),"Yes","No")</f>
        <v>No</v>
      </c>
      <c r="E1078">
        <v>9.9752295269539999E-3</v>
      </c>
      <c r="F1078">
        <f t="shared" si="18"/>
        <v>9.9752295269539992</v>
      </c>
      <c r="H1078">
        <v>3.6561439037322998</v>
      </c>
      <c r="I1078">
        <v>57600.037589840053</v>
      </c>
      <c r="J1078">
        <f>ROUND(Table1[[#This Row],[Discharge Time (s)]]/3600,3)</f>
        <v>16</v>
      </c>
    </row>
    <row r="1079" spans="1:10" hidden="1">
      <c r="A1079" t="s">
        <v>11</v>
      </c>
      <c r="B1079">
        <v>2</v>
      </c>
      <c r="C1079" s="13">
        <v>196</v>
      </c>
      <c r="D1079" t="str">
        <f>IF(OR(MOD((Table1[[#This Row],[Cycle]])-1,8)=0,Table1[[#This Row],[Cycle]]=1),"Yes","No")</f>
        <v>No</v>
      </c>
      <c r="E1079">
        <v>9.978408455832E-3</v>
      </c>
      <c r="F1079">
        <f t="shared" si="18"/>
        <v>9.9784084558319996</v>
      </c>
      <c r="H1079">
        <v>3.6120941638946533</v>
      </c>
      <c r="I1079">
        <v>57602.003680884278</v>
      </c>
      <c r="J1079">
        <f>ROUND(Table1[[#This Row],[Discharge Time (s)]]/3600,3)</f>
        <v>16.001000000000001</v>
      </c>
    </row>
    <row r="1080" spans="1:10">
      <c r="A1080" t="s">
        <v>10</v>
      </c>
      <c r="B1080">
        <v>2</v>
      </c>
      <c r="C1080">
        <v>161</v>
      </c>
      <c r="D1080" t="str">
        <f>IF(OR(MOD((Table1[[#This Row],[Cycle]])-1,8)=0,Table1[[#This Row],[Cycle]]=1),"Yes","No")</f>
        <v>Yes</v>
      </c>
      <c r="E1080">
        <v>1.6193714332519999E-2</v>
      </c>
      <c r="F1080">
        <f t="shared" si="18"/>
        <v>16.193714332519999</v>
      </c>
      <c r="H1080">
        <v>1.8456034660339355</v>
      </c>
      <c r="I1080">
        <v>97867.918827333764</v>
      </c>
      <c r="J1080">
        <f>ROUND(Table1[[#This Row],[Discharge Time (s)]]/3600,3)</f>
        <v>27.186</v>
      </c>
    </row>
    <row r="1081" spans="1:10">
      <c r="A1081" t="s">
        <v>10</v>
      </c>
      <c r="B1081">
        <v>2</v>
      </c>
      <c r="C1081">
        <v>169</v>
      </c>
      <c r="D1081" t="str">
        <f>IF(OR(MOD((Table1[[#This Row],[Cycle]])-1,8)=0,Table1[[#This Row],[Cycle]]=1),"Yes","No")</f>
        <v>Yes</v>
      </c>
      <c r="E1081">
        <v>1.6166609661467001E-2</v>
      </c>
      <c r="F1081">
        <f t="shared" si="18"/>
        <v>16.166609661467</v>
      </c>
      <c r="H1081">
        <v>1.8465484380722046</v>
      </c>
      <c r="I1081">
        <v>97717.004455265487</v>
      </c>
      <c r="J1081">
        <f>ROUND(Table1[[#This Row],[Discharge Time (s)]]/3600,3)</f>
        <v>27.143999999999998</v>
      </c>
    </row>
    <row r="1082" spans="1:10">
      <c r="A1082" t="s">
        <v>10</v>
      </c>
      <c r="B1082">
        <v>2</v>
      </c>
      <c r="C1082">
        <v>177</v>
      </c>
      <c r="D1082" t="str">
        <f>IF(OR(MOD((Table1[[#This Row],[Cycle]])-1,8)=0,Table1[[#This Row],[Cycle]]=1),"Yes","No")</f>
        <v>Yes</v>
      </c>
      <c r="E1082">
        <v>1.6140974970412999E-2</v>
      </c>
      <c r="F1082">
        <f t="shared" si="18"/>
        <v>16.140974970412998</v>
      </c>
      <c r="H1082">
        <v>1.8895463943481445</v>
      </c>
      <c r="I1082">
        <v>97465.044866440716</v>
      </c>
      <c r="J1082">
        <f>ROUND(Table1[[#This Row],[Discharge Time (s)]]/3600,3)</f>
        <v>27.074000000000002</v>
      </c>
    </row>
    <row r="1083" spans="1:10">
      <c r="A1083" t="s">
        <v>10</v>
      </c>
      <c r="B1083">
        <v>2</v>
      </c>
      <c r="C1083">
        <v>185</v>
      </c>
      <c r="D1083" t="str">
        <f>IF(OR(MOD((Table1[[#This Row],[Cycle]])-1,8)=0,Table1[[#This Row],[Cycle]]=1),"Yes","No")</f>
        <v>Yes</v>
      </c>
      <c r="E1083">
        <v>1.6092801050553999E-2</v>
      </c>
      <c r="F1083">
        <f t="shared" si="18"/>
        <v>16.092801050553998</v>
      </c>
      <c r="H1083">
        <v>1.8895463943481445</v>
      </c>
      <c r="I1083">
        <v>97391.845189947955</v>
      </c>
      <c r="J1083">
        <f>ROUND(Table1[[#This Row],[Discharge Time (s)]]/3600,3)</f>
        <v>27.053000000000001</v>
      </c>
    </row>
    <row r="1084" spans="1:10">
      <c r="A1084" t="s">
        <v>10</v>
      </c>
      <c r="B1084">
        <v>2</v>
      </c>
      <c r="C1084">
        <v>193</v>
      </c>
      <c r="D1084" t="str">
        <f>IF(OR(MOD((Table1[[#This Row],[Cycle]])-1,8)=0,Table1[[#This Row],[Cycle]]=1),"Yes","No")</f>
        <v>Yes</v>
      </c>
      <c r="E1084">
        <v>1.6072378185477999E-2</v>
      </c>
      <c r="F1084">
        <f t="shared" si="18"/>
        <v>16.072378185477998</v>
      </c>
      <c r="H1084">
        <v>2.020341157913208</v>
      </c>
      <c r="I1084">
        <v>97103.179469104871</v>
      </c>
      <c r="J1084">
        <f>ROUND(Table1[[#This Row],[Discharge Time (s)]]/3600,3)</f>
        <v>26.972999999999999</v>
      </c>
    </row>
    <row r="1085" spans="1:10">
      <c r="A1085" t="s">
        <v>10</v>
      </c>
      <c r="B1085">
        <v>2</v>
      </c>
      <c r="C1085">
        <v>201</v>
      </c>
      <c r="D1085" t="str">
        <f>IF(OR(MOD((Table1[[#This Row],[Cycle]])-1,8)=0,Table1[[#This Row],[Cycle]]=1),"Yes","No")</f>
        <v>Yes</v>
      </c>
      <c r="E1085">
        <v>1.6062994843257E-2</v>
      </c>
      <c r="F1085">
        <f t="shared" si="18"/>
        <v>16.062994843256998</v>
      </c>
      <c r="H1085">
        <v>1.8905138969421387</v>
      </c>
      <c r="I1085">
        <v>97050.387416890939</v>
      </c>
      <c r="J1085">
        <f>ROUND(Table1[[#This Row],[Discharge Time (s)]]/3600,3)</f>
        <v>26.957999999999998</v>
      </c>
    </row>
    <row r="1086" spans="1:10">
      <c r="A1086" t="s">
        <v>10</v>
      </c>
      <c r="B1086">
        <v>2</v>
      </c>
      <c r="C1086">
        <v>209</v>
      </c>
      <c r="D1086" t="str">
        <f>IF(OR(MOD((Table1[[#This Row],[Cycle]])-1,8)=0,Table1[[#This Row],[Cycle]]=1),"Yes","No")</f>
        <v>Yes</v>
      </c>
      <c r="E1086">
        <v>1.6031728787520998E-2</v>
      </c>
      <c r="F1086">
        <f t="shared" si="18"/>
        <v>16.031728787520997</v>
      </c>
      <c r="H1086">
        <v>1.9774322509765625</v>
      </c>
      <c r="I1086">
        <v>96823.634458278058</v>
      </c>
      <c r="J1086">
        <f>ROUND(Table1[[#This Row],[Discharge Time (s)]]/3600,3)</f>
        <v>26.895</v>
      </c>
    </row>
    <row r="1087" spans="1:10">
      <c r="A1087" t="s">
        <v>10</v>
      </c>
      <c r="B1087">
        <v>2</v>
      </c>
      <c r="C1087">
        <v>217</v>
      </c>
      <c r="D1087" t="str">
        <f>IF(OR(MOD((Table1[[#This Row],[Cycle]])-1,8)=0,Table1[[#This Row],[Cycle]]=1),"Yes","No")</f>
        <v>Yes</v>
      </c>
      <c r="E1087">
        <v>1.6012438974102001E-2</v>
      </c>
      <c r="F1087">
        <f t="shared" si="18"/>
        <v>16.012438974102</v>
      </c>
      <c r="H1087">
        <v>1.9344793558120728</v>
      </c>
      <c r="I1087">
        <v>96695.77368451214</v>
      </c>
      <c r="J1087">
        <f>ROUND(Table1[[#This Row],[Discharge Time (s)]]/3600,3)</f>
        <v>26.86</v>
      </c>
    </row>
    <row r="1088" spans="1:10">
      <c r="A1088" t="s">
        <v>10</v>
      </c>
      <c r="B1088">
        <v>2</v>
      </c>
      <c r="C1088">
        <v>225</v>
      </c>
      <c r="D1088" t="str">
        <f>IF(OR(MOD((Table1[[#This Row],[Cycle]])-1,8)=0,Table1[[#This Row],[Cycle]]=1),"Yes","No")</f>
        <v>Yes</v>
      </c>
      <c r="E1088">
        <v>1.5978562569441E-2</v>
      </c>
      <c r="F1088">
        <f t="shared" si="18"/>
        <v>15.978562569440999</v>
      </c>
      <c r="H1088">
        <v>1.9784448146820068</v>
      </c>
      <c r="I1088">
        <v>96417.813195576775</v>
      </c>
      <c r="J1088">
        <f>ROUND(Table1[[#This Row],[Discharge Time (s)]]/3600,3)</f>
        <v>26.783000000000001</v>
      </c>
    </row>
    <row r="1089" spans="1:10">
      <c r="A1089" t="s">
        <v>10</v>
      </c>
      <c r="B1089">
        <v>2</v>
      </c>
      <c r="C1089">
        <v>233</v>
      </c>
      <c r="D1089" t="str">
        <f>IF(OR(MOD((Table1[[#This Row],[Cycle]])-1,8)=0,Table1[[#This Row],[Cycle]]=1),"Yes","No")</f>
        <v>Yes</v>
      </c>
      <c r="E1089">
        <v>1.5944778232644001E-2</v>
      </c>
      <c r="F1089">
        <f t="shared" si="18"/>
        <v>15.944778232644001</v>
      </c>
      <c r="H1089">
        <v>2.0632064342498779</v>
      </c>
      <c r="I1089">
        <v>96255.857665468589</v>
      </c>
      <c r="J1089">
        <f>ROUND(Table1[[#This Row],[Discharge Time (s)]]/3600,3)</f>
        <v>26.738</v>
      </c>
    </row>
    <row r="1090" spans="1:10">
      <c r="A1090" t="s">
        <v>10</v>
      </c>
      <c r="B1090">
        <v>2</v>
      </c>
      <c r="C1090">
        <v>241</v>
      </c>
      <c r="D1090" t="str">
        <f>IF(OR(MOD((Table1[[#This Row],[Cycle]])-1,8)=0,Table1[[#This Row],[Cycle]]=1),"Yes","No")</f>
        <v>Yes</v>
      </c>
      <c r="E1090">
        <v>1.5921072094976001E-2</v>
      </c>
      <c r="F1090">
        <f t="shared" si="18"/>
        <v>15.921072094976001</v>
      </c>
      <c r="H1090">
        <v>2.0224101543426514</v>
      </c>
      <c r="I1090">
        <v>96157.968751462569</v>
      </c>
      <c r="J1090">
        <f>ROUND(Table1[[#This Row],[Discharge Time (s)]]/3600,3)</f>
        <v>26.710999999999999</v>
      </c>
    </row>
    <row r="1091" spans="1:10">
      <c r="A1091" t="s">
        <v>10</v>
      </c>
      <c r="B1091">
        <v>2</v>
      </c>
      <c r="C1091">
        <v>249</v>
      </c>
      <c r="D1091" t="str">
        <f>IF(OR(MOD((Table1[[#This Row],[Cycle]])-1,8)=0,Table1[[#This Row],[Cycle]]=1),"Yes","No")</f>
        <v>Yes</v>
      </c>
      <c r="E1091">
        <v>1.5883467276103999E-2</v>
      </c>
      <c r="F1091">
        <f t="shared" si="18"/>
        <v>15.883467276104</v>
      </c>
      <c r="H1091">
        <v>2.0642616748809814</v>
      </c>
      <c r="I1091">
        <v>95887.561285687407</v>
      </c>
      <c r="J1091">
        <f>ROUND(Table1[[#This Row],[Discharge Time (s)]]/3600,3)</f>
        <v>26.635000000000002</v>
      </c>
    </row>
    <row r="1092" spans="1:10">
      <c r="A1092" t="s">
        <v>10</v>
      </c>
      <c r="B1092">
        <v>2</v>
      </c>
      <c r="C1092">
        <v>257</v>
      </c>
      <c r="D1092" t="str">
        <f>IF(OR(MOD((Table1[[#This Row],[Cycle]])-1,8)=0,Table1[[#This Row],[Cycle]]=1),"Yes","No")</f>
        <v>Yes</v>
      </c>
      <c r="E1092">
        <v>1.5843871713849999E-2</v>
      </c>
      <c r="F1092">
        <f t="shared" si="18"/>
        <v>15.84387171385</v>
      </c>
      <c r="H1092">
        <v>2.066375732421875</v>
      </c>
      <c r="I1092">
        <v>95680.225744310315</v>
      </c>
      <c r="J1092">
        <f>ROUND(Table1[[#This Row],[Discharge Time (s)]]/3600,3)</f>
        <v>26.577999999999999</v>
      </c>
    </row>
    <row r="1093" spans="1:10">
      <c r="A1093" t="s">
        <v>10</v>
      </c>
      <c r="B1093">
        <v>2</v>
      </c>
      <c r="C1093">
        <v>265</v>
      </c>
      <c r="D1093" t="str">
        <f>IF(OR(MOD((Table1[[#This Row],[Cycle]])-1,8)=0,Table1[[#This Row],[Cycle]]=1),"Yes","No")</f>
        <v>Yes</v>
      </c>
      <c r="E1093">
        <v>1.5819055455909999E-2</v>
      </c>
      <c r="F1093">
        <f t="shared" si="18"/>
        <v>15.81905545591</v>
      </c>
      <c r="H1093">
        <v>2.0653181076049805</v>
      </c>
      <c r="I1093">
        <v>95499.753188439558</v>
      </c>
      <c r="J1093">
        <f>ROUND(Table1[[#This Row],[Discharge Time (s)]]/3600,3)</f>
        <v>26.527999999999999</v>
      </c>
    </row>
    <row r="1094" spans="1:10">
      <c r="A1094" t="s">
        <v>10</v>
      </c>
      <c r="B1094">
        <v>2</v>
      </c>
      <c r="C1094">
        <v>273</v>
      </c>
      <c r="D1094" t="str">
        <f>IF(OR(MOD((Table1[[#This Row],[Cycle]])-1,8)=0,Table1[[#This Row],[Cycle]]=1),"Yes","No")</f>
        <v>Yes</v>
      </c>
      <c r="E1094">
        <v>1.5772598898286E-2</v>
      </c>
      <c r="F1094">
        <f t="shared" si="18"/>
        <v>15.772598898286001</v>
      </c>
      <c r="H1094">
        <v>2.1521027088165283</v>
      </c>
      <c r="I1094">
        <v>95279.250764097698</v>
      </c>
      <c r="J1094">
        <f>ROUND(Table1[[#This Row],[Discharge Time (s)]]/3600,3)</f>
        <v>26.466000000000001</v>
      </c>
    </row>
    <row r="1095" spans="1:10">
      <c r="A1095" t="s">
        <v>10</v>
      </c>
      <c r="B1095">
        <v>2</v>
      </c>
      <c r="C1095">
        <v>281</v>
      </c>
      <c r="D1095" t="str">
        <f>IF(OR(MOD((Table1[[#This Row],[Cycle]])-1,8)=0,Table1[[#This Row],[Cycle]]=1),"Yes","No")</f>
        <v>Yes</v>
      </c>
      <c r="E1095">
        <v>1.5740156233472E-2</v>
      </c>
      <c r="F1095">
        <f t="shared" si="18"/>
        <v>15.740156233472</v>
      </c>
      <c r="H1095">
        <v>2.066375732421875</v>
      </c>
      <c r="I1095">
        <v>95073.752812796636</v>
      </c>
      <c r="J1095">
        <f>ROUND(Table1[[#This Row],[Discharge Time (s)]]/3600,3)</f>
        <v>26.408999999999999</v>
      </c>
    </row>
    <row r="1096" spans="1:10">
      <c r="A1096" t="s">
        <v>10</v>
      </c>
      <c r="B1096">
        <v>2</v>
      </c>
      <c r="C1096">
        <v>289</v>
      </c>
      <c r="D1096" t="str">
        <f>IF(OR(MOD((Table1[[#This Row],[Cycle]])-1,8)=0,Table1[[#This Row],[Cycle]]=1),"Yes","No")</f>
        <v>Yes</v>
      </c>
      <c r="E1096">
        <v>1.5706709532836E-2</v>
      </c>
      <c r="F1096">
        <f t="shared" si="18"/>
        <v>15.706709532836001</v>
      </c>
      <c r="H1096">
        <v>2.1103410720825195</v>
      </c>
      <c r="I1096">
        <v>94885.108278232146</v>
      </c>
      <c r="J1096">
        <f>ROUND(Table1[[#This Row],[Discharge Time (s)]]/3600,3)</f>
        <v>26.356999999999999</v>
      </c>
    </row>
    <row r="1097" spans="1:10">
      <c r="A1097" t="s">
        <v>10</v>
      </c>
      <c r="B1097">
        <v>2</v>
      </c>
      <c r="C1097">
        <v>66</v>
      </c>
      <c r="D1097" t="str">
        <f>IF(OR(MOD((Table1[[#This Row],[Cycle]])-1,8)=0,Table1[[#This Row],[Cycle]]=1),"Yes","No")</f>
        <v>No</v>
      </c>
      <c r="E1097">
        <v>1.0072162528757001E-2</v>
      </c>
      <c r="F1097">
        <f t="shared" si="18"/>
        <v>10.072162528757001</v>
      </c>
      <c r="H1097">
        <v>0</v>
      </c>
      <c r="I1097">
        <v>57600.038479814742</v>
      </c>
      <c r="J1097">
        <f>ROUND(Table1[[#This Row],[Discharge Time (s)]]/3600,3)</f>
        <v>16</v>
      </c>
    </row>
    <row r="1098" spans="1:10">
      <c r="A1098" t="s">
        <v>10</v>
      </c>
      <c r="B1098">
        <v>2</v>
      </c>
      <c r="C1098">
        <v>67</v>
      </c>
      <c r="D1098" t="str">
        <f>IF(OR(MOD((Table1[[#This Row],[Cycle]])-1,8)=0,Table1[[#This Row],[Cycle]]=1),"Yes","No")</f>
        <v>No</v>
      </c>
      <c r="E1098">
        <v>1.0082884590645999E-2</v>
      </c>
      <c r="F1098">
        <f t="shared" si="18"/>
        <v>10.082884590646</v>
      </c>
      <c r="H1098">
        <v>1.5387903451919556</v>
      </c>
      <c r="I1098">
        <v>57600.010476679236</v>
      </c>
      <c r="J1098">
        <f>ROUND(Table1[[#This Row],[Discharge Time (s)]]/3600,3)</f>
        <v>16</v>
      </c>
    </row>
    <row r="1099" spans="1:10">
      <c r="A1099" t="s">
        <v>10</v>
      </c>
      <c r="B1099">
        <v>2</v>
      </c>
      <c r="C1099">
        <v>68</v>
      </c>
      <c r="D1099" t="str">
        <f>IF(OR(MOD((Table1[[#This Row],[Cycle]])-1,8)=0,Table1[[#This Row],[Cycle]]=1),"Yes","No")</f>
        <v>No</v>
      </c>
      <c r="E1099">
        <v>1.0083150038597E-2</v>
      </c>
      <c r="F1099">
        <f t="shared" si="18"/>
        <v>10.083150038596999</v>
      </c>
      <c r="H1099">
        <v>1.5380028486251831</v>
      </c>
      <c r="I1099">
        <v>57601.976321756025</v>
      </c>
      <c r="J1099">
        <f>ROUND(Table1[[#This Row],[Discharge Time (s)]]/3600,3)</f>
        <v>16.001000000000001</v>
      </c>
    </row>
    <row r="1100" spans="1:10">
      <c r="A1100" t="s">
        <v>10</v>
      </c>
      <c r="B1100">
        <v>2</v>
      </c>
      <c r="C1100">
        <v>69</v>
      </c>
      <c r="D1100" t="str">
        <f>IF(OR(MOD((Table1[[#This Row],[Cycle]])-1,8)=0,Table1[[#This Row],[Cycle]]=1),"Yes","No")</f>
        <v>No</v>
      </c>
      <c r="E1100">
        <v>1.0084041380749999E-2</v>
      </c>
      <c r="F1100">
        <f t="shared" si="18"/>
        <v>10.08404138075</v>
      </c>
      <c r="H1100">
        <v>1.6267212629318237</v>
      </c>
      <c r="I1100">
        <v>57601.97566077076</v>
      </c>
      <c r="J1100">
        <f>ROUND(Table1[[#This Row],[Discharge Time (s)]]/3600,3)</f>
        <v>16.001000000000001</v>
      </c>
    </row>
    <row r="1101" spans="1:10">
      <c r="A1101" t="s">
        <v>10</v>
      </c>
      <c r="B1101">
        <v>2</v>
      </c>
      <c r="C1101">
        <v>70</v>
      </c>
      <c r="D1101" t="str">
        <f>IF(OR(MOD((Table1[[#This Row],[Cycle]])-1,8)=0,Table1[[#This Row],[Cycle]]=1),"Yes","No")</f>
        <v>No</v>
      </c>
      <c r="E1101">
        <v>1.0081547042305E-2</v>
      </c>
      <c r="F1101">
        <f t="shared" si="18"/>
        <v>10.081547042304999</v>
      </c>
      <c r="H1101">
        <v>1.5827558040618896</v>
      </c>
      <c r="I1101">
        <v>57600.009433084546</v>
      </c>
      <c r="J1101">
        <f>ROUND(Table1[[#This Row],[Discharge Time (s)]]/3600,3)</f>
        <v>16</v>
      </c>
    </row>
    <row r="1102" spans="1:10">
      <c r="A1102" t="s">
        <v>10</v>
      </c>
      <c r="B1102">
        <v>2</v>
      </c>
      <c r="C1102">
        <v>71</v>
      </c>
      <c r="D1102" t="str">
        <f>IF(OR(MOD((Table1[[#This Row],[Cycle]])-1,8)=0,Table1[[#This Row],[Cycle]]=1),"Yes","No")</f>
        <v>No</v>
      </c>
      <c r="E1102">
        <v>1.0081132416957E-2</v>
      </c>
      <c r="F1102">
        <f t="shared" si="18"/>
        <v>10.081132416956999</v>
      </c>
      <c r="H1102">
        <v>1.5387903451919556</v>
      </c>
      <c r="I1102">
        <v>57601.97722205113</v>
      </c>
      <c r="J1102">
        <f>ROUND(Table1[[#This Row],[Discharge Time (s)]]/3600,3)</f>
        <v>16.001000000000001</v>
      </c>
    </row>
    <row r="1103" spans="1:10">
      <c r="A1103" t="s">
        <v>10</v>
      </c>
      <c r="B1103">
        <v>2</v>
      </c>
      <c r="C1103">
        <v>72</v>
      </c>
      <c r="D1103" t="str">
        <f>IF(OR(MOD((Table1[[#This Row],[Cycle]])-1,8)=0,Table1[[#This Row],[Cycle]]=1),"Yes","No")</f>
        <v>No</v>
      </c>
      <c r="E1103">
        <v>0</v>
      </c>
      <c r="F1103">
        <f t="shared" si="18"/>
        <v>0</v>
      </c>
      <c r="H1103">
        <v>1.5387903451919556</v>
      </c>
      <c r="I1103">
        <v>0</v>
      </c>
      <c r="J1103">
        <f>ROUND(Table1[[#This Row],[Discharge Time (s)]]/3600,3)</f>
        <v>0</v>
      </c>
    </row>
    <row r="1104" spans="1:10">
      <c r="A1104" t="s">
        <v>10</v>
      </c>
      <c r="B1104">
        <v>2</v>
      </c>
      <c r="C1104">
        <v>297</v>
      </c>
      <c r="D1104" t="str">
        <f>IF(OR(MOD((Table1[[#This Row],[Cycle]])-1,8)=0,Table1[[#This Row],[Cycle]]=1),"Yes","No")</f>
        <v>Yes</v>
      </c>
      <c r="E1104">
        <v>1.5681216501565998E-2</v>
      </c>
      <c r="F1104">
        <f t="shared" si="18"/>
        <v>15.681216501565999</v>
      </c>
      <c r="H1104">
        <v>2.3254055976867676</v>
      </c>
      <c r="I1104">
        <v>94659.223362540753</v>
      </c>
      <c r="J1104">
        <f>ROUND(Table1[[#This Row],[Discharge Time (s)]]/3600,3)</f>
        <v>26.294</v>
      </c>
    </row>
    <row r="1105" spans="1:10">
      <c r="A1105" t="s">
        <v>10</v>
      </c>
      <c r="B1105">
        <v>2</v>
      </c>
      <c r="C1105">
        <v>74</v>
      </c>
      <c r="D1105" t="str">
        <f>IF(OR(MOD((Table1[[#This Row],[Cycle]])-1,8)=0,Table1[[#This Row],[Cycle]]=1),"Yes","No")</f>
        <v>No</v>
      </c>
      <c r="E1105">
        <v>1.0084542460497999E-2</v>
      </c>
      <c r="F1105">
        <f t="shared" ref="F1105:F1168" si="19">1000*E1105</f>
        <v>10.084542460498</v>
      </c>
      <c r="H1105">
        <v>1.8895463943481445</v>
      </c>
      <c r="I1105">
        <v>57601.975819856743</v>
      </c>
      <c r="J1105">
        <f>ROUND(Table1[[#This Row],[Discharge Time (s)]]/3600,3)</f>
        <v>16.001000000000001</v>
      </c>
    </row>
    <row r="1106" spans="1:10">
      <c r="A1106" t="s">
        <v>10</v>
      </c>
      <c r="B1106">
        <v>2</v>
      </c>
      <c r="C1106">
        <v>75</v>
      </c>
      <c r="D1106" t="str">
        <f>IF(OR(MOD((Table1[[#This Row],[Cycle]])-1,8)=0,Table1[[#This Row],[Cycle]]=1),"Yes","No")</f>
        <v>No</v>
      </c>
      <c r="E1106">
        <v>1.0081461296334001E-2</v>
      </c>
      <c r="F1106">
        <f t="shared" si="19"/>
        <v>10.081461296334</v>
      </c>
      <c r="H1106">
        <v>1.6689776182174683</v>
      </c>
      <c r="I1106">
        <v>57600.011813090765</v>
      </c>
      <c r="J1106">
        <f>ROUND(Table1[[#This Row],[Discharge Time (s)]]/3600,3)</f>
        <v>16</v>
      </c>
    </row>
    <row r="1107" spans="1:10">
      <c r="A1107" t="s">
        <v>10</v>
      </c>
      <c r="B1107">
        <v>2</v>
      </c>
      <c r="C1107">
        <v>76</v>
      </c>
      <c r="D1107" t="str">
        <f>IF(OR(MOD((Table1[[#This Row],[Cycle]])-1,8)=0,Table1[[#This Row],[Cycle]]=1),"Yes","No")</f>
        <v>No</v>
      </c>
      <c r="E1107">
        <v>1.0083180928627001E-2</v>
      </c>
      <c r="F1107">
        <f t="shared" si="19"/>
        <v>10.083180928627</v>
      </c>
      <c r="H1107">
        <v>1.5827558040618896</v>
      </c>
      <c r="I1107">
        <v>57600.025347017225</v>
      </c>
      <c r="J1107">
        <f>ROUND(Table1[[#This Row],[Discharge Time (s)]]/3600,3)</f>
        <v>16</v>
      </c>
    </row>
    <row r="1108" spans="1:10">
      <c r="A1108" t="s">
        <v>10</v>
      </c>
      <c r="B1108">
        <v>2</v>
      </c>
      <c r="C1108">
        <v>77</v>
      </c>
      <c r="D1108" t="str">
        <f>IF(OR(MOD((Table1[[#This Row],[Cycle]])-1,8)=0,Table1[[#This Row],[Cycle]]=1),"Yes","No")</f>
        <v>No</v>
      </c>
      <c r="E1108">
        <v>1.0082554001695001E-2</v>
      </c>
      <c r="F1108">
        <f t="shared" si="19"/>
        <v>10.082554001695</v>
      </c>
      <c r="H1108">
        <v>1.6689776182174683</v>
      </c>
      <c r="I1108">
        <v>57600.020932444386</v>
      </c>
      <c r="J1108">
        <f>ROUND(Table1[[#This Row],[Discharge Time (s)]]/3600,3)</f>
        <v>16</v>
      </c>
    </row>
    <row r="1109" spans="1:10">
      <c r="A1109" t="s">
        <v>10</v>
      </c>
      <c r="B1109">
        <v>2</v>
      </c>
      <c r="C1109">
        <v>78</v>
      </c>
      <c r="D1109" t="str">
        <f>IF(OR(MOD((Table1[[#This Row],[Cycle]])-1,8)=0,Table1[[#This Row],[Cycle]]=1),"Yes","No")</f>
        <v>No</v>
      </c>
      <c r="E1109">
        <v>1.0084602821024E-2</v>
      </c>
      <c r="F1109">
        <f t="shared" si="19"/>
        <v>10.084602821024001</v>
      </c>
      <c r="H1109">
        <v>1.5819457769393921</v>
      </c>
      <c r="I1109">
        <v>57600.009918198746</v>
      </c>
      <c r="J1109">
        <f>ROUND(Table1[[#This Row],[Discharge Time (s)]]/3600,3)</f>
        <v>16</v>
      </c>
    </row>
    <row r="1110" spans="1:10">
      <c r="A1110" t="s">
        <v>10</v>
      </c>
      <c r="B1110">
        <v>2</v>
      </c>
      <c r="C1110">
        <v>79</v>
      </c>
      <c r="D1110" t="str">
        <f>IF(OR(MOD((Table1[[#This Row],[Cycle]])-1,8)=0,Table1[[#This Row],[Cycle]]=1),"Yes","No")</f>
        <v>No</v>
      </c>
      <c r="E1110">
        <v>1.0083183035646001E-2</v>
      </c>
      <c r="F1110">
        <f t="shared" si="19"/>
        <v>10.083183035646</v>
      </c>
      <c r="H1110">
        <v>1.5395786762237549</v>
      </c>
      <c r="I1110">
        <v>57601.97475113262</v>
      </c>
      <c r="J1110">
        <f>ROUND(Table1[[#This Row],[Discharge Time (s)]]/3600,3)</f>
        <v>16.001000000000001</v>
      </c>
    </row>
    <row r="1111" spans="1:10">
      <c r="A1111" t="s">
        <v>10</v>
      </c>
      <c r="B1111">
        <v>2</v>
      </c>
      <c r="C1111">
        <v>80</v>
      </c>
      <c r="D1111" t="str">
        <f>IF(OR(MOD((Table1[[#This Row],[Cycle]])-1,8)=0,Table1[[#This Row],[Cycle]]=1),"Yes","No")</f>
        <v>No</v>
      </c>
      <c r="E1111">
        <v>0</v>
      </c>
      <c r="F1111">
        <f t="shared" si="19"/>
        <v>0</v>
      </c>
      <c r="H1111">
        <v>1.5395786762237549</v>
      </c>
      <c r="I1111">
        <v>0</v>
      </c>
      <c r="J1111">
        <f>ROUND(Table1[[#This Row],[Discharge Time (s)]]/3600,3)</f>
        <v>0</v>
      </c>
    </row>
    <row r="1112" spans="1:10">
      <c r="A1112" t="s">
        <v>10</v>
      </c>
      <c r="B1112">
        <v>2</v>
      </c>
      <c r="C1112">
        <v>305</v>
      </c>
      <c r="D1112" t="str">
        <f>IF(OR(MOD((Table1[[#This Row],[Cycle]])-1,8)=0,Table1[[#This Row],[Cycle]]=1),"Yes","No")</f>
        <v>Yes</v>
      </c>
      <c r="E1112">
        <v>1.5635280934538E-2</v>
      </c>
      <c r="F1112">
        <f t="shared" si="19"/>
        <v>15.635280934538001</v>
      </c>
      <c r="H1112">
        <v>2.1532039642333984</v>
      </c>
      <c r="I1112">
        <v>94558.992368493113</v>
      </c>
      <c r="J1112">
        <f>ROUND(Table1[[#This Row],[Discharge Time (s)]]/3600,3)</f>
        <v>26.265999999999998</v>
      </c>
    </row>
    <row r="1113" spans="1:10">
      <c r="A1113" t="s">
        <v>10</v>
      </c>
      <c r="B1113">
        <v>2</v>
      </c>
      <c r="C1113">
        <v>82</v>
      </c>
      <c r="D1113" t="str">
        <f>IF(OR(MOD((Table1[[#This Row],[Cycle]])-1,8)=0,Table1[[#This Row],[Cycle]]=1),"Yes","No")</f>
        <v>No</v>
      </c>
      <c r="E1113">
        <v>1.0079247900407999E-2</v>
      </c>
      <c r="F1113">
        <f t="shared" si="19"/>
        <v>10.079247900407999</v>
      </c>
      <c r="H1113">
        <v>1.8035064935684204</v>
      </c>
      <c r="I1113">
        <v>57600.022117396453</v>
      </c>
      <c r="J1113">
        <f>ROUND(Table1[[#This Row],[Discharge Time (s)]]/3600,3)</f>
        <v>16</v>
      </c>
    </row>
    <row r="1114" spans="1:10">
      <c r="A1114" t="s">
        <v>10</v>
      </c>
      <c r="B1114">
        <v>2</v>
      </c>
      <c r="C1114">
        <v>83</v>
      </c>
      <c r="D1114" t="str">
        <f>IF(OR(MOD((Table1[[#This Row],[Cycle]])-1,8)=0,Table1[[#This Row],[Cycle]]=1),"Yes","No")</f>
        <v>No</v>
      </c>
      <c r="E1114">
        <v>1.007818835307E-2</v>
      </c>
      <c r="F1114">
        <f t="shared" si="19"/>
        <v>10.078188353070001</v>
      </c>
      <c r="H1114">
        <v>1.7559202909469604</v>
      </c>
      <c r="I1114">
        <v>57600.012761699414</v>
      </c>
      <c r="J1114">
        <f>ROUND(Table1[[#This Row],[Discharge Time (s)]]/3600,3)</f>
        <v>16</v>
      </c>
    </row>
    <row r="1115" spans="1:10">
      <c r="A1115" t="s">
        <v>10</v>
      </c>
      <c r="B1115">
        <v>2</v>
      </c>
      <c r="C1115">
        <v>84</v>
      </c>
      <c r="D1115" t="str">
        <f>IF(OR(MOD((Table1[[#This Row],[Cycle]])-1,8)=0,Table1[[#This Row],[Cycle]]=1),"Yes","No")</f>
        <v>No</v>
      </c>
      <c r="E1115">
        <v>1.0078351344987E-2</v>
      </c>
      <c r="F1115">
        <f t="shared" si="19"/>
        <v>10.078351344987</v>
      </c>
      <c r="H1115">
        <v>1.5387903451919556</v>
      </c>
      <c r="I1115">
        <v>57600.009785814502</v>
      </c>
      <c r="J1115">
        <f>ROUND(Table1[[#This Row],[Discharge Time (s)]]/3600,3)</f>
        <v>16</v>
      </c>
    </row>
    <row r="1116" spans="1:10">
      <c r="A1116" t="s">
        <v>10</v>
      </c>
      <c r="B1116">
        <v>2</v>
      </c>
      <c r="C1116">
        <v>85</v>
      </c>
      <c r="D1116" t="str">
        <f>IF(OR(MOD((Table1[[#This Row],[Cycle]])-1,8)=0,Table1[[#This Row],[Cycle]]=1),"Yes","No")</f>
        <v>No</v>
      </c>
      <c r="E1116">
        <v>1.0080063350564E-2</v>
      </c>
      <c r="F1116">
        <f t="shared" si="19"/>
        <v>10.080063350564</v>
      </c>
      <c r="H1116">
        <v>1.6258888244628906</v>
      </c>
      <c r="I1116">
        <v>57600.020294774316</v>
      </c>
      <c r="J1116">
        <f>ROUND(Table1[[#This Row],[Discharge Time (s)]]/3600,3)</f>
        <v>16</v>
      </c>
    </row>
    <row r="1117" spans="1:10">
      <c r="A1117" t="s">
        <v>10</v>
      </c>
      <c r="B1117">
        <v>2</v>
      </c>
      <c r="C1117">
        <v>86</v>
      </c>
      <c r="D1117" t="str">
        <f>IF(OR(MOD((Table1[[#This Row],[Cycle]])-1,8)=0,Table1[[#This Row],[Cycle]]=1),"Yes","No")</f>
        <v>No</v>
      </c>
      <c r="E1117">
        <v>1.0080438743593999E-2</v>
      </c>
      <c r="F1117">
        <f t="shared" si="19"/>
        <v>10.080438743594</v>
      </c>
      <c r="H1117">
        <v>1.5387903451919556</v>
      </c>
      <c r="I1117">
        <v>57600.012760815807</v>
      </c>
      <c r="J1117">
        <f>ROUND(Table1[[#This Row],[Discharge Time (s)]]/3600,3)</f>
        <v>16</v>
      </c>
    </row>
    <row r="1118" spans="1:10">
      <c r="A1118" t="s">
        <v>10</v>
      </c>
      <c r="B1118">
        <v>2</v>
      </c>
      <c r="C1118">
        <v>87</v>
      </c>
      <c r="D1118" t="str">
        <f>IF(OR(MOD((Table1[[#This Row],[Cycle]])-1,8)=0,Table1[[#This Row],[Cycle]]=1),"Yes","No")</f>
        <v>No</v>
      </c>
      <c r="E1118">
        <v>1.0079827288154999E-2</v>
      </c>
      <c r="F1118">
        <f t="shared" si="19"/>
        <v>10.079827288155</v>
      </c>
      <c r="H1118">
        <v>1.5835666656494141</v>
      </c>
      <c r="I1118">
        <v>57600.006541674898</v>
      </c>
      <c r="J1118">
        <f>ROUND(Table1[[#This Row],[Discharge Time (s)]]/3600,3)</f>
        <v>16</v>
      </c>
    </row>
    <row r="1119" spans="1:10">
      <c r="A1119" t="s">
        <v>10</v>
      </c>
      <c r="B1119">
        <v>2</v>
      </c>
      <c r="C1119">
        <v>88</v>
      </c>
      <c r="D1119" t="str">
        <f>IF(OR(MOD((Table1[[#This Row],[Cycle]])-1,8)=0,Table1[[#This Row],[Cycle]]=1),"Yes","No")</f>
        <v>No</v>
      </c>
      <c r="E1119">
        <v>0</v>
      </c>
      <c r="F1119">
        <f t="shared" si="19"/>
        <v>0</v>
      </c>
      <c r="H1119">
        <v>1.5835666656494141</v>
      </c>
      <c r="I1119">
        <v>0</v>
      </c>
      <c r="J1119">
        <f>ROUND(Table1[[#This Row],[Discharge Time (s)]]/3600,3)</f>
        <v>0</v>
      </c>
    </row>
    <row r="1120" spans="1:10">
      <c r="A1120" t="s">
        <v>10</v>
      </c>
      <c r="B1120">
        <v>2</v>
      </c>
      <c r="C1120">
        <v>313</v>
      </c>
      <c r="D1120" t="str">
        <f>IF(OR(MOD((Table1[[#This Row],[Cycle]])-1,8)=0,Table1[[#This Row],[Cycle]]=1),"Yes","No")</f>
        <v>Yes</v>
      </c>
      <c r="E1120">
        <v>1.5599095053332001E-2</v>
      </c>
      <c r="F1120">
        <f t="shared" si="19"/>
        <v>15.599095053332</v>
      </c>
      <c r="H1120">
        <v>2.1114223003387451</v>
      </c>
      <c r="I1120">
        <v>94317.194980254775</v>
      </c>
      <c r="J1120">
        <f>ROUND(Table1[[#This Row],[Discharge Time (s)]]/3600,3)</f>
        <v>26.199000000000002</v>
      </c>
    </row>
    <row r="1121" spans="1:10">
      <c r="A1121" t="s">
        <v>10</v>
      </c>
      <c r="B1121">
        <v>2</v>
      </c>
      <c r="C1121">
        <v>90</v>
      </c>
      <c r="D1121" t="str">
        <f>IF(OR(MOD((Table1[[#This Row],[Cycle]])-1,8)=0,Table1[[#This Row],[Cycle]]=1),"Yes","No")</f>
        <v>No</v>
      </c>
      <c r="E1121">
        <v>1.0089086795456999E-2</v>
      </c>
      <c r="F1121">
        <f t="shared" si="19"/>
        <v>10.089086795457</v>
      </c>
      <c r="H1121">
        <v>1.9344793558120728</v>
      </c>
      <c r="I1121">
        <v>57598.986809713941</v>
      </c>
      <c r="J1121">
        <f>ROUND(Table1[[#This Row],[Discharge Time (s)]]/3600,3)</f>
        <v>16</v>
      </c>
    </row>
    <row r="1122" spans="1:10">
      <c r="A1122" t="s">
        <v>10</v>
      </c>
      <c r="B1122">
        <v>2</v>
      </c>
      <c r="C1122">
        <v>91</v>
      </c>
      <c r="D1122" t="str">
        <f>IF(OR(MOD((Table1[[#This Row],[Cycle]])-1,8)=0,Table1[[#This Row],[Cycle]]=1),"Yes","No")</f>
        <v>No</v>
      </c>
      <c r="E1122">
        <v>1.0090430193552E-2</v>
      </c>
      <c r="F1122">
        <f t="shared" si="19"/>
        <v>10.090430193552001</v>
      </c>
      <c r="H1122">
        <v>1.6275546550750732</v>
      </c>
      <c r="I1122">
        <v>57600.025970939685</v>
      </c>
      <c r="J1122">
        <f>ROUND(Table1[[#This Row],[Discharge Time (s)]]/3600,3)</f>
        <v>16</v>
      </c>
    </row>
    <row r="1123" spans="1:10">
      <c r="A1123" t="s">
        <v>10</v>
      </c>
      <c r="B1123">
        <v>2</v>
      </c>
      <c r="C1123">
        <v>92</v>
      </c>
      <c r="D1123" t="str">
        <f>IF(OR(MOD((Table1[[#This Row],[Cycle]])-1,8)=0,Table1[[#This Row],[Cycle]]=1),"Yes","No")</f>
        <v>No</v>
      </c>
      <c r="E1123">
        <v>1.0089542014613999E-2</v>
      </c>
      <c r="F1123">
        <f t="shared" si="19"/>
        <v>10.089542014613999</v>
      </c>
      <c r="H1123">
        <v>1.6689776182174683</v>
      </c>
      <c r="I1123">
        <v>57599.964080991871</v>
      </c>
      <c r="J1123">
        <f>ROUND(Table1[[#This Row],[Discharge Time (s)]]/3600,3)</f>
        <v>16</v>
      </c>
    </row>
    <row r="1124" spans="1:10">
      <c r="A1124" t="s">
        <v>10</v>
      </c>
      <c r="B1124">
        <v>2</v>
      </c>
      <c r="C1124">
        <v>93</v>
      </c>
      <c r="D1124" t="str">
        <f>IF(OR(MOD((Table1[[#This Row],[Cycle]])-1,8)=0,Table1[[#This Row],[Cycle]]=1),"Yes","No")</f>
        <v>No</v>
      </c>
      <c r="E1124">
        <v>1.0088038345561001E-2</v>
      </c>
      <c r="F1124">
        <f t="shared" si="19"/>
        <v>10.088038345561001</v>
      </c>
      <c r="H1124">
        <v>1.7146521806716919</v>
      </c>
      <c r="I1124">
        <v>57599.963396384759</v>
      </c>
      <c r="J1124">
        <f>ROUND(Table1[[#This Row],[Discharge Time (s)]]/3600,3)</f>
        <v>16</v>
      </c>
    </row>
    <row r="1125" spans="1:10">
      <c r="A1125" t="s">
        <v>10</v>
      </c>
      <c r="B1125">
        <v>2</v>
      </c>
      <c r="C1125">
        <v>94</v>
      </c>
      <c r="D1125" t="str">
        <f>IF(OR(MOD((Table1[[#This Row],[Cycle]])-1,8)=0,Table1[[#This Row],[Cycle]]=1),"Yes","No")</f>
        <v>No</v>
      </c>
      <c r="E1125">
        <v>1.0088939093926001E-2</v>
      </c>
      <c r="F1125">
        <f t="shared" si="19"/>
        <v>10.088939093926001</v>
      </c>
      <c r="H1125">
        <v>1.7137746810913086</v>
      </c>
      <c r="I1125">
        <v>57599.967113792794</v>
      </c>
      <c r="J1125">
        <f>ROUND(Table1[[#This Row],[Discharge Time (s)]]/3600,3)</f>
        <v>16</v>
      </c>
    </row>
    <row r="1126" spans="1:10">
      <c r="A1126" t="s">
        <v>10</v>
      </c>
      <c r="B1126">
        <v>2</v>
      </c>
      <c r="C1126">
        <v>95</v>
      </c>
      <c r="D1126" t="str">
        <f>IF(OR(MOD((Table1[[#This Row],[Cycle]])-1,8)=0,Table1[[#This Row],[Cycle]]=1),"Yes","No")</f>
        <v>No</v>
      </c>
      <c r="E1126">
        <v>1.0088790743678E-2</v>
      </c>
      <c r="F1126">
        <f t="shared" si="19"/>
        <v>10.088790743678</v>
      </c>
      <c r="H1126">
        <v>1.5827558040618896</v>
      </c>
      <c r="I1126">
        <v>57601.956237328341</v>
      </c>
      <c r="J1126">
        <f>ROUND(Table1[[#This Row],[Discharge Time (s)]]/3600,3)</f>
        <v>16.001000000000001</v>
      </c>
    </row>
    <row r="1127" spans="1:10">
      <c r="A1127" t="s">
        <v>10</v>
      </c>
      <c r="B1127">
        <v>2</v>
      </c>
      <c r="C1127">
        <v>96</v>
      </c>
      <c r="D1127" t="str">
        <f>IF(OR(MOD((Table1[[#This Row],[Cycle]])-1,8)=0,Table1[[#This Row],[Cycle]]=1),"Yes","No")</f>
        <v>No</v>
      </c>
      <c r="E1127">
        <v>0</v>
      </c>
      <c r="F1127">
        <f t="shared" si="19"/>
        <v>0</v>
      </c>
      <c r="H1127">
        <v>1.5827558040618896</v>
      </c>
      <c r="I1127">
        <v>0</v>
      </c>
      <c r="J1127">
        <f>ROUND(Table1[[#This Row],[Discharge Time (s)]]/3600,3)</f>
        <v>0</v>
      </c>
    </row>
    <row r="1128" spans="1:10">
      <c r="A1128" t="s">
        <v>10</v>
      </c>
      <c r="B1128">
        <v>2</v>
      </c>
      <c r="C1128">
        <v>321</v>
      </c>
      <c r="D1128" t="str">
        <f>IF(OR(MOD((Table1[[#This Row],[Cycle]])-1,8)=0,Table1[[#This Row],[Cycle]]=1),"Yes","No")</f>
        <v>Yes</v>
      </c>
      <c r="E1128">
        <v>1.5556436278774999E-2</v>
      </c>
      <c r="F1128">
        <f t="shared" si="19"/>
        <v>15.556436278774999</v>
      </c>
      <c r="H1128">
        <v>2.2410898208618164</v>
      </c>
      <c r="I1128">
        <v>94022.644760544106</v>
      </c>
      <c r="J1128">
        <f>ROUND(Table1[[#This Row],[Discharge Time (s)]]/3600,3)</f>
        <v>26.117000000000001</v>
      </c>
    </row>
    <row r="1129" spans="1:10">
      <c r="A1129" t="s">
        <v>10</v>
      </c>
      <c r="B1129">
        <v>2</v>
      </c>
      <c r="C1129">
        <v>98</v>
      </c>
      <c r="D1129" t="str">
        <f>IF(OR(MOD((Table1[[#This Row],[Cycle]])-1,8)=0,Table1[[#This Row],[Cycle]]=1),"Yes","No")</f>
        <v>No</v>
      </c>
      <c r="E1129">
        <v>1.0090827436299001E-2</v>
      </c>
      <c r="F1129">
        <f t="shared" si="19"/>
        <v>10.090827436299001</v>
      </c>
      <c r="H1129">
        <v>1.9344793558120728</v>
      </c>
      <c r="I1129">
        <v>57600.032688996886</v>
      </c>
      <c r="J1129">
        <f>ROUND(Table1[[#This Row],[Discharge Time (s)]]/3600,3)</f>
        <v>16</v>
      </c>
    </row>
    <row r="1130" spans="1:10">
      <c r="A1130" t="s">
        <v>10</v>
      </c>
      <c r="B1130">
        <v>2</v>
      </c>
      <c r="C1130">
        <v>99</v>
      </c>
      <c r="D1130" t="str">
        <f>IF(OR(MOD((Table1[[#This Row],[Cycle]])-1,8)=0,Table1[[#This Row],[Cycle]]=1),"Yes","No")</f>
        <v>No</v>
      </c>
      <c r="E1130">
        <v>1.0092982713084E-2</v>
      </c>
      <c r="F1130">
        <f t="shared" si="19"/>
        <v>10.092982713084</v>
      </c>
      <c r="H1130">
        <v>1.7137746810913086</v>
      </c>
      <c r="I1130">
        <v>57600.023012759048</v>
      </c>
      <c r="J1130">
        <f>ROUND(Table1[[#This Row],[Discharge Time (s)]]/3600,3)</f>
        <v>16</v>
      </c>
    </row>
    <row r="1131" spans="1:10">
      <c r="A1131" t="s">
        <v>10</v>
      </c>
      <c r="B1131">
        <v>2</v>
      </c>
      <c r="C1131">
        <v>100</v>
      </c>
      <c r="D1131" t="str">
        <f>IF(OR(MOD((Table1[[#This Row],[Cycle]])-1,8)=0,Table1[[#This Row],[Cycle]]=1),"Yes","No")</f>
        <v>No</v>
      </c>
      <c r="E1131">
        <v>1.0092502297912E-2</v>
      </c>
      <c r="F1131">
        <f t="shared" si="19"/>
        <v>10.092502297912</v>
      </c>
      <c r="H1131">
        <v>1.6258888244628906</v>
      </c>
      <c r="I1131">
        <v>57600.025973235883</v>
      </c>
      <c r="J1131">
        <f>ROUND(Table1[[#This Row],[Discharge Time (s)]]/3600,3)</f>
        <v>16</v>
      </c>
    </row>
    <row r="1132" spans="1:10">
      <c r="A1132" t="s">
        <v>10</v>
      </c>
      <c r="B1132">
        <v>2</v>
      </c>
      <c r="C1132">
        <v>101</v>
      </c>
      <c r="D1132" t="str">
        <f>IF(OR(MOD((Table1[[#This Row],[Cycle]])-1,8)=0,Table1[[#This Row],[Cycle]]=1),"Yes","No")</f>
        <v>No</v>
      </c>
      <c r="E1132">
        <v>1.0090744187776999E-2</v>
      </c>
      <c r="F1132">
        <f t="shared" si="19"/>
        <v>10.090744187777</v>
      </c>
      <c r="H1132">
        <v>1.6267212629318237</v>
      </c>
      <c r="I1132">
        <v>57601.973724155163</v>
      </c>
      <c r="J1132">
        <f>ROUND(Table1[[#This Row],[Discharge Time (s)]]/3600,3)</f>
        <v>16.001000000000001</v>
      </c>
    </row>
    <row r="1133" spans="1:10">
      <c r="A1133" t="s">
        <v>10</v>
      </c>
      <c r="B1133">
        <v>2</v>
      </c>
      <c r="C1133">
        <v>102</v>
      </c>
      <c r="D1133" t="str">
        <f>IF(OR(MOD((Table1[[#This Row],[Cycle]])-1,8)=0,Table1[[#This Row],[Cycle]]=1),"Yes","No")</f>
        <v>No</v>
      </c>
      <c r="E1133">
        <v>1.0091359298497001E-2</v>
      </c>
      <c r="F1133">
        <f t="shared" si="19"/>
        <v>10.091359298497</v>
      </c>
      <c r="H1133">
        <v>1.6275546550750732</v>
      </c>
      <c r="I1133">
        <v>57600.019641649007</v>
      </c>
      <c r="J1133">
        <f>ROUND(Table1[[#This Row],[Discharge Time (s)]]/3600,3)</f>
        <v>16</v>
      </c>
    </row>
    <row r="1134" spans="1:10">
      <c r="A1134" t="s">
        <v>10</v>
      </c>
      <c r="B1134">
        <v>2</v>
      </c>
      <c r="C1134">
        <v>103</v>
      </c>
      <c r="D1134" t="str">
        <f>IF(OR(MOD((Table1[[#This Row],[Cycle]])-1,8)=0,Table1[[#This Row],[Cycle]]=1),"Yes","No")</f>
        <v>No</v>
      </c>
      <c r="E1134">
        <v>1.0091171842184001E-2</v>
      </c>
      <c r="F1134">
        <f t="shared" si="19"/>
        <v>10.091171842184</v>
      </c>
      <c r="H1134">
        <v>1.5835666656494141</v>
      </c>
      <c r="I1134">
        <v>57601.984340266514</v>
      </c>
      <c r="J1134">
        <f>ROUND(Table1[[#This Row],[Discharge Time (s)]]/3600,3)</f>
        <v>16.001000000000001</v>
      </c>
    </row>
    <row r="1135" spans="1:10">
      <c r="A1135" t="s">
        <v>10</v>
      </c>
      <c r="B1135">
        <v>2</v>
      </c>
      <c r="C1135">
        <v>104</v>
      </c>
      <c r="D1135" t="str">
        <f>IF(OR(MOD((Table1[[#This Row],[Cycle]])-1,8)=0,Table1[[#This Row],[Cycle]]=1),"Yes","No")</f>
        <v>No</v>
      </c>
      <c r="E1135">
        <v>0</v>
      </c>
      <c r="F1135">
        <f t="shared" si="19"/>
        <v>0</v>
      </c>
      <c r="H1135">
        <v>1.5835666656494141</v>
      </c>
      <c r="I1135">
        <v>0</v>
      </c>
      <c r="J1135">
        <f>ROUND(Table1[[#This Row],[Discharge Time (s)]]/3600,3)</f>
        <v>0</v>
      </c>
    </row>
    <row r="1136" spans="1:10">
      <c r="A1136" t="s">
        <v>10</v>
      </c>
      <c r="B1136">
        <v>2</v>
      </c>
      <c r="C1136">
        <v>329</v>
      </c>
      <c r="D1136" t="str">
        <f>IF(OR(MOD((Table1[[#This Row],[Cycle]])-1,8)=0,Table1[[#This Row],[Cycle]]=1),"Yes","No")</f>
        <v>Yes</v>
      </c>
      <c r="E1136">
        <v>1.5532570423723999E-2</v>
      </c>
      <c r="F1136">
        <f t="shared" si="19"/>
        <v>15.532570423724</v>
      </c>
      <c r="H1136">
        <v>2.2422373294830322</v>
      </c>
      <c r="I1136">
        <v>93943.235068411261</v>
      </c>
      <c r="J1136">
        <f>ROUND(Table1[[#This Row],[Discharge Time (s)]]/3600,3)</f>
        <v>26.094999999999999</v>
      </c>
    </row>
    <row r="1137" spans="1:10">
      <c r="A1137" t="s">
        <v>10</v>
      </c>
      <c r="B1137">
        <v>2</v>
      </c>
      <c r="C1137">
        <v>106</v>
      </c>
      <c r="D1137" t="str">
        <f>IF(OR(MOD((Table1[[#This Row],[Cycle]])-1,8)=0,Table1[[#This Row],[Cycle]]=1),"Yes","No")</f>
        <v>No</v>
      </c>
      <c r="E1137">
        <v>1.0096116966174001E-2</v>
      </c>
      <c r="F1137">
        <f t="shared" si="19"/>
        <v>10.096116966174</v>
      </c>
      <c r="H1137">
        <v>1.9774322509765625</v>
      </c>
      <c r="I1137">
        <v>57600.013240336921</v>
      </c>
      <c r="J1137">
        <f>ROUND(Table1[[#This Row],[Discharge Time (s)]]/3600,3)</f>
        <v>16</v>
      </c>
    </row>
    <row r="1138" spans="1:10">
      <c r="A1138" t="s">
        <v>10</v>
      </c>
      <c r="B1138">
        <v>2</v>
      </c>
      <c r="C1138">
        <v>107</v>
      </c>
      <c r="D1138" t="str">
        <f>IF(OR(MOD((Table1[[#This Row],[Cycle]])-1,8)=0,Table1[[#This Row],[Cycle]]=1),"Yes","No")</f>
        <v>No</v>
      </c>
      <c r="E1138">
        <v>1.0096107934219001E-2</v>
      </c>
      <c r="F1138">
        <f t="shared" si="19"/>
        <v>10.096107934219001</v>
      </c>
      <c r="H1138">
        <v>1.7146521806716919</v>
      </c>
      <c r="I1138">
        <v>57600.011520897984</v>
      </c>
      <c r="J1138">
        <f>ROUND(Table1[[#This Row],[Discharge Time (s)]]/3600,3)</f>
        <v>16</v>
      </c>
    </row>
    <row r="1139" spans="1:10">
      <c r="A1139" t="s">
        <v>10</v>
      </c>
      <c r="B1139">
        <v>2</v>
      </c>
      <c r="C1139">
        <v>108</v>
      </c>
      <c r="D1139" t="str">
        <f>IF(OR(MOD((Table1[[#This Row],[Cycle]])-1,8)=0,Table1[[#This Row],[Cycle]]=1),"Yes","No")</f>
        <v>No</v>
      </c>
      <c r="E1139">
        <v>1.0092330562417999E-2</v>
      </c>
      <c r="F1139">
        <f t="shared" si="19"/>
        <v>10.092330562417999</v>
      </c>
      <c r="H1139">
        <v>1.6267212629318237</v>
      </c>
      <c r="I1139">
        <v>57601.999554691844</v>
      </c>
      <c r="J1139">
        <f>ROUND(Table1[[#This Row],[Discharge Time (s)]]/3600,3)</f>
        <v>16.001000000000001</v>
      </c>
    </row>
    <row r="1140" spans="1:10">
      <c r="A1140" t="s">
        <v>10</v>
      </c>
      <c r="B1140">
        <v>2</v>
      </c>
      <c r="C1140">
        <v>109</v>
      </c>
      <c r="D1140" t="str">
        <f>IF(OR(MOD((Table1[[#This Row],[Cycle]])-1,8)=0,Table1[[#This Row],[Cycle]]=1),"Yes","No")</f>
        <v>No</v>
      </c>
      <c r="E1140">
        <v>1.0092195675276999E-2</v>
      </c>
      <c r="F1140">
        <f t="shared" si="19"/>
        <v>10.092195675276999</v>
      </c>
      <c r="H1140">
        <v>1.6258888244628906</v>
      </c>
      <c r="I1140">
        <v>57600.015399837997</v>
      </c>
      <c r="J1140">
        <f>ROUND(Table1[[#This Row],[Discharge Time (s)]]/3600,3)</f>
        <v>16</v>
      </c>
    </row>
    <row r="1141" spans="1:10">
      <c r="A1141" t="s">
        <v>10</v>
      </c>
      <c r="B1141">
        <v>2</v>
      </c>
      <c r="C1141">
        <v>110</v>
      </c>
      <c r="D1141" t="str">
        <f>IF(OR(MOD((Table1[[#This Row],[Cycle]])-1,8)=0,Table1[[#This Row],[Cycle]]=1),"Yes","No")</f>
        <v>No</v>
      </c>
      <c r="E1141">
        <v>1.0091961922892001E-2</v>
      </c>
      <c r="F1141">
        <f t="shared" si="19"/>
        <v>10.091961922892001</v>
      </c>
      <c r="H1141">
        <v>1.6267212629318237</v>
      </c>
      <c r="I1141">
        <v>57600.005085623023</v>
      </c>
      <c r="J1141">
        <f>ROUND(Table1[[#This Row],[Discharge Time (s)]]/3600,3)</f>
        <v>16</v>
      </c>
    </row>
    <row r="1142" spans="1:10">
      <c r="A1142" t="s">
        <v>10</v>
      </c>
      <c r="B1142">
        <v>2</v>
      </c>
      <c r="C1142">
        <v>111</v>
      </c>
      <c r="D1142" t="str">
        <f>IF(OR(MOD((Table1[[#This Row],[Cycle]])-1,8)=0,Table1[[#This Row],[Cycle]]=1),"Yes","No")</f>
        <v>No</v>
      </c>
      <c r="E1142">
        <v>1.0092644770218999E-2</v>
      </c>
      <c r="F1142">
        <f t="shared" si="19"/>
        <v>10.092644770219</v>
      </c>
      <c r="H1142">
        <v>1.7137746810913086</v>
      </c>
      <c r="I1142">
        <v>57600.021872321966</v>
      </c>
      <c r="J1142">
        <f>ROUND(Table1[[#This Row],[Discharge Time (s)]]/3600,3)</f>
        <v>16</v>
      </c>
    </row>
    <row r="1143" spans="1:10">
      <c r="A1143" t="s">
        <v>10</v>
      </c>
      <c r="B1143">
        <v>2</v>
      </c>
      <c r="C1143">
        <v>112</v>
      </c>
      <c r="D1143" t="str">
        <f>IF(OR(MOD((Table1[[#This Row],[Cycle]])-1,8)=0,Table1[[#This Row],[Cycle]]=1),"Yes","No")</f>
        <v>No</v>
      </c>
      <c r="E1143">
        <v>0</v>
      </c>
      <c r="F1143">
        <f t="shared" si="19"/>
        <v>0</v>
      </c>
      <c r="H1143">
        <v>1.7137746810913086</v>
      </c>
      <c r="I1143">
        <v>0</v>
      </c>
      <c r="J1143">
        <f>ROUND(Table1[[#This Row],[Discharge Time (s)]]/3600,3)</f>
        <v>0</v>
      </c>
    </row>
    <row r="1144" spans="1:10">
      <c r="A1144" t="s">
        <v>10</v>
      </c>
      <c r="B1144">
        <v>2</v>
      </c>
      <c r="C1144">
        <v>337</v>
      </c>
      <c r="D1144" t="str">
        <f>IF(OR(MOD((Table1[[#This Row],[Cycle]])-1,8)=0,Table1[[#This Row],[Cycle]]=1),"Yes","No")</f>
        <v>Yes</v>
      </c>
      <c r="E1144">
        <v>1.5497899161729001E-2</v>
      </c>
      <c r="F1144">
        <f t="shared" si="19"/>
        <v>15.497899161729</v>
      </c>
      <c r="H1144">
        <v>2.1993982791900635</v>
      </c>
      <c r="I1144">
        <v>93733.474297538618</v>
      </c>
      <c r="J1144">
        <f>ROUND(Table1[[#This Row],[Discharge Time (s)]]/3600,3)</f>
        <v>26.036999999999999</v>
      </c>
    </row>
    <row r="1145" spans="1:10">
      <c r="A1145" t="s">
        <v>10</v>
      </c>
      <c r="B1145">
        <v>2</v>
      </c>
      <c r="C1145">
        <v>114</v>
      </c>
      <c r="D1145" t="str">
        <f>IF(OR(MOD((Table1[[#This Row],[Cycle]])-1,8)=0,Table1[[#This Row],[Cycle]]=1),"Yes","No")</f>
        <v>No</v>
      </c>
      <c r="E1145">
        <v>1.0094478500475E-2</v>
      </c>
      <c r="F1145">
        <f t="shared" si="19"/>
        <v>10.094478500475001</v>
      </c>
      <c r="H1145">
        <v>1.9774322509765625</v>
      </c>
      <c r="I1145">
        <v>57600.070051496514</v>
      </c>
      <c r="J1145">
        <f>ROUND(Table1[[#This Row],[Discharge Time (s)]]/3600,3)</f>
        <v>16</v>
      </c>
    </row>
    <row r="1146" spans="1:10">
      <c r="A1146" t="s">
        <v>10</v>
      </c>
      <c r="B1146">
        <v>2</v>
      </c>
      <c r="C1146">
        <v>115</v>
      </c>
      <c r="D1146" t="str">
        <f>IF(OR(MOD((Table1[[#This Row],[Cycle]])-1,8)=0,Table1[[#This Row],[Cycle]]=1),"Yes","No")</f>
        <v>No</v>
      </c>
      <c r="E1146">
        <v>1.0096911945812E-2</v>
      </c>
      <c r="F1146">
        <f t="shared" si="19"/>
        <v>10.096911945812</v>
      </c>
      <c r="H1146">
        <v>1.6267212629318237</v>
      </c>
      <c r="I1146">
        <v>57600.100195322186</v>
      </c>
      <c r="J1146">
        <f>ROUND(Table1[[#This Row],[Discharge Time (s)]]/3600,3)</f>
        <v>16</v>
      </c>
    </row>
    <row r="1147" spans="1:10">
      <c r="A1147" t="s">
        <v>10</v>
      </c>
      <c r="B1147">
        <v>2</v>
      </c>
      <c r="C1147">
        <v>116</v>
      </c>
      <c r="D1147" t="str">
        <f>IF(OR(MOD((Table1[[#This Row],[Cycle]])-1,8)=0,Table1[[#This Row],[Cycle]]=1),"Yes","No")</f>
        <v>No</v>
      </c>
      <c r="E1147">
        <v>1.0093944580927E-2</v>
      </c>
      <c r="F1147">
        <f t="shared" si="19"/>
        <v>10.093944580926999</v>
      </c>
      <c r="H1147">
        <v>1.6275546550750732</v>
      </c>
      <c r="I1147">
        <v>57600.895552098445</v>
      </c>
      <c r="J1147">
        <f>ROUND(Table1[[#This Row],[Discharge Time (s)]]/3600,3)</f>
        <v>16</v>
      </c>
    </row>
    <row r="1148" spans="1:10">
      <c r="A1148" t="s">
        <v>10</v>
      </c>
      <c r="B1148">
        <v>2</v>
      </c>
      <c r="C1148">
        <v>117</v>
      </c>
      <c r="D1148" t="str">
        <f>IF(OR(MOD((Table1[[#This Row],[Cycle]])-1,8)=0,Table1[[#This Row],[Cycle]]=1),"Yes","No")</f>
        <v>No</v>
      </c>
      <c r="E1148">
        <v>1.0096416600555E-2</v>
      </c>
      <c r="F1148">
        <f t="shared" si="19"/>
        <v>10.096416600555001</v>
      </c>
      <c r="H1148">
        <v>1.6706867218017578</v>
      </c>
      <c r="I1148">
        <v>57605.307164142723</v>
      </c>
      <c r="J1148">
        <f>ROUND(Table1[[#This Row],[Discharge Time (s)]]/3600,3)</f>
        <v>16.001000000000001</v>
      </c>
    </row>
    <row r="1149" spans="1:10">
      <c r="A1149" t="s">
        <v>10</v>
      </c>
      <c r="B1149">
        <v>2</v>
      </c>
      <c r="C1149">
        <v>118</v>
      </c>
      <c r="D1149" t="str">
        <f>IF(OR(MOD((Table1[[#This Row],[Cycle]])-1,8)=0,Table1[[#This Row],[Cycle]]=1),"Yes","No")</f>
        <v>No</v>
      </c>
      <c r="E1149">
        <v>1.0094727588556E-2</v>
      </c>
      <c r="F1149">
        <f t="shared" si="19"/>
        <v>10.094727588556001</v>
      </c>
      <c r="H1149">
        <v>1.7146521806716919</v>
      </c>
      <c r="I1149">
        <v>57604.082365413778</v>
      </c>
      <c r="J1149">
        <f>ROUND(Table1[[#This Row],[Discharge Time (s)]]/3600,3)</f>
        <v>16.001000000000001</v>
      </c>
    </row>
    <row r="1150" spans="1:10">
      <c r="A1150" t="s">
        <v>10</v>
      </c>
      <c r="B1150">
        <v>2</v>
      </c>
      <c r="C1150">
        <v>119</v>
      </c>
      <c r="D1150" t="str">
        <f>IF(OR(MOD((Table1[[#This Row],[Cycle]])-1,8)=0,Table1[[#This Row],[Cycle]]=1),"Yes","No")</f>
        <v>No</v>
      </c>
      <c r="E1150">
        <v>5.8872008028779997E-3</v>
      </c>
      <c r="F1150">
        <f t="shared" si="19"/>
        <v>5.8872008028779996</v>
      </c>
      <c r="H1150">
        <v>0</v>
      </c>
      <c r="I1150">
        <v>29725.94799130315</v>
      </c>
      <c r="J1150">
        <f>ROUND(Table1[[#This Row],[Discharge Time (s)]]/3600,3)</f>
        <v>8.2569999999999997</v>
      </c>
    </row>
    <row r="1151" spans="1:10">
      <c r="A1151" t="s">
        <v>10</v>
      </c>
      <c r="B1151">
        <v>2</v>
      </c>
      <c r="C1151">
        <v>120</v>
      </c>
      <c r="D1151" t="str">
        <f>IF(OR(MOD((Table1[[#This Row],[Cycle]])-1,8)=0,Table1[[#This Row],[Cycle]]=1),"Yes","No")</f>
        <v>No</v>
      </c>
      <c r="E1151">
        <v>0</v>
      </c>
      <c r="F1151">
        <f t="shared" si="19"/>
        <v>0</v>
      </c>
      <c r="H1151">
        <v>0</v>
      </c>
      <c r="I1151">
        <v>0</v>
      </c>
      <c r="J1151">
        <f>ROUND(Table1[[#This Row],[Discharge Time (s)]]/3600,3)</f>
        <v>0</v>
      </c>
    </row>
    <row r="1152" spans="1:10">
      <c r="A1152" t="s">
        <v>10</v>
      </c>
      <c r="B1152">
        <v>2</v>
      </c>
      <c r="C1152">
        <v>345</v>
      </c>
      <c r="D1152" t="str">
        <f>IF(OR(MOD((Table1[[#This Row],[Cycle]])-1,8)=0,Table1[[#This Row],[Cycle]]=1),"Yes","No")</f>
        <v>Yes</v>
      </c>
      <c r="E1152">
        <v>1.5461592706136E-2</v>
      </c>
      <c r="F1152">
        <f t="shared" si="19"/>
        <v>15.461592706136001</v>
      </c>
      <c r="H1152">
        <v>2.4156253337860107</v>
      </c>
      <c r="I1152">
        <v>93422.148141426631</v>
      </c>
      <c r="J1152">
        <f>ROUND(Table1[[#This Row],[Discharge Time (s)]]/3600,3)</f>
        <v>25.951000000000001</v>
      </c>
    </row>
    <row r="1153" spans="1:10">
      <c r="A1153" t="s">
        <v>10</v>
      </c>
      <c r="B1153">
        <v>2</v>
      </c>
      <c r="C1153">
        <v>122</v>
      </c>
      <c r="D1153" t="str">
        <f>IF(OR(MOD((Table1[[#This Row],[Cycle]])-1,8)=0,Table1[[#This Row],[Cycle]]=1),"Yes","No")</f>
        <v>No</v>
      </c>
      <c r="E1153">
        <v>1.0091098231000999E-2</v>
      </c>
      <c r="F1153">
        <f t="shared" si="19"/>
        <v>10.091098231000998</v>
      </c>
      <c r="H1153">
        <v>1.9344793558120728</v>
      </c>
      <c r="I1153">
        <v>57600.026815172911</v>
      </c>
      <c r="J1153">
        <f>ROUND(Table1[[#This Row],[Discharge Time (s)]]/3600,3)</f>
        <v>16</v>
      </c>
    </row>
    <row r="1154" spans="1:10">
      <c r="A1154" t="s">
        <v>10</v>
      </c>
      <c r="B1154">
        <v>2</v>
      </c>
      <c r="C1154">
        <v>123</v>
      </c>
      <c r="D1154" t="str">
        <f>IF(OR(MOD((Table1[[#This Row],[Cycle]])-1,8)=0,Table1[[#This Row],[Cycle]]=1),"Yes","No")</f>
        <v>No</v>
      </c>
      <c r="E1154">
        <v>1.0097468682047001E-2</v>
      </c>
      <c r="F1154">
        <f t="shared" si="19"/>
        <v>10.097468682047001</v>
      </c>
      <c r="H1154">
        <v>1.8007389307022095</v>
      </c>
      <c r="I1154">
        <v>57600.03785102714</v>
      </c>
      <c r="J1154">
        <f>ROUND(Table1[[#This Row],[Discharge Time (s)]]/3600,3)</f>
        <v>16</v>
      </c>
    </row>
    <row r="1155" spans="1:10">
      <c r="A1155" t="s">
        <v>10</v>
      </c>
      <c r="B1155">
        <v>2</v>
      </c>
      <c r="C1155">
        <v>124</v>
      </c>
      <c r="D1155" t="str">
        <f>IF(OR(MOD((Table1[[#This Row],[Cycle]])-1,8)=0,Table1[[#This Row],[Cycle]]=1),"Yes","No")</f>
        <v>No</v>
      </c>
      <c r="E1155">
        <v>1.0096178588328E-2</v>
      </c>
      <c r="F1155">
        <f t="shared" si="19"/>
        <v>10.096178588328</v>
      </c>
      <c r="H1155">
        <v>1.7577176094055176</v>
      </c>
      <c r="I1155">
        <v>57600.037819471137</v>
      </c>
      <c r="J1155">
        <f>ROUND(Table1[[#This Row],[Discharge Time (s)]]/3600,3)</f>
        <v>16</v>
      </c>
    </row>
    <row r="1156" spans="1:10">
      <c r="A1156" t="s">
        <v>10</v>
      </c>
      <c r="B1156">
        <v>2</v>
      </c>
      <c r="C1156">
        <v>125</v>
      </c>
      <c r="D1156" t="str">
        <f>IF(OR(MOD((Table1[[#This Row],[Cycle]])-1,8)=0,Table1[[#This Row],[Cycle]]=1),"Yes","No")</f>
        <v>No</v>
      </c>
      <c r="E1156">
        <v>1.0095240670953E-2</v>
      </c>
      <c r="F1156">
        <f t="shared" si="19"/>
        <v>10.095240670953</v>
      </c>
      <c r="H1156">
        <v>1.7577176094055176</v>
      </c>
      <c r="I1156">
        <v>57600.037979477005</v>
      </c>
      <c r="J1156">
        <f>ROUND(Table1[[#This Row],[Discharge Time (s)]]/3600,3)</f>
        <v>16</v>
      </c>
    </row>
    <row r="1157" spans="1:10">
      <c r="A1157" t="s">
        <v>10</v>
      </c>
      <c r="B1157">
        <v>2</v>
      </c>
      <c r="C1157">
        <v>126</v>
      </c>
      <c r="D1157" t="str">
        <f>IF(OR(MOD((Table1[[#This Row],[Cycle]])-1,8)=0,Table1[[#This Row],[Cycle]]=1),"Yes","No")</f>
        <v>No</v>
      </c>
      <c r="E1157">
        <v>1.0097772567704E-2</v>
      </c>
      <c r="F1157">
        <f t="shared" si="19"/>
        <v>10.097772567704</v>
      </c>
      <c r="H1157">
        <v>1.7137746810913086</v>
      </c>
      <c r="I1157">
        <v>57602.003780538143</v>
      </c>
      <c r="J1157">
        <f>ROUND(Table1[[#This Row],[Discharge Time (s)]]/3600,3)</f>
        <v>16.001000000000001</v>
      </c>
    </row>
    <row r="1158" spans="1:10">
      <c r="A1158" t="s">
        <v>10</v>
      </c>
      <c r="B1158">
        <v>2</v>
      </c>
      <c r="C1158">
        <v>127</v>
      </c>
      <c r="D1158" t="str">
        <f>IF(OR(MOD((Table1[[#This Row],[Cycle]])-1,8)=0,Table1[[#This Row],[Cycle]]=1),"Yes","No")</f>
        <v>No</v>
      </c>
      <c r="E1158">
        <v>1.0095596439379E-2</v>
      </c>
      <c r="F1158">
        <f t="shared" si="19"/>
        <v>10.095596439378999</v>
      </c>
      <c r="H1158">
        <v>1.758617639541626</v>
      </c>
      <c r="I1158">
        <v>57600.038621044179</v>
      </c>
      <c r="J1158">
        <f>ROUND(Table1[[#This Row],[Discharge Time (s)]]/3600,3)</f>
        <v>16</v>
      </c>
    </row>
    <row r="1159" spans="1:10">
      <c r="A1159" t="s">
        <v>10</v>
      </c>
      <c r="B1159">
        <v>2</v>
      </c>
      <c r="C1159">
        <v>128</v>
      </c>
      <c r="D1159" t="str">
        <f>IF(OR(MOD((Table1[[#This Row],[Cycle]])-1,8)=0,Table1[[#This Row],[Cycle]]=1),"Yes","No")</f>
        <v>No</v>
      </c>
      <c r="E1159">
        <v>0</v>
      </c>
      <c r="F1159">
        <f t="shared" si="19"/>
        <v>0</v>
      </c>
      <c r="H1159">
        <v>1.758617639541626</v>
      </c>
      <c r="I1159">
        <v>0</v>
      </c>
      <c r="J1159">
        <f>ROUND(Table1[[#This Row],[Discharge Time (s)]]/3600,3)</f>
        <v>0</v>
      </c>
    </row>
    <row r="1160" spans="1:10">
      <c r="A1160" t="s">
        <v>10</v>
      </c>
      <c r="B1160">
        <v>2</v>
      </c>
      <c r="C1160">
        <v>353</v>
      </c>
      <c r="D1160" t="str">
        <f>IF(OR(MOD((Table1[[#This Row],[Cycle]])-1,8)=0,Table1[[#This Row],[Cycle]]=1),"Yes","No")</f>
        <v>Yes</v>
      </c>
      <c r="E1160">
        <v>1.5425246277214999E-2</v>
      </c>
      <c r="F1160">
        <f t="shared" si="19"/>
        <v>15.425246277214999</v>
      </c>
      <c r="H1160">
        <v>2.4168617725372314</v>
      </c>
      <c r="I1160">
        <v>93231.786026370726</v>
      </c>
      <c r="J1160">
        <f>ROUND(Table1[[#This Row],[Discharge Time (s)]]/3600,3)</f>
        <v>25.898</v>
      </c>
    </row>
    <row r="1161" spans="1:10">
      <c r="A1161" t="s">
        <v>10</v>
      </c>
      <c r="B1161">
        <v>2</v>
      </c>
      <c r="C1161">
        <v>130</v>
      </c>
      <c r="D1161" t="str">
        <f>IF(OR(MOD((Table1[[#This Row],[Cycle]])-1,8)=0,Table1[[#This Row],[Cycle]]=1),"Yes","No")</f>
        <v>No</v>
      </c>
      <c r="E1161">
        <v>1.0098365949764E-2</v>
      </c>
      <c r="F1161">
        <f t="shared" si="19"/>
        <v>10.098365949764</v>
      </c>
      <c r="H1161">
        <v>1.9784448146820068</v>
      </c>
      <c r="I1161">
        <v>57600.038066337278</v>
      </c>
      <c r="J1161">
        <f>ROUND(Table1[[#This Row],[Discharge Time (s)]]/3600,3)</f>
        <v>16</v>
      </c>
    </row>
    <row r="1162" spans="1:10">
      <c r="A1162" t="s">
        <v>10</v>
      </c>
      <c r="B1162">
        <v>2</v>
      </c>
      <c r="C1162">
        <v>131</v>
      </c>
      <c r="D1162" t="str">
        <f>IF(OR(MOD((Table1[[#This Row],[Cycle]])-1,8)=0,Table1[[#This Row],[Cycle]]=1),"Yes","No")</f>
        <v>No</v>
      </c>
      <c r="E1162">
        <v>1.0098506230565E-2</v>
      </c>
      <c r="F1162">
        <f t="shared" si="19"/>
        <v>10.098506230565</v>
      </c>
      <c r="H1162">
        <v>1.6715426445007324</v>
      </c>
      <c r="I1162">
        <v>57600.037790253453</v>
      </c>
      <c r="J1162">
        <f>ROUND(Table1[[#This Row],[Discharge Time (s)]]/3600,3)</f>
        <v>16</v>
      </c>
    </row>
    <row r="1163" spans="1:10">
      <c r="A1163" t="s">
        <v>10</v>
      </c>
      <c r="B1163">
        <v>2</v>
      </c>
      <c r="C1163">
        <v>132</v>
      </c>
      <c r="D1163" t="str">
        <f>IF(OR(MOD((Table1[[#This Row],[Cycle]])-1,8)=0,Table1[[#This Row],[Cycle]]=1),"Yes","No")</f>
        <v>No</v>
      </c>
      <c r="E1163">
        <v>1.0098607344577E-2</v>
      </c>
      <c r="F1163">
        <f t="shared" si="19"/>
        <v>10.098607344576999</v>
      </c>
      <c r="H1163">
        <v>1.8016605377197266</v>
      </c>
      <c r="I1163">
        <v>57600.037616641886</v>
      </c>
      <c r="J1163">
        <f>ROUND(Table1[[#This Row],[Discharge Time (s)]]/3600,3)</f>
        <v>16</v>
      </c>
    </row>
    <row r="1164" spans="1:10">
      <c r="A1164" t="s">
        <v>10</v>
      </c>
      <c r="B1164">
        <v>2</v>
      </c>
      <c r="C1164">
        <v>133</v>
      </c>
      <c r="D1164" t="str">
        <f>IF(OR(MOD((Table1[[#This Row],[Cycle]])-1,8)=0,Table1[[#This Row],[Cycle]]=1),"Yes","No")</f>
        <v>No</v>
      </c>
      <c r="E1164">
        <v>1.0093393623774E-2</v>
      </c>
      <c r="F1164">
        <f t="shared" si="19"/>
        <v>10.093393623774</v>
      </c>
      <c r="H1164">
        <v>1.6715426445007324</v>
      </c>
      <c r="I1164">
        <v>57602.003961707131</v>
      </c>
      <c r="J1164">
        <f>ROUND(Table1[[#This Row],[Discharge Time (s)]]/3600,3)</f>
        <v>16.001000000000001</v>
      </c>
    </row>
    <row r="1165" spans="1:10">
      <c r="A1165" t="s">
        <v>10</v>
      </c>
      <c r="B1165">
        <v>2</v>
      </c>
      <c r="C1165">
        <v>134</v>
      </c>
      <c r="D1165" t="str">
        <f>IF(OR(MOD((Table1[[#This Row],[Cycle]])-1,8)=0,Table1[[#This Row],[Cycle]]=1),"Yes","No")</f>
        <v>No</v>
      </c>
      <c r="E1165">
        <v>1.0102218711305001E-2</v>
      </c>
      <c r="F1165">
        <f t="shared" si="19"/>
        <v>10.102218711305001</v>
      </c>
      <c r="H1165">
        <v>1.7146521806716919</v>
      </c>
      <c r="I1165">
        <v>57600.039747874871</v>
      </c>
      <c r="J1165">
        <f>ROUND(Table1[[#This Row],[Discharge Time (s)]]/3600,3)</f>
        <v>16</v>
      </c>
    </row>
    <row r="1166" spans="1:10">
      <c r="A1166" t="s">
        <v>10</v>
      </c>
      <c r="B1166">
        <v>2</v>
      </c>
      <c r="C1166">
        <v>135</v>
      </c>
      <c r="D1166" t="str">
        <f>IF(OR(MOD((Table1[[#This Row],[Cycle]])-1,8)=0,Table1[[#This Row],[Cycle]]=1),"Yes","No")</f>
        <v>No</v>
      </c>
      <c r="E1166">
        <v>1.0102656736437E-2</v>
      </c>
      <c r="F1166">
        <f t="shared" si="19"/>
        <v>10.102656736437</v>
      </c>
      <c r="H1166">
        <v>1.8016605377197266</v>
      </c>
      <c r="I1166">
        <v>57600.037770910458</v>
      </c>
      <c r="J1166">
        <f>ROUND(Table1[[#This Row],[Discharge Time (s)]]/3600,3)</f>
        <v>16</v>
      </c>
    </row>
    <row r="1167" spans="1:10">
      <c r="A1167" t="s">
        <v>10</v>
      </c>
      <c r="B1167">
        <v>2</v>
      </c>
      <c r="C1167">
        <v>136</v>
      </c>
      <c r="D1167" t="str">
        <f>IF(OR(MOD((Table1[[#This Row],[Cycle]])-1,8)=0,Table1[[#This Row],[Cycle]]=1),"Yes","No")</f>
        <v>No</v>
      </c>
      <c r="E1167">
        <v>0</v>
      </c>
      <c r="F1167">
        <f t="shared" si="19"/>
        <v>0</v>
      </c>
      <c r="H1167">
        <v>1.8016605377197266</v>
      </c>
      <c r="I1167">
        <v>0</v>
      </c>
      <c r="J1167">
        <f>ROUND(Table1[[#This Row],[Discharge Time (s)]]/3600,3)</f>
        <v>0</v>
      </c>
    </row>
    <row r="1168" spans="1:10">
      <c r="A1168" t="s">
        <v>10</v>
      </c>
      <c r="B1168">
        <v>2</v>
      </c>
      <c r="C1168">
        <v>361</v>
      </c>
      <c r="D1168" t="str">
        <f>IF(OR(MOD((Table1[[#This Row],[Cycle]])-1,8)=0,Table1[[#This Row],[Cycle]]=1),"Yes","No")</f>
        <v>Yes</v>
      </c>
      <c r="E1168">
        <v>1.5406572112271E-2</v>
      </c>
      <c r="F1168">
        <f t="shared" si="19"/>
        <v>15.406572112271</v>
      </c>
      <c r="H1168">
        <v>2.6352276802062988</v>
      </c>
      <c r="I1168">
        <v>93161.113990675527</v>
      </c>
      <c r="J1168">
        <f>ROUND(Table1[[#This Row],[Discharge Time (s)]]/3600,3)</f>
        <v>25.878</v>
      </c>
    </row>
    <row r="1169" spans="1:10">
      <c r="A1169" t="s">
        <v>10</v>
      </c>
      <c r="B1169">
        <v>2</v>
      </c>
      <c r="C1169">
        <v>138</v>
      </c>
      <c r="D1169" t="str">
        <f>IF(OR(MOD((Table1[[#This Row],[Cycle]])-1,8)=0,Table1[[#This Row],[Cycle]]=1),"Yes","No")</f>
        <v>No</v>
      </c>
      <c r="E1169">
        <v>1.010099966321E-2</v>
      </c>
      <c r="F1169">
        <f t="shared" ref="F1169:F1191" si="20">1000*E1169</f>
        <v>10.100999663210001</v>
      </c>
      <c r="H1169">
        <v>1.9784448146820068</v>
      </c>
      <c r="I1169">
        <v>57602.003647678896</v>
      </c>
      <c r="J1169">
        <f>ROUND(Table1[[#This Row],[Discharge Time (s)]]/3600,3)</f>
        <v>16.001000000000001</v>
      </c>
    </row>
    <row r="1170" spans="1:10">
      <c r="A1170" t="s">
        <v>10</v>
      </c>
      <c r="B1170">
        <v>2</v>
      </c>
      <c r="C1170">
        <v>139</v>
      </c>
      <c r="D1170" t="str">
        <f>IF(OR(MOD((Table1[[#This Row],[Cycle]])-1,8)=0,Table1[[#This Row],[Cycle]]=1),"Yes","No")</f>
        <v>No</v>
      </c>
      <c r="E1170">
        <v>1.0102796940702E-2</v>
      </c>
      <c r="F1170">
        <f t="shared" si="20"/>
        <v>10.102796940702</v>
      </c>
      <c r="H1170">
        <v>1.8446594476699829</v>
      </c>
      <c r="I1170">
        <v>57602.001210858507</v>
      </c>
      <c r="J1170">
        <f>ROUND(Table1[[#This Row],[Discharge Time (s)]]/3600,3)</f>
        <v>16.001000000000001</v>
      </c>
    </row>
    <row r="1171" spans="1:10">
      <c r="A1171" t="s">
        <v>10</v>
      </c>
      <c r="B1171">
        <v>2</v>
      </c>
      <c r="C1171">
        <v>140</v>
      </c>
      <c r="D1171" t="str">
        <f>IF(OR(MOD((Table1[[#This Row],[Cycle]])-1,8)=0,Table1[[#This Row],[Cycle]]=1),"Yes","No")</f>
        <v>No</v>
      </c>
      <c r="E1171">
        <v>1.0098196081243E-2</v>
      </c>
      <c r="F1171">
        <f t="shared" si="20"/>
        <v>10.098196081243</v>
      </c>
      <c r="H1171">
        <v>1.7577176094055176</v>
      </c>
      <c r="I1171">
        <v>57600.024513679018</v>
      </c>
      <c r="J1171">
        <f>ROUND(Table1[[#This Row],[Discharge Time (s)]]/3600,3)</f>
        <v>16</v>
      </c>
    </row>
    <row r="1172" spans="1:10">
      <c r="A1172" t="s">
        <v>10</v>
      </c>
      <c r="B1172">
        <v>2</v>
      </c>
      <c r="C1172">
        <v>141</v>
      </c>
      <c r="D1172" t="str">
        <f>IF(OR(MOD((Table1[[#This Row],[Cycle]])-1,8)=0,Table1[[#This Row],[Cycle]]=1),"Yes","No")</f>
        <v>No</v>
      </c>
      <c r="E1172">
        <v>1.0103559978267999E-2</v>
      </c>
      <c r="F1172">
        <f t="shared" si="20"/>
        <v>10.103559978267999</v>
      </c>
      <c r="H1172">
        <v>1.8025829792022705</v>
      </c>
      <c r="I1172">
        <v>57600.037491903102</v>
      </c>
      <c r="J1172">
        <f>ROUND(Table1[[#This Row],[Discharge Time (s)]]/3600,3)</f>
        <v>16</v>
      </c>
    </row>
    <row r="1173" spans="1:10">
      <c r="A1173" t="s">
        <v>10</v>
      </c>
      <c r="B1173">
        <v>2</v>
      </c>
      <c r="C1173">
        <v>142</v>
      </c>
      <c r="D1173" t="str">
        <f>IF(OR(MOD((Table1[[#This Row],[Cycle]])-1,8)=0,Table1[[#This Row],[Cycle]]=1),"Yes","No")</f>
        <v>No</v>
      </c>
      <c r="E1173">
        <v>1.0102979744725E-2</v>
      </c>
      <c r="F1173">
        <f t="shared" si="20"/>
        <v>10.102979744724999</v>
      </c>
      <c r="H1173">
        <v>0</v>
      </c>
      <c r="I1173">
        <v>57600.028671200773</v>
      </c>
      <c r="J1173">
        <f>ROUND(Table1[[#This Row],[Discharge Time (s)]]/3600,3)</f>
        <v>16</v>
      </c>
    </row>
    <row r="1174" spans="1:10">
      <c r="A1174" t="s">
        <v>10</v>
      </c>
      <c r="B1174">
        <v>2</v>
      </c>
      <c r="C1174">
        <v>143</v>
      </c>
      <c r="D1174" t="str">
        <f>IF(OR(MOD((Table1[[#This Row],[Cycle]])-1,8)=0,Table1[[#This Row],[Cycle]]=1),"Yes","No")</f>
        <v>No</v>
      </c>
      <c r="E1174">
        <v>1.0105138614401E-2</v>
      </c>
      <c r="F1174">
        <f t="shared" si="20"/>
        <v>10.105138614401</v>
      </c>
      <c r="H1174">
        <v>1.758617639541626</v>
      </c>
      <c r="I1174">
        <v>57600.038074126736</v>
      </c>
      <c r="J1174">
        <f>ROUND(Table1[[#This Row],[Discharge Time (s)]]/3600,3)</f>
        <v>16</v>
      </c>
    </row>
    <row r="1175" spans="1:10">
      <c r="A1175" t="s">
        <v>10</v>
      </c>
      <c r="B1175">
        <v>2</v>
      </c>
      <c r="C1175">
        <v>144</v>
      </c>
      <c r="D1175" t="str">
        <f>IF(OR(MOD((Table1[[#This Row],[Cycle]])-1,8)=0,Table1[[#This Row],[Cycle]]=1),"Yes","No")</f>
        <v>No</v>
      </c>
      <c r="E1175">
        <v>0</v>
      </c>
      <c r="F1175">
        <f t="shared" si="20"/>
        <v>0</v>
      </c>
      <c r="H1175">
        <v>1.758617639541626</v>
      </c>
      <c r="I1175">
        <v>0</v>
      </c>
      <c r="J1175">
        <f>ROUND(Table1[[#This Row],[Discharge Time (s)]]/3600,3)</f>
        <v>0</v>
      </c>
    </row>
    <row r="1176" spans="1:10">
      <c r="A1176" t="s">
        <v>10</v>
      </c>
      <c r="B1176">
        <v>2</v>
      </c>
      <c r="C1176">
        <v>369</v>
      </c>
      <c r="D1176" t="str">
        <f>IF(OR(MOD((Table1[[#This Row],[Cycle]])-1,8)=0,Table1[[#This Row],[Cycle]]=1),"Yes","No")</f>
        <v>Yes</v>
      </c>
      <c r="E1176">
        <v>1.5492931409013999E-2</v>
      </c>
      <c r="F1176">
        <f t="shared" si="20"/>
        <v>15.492931409014</v>
      </c>
      <c r="H1176">
        <v>2.5515367984771729</v>
      </c>
      <c r="I1176">
        <v>95152.465404112445</v>
      </c>
      <c r="J1176">
        <f>ROUND(Table1[[#This Row],[Discharge Time (s)]]/3600,3)</f>
        <v>26.431000000000001</v>
      </c>
    </row>
    <row r="1177" spans="1:10">
      <c r="A1177" t="s">
        <v>10</v>
      </c>
      <c r="B1177">
        <v>2</v>
      </c>
      <c r="C1177">
        <v>146</v>
      </c>
      <c r="D1177" t="str">
        <f>IF(OR(MOD((Table1[[#This Row],[Cycle]])-1,8)=0,Table1[[#This Row],[Cycle]]=1),"Yes","No")</f>
        <v>No</v>
      </c>
      <c r="E1177">
        <v>1.0102366079354001E-2</v>
      </c>
      <c r="F1177">
        <f t="shared" si="20"/>
        <v>10.102366079354001</v>
      </c>
      <c r="H1177">
        <v>2.0642616748809814</v>
      </c>
      <c r="I1177">
        <v>57602.006023713555</v>
      </c>
      <c r="J1177">
        <f>ROUND(Table1[[#This Row],[Discharge Time (s)]]/3600,3)</f>
        <v>16.001000000000001</v>
      </c>
    </row>
    <row r="1178" spans="1:10">
      <c r="A1178" t="s">
        <v>10</v>
      </c>
      <c r="B1178">
        <v>2</v>
      </c>
      <c r="C1178">
        <v>147</v>
      </c>
      <c r="D1178" t="str">
        <f>IF(OR(MOD((Table1[[#This Row],[Cycle]])-1,8)=0,Table1[[#This Row],[Cycle]]=1),"Yes","No")</f>
        <v>No</v>
      </c>
      <c r="E1178">
        <v>1.0099089893259E-2</v>
      </c>
      <c r="F1178">
        <f t="shared" si="20"/>
        <v>10.099089893259</v>
      </c>
      <c r="H1178">
        <v>1.7164099216461182</v>
      </c>
      <c r="I1178">
        <v>57600.037364180818</v>
      </c>
      <c r="J1178">
        <f>ROUND(Table1[[#This Row],[Discharge Time (s)]]/3600,3)</f>
        <v>16</v>
      </c>
    </row>
    <row r="1179" spans="1:10">
      <c r="A1179" t="s">
        <v>10</v>
      </c>
      <c r="B1179">
        <v>2</v>
      </c>
      <c r="C1179">
        <v>148</v>
      </c>
      <c r="D1179" t="str">
        <f>IF(OR(MOD((Table1[[#This Row],[Cycle]])-1,8)=0,Table1[[#This Row],[Cycle]]=1),"Yes","No")</f>
        <v>No</v>
      </c>
      <c r="E1179">
        <v>1.0101253338648E-2</v>
      </c>
      <c r="F1179">
        <f t="shared" si="20"/>
        <v>10.101253338648</v>
      </c>
      <c r="H1179">
        <v>1.8016605377197266</v>
      </c>
      <c r="I1179">
        <v>57600.03752602981</v>
      </c>
      <c r="J1179">
        <f>ROUND(Table1[[#This Row],[Discharge Time (s)]]/3600,3)</f>
        <v>16</v>
      </c>
    </row>
    <row r="1180" spans="1:10">
      <c r="A1180" t="s">
        <v>10</v>
      </c>
      <c r="B1180">
        <v>2</v>
      </c>
      <c r="C1180">
        <v>149</v>
      </c>
      <c r="D1180" t="str">
        <f>IF(OR(MOD((Table1[[#This Row],[Cycle]])-1,8)=0,Table1[[#This Row],[Cycle]]=1),"Yes","No")</f>
        <v>No</v>
      </c>
      <c r="E1180">
        <v>1.0107318647880999E-2</v>
      </c>
      <c r="F1180">
        <f t="shared" si="20"/>
        <v>10.107318647881</v>
      </c>
      <c r="H1180">
        <v>1.7146521806716919</v>
      </c>
      <c r="I1180">
        <v>57602.003575456481</v>
      </c>
      <c r="J1180">
        <f>ROUND(Table1[[#This Row],[Discharge Time (s)]]/3600,3)</f>
        <v>16.001000000000001</v>
      </c>
    </row>
    <row r="1181" spans="1:10">
      <c r="A1181" t="s">
        <v>10</v>
      </c>
      <c r="B1181">
        <v>2</v>
      </c>
      <c r="C1181">
        <v>150</v>
      </c>
      <c r="D1181" t="str">
        <f>IF(OR(MOD((Table1[[#This Row],[Cycle]])-1,8)=0,Table1[[#This Row],[Cycle]]=1),"Yes","No")</f>
        <v>No</v>
      </c>
      <c r="E1181">
        <v>1.0104576942930999E-2</v>
      </c>
      <c r="F1181">
        <f t="shared" si="20"/>
        <v>10.104576942930999</v>
      </c>
      <c r="H1181">
        <v>1.8456034660339355</v>
      </c>
      <c r="I1181">
        <v>57600.035605799327</v>
      </c>
      <c r="J1181">
        <f>ROUND(Table1[[#This Row],[Discharge Time (s)]]/3600,3)</f>
        <v>16</v>
      </c>
    </row>
    <row r="1182" spans="1:10">
      <c r="A1182" t="s">
        <v>10</v>
      </c>
      <c r="B1182">
        <v>2</v>
      </c>
      <c r="C1182">
        <v>151</v>
      </c>
      <c r="D1182" t="str">
        <f>IF(OR(MOD((Table1[[#This Row],[Cycle]])-1,8)=0,Table1[[#This Row],[Cycle]]=1),"Yes","No")</f>
        <v>No</v>
      </c>
      <c r="E1182">
        <v>1.0104346165015999E-2</v>
      </c>
      <c r="F1182">
        <f t="shared" si="20"/>
        <v>10.104346165015999</v>
      </c>
      <c r="H1182">
        <v>1.8025829792022705</v>
      </c>
      <c r="I1182">
        <v>57600.03765568386</v>
      </c>
      <c r="J1182">
        <f>ROUND(Table1[[#This Row],[Discharge Time (s)]]/3600,3)</f>
        <v>16</v>
      </c>
    </row>
    <row r="1183" spans="1:10">
      <c r="A1183" t="s">
        <v>10</v>
      </c>
      <c r="B1183">
        <v>2</v>
      </c>
      <c r="C1183">
        <v>152</v>
      </c>
      <c r="D1183" t="str">
        <f>IF(OR(MOD((Table1[[#This Row],[Cycle]])-1,8)=0,Table1[[#This Row],[Cycle]]=1),"Yes","No")</f>
        <v>No</v>
      </c>
      <c r="E1183">
        <v>0</v>
      </c>
      <c r="F1183">
        <f t="shared" si="20"/>
        <v>0</v>
      </c>
      <c r="H1183">
        <v>1.8025829792022705</v>
      </c>
      <c r="I1183">
        <v>0</v>
      </c>
      <c r="J1183">
        <f>ROUND(Table1[[#This Row],[Discharge Time (s)]]/3600,3)</f>
        <v>0</v>
      </c>
    </row>
    <row r="1184" spans="1:10">
      <c r="A1184" t="s">
        <v>10</v>
      </c>
      <c r="B1184">
        <v>2</v>
      </c>
      <c r="C1184">
        <v>377</v>
      </c>
      <c r="D1184" t="str">
        <f>IF(OR(MOD((Table1[[#This Row],[Cycle]])-1,8)=0,Table1[[#This Row],[Cycle]]=1),"Yes","No")</f>
        <v>Yes</v>
      </c>
      <c r="E1184">
        <v>1.5396039218565E-2</v>
      </c>
      <c r="F1184">
        <f t="shared" si="20"/>
        <v>15.396039218564999</v>
      </c>
      <c r="H1184">
        <v>2.4183225631713867</v>
      </c>
      <c r="I1184">
        <v>94479.244002642983</v>
      </c>
      <c r="J1184">
        <f>ROUND(Table1[[#This Row],[Discharge Time (s)]]/3600,3)</f>
        <v>26.244</v>
      </c>
    </row>
    <row r="1185" spans="1:10">
      <c r="A1185" t="s">
        <v>10</v>
      </c>
      <c r="B1185">
        <v>2</v>
      </c>
      <c r="C1185">
        <v>154</v>
      </c>
      <c r="D1185" t="str">
        <f>IF(OR(MOD((Table1[[#This Row],[Cycle]])-1,8)=0,Table1[[#This Row],[Cycle]]=1),"Yes","No")</f>
        <v>No</v>
      </c>
      <c r="E1185">
        <v>1.0104471933758999E-2</v>
      </c>
      <c r="F1185">
        <f t="shared" si="20"/>
        <v>10.104471933758999</v>
      </c>
      <c r="H1185">
        <v>2.0213751792907715</v>
      </c>
      <c r="I1185">
        <v>57600.037544116887</v>
      </c>
      <c r="J1185">
        <f>ROUND(Table1[[#This Row],[Discharge Time (s)]]/3600,3)</f>
        <v>16</v>
      </c>
    </row>
    <row r="1186" spans="1:10">
      <c r="A1186" t="s">
        <v>10</v>
      </c>
      <c r="B1186">
        <v>2</v>
      </c>
      <c r="C1186">
        <v>155</v>
      </c>
      <c r="D1186" t="str">
        <f>IF(OR(MOD((Table1[[#This Row],[Cycle]])-1,8)=0,Table1[[#This Row],[Cycle]]=1),"Yes","No")</f>
        <v>No</v>
      </c>
      <c r="E1186">
        <v>1.0104249970092001E-2</v>
      </c>
      <c r="F1186">
        <f t="shared" si="20"/>
        <v>10.104249970092001</v>
      </c>
      <c r="H1186">
        <v>1.8456034660339355</v>
      </c>
      <c r="I1186">
        <v>57600.069847322928</v>
      </c>
      <c r="J1186">
        <f>ROUND(Table1[[#This Row],[Discharge Time (s)]]/3600,3)</f>
        <v>16</v>
      </c>
    </row>
    <row r="1187" spans="1:10">
      <c r="A1187" t="s">
        <v>10</v>
      </c>
      <c r="B1187">
        <v>2</v>
      </c>
      <c r="C1187">
        <v>156</v>
      </c>
      <c r="D1187" t="str">
        <f>IF(OR(MOD((Table1[[#This Row],[Cycle]])-1,8)=0,Table1[[#This Row],[Cycle]]=1),"Yes","No")</f>
        <v>No</v>
      </c>
      <c r="E1187">
        <v>1.0103331657816E-2</v>
      </c>
      <c r="F1187">
        <f t="shared" si="20"/>
        <v>10.103331657816</v>
      </c>
      <c r="H1187">
        <v>1.8456034660339355</v>
      </c>
      <c r="I1187">
        <v>57600.035424046633</v>
      </c>
      <c r="J1187">
        <f>ROUND(Table1[[#This Row],[Discharge Time (s)]]/3600,3)</f>
        <v>16</v>
      </c>
    </row>
    <row r="1188" spans="1:10">
      <c r="A1188" t="s">
        <v>10</v>
      </c>
      <c r="B1188">
        <v>2</v>
      </c>
      <c r="C1188">
        <v>157</v>
      </c>
      <c r="D1188" t="str">
        <f>IF(OR(MOD((Table1[[#This Row],[Cycle]])-1,8)=0,Table1[[#This Row],[Cycle]]=1),"Yes","No")</f>
        <v>No</v>
      </c>
      <c r="E1188">
        <v>1.0103861892877E-2</v>
      </c>
      <c r="F1188">
        <f t="shared" si="20"/>
        <v>10.103861892877001</v>
      </c>
      <c r="H1188">
        <v>1.8465484380722046</v>
      </c>
      <c r="I1188">
        <v>57602.003197644037</v>
      </c>
      <c r="J1188">
        <f>ROUND(Table1[[#This Row],[Discharge Time (s)]]/3600,3)</f>
        <v>16.001000000000001</v>
      </c>
    </row>
    <row r="1189" spans="1:10">
      <c r="A1189" t="s">
        <v>10</v>
      </c>
      <c r="B1189">
        <v>2</v>
      </c>
      <c r="C1189">
        <v>158</v>
      </c>
      <c r="D1189" t="str">
        <f>IF(OR(MOD((Table1[[#This Row],[Cycle]])-1,8)=0,Table1[[#This Row],[Cycle]]=1),"Yes","No")</f>
        <v>No</v>
      </c>
      <c r="E1189">
        <v>1.0105460481298E-2</v>
      </c>
      <c r="F1189">
        <f t="shared" si="20"/>
        <v>10.105460481298</v>
      </c>
      <c r="H1189">
        <v>1.8465484380722046</v>
      </c>
      <c r="I1189">
        <v>57600.038446713275</v>
      </c>
      <c r="J1189">
        <f>ROUND(Table1[[#This Row],[Discharge Time (s)]]/3600,3)</f>
        <v>16</v>
      </c>
    </row>
    <row r="1190" spans="1:10">
      <c r="A1190" t="s">
        <v>10</v>
      </c>
      <c r="B1190">
        <v>2</v>
      </c>
      <c r="C1190">
        <v>159</v>
      </c>
      <c r="D1190" t="str">
        <f>IF(OR(MOD((Table1[[#This Row],[Cycle]])-1,8)=0,Table1[[#This Row],[Cycle]]=1),"Yes","No")</f>
        <v>No</v>
      </c>
      <c r="E1190">
        <v>1.0105325392497E-2</v>
      </c>
      <c r="F1190">
        <f t="shared" si="20"/>
        <v>10.105325392497001</v>
      </c>
      <c r="H1190">
        <v>1.8446594476699829</v>
      </c>
      <c r="I1190">
        <v>57600.03962697104</v>
      </c>
      <c r="J1190">
        <f>ROUND(Table1[[#This Row],[Discharge Time (s)]]/3600,3)</f>
        <v>16</v>
      </c>
    </row>
    <row r="1191" spans="1:10">
      <c r="A1191" t="s">
        <v>10</v>
      </c>
      <c r="B1191">
        <v>2</v>
      </c>
      <c r="C1191">
        <v>160</v>
      </c>
      <c r="D1191" t="str">
        <f>IF(OR(MOD((Table1[[#This Row],[Cycle]])-1,8)=0,Table1[[#This Row],[Cycle]]=1),"Yes","No")</f>
        <v>No</v>
      </c>
      <c r="E1191">
        <v>0</v>
      </c>
      <c r="F1191">
        <f t="shared" si="20"/>
        <v>0</v>
      </c>
      <c r="H1191">
        <v>1.8446594476699829</v>
      </c>
      <c r="I1191">
        <v>0</v>
      </c>
      <c r="J1191">
        <f>ROUND(Table1[[#This Row],[Discharge Time (s)]]/3600,3)</f>
        <v>0</v>
      </c>
    </row>
    <row r="1192" spans="1:10">
      <c r="A1192" t="s">
        <v>10</v>
      </c>
      <c r="B1192">
        <v>2</v>
      </c>
      <c r="C1192">
        <v>385</v>
      </c>
      <c r="D1192" t="str">
        <f>IF(OR(MOD((Table1[[#This Row],[Cycle]])-1,8)=0,Table1[[#This Row],[Cycle]]=1),"Yes","No")</f>
        <v>Yes</v>
      </c>
      <c r="E1192">
        <v>1.5748548448781999E-2</v>
      </c>
      <c r="H1192">
        <v>0</v>
      </c>
    </row>
    <row r="1193" spans="1:10">
      <c r="A1193" t="s">
        <v>10</v>
      </c>
      <c r="B1193">
        <v>2</v>
      </c>
      <c r="C1193">
        <v>162</v>
      </c>
      <c r="D1193" t="str">
        <f>IF(OR(MOD((Table1[[#This Row],[Cycle]])-1,8)=0,Table1[[#This Row],[Cycle]]=1),"Yes","No")</f>
        <v>No</v>
      </c>
      <c r="E1193">
        <v>1.0106742086996001E-2</v>
      </c>
      <c r="F1193">
        <f t="shared" ref="F1193:F1256" si="21">1000*E1193</f>
        <v>10.106742086996</v>
      </c>
      <c r="H1193">
        <v>2.1081821918487549</v>
      </c>
      <c r="I1193">
        <v>57602.003756848993</v>
      </c>
      <c r="J1193">
        <f>ROUND(Table1[[#This Row],[Discharge Time (s)]]/3600,3)</f>
        <v>16.001000000000001</v>
      </c>
    </row>
    <row r="1194" spans="1:10">
      <c r="A1194" t="s">
        <v>10</v>
      </c>
      <c r="B1194">
        <v>2</v>
      </c>
      <c r="C1194">
        <v>163</v>
      </c>
      <c r="D1194" t="str">
        <f>IF(OR(MOD((Table1[[#This Row],[Cycle]])-1,8)=0,Table1[[#This Row],[Cycle]]=1),"Yes","No")</f>
        <v>No</v>
      </c>
      <c r="E1194">
        <v>1.0106219089065E-2</v>
      </c>
      <c r="F1194">
        <f t="shared" si="21"/>
        <v>10.106219089065</v>
      </c>
      <c r="H1194">
        <v>1.8025829792022705</v>
      </c>
      <c r="I1194">
        <v>57600.037849212458</v>
      </c>
      <c r="J1194">
        <f>ROUND(Table1[[#This Row],[Discharge Time (s)]]/3600,3)</f>
        <v>16</v>
      </c>
    </row>
    <row r="1195" spans="1:10">
      <c r="A1195" t="s">
        <v>10</v>
      </c>
      <c r="B1195">
        <v>2</v>
      </c>
      <c r="C1195">
        <v>164</v>
      </c>
      <c r="D1195" t="str">
        <f>IF(OR(MOD((Table1[[#This Row],[Cycle]])-1,8)=0,Table1[[#This Row],[Cycle]]=1),"Yes","No")</f>
        <v>No</v>
      </c>
      <c r="E1195">
        <v>1.0106948523424E-2</v>
      </c>
      <c r="F1195">
        <f t="shared" si="21"/>
        <v>10.106948523424</v>
      </c>
      <c r="H1195">
        <v>1.7577176094055176</v>
      </c>
      <c r="I1195">
        <v>57600.037648991376</v>
      </c>
      <c r="J1195">
        <f>ROUND(Table1[[#This Row],[Discharge Time (s)]]/3600,3)</f>
        <v>16</v>
      </c>
    </row>
    <row r="1196" spans="1:10">
      <c r="A1196" t="s">
        <v>10</v>
      </c>
      <c r="B1196">
        <v>2</v>
      </c>
      <c r="C1196">
        <v>165</v>
      </c>
      <c r="D1196" t="str">
        <f>IF(OR(MOD((Table1[[#This Row],[Cycle]])-1,8)=0,Table1[[#This Row],[Cycle]]=1),"Yes","No")</f>
        <v>No</v>
      </c>
      <c r="E1196">
        <v>1.0102702524934001E-2</v>
      </c>
      <c r="F1196">
        <f t="shared" si="21"/>
        <v>10.102702524934001</v>
      </c>
      <c r="H1196">
        <v>1.8465484380722046</v>
      </c>
      <c r="I1196">
        <v>57602.003606505707</v>
      </c>
      <c r="J1196">
        <f>ROUND(Table1[[#This Row],[Discharge Time (s)]]/3600,3)</f>
        <v>16.001000000000001</v>
      </c>
    </row>
    <row r="1197" spans="1:10">
      <c r="A1197" t="s">
        <v>10</v>
      </c>
      <c r="B1197">
        <v>2</v>
      </c>
      <c r="C1197">
        <v>166</v>
      </c>
      <c r="D1197" t="str">
        <f>IF(OR(MOD((Table1[[#This Row],[Cycle]])-1,8)=0,Table1[[#This Row],[Cycle]]=1),"Yes","No")</f>
        <v>No</v>
      </c>
      <c r="E1197">
        <v>1.0096058920618999E-2</v>
      </c>
      <c r="F1197">
        <f t="shared" si="21"/>
        <v>10.096058920618999</v>
      </c>
      <c r="H1197">
        <v>1.8465484380722046</v>
      </c>
      <c r="I1197">
        <v>57600.037738533043</v>
      </c>
      <c r="J1197">
        <f>ROUND(Table1[[#This Row],[Discharge Time (s)]]/3600,3)</f>
        <v>16</v>
      </c>
    </row>
    <row r="1198" spans="1:10">
      <c r="A1198" t="s">
        <v>10</v>
      </c>
      <c r="B1198">
        <v>2</v>
      </c>
      <c r="C1198">
        <v>167</v>
      </c>
      <c r="D1198" t="str">
        <f>IF(OR(MOD((Table1[[#This Row],[Cycle]])-1,8)=0,Table1[[#This Row],[Cycle]]=1),"Yes","No")</f>
        <v>No</v>
      </c>
      <c r="E1198">
        <v>1.0101303535143999E-2</v>
      </c>
      <c r="F1198">
        <f t="shared" si="21"/>
        <v>10.101303535144</v>
      </c>
      <c r="H1198">
        <v>1.8456034660339355</v>
      </c>
      <c r="I1198">
        <v>57600.037701861038</v>
      </c>
      <c r="J1198">
        <f>ROUND(Table1[[#This Row],[Discharge Time (s)]]/3600,3)</f>
        <v>16</v>
      </c>
    </row>
    <row r="1199" spans="1:10">
      <c r="A1199" t="s">
        <v>10</v>
      </c>
      <c r="B1199">
        <v>2</v>
      </c>
      <c r="C1199">
        <v>168</v>
      </c>
      <c r="D1199" t="str">
        <f>IF(OR(MOD((Table1[[#This Row],[Cycle]])-1,8)=0,Table1[[#This Row],[Cycle]]=1),"Yes","No")</f>
        <v>No</v>
      </c>
      <c r="E1199">
        <v>0</v>
      </c>
      <c r="F1199">
        <f t="shared" si="21"/>
        <v>0</v>
      </c>
      <c r="H1199">
        <v>1.8456034660339355</v>
      </c>
      <c r="I1199">
        <v>0</v>
      </c>
      <c r="J1199">
        <f>ROUND(Table1[[#This Row],[Discharge Time (s)]]/3600,3)</f>
        <v>0</v>
      </c>
    </row>
    <row r="1200" spans="1:10">
      <c r="A1200" t="s">
        <v>10</v>
      </c>
      <c r="B1200">
        <v>2</v>
      </c>
      <c r="C1200">
        <v>393</v>
      </c>
      <c r="D1200" t="str">
        <f>IF(OR(MOD((Table1[[#This Row],[Cycle]])-1,8)=0,Table1[[#This Row],[Cycle]]=1),"Yes","No")</f>
        <v>Yes</v>
      </c>
      <c r="E1200">
        <v>1.5186391101307E-2</v>
      </c>
      <c r="F1200">
        <f t="shared" si="21"/>
        <v>15.186391101307001</v>
      </c>
      <c r="H1200">
        <v>2.6395206451416016</v>
      </c>
      <c r="I1200">
        <v>92907.355022747841</v>
      </c>
      <c r="J1200">
        <f>ROUND(Table1[[#This Row],[Discharge Time (s)]]/3600,3)</f>
        <v>25.808</v>
      </c>
    </row>
    <row r="1201" spans="1:10">
      <c r="A1201" t="s">
        <v>10</v>
      </c>
      <c r="B1201">
        <v>2</v>
      </c>
      <c r="C1201">
        <v>170</v>
      </c>
      <c r="D1201" t="str">
        <f>IF(OR(MOD((Table1[[#This Row],[Cycle]])-1,8)=0,Table1[[#This Row],[Cycle]]=1),"Yes","No")</f>
        <v>No</v>
      </c>
      <c r="E1201">
        <v>1.0100431429948001E-2</v>
      </c>
      <c r="F1201">
        <f t="shared" si="21"/>
        <v>10.100431429948001</v>
      </c>
      <c r="H1201">
        <v>1.9794583320617676</v>
      </c>
      <c r="I1201">
        <v>57600.070860137741</v>
      </c>
      <c r="J1201">
        <f>ROUND(Table1[[#This Row],[Discharge Time (s)]]/3600,3)</f>
        <v>16</v>
      </c>
    </row>
    <row r="1202" spans="1:10">
      <c r="A1202" t="s">
        <v>10</v>
      </c>
      <c r="B1202">
        <v>2</v>
      </c>
      <c r="C1202">
        <v>171</v>
      </c>
      <c r="D1202" t="str">
        <f>IF(OR(MOD((Table1[[#This Row],[Cycle]])-1,8)=0,Table1[[#This Row],[Cycle]]=1),"Yes","No")</f>
        <v>No</v>
      </c>
      <c r="E1202">
        <v>1.0096934494524E-2</v>
      </c>
      <c r="F1202">
        <f t="shared" si="21"/>
        <v>10.096934494524</v>
      </c>
      <c r="H1202">
        <v>1.8465484380722046</v>
      </c>
      <c r="I1202">
        <v>57600.032883624503</v>
      </c>
      <c r="J1202">
        <f>ROUND(Table1[[#This Row],[Discharge Time (s)]]/3600,3)</f>
        <v>16</v>
      </c>
    </row>
    <row r="1203" spans="1:10">
      <c r="A1203" t="s">
        <v>10</v>
      </c>
      <c r="B1203">
        <v>2</v>
      </c>
      <c r="C1203">
        <v>172</v>
      </c>
      <c r="D1203" t="str">
        <f>IF(OR(MOD((Table1[[#This Row],[Cycle]])-1,8)=0,Table1[[#This Row],[Cycle]]=1),"Yes","No")</f>
        <v>No</v>
      </c>
      <c r="E1203">
        <v>1.0108470382893E-2</v>
      </c>
      <c r="F1203">
        <f t="shared" si="21"/>
        <v>10.108470382893</v>
      </c>
      <c r="H1203">
        <v>1.758617639541626</v>
      </c>
      <c r="I1203">
        <v>57600.037704164322</v>
      </c>
      <c r="J1203">
        <f>ROUND(Table1[[#This Row],[Discharge Time (s)]]/3600,3)</f>
        <v>16</v>
      </c>
    </row>
    <row r="1204" spans="1:10">
      <c r="A1204" t="s">
        <v>10</v>
      </c>
      <c r="B1204">
        <v>2</v>
      </c>
      <c r="C1204">
        <v>173</v>
      </c>
      <c r="D1204" t="str">
        <f>IF(OR(MOD((Table1[[#This Row],[Cycle]])-1,8)=0,Table1[[#This Row],[Cycle]]=1),"Yes","No")</f>
        <v>No</v>
      </c>
      <c r="E1204">
        <v>1.0108280524828E-2</v>
      </c>
      <c r="F1204">
        <f t="shared" si="21"/>
        <v>10.108280524828</v>
      </c>
      <c r="H1204">
        <v>1.8456034660339355</v>
      </c>
      <c r="I1204">
        <v>57600.037011190478</v>
      </c>
      <c r="J1204">
        <f>ROUND(Table1[[#This Row],[Discharge Time (s)]]/3600,3)</f>
        <v>16</v>
      </c>
    </row>
    <row r="1205" spans="1:10">
      <c r="A1205" t="s">
        <v>10</v>
      </c>
      <c r="B1205">
        <v>2</v>
      </c>
      <c r="C1205">
        <v>174</v>
      </c>
      <c r="D1205" t="str">
        <f>IF(OR(MOD((Table1[[#This Row],[Cycle]])-1,8)=0,Table1[[#This Row],[Cycle]]=1),"Yes","No")</f>
        <v>No</v>
      </c>
      <c r="E1205">
        <v>1.0099733621570999E-2</v>
      </c>
      <c r="F1205">
        <f t="shared" si="21"/>
        <v>10.099733621571</v>
      </c>
      <c r="H1205">
        <v>1.9325003623962402</v>
      </c>
      <c r="I1205">
        <v>57602.004244523967</v>
      </c>
      <c r="J1205">
        <f>ROUND(Table1[[#This Row],[Discharge Time (s)]]/3600,3)</f>
        <v>16.001000000000001</v>
      </c>
    </row>
    <row r="1206" spans="1:10">
      <c r="A1206" t="s">
        <v>10</v>
      </c>
      <c r="B1206">
        <v>2</v>
      </c>
      <c r="C1206">
        <v>175</v>
      </c>
      <c r="D1206" t="str">
        <f>IF(OR(MOD((Table1[[#This Row],[Cycle]])-1,8)=0,Table1[[#This Row],[Cycle]]=1),"Yes","No")</f>
        <v>No</v>
      </c>
      <c r="E1206">
        <v>1.0107552241110001E-2</v>
      </c>
      <c r="F1206">
        <f t="shared" si="21"/>
        <v>10.107552241110001</v>
      </c>
      <c r="H1206">
        <v>1.8465484380722046</v>
      </c>
      <c r="I1206">
        <v>57600.037710467754</v>
      </c>
      <c r="J1206">
        <f>ROUND(Table1[[#This Row],[Discharge Time (s)]]/3600,3)</f>
        <v>16</v>
      </c>
    </row>
    <row r="1207" spans="1:10">
      <c r="A1207" t="s">
        <v>10</v>
      </c>
      <c r="B1207">
        <v>2</v>
      </c>
      <c r="C1207">
        <v>176</v>
      </c>
      <c r="D1207" t="str">
        <f>IF(OR(MOD((Table1[[#This Row],[Cycle]])-1,8)=0,Table1[[#This Row],[Cycle]]=1),"Yes","No")</f>
        <v>No</v>
      </c>
      <c r="E1207">
        <v>0</v>
      </c>
      <c r="F1207">
        <f t="shared" si="21"/>
        <v>0</v>
      </c>
      <c r="H1207">
        <v>1.8465484380722046</v>
      </c>
      <c r="I1207">
        <v>0</v>
      </c>
      <c r="J1207">
        <f>ROUND(Table1[[#This Row],[Discharge Time (s)]]/3600,3)</f>
        <v>0</v>
      </c>
    </row>
    <row r="1208" spans="1:10">
      <c r="A1208" t="s">
        <v>10</v>
      </c>
      <c r="B1208">
        <v>2</v>
      </c>
      <c r="C1208">
        <v>401</v>
      </c>
      <c r="D1208" t="str">
        <f>IF(OR(MOD((Table1[[#This Row],[Cycle]])-1,8)=0,Table1[[#This Row],[Cycle]]=1),"Yes","No")</f>
        <v>Yes</v>
      </c>
      <c r="E1208">
        <v>1.5140551323113E-2</v>
      </c>
      <c r="F1208">
        <f t="shared" si="21"/>
        <v>15.140551323113</v>
      </c>
      <c r="H1208">
        <v>2.6821393966674805</v>
      </c>
      <c r="I1208">
        <v>92855.443735030291</v>
      </c>
      <c r="J1208">
        <f>ROUND(Table1[[#This Row],[Discharge Time (s)]]/3600,3)</f>
        <v>25.792999999999999</v>
      </c>
    </row>
    <row r="1209" spans="1:10">
      <c r="A1209" t="s">
        <v>10</v>
      </c>
      <c r="B1209">
        <v>2</v>
      </c>
      <c r="C1209">
        <v>178</v>
      </c>
      <c r="D1209" t="str">
        <f>IF(OR(MOD((Table1[[#This Row],[Cycle]])-1,8)=0,Table1[[#This Row],[Cycle]]=1),"Yes","No")</f>
        <v>No</v>
      </c>
      <c r="E1209">
        <v>1.0109160377345E-2</v>
      </c>
      <c r="F1209">
        <f t="shared" si="21"/>
        <v>10.109160377344999</v>
      </c>
      <c r="H1209">
        <v>2.0244834423065186</v>
      </c>
      <c r="I1209">
        <v>57602.0004164196</v>
      </c>
      <c r="J1209">
        <f>ROUND(Table1[[#This Row],[Discharge Time (s)]]/3600,3)</f>
        <v>16.001000000000001</v>
      </c>
    </row>
    <row r="1210" spans="1:10">
      <c r="A1210" t="s">
        <v>10</v>
      </c>
      <c r="B1210">
        <v>2</v>
      </c>
      <c r="C1210">
        <v>179</v>
      </c>
      <c r="D1210" t="str">
        <f>IF(OR(MOD((Table1[[#This Row],[Cycle]])-1,8)=0,Table1[[#This Row],[Cycle]]=1),"Yes","No")</f>
        <v>No</v>
      </c>
      <c r="E1210">
        <v>1.0104485807714E-2</v>
      </c>
      <c r="F1210">
        <f t="shared" si="21"/>
        <v>10.104485807713999</v>
      </c>
      <c r="H1210">
        <v>1.8035064935684204</v>
      </c>
      <c r="I1210">
        <v>57600.03819615992</v>
      </c>
      <c r="J1210">
        <f>ROUND(Table1[[#This Row],[Discharge Time (s)]]/3600,3)</f>
        <v>16</v>
      </c>
    </row>
    <row r="1211" spans="1:10">
      <c r="A1211" t="s">
        <v>10</v>
      </c>
      <c r="B1211">
        <v>2</v>
      </c>
      <c r="C1211">
        <v>180</v>
      </c>
      <c r="D1211" t="str">
        <f>IF(OR(MOD((Table1[[#This Row],[Cycle]])-1,8)=0,Table1[[#This Row],[Cycle]]=1),"Yes","No")</f>
        <v>No</v>
      </c>
      <c r="E1211">
        <v>1.010635846883E-2</v>
      </c>
      <c r="F1211">
        <f t="shared" si="21"/>
        <v>10.106358468830001</v>
      </c>
      <c r="H1211">
        <v>1.8456034660339355</v>
      </c>
      <c r="I1211">
        <v>57600.041215251353</v>
      </c>
      <c r="J1211">
        <f>ROUND(Table1[[#This Row],[Discharge Time (s)]]/3600,3)</f>
        <v>16</v>
      </c>
    </row>
    <row r="1212" spans="1:10">
      <c r="A1212" t="s">
        <v>10</v>
      </c>
      <c r="B1212">
        <v>2</v>
      </c>
      <c r="C1212">
        <v>181</v>
      </c>
      <c r="D1212" t="str">
        <f>IF(OR(MOD((Table1[[#This Row],[Cycle]])-1,8)=0,Table1[[#This Row],[Cycle]]=1),"Yes","No")</f>
        <v>No</v>
      </c>
      <c r="E1212">
        <v>1.0108850165278E-2</v>
      </c>
      <c r="F1212">
        <f t="shared" si="21"/>
        <v>10.108850165278</v>
      </c>
      <c r="H1212">
        <v>1.8885798454284668</v>
      </c>
      <c r="I1212">
        <v>57600.038135850031</v>
      </c>
      <c r="J1212">
        <f>ROUND(Table1[[#This Row],[Discharge Time (s)]]/3600,3)</f>
        <v>16</v>
      </c>
    </row>
    <row r="1213" spans="1:10">
      <c r="A1213" t="s">
        <v>10</v>
      </c>
      <c r="B1213">
        <v>2</v>
      </c>
      <c r="C1213">
        <v>182</v>
      </c>
      <c r="D1213" t="str">
        <f>IF(OR(MOD((Table1[[#This Row],[Cycle]])-1,8)=0,Table1[[#This Row],[Cycle]]=1),"Yes","No")</f>
        <v>No</v>
      </c>
      <c r="E1213">
        <v>1.0104191115541001E-2</v>
      </c>
      <c r="F1213">
        <f t="shared" si="21"/>
        <v>10.104191115541001</v>
      </c>
      <c r="H1213">
        <v>1.8905138969421387</v>
      </c>
      <c r="I1213">
        <v>57600.042610523233</v>
      </c>
      <c r="J1213">
        <f>ROUND(Table1[[#This Row],[Discharge Time (s)]]/3600,3)</f>
        <v>16</v>
      </c>
    </row>
    <row r="1214" spans="1:10">
      <c r="A1214" t="s">
        <v>10</v>
      </c>
      <c r="B1214">
        <v>2</v>
      </c>
      <c r="C1214">
        <v>183</v>
      </c>
      <c r="D1214" t="str">
        <f>IF(OR(MOD((Table1[[#This Row],[Cycle]])-1,8)=0,Table1[[#This Row],[Cycle]]=1),"Yes","No")</f>
        <v>No</v>
      </c>
      <c r="E1214">
        <v>1.0100016194473E-2</v>
      </c>
      <c r="F1214">
        <f t="shared" si="21"/>
        <v>10.100016194473</v>
      </c>
      <c r="H1214">
        <v>1.8895463943481445</v>
      </c>
      <c r="I1214">
        <v>57600.038560374123</v>
      </c>
      <c r="J1214">
        <f>ROUND(Table1[[#This Row],[Discharge Time (s)]]/3600,3)</f>
        <v>16</v>
      </c>
    </row>
    <row r="1215" spans="1:10">
      <c r="A1215" t="s">
        <v>10</v>
      </c>
      <c r="B1215">
        <v>2</v>
      </c>
      <c r="C1215">
        <v>184</v>
      </c>
      <c r="D1215" t="str">
        <f>IF(OR(MOD((Table1[[#This Row],[Cycle]])-1,8)=0,Table1[[#This Row],[Cycle]]=1),"Yes","No")</f>
        <v>No</v>
      </c>
      <c r="E1215">
        <v>0</v>
      </c>
      <c r="F1215">
        <f t="shared" si="21"/>
        <v>0</v>
      </c>
      <c r="H1215">
        <v>1.8895463943481445</v>
      </c>
      <c r="I1215">
        <v>0</v>
      </c>
      <c r="J1215">
        <f>ROUND(Table1[[#This Row],[Discharge Time (s)]]/3600,3)</f>
        <v>0</v>
      </c>
    </row>
    <row r="1216" spans="1:10">
      <c r="A1216" t="s">
        <v>10</v>
      </c>
      <c r="B1216">
        <v>2</v>
      </c>
      <c r="C1216">
        <v>409</v>
      </c>
      <c r="D1216" t="str">
        <f>IF(OR(MOD((Table1[[#This Row],[Cycle]])-1,8)=0,Table1[[#This Row],[Cycle]]=1),"Yes","No")</f>
        <v>Yes</v>
      </c>
      <c r="E1216">
        <v>1.5122389844352E-2</v>
      </c>
      <c r="F1216">
        <f t="shared" si="21"/>
        <v>15.122389844352</v>
      </c>
      <c r="H1216">
        <v>2.7275047302246094</v>
      </c>
      <c r="I1216">
        <v>92579.623522449561</v>
      </c>
      <c r="J1216">
        <f>ROUND(Table1[[#This Row],[Discharge Time (s)]]/3600,3)</f>
        <v>25.716999999999999</v>
      </c>
    </row>
    <row r="1217" spans="1:10">
      <c r="A1217" t="s">
        <v>10</v>
      </c>
      <c r="B1217">
        <v>2</v>
      </c>
      <c r="C1217">
        <v>186</v>
      </c>
      <c r="D1217" t="str">
        <f>IF(OR(MOD((Table1[[#This Row],[Cycle]])-1,8)=0,Table1[[#This Row],[Cycle]]=1),"Yes","No")</f>
        <v>No</v>
      </c>
      <c r="E1217">
        <v>1.0101088540611E-2</v>
      </c>
      <c r="F1217">
        <f t="shared" si="21"/>
        <v>10.101088540611</v>
      </c>
      <c r="H1217">
        <v>2.0224101543426514</v>
      </c>
      <c r="I1217">
        <v>57601.971752526602</v>
      </c>
      <c r="J1217">
        <f>ROUND(Table1[[#This Row],[Discharge Time (s)]]/3600,3)</f>
        <v>16.001000000000001</v>
      </c>
    </row>
    <row r="1218" spans="1:10">
      <c r="A1218" t="s">
        <v>10</v>
      </c>
      <c r="B1218">
        <v>2</v>
      </c>
      <c r="C1218">
        <v>187</v>
      </c>
      <c r="D1218" t="str">
        <f>IF(OR(MOD((Table1[[#This Row],[Cycle]])-1,8)=0,Table1[[#This Row],[Cycle]]=1),"Yes","No")</f>
        <v>No</v>
      </c>
      <c r="E1218">
        <v>1.0101542997314999E-2</v>
      </c>
      <c r="F1218">
        <f t="shared" si="21"/>
        <v>10.101542997314999</v>
      </c>
      <c r="H1218">
        <v>1.9325003623962402</v>
      </c>
      <c r="I1218">
        <v>57600.037996360283</v>
      </c>
      <c r="J1218">
        <f>ROUND(Table1[[#This Row],[Discharge Time (s)]]/3600,3)</f>
        <v>16</v>
      </c>
    </row>
    <row r="1219" spans="1:10">
      <c r="A1219" t="s">
        <v>10</v>
      </c>
      <c r="B1219">
        <v>2</v>
      </c>
      <c r="C1219">
        <v>188</v>
      </c>
      <c r="D1219" t="str">
        <f>IF(OR(MOD((Table1[[#This Row],[Cycle]])-1,8)=0,Table1[[#This Row],[Cycle]]=1),"Yes","No")</f>
        <v>No</v>
      </c>
      <c r="E1219">
        <v>1.0102226205510999E-2</v>
      </c>
      <c r="F1219">
        <f t="shared" si="21"/>
        <v>10.102226205511</v>
      </c>
      <c r="H1219">
        <v>1.8465484380722046</v>
      </c>
      <c r="I1219">
        <v>57600.037734466765</v>
      </c>
      <c r="J1219">
        <f>ROUND(Table1[[#This Row],[Discharge Time (s)]]/3600,3)</f>
        <v>16</v>
      </c>
    </row>
    <row r="1220" spans="1:10">
      <c r="A1220" t="s">
        <v>10</v>
      </c>
      <c r="B1220">
        <v>2</v>
      </c>
      <c r="C1220">
        <v>189</v>
      </c>
      <c r="D1220" t="str">
        <f>IF(OR(MOD((Table1[[#This Row],[Cycle]])-1,8)=0,Table1[[#This Row],[Cycle]]=1),"Yes","No")</f>
        <v>No</v>
      </c>
      <c r="E1220">
        <v>1.0104419418817E-2</v>
      </c>
      <c r="F1220">
        <f t="shared" si="21"/>
        <v>10.104419418817001</v>
      </c>
      <c r="H1220">
        <v>1.8465484380722046</v>
      </c>
      <c r="I1220">
        <v>57602.003903807505</v>
      </c>
      <c r="J1220">
        <f>ROUND(Table1[[#This Row],[Discharge Time (s)]]/3600,3)</f>
        <v>16.001000000000001</v>
      </c>
    </row>
    <row r="1221" spans="1:10">
      <c r="A1221" t="s">
        <v>10</v>
      </c>
      <c r="B1221">
        <v>2</v>
      </c>
      <c r="C1221">
        <v>190</v>
      </c>
      <c r="D1221" t="str">
        <f>IF(OR(MOD((Table1[[#This Row],[Cycle]])-1,8)=0,Table1[[#This Row],[Cycle]]=1),"Yes","No")</f>
        <v>No</v>
      </c>
      <c r="E1221">
        <v>1.0095421755725E-2</v>
      </c>
      <c r="F1221">
        <f t="shared" si="21"/>
        <v>10.095421755725001</v>
      </c>
      <c r="H1221">
        <v>1.9325003623962402</v>
      </c>
      <c r="I1221">
        <v>57600.035492307667</v>
      </c>
      <c r="J1221">
        <f>ROUND(Table1[[#This Row],[Discharge Time (s)]]/3600,3)</f>
        <v>16</v>
      </c>
    </row>
    <row r="1222" spans="1:10">
      <c r="A1222" t="s">
        <v>10</v>
      </c>
      <c r="B1222">
        <v>2</v>
      </c>
      <c r="C1222">
        <v>191</v>
      </c>
      <c r="D1222" t="str">
        <f>IF(OR(MOD((Table1[[#This Row],[Cycle]])-1,8)=0,Table1[[#This Row],[Cycle]]=1),"Yes","No")</f>
        <v>No</v>
      </c>
      <c r="E1222">
        <v>1.0100338510264E-2</v>
      </c>
      <c r="F1222">
        <f t="shared" si="21"/>
        <v>10.100338510264001</v>
      </c>
      <c r="H1222">
        <v>1.9754103422164917</v>
      </c>
      <c r="I1222">
        <v>57602.003820988131</v>
      </c>
      <c r="J1222">
        <f>ROUND(Table1[[#This Row],[Discharge Time (s)]]/3600,3)</f>
        <v>16.001000000000001</v>
      </c>
    </row>
    <row r="1223" spans="1:10">
      <c r="A1223" t="s">
        <v>10</v>
      </c>
      <c r="B1223">
        <v>2</v>
      </c>
      <c r="C1223">
        <v>192</v>
      </c>
      <c r="D1223" t="str">
        <f>IF(OR(MOD((Table1[[#This Row],[Cycle]])-1,8)=0,Table1[[#This Row],[Cycle]]=1),"Yes","No")</f>
        <v>No</v>
      </c>
      <c r="E1223">
        <v>0</v>
      </c>
      <c r="F1223">
        <f t="shared" si="21"/>
        <v>0</v>
      </c>
      <c r="H1223">
        <v>1.9754103422164917</v>
      </c>
      <c r="I1223">
        <v>0</v>
      </c>
      <c r="J1223">
        <f>ROUND(Table1[[#This Row],[Discharge Time (s)]]/3600,3)</f>
        <v>0</v>
      </c>
    </row>
    <row r="1224" spans="1:10">
      <c r="A1224" t="s">
        <v>10</v>
      </c>
      <c r="B1224">
        <v>2</v>
      </c>
      <c r="C1224">
        <v>194</v>
      </c>
      <c r="D1224" t="str">
        <f>IF(OR(MOD((Table1[[#This Row],[Cycle]])-1,8)=0,Table1[[#This Row],[Cycle]]=1),"Yes","No")</f>
        <v>No</v>
      </c>
      <c r="E1224">
        <v>1.0099781266975E-2</v>
      </c>
      <c r="F1224">
        <f t="shared" si="21"/>
        <v>10.099781266975</v>
      </c>
      <c r="H1224">
        <v>2.1092610359191895</v>
      </c>
      <c r="I1224">
        <v>57600.037651959261</v>
      </c>
      <c r="J1224">
        <f>ROUND(Table1[[#This Row],[Discharge Time (s)]]/3600,3)</f>
        <v>16</v>
      </c>
    </row>
    <row r="1225" spans="1:10">
      <c r="A1225" t="s">
        <v>10</v>
      </c>
      <c r="B1225">
        <v>2</v>
      </c>
      <c r="C1225">
        <v>195</v>
      </c>
      <c r="D1225" t="str">
        <f>IF(OR(MOD((Table1[[#This Row],[Cycle]])-1,8)=0,Table1[[#This Row],[Cycle]]=1),"Yes","No")</f>
        <v>No</v>
      </c>
      <c r="E1225">
        <v>1.0096389303974E-2</v>
      </c>
      <c r="F1225">
        <f t="shared" si="21"/>
        <v>10.096389303974</v>
      </c>
      <c r="H1225">
        <v>1.8905138969421387</v>
      </c>
      <c r="I1225">
        <v>57600.03279303461</v>
      </c>
      <c r="J1225">
        <f>ROUND(Table1[[#This Row],[Discharge Time (s)]]/3600,3)</f>
        <v>16</v>
      </c>
    </row>
    <row r="1226" spans="1:10">
      <c r="A1226" t="s">
        <v>10</v>
      </c>
      <c r="B1226">
        <v>2</v>
      </c>
      <c r="C1226">
        <v>196</v>
      </c>
      <c r="D1226" t="str">
        <f>IF(OR(MOD((Table1[[#This Row],[Cycle]])-1,8)=0,Table1[[#This Row],[Cycle]]=1),"Yes","No")</f>
        <v>No</v>
      </c>
      <c r="E1226">
        <v>1.0096831120004E-2</v>
      </c>
      <c r="F1226">
        <f t="shared" si="21"/>
        <v>10.096831120004</v>
      </c>
      <c r="H1226">
        <v>1.8895463943481445</v>
      </c>
      <c r="I1226">
        <v>57602.005455636463</v>
      </c>
      <c r="J1226">
        <f>ROUND(Table1[[#This Row],[Discharge Time (s)]]/3600,3)</f>
        <v>16.001000000000001</v>
      </c>
    </row>
    <row r="1227" spans="1:10">
      <c r="A1227" t="s">
        <v>10</v>
      </c>
      <c r="B1227">
        <v>2</v>
      </c>
      <c r="C1227">
        <v>197</v>
      </c>
      <c r="D1227" t="str">
        <f>IF(OR(MOD((Table1[[#This Row],[Cycle]])-1,8)=0,Table1[[#This Row],[Cycle]]=1),"Yes","No")</f>
        <v>No</v>
      </c>
      <c r="E1227">
        <v>1.0099015675158E-2</v>
      </c>
      <c r="F1227">
        <f t="shared" si="21"/>
        <v>10.099015675158</v>
      </c>
      <c r="H1227">
        <v>1.8905138969421387</v>
      </c>
      <c r="I1227">
        <v>57600.027969517549</v>
      </c>
      <c r="J1227">
        <f>ROUND(Table1[[#This Row],[Discharge Time (s)]]/3600,3)</f>
        <v>16</v>
      </c>
    </row>
    <row r="1228" spans="1:10">
      <c r="A1228" t="s">
        <v>10</v>
      </c>
      <c r="B1228">
        <v>2</v>
      </c>
      <c r="C1228">
        <v>198</v>
      </c>
      <c r="D1228" t="str">
        <f>IF(OR(MOD((Table1[[#This Row],[Cycle]])-1,8)=0,Table1[[#This Row],[Cycle]]=1),"Yes","No")</f>
        <v>No</v>
      </c>
      <c r="E1228">
        <v>1.010400817577E-2</v>
      </c>
      <c r="F1228">
        <f t="shared" si="21"/>
        <v>10.10400817577</v>
      </c>
      <c r="H1228">
        <v>2.01930832862854</v>
      </c>
      <c r="I1228">
        <v>57600.037656171429</v>
      </c>
      <c r="J1228">
        <f>ROUND(Table1[[#This Row],[Discharge Time (s)]]/3600,3)</f>
        <v>16</v>
      </c>
    </row>
    <row r="1229" spans="1:10">
      <c r="A1229" t="s">
        <v>10</v>
      </c>
      <c r="B1229">
        <v>2</v>
      </c>
      <c r="C1229">
        <v>199</v>
      </c>
      <c r="D1229" t="str">
        <f>IF(OR(MOD((Table1[[#This Row],[Cycle]])-1,8)=0,Table1[[#This Row],[Cycle]]=1),"Yes","No")</f>
        <v>No</v>
      </c>
      <c r="E1229">
        <v>1.0105619489957999E-2</v>
      </c>
      <c r="F1229">
        <f t="shared" si="21"/>
        <v>10.105619489957999</v>
      </c>
      <c r="H1229">
        <v>1.8474944829940796</v>
      </c>
      <c r="I1229">
        <v>57602.003510057133</v>
      </c>
      <c r="J1229">
        <f>ROUND(Table1[[#This Row],[Discharge Time (s)]]/3600,3)</f>
        <v>16.001000000000001</v>
      </c>
    </row>
    <row r="1230" spans="1:10">
      <c r="A1230" t="s">
        <v>10</v>
      </c>
      <c r="B1230">
        <v>2</v>
      </c>
      <c r="C1230">
        <v>200</v>
      </c>
      <c r="D1230" t="str">
        <f>IF(OR(MOD((Table1[[#This Row],[Cycle]])-1,8)=0,Table1[[#This Row],[Cycle]]=1),"Yes","No")</f>
        <v>No</v>
      </c>
      <c r="E1230">
        <v>0</v>
      </c>
      <c r="F1230">
        <f t="shared" si="21"/>
        <v>0</v>
      </c>
      <c r="H1230">
        <v>1.8474944829940796</v>
      </c>
      <c r="I1230">
        <v>0</v>
      </c>
      <c r="J1230">
        <f>ROUND(Table1[[#This Row],[Discharge Time (s)]]/3600,3)</f>
        <v>0</v>
      </c>
    </row>
    <row r="1231" spans="1:10">
      <c r="A1231" t="s">
        <v>10</v>
      </c>
      <c r="B1231">
        <v>2</v>
      </c>
      <c r="C1231">
        <v>202</v>
      </c>
      <c r="D1231" t="str">
        <f>IF(OR(MOD((Table1[[#This Row],[Cycle]])-1,8)=0,Table1[[#This Row],[Cycle]]=1),"Yes","No")</f>
        <v>No</v>
      </c>
      <c r="E1231">
        <v>1.0100595622598E-2</v>
      </c>
      <c r="F1231">
        <f t="shared" si="21"/>
        <v>10.100595622598</v>
      </c>
      <c r="H1231">
        <v>2.1092610359191895</v>
      </c>
      <c r="I1231">
        <v>57600.037785267865</v>
      </c>
      <c r="J1231">
        <f>ROUND(Table1[[#This Row],[Discharge Time (s)]]/3600,3)</f>
        <v>16</v>
      </c>
    </row>
    <row r="1232" spans="1:10">
      <c r="A1232" t="s">
        <v>10</v>
      </c>
      <c r="B1232">
        <v>2</v>
      </c>
      <c r="C1232">
        <v>203</v>
      </c>
      <c r="D1232" t="str">
        <f>IF(OR(MOD((Table1[[#This Row],[Cycle]])-1,8)=0,Table1[[#This Row],[Cycle]]=1),"Yes","No")</f>
        <v>No</v>
      </c>
      <c r="E1232">
        <v>1.0105992628663E-2</v>
      </c>
      <c r="F1232">
        <f t="shared" si="21"/>
        <v>10.105992628663</v>
      </c>
      <c r="H1232">
        <v>1.9334893226623535</v>
      </c>
      <c r="I1232">
        <v>57602.003601352117</v>
      </c>
      <c r="J1232">
        <f>ROUND(Table1[[#This Row],[Discharge Time (s)]]/3600,3)</f>
        <v>16.001000000000001</v>
      </c>
    </row>
    <row r="1233" spans="1:10">
      <c r="A1233" t="s">
        <v>10</v>
      </c>
      <c r="B1233">
        <v>2</v>
      </c>
      <c r="C1233">
        <v>204</v>
      </c>
      <c r="D1233" t="str">
        <f>IF(OR(MOD((Table1[[#This Row],[Cycle]])-1,8)=0,Table1[[#This Row],[Cycle]]=1),"Yes","No")</f>
        <v>No</v>
      </c>
      <c r="E1233">
        <v>1.0103518104215E-2</v>
      </c>
      <c r="F1233">
        <f t="shared" si="21"/>
        <v>10.103518104215</v>
      </c>
      <c r="H1233">
        <v>1.9344793558120728</v>
      </c>
      <c r="I1233">
        <v>57600.037675344312</v>
      </c>
      <c r="J1233">
        <f>ROUND(Table1[[#This Row],[Discharge Time (s)]]/3600,3)</f>
        <v>16</v>
      </c>
    </row>
    <row r="1234" spans="1:10">
      <c r="A1234" t="s">
        <v>10</v>
      </c>
      <c r="B1234">
        <v>2</v>
      </c>
      <c r="C1234">
        <v>205</v>
      </c>
      <c r="D1234" t="str">
        <f>IF(OR(MOD((Table1[[#This Row],[Cycle]])-1,8)=0,Table1[[#This Row],[Cycle]]=1),"Yes","No")</f>
        <v>No</v>
      </c>
      <c r="E1234">
        <v>1.0100082887347E-2</v>
      </c>
      <c r="F1234">
        <f t="shared" si="21"/>
        <v>10.100082887347</v>
      </c>
      <c r="H1234">
        <v>1.9774322509765625</v>
      </c>
      <c r="I1234">
        <v>57600.037709379256</v>
      </c>
      <c r="J1234">
        <f>ROUND(Table1[[#This Row],[Discharge Time (s)]]/3600,3)</f>
        <v>16</v>
      </c>
    </row>
    <row r="1235" spans="1:10">
      <c r="A1235" t="s">
        <v>10</v>
      </c>
      <c r="B1235">
        <v>2</v>
      </c>
      <c r="C1235">
        <v>206</v>
      </c>
      <c r="D1235" t="str">
        <f>IF(OR(MOD((Table1[[#This Row],[Cycle]])-1,8)=0,Table1[[#This Row],[Cycle]]=1),"Yes","No")</f>
        <v>No</v>
      </c>
      <c r="E1235">
        <v>1.0105924843933E-2</v>
      </c>
      <c r="F1235">
        <f t="shared" si="21"/>
        <v>10.105924843933</v>
      </c>
      <c r="H1235">
        <v>1.9784448146820068</v>
      </c>
      <c r="I1235">
        <v>57600.037636303496</v>
      </c>
      <c r="J1235">
        <f>ROUND(Table1[[#This Row],[Discharge Time (s)]]/3600,3)</f>
        <v>16</v>
      </c>
    </row>
    <row r="1236" spans="1:10">
      <c r="A1236" t="s">
        <v>10</v>
      </c>
      <c r="B1236">
        <v>2</v>
      </c>
      <c r="C1236">
        <v>207</v>
      </c>
      <c r="D1236" t="str">
        <f>IF(OR(MOD((Table1[[#This Row],[Cycle]])-1,8)=0,Table1[[#This Row],[Cycle]]=1),"Yes","No")</f>
        <v>No</v>
      </c>
      <c r="E1236">
        <v>1.0105766747339999E-2</v>
      </c>
      <c r="F1236">
        <f t="shared" si="21"/>
        <v>10.105766747339999</v>
      </c>
      <c r="H1236">
        <v>1.9774322509765625</v>
      </c>
      <c r="I1236">
        <v>57600.037570500223</v>
      </c>
      <c r="J1236">
        <f>ROUND(Table1[[#This Row],[Discharge Time (s)]]/3600,3)</f>
        <v>16</v>
      </c>
    </row>
    <row r="1237" spans="1:10">
      <c r="A1237" t="s">
        <v>10</v>
      </c>
      <c r="B1237">
        <v>2</v>
      </c>
      <c r="C1237">
        <v>208</v>
      </c>
      <c r="D1237" t="str">
        <f>IF(OR(MOD((Table1[[#This Row],[Cycle]])-1,8)=0,Table1[[#This Row],[Cycle]]=1),"Yes","No")</f>
        <v>No</v>
      </c>
      <c r="E1237">
        <v>0</v>
      </c>
      <c r="F1237">
        <f t="shared" si="21"/>
        <v>0</v>
      </c>
      <c r="H1237">
        <v>1.9774322509765625</v>
      </c>
      <c r="I1237">
        <v>0</v>
      </c>
      <c r="J1237">
        <f>ROUND(Table1[[#This Row],[Discharge Time (s)]]/3600,3)</f>
        <v>0</v>
      </c>
    </row>
    <row r="1238" spans="1:10">
      <c r="A1238" t="s">
        <v>10</v>
      </c>
      <c r="B1238">
        <v>2</v>
      </c>
      <c r="C1238">
        <v>210</v>
      </c>
      <c r="D1238" t="str">
        <f>IF(OR(MOD((Table1[[#This Row],[Cycle]])-1,8)=0,Table1[[#This Row],[Cycle]]=1),"Yes","No")</f>
        <v>No</v>
      </c>
      <c r="E1238">
        <v>1.0103881694656E-2</v>
      </c>
      <c r="F1238">
        <f t="shared" si="21"/>
        <v>10.103881694656</v>
      </c>
      <c r="H1238">
        <v>2.2399435043334961</v>
      </c>
      <c r="I1238">
        <v>57600.038642206171</v>
      </c>
      <c r="J1238">
        <f>ROUND(Table1[[#This Row],[Discharge Time (s)]]/3600,3)</f>
        <v>16</v>
      </c>
    </row>
    <row r="1239" spans="1:10">
      <c r="A1239" t="s">
        <v>10</v>
      </c>
      <c r="B1239">
        <v>2</v>
      </c>
      <c r="C1239">
        <v>211</v>
      </c>
      <c r="D1239" t="str">
        <f>IF(OR(MOD((Table1[[#This Row],[Cycle]])-1,8)=0,Table1[[#This Row],[Cycle]]=1),"Yes","No")</f>
        <v>No</v>
      </c>
      <c r="E1239">
        <v>1.0105034787192E-2</v>
      </c>
      <c r="F1239">
        <f t="shared" si="21"/>
        <v>10.105034787192</v>
      </c>
      <c r="H1239">
        <v>1.9354703426361084</v>
      </c>
      <c r="I1239">
        <v>57600.037568757703</v>
      </c>
      <c r="J1239">
        <f>ROUND(Table1[[#This Row],[Discharge Time (s)]]/3600,3)</f>
        <v>16</v>
      </c>
    </row>
    <row r="1240" spans="1:10">
      <c r="A1240" t="s">
        <v>10</v>
      </c>
      <c r="B1240">
        <v>2</v>
      </c>
      <c r="C1240">
        <v>212</v>
      </c>
      <c r="D1240" t="str">
        <f>IF(OR(MOD((Table1[[#This Row],[Cycle]])-1,8)=0,Table1[[#This Row],[Cycle]]=1),"Yes","No")</f>
        <v>No</v>
      </c>
      <c r="E1240">
        <v>1.0104683117662E-2</v>
      </c>
      <c r="F1240">
        <f t="shared" si="21"/>
        <v>10.104683117661999</v>
      </c>
      <c r="H1240">
        <v>1.9784448146820068</v>
      </c>
      <c r="I1240">
        <v>57600.037649105696</v>
      </c>
      <c r="J1240">
        <f>ROUND(Table1[[#This Row],[Discharge Time (s)]]/3600,3)</f>
        <v>16</v>
      </c>
    </row>
    <row r="1241" spans="1:10">
      <c r="A1241" t="s">
        <v>10</v>
      </c>
      <c r="B1241">
        <v>2</v>
      </c>
      <c r="C1241">
        <v>213</v>
      </c>
      <c r="D1241" t="str">
        <f>IF(OR(MOD((Table1[[#This Row],[Cycle]])-1,8)=0,Table1[[#This Row],[Cycle]]=1),"Yes","No")</f>
        <v>No</v>
      </c>
      <c r="E1241">
        <v>1.0103640610612001E-2</v>
      </c>
      <c r="F1241">
        <f t="shared" si="21"/>
        <v>10.103640610612</v>
      </c>
      <c r="H1241">
        <v>1.9354703426361084</v>
      </c>
      <c r="I1241">
        <v>57600.02504649006</v>
      </c>
      <c r="J1241">
        <f>ROUND(Table1[[#This Row],[Discharge Time (s)]]/3600,3)</f>
        <v>16</v>
      </c>
    </row>
    <row r="1242" spans="1:10">
      <c r="A1242" t="s">
        <v>10</v>
      </c>
      <c r="B1242">
        <v>2</v>
      </c>
      <c r="C1242">
        <v>214</v>
      </c>
      <c r="D1242" t="str">
        <f>IF(OR(MOD((Table1[[#This Row],[Cycle]])-1,8)=0,Table1[[#This Row],[Cycle]]=1),"Yes","No")</f>
        <v>No</v>
      </c>
      <c r="E1242">
        <v>1.0103043776760001E-2</v>
      </c>
      <c r="F1242">
        <f t="shared" si="21"/>
        <v>10.103043776760002</v>
      </c>
      <c r="H1242">
        <v>1.8465484380722046</v>
      </c>
      <c r="I1242">
        <v>57600.023640752115</v>
      </c>
      <c r="J1242">
        <f>ROUND(Table1[[#This Row],[Discharge Time (s)]]/3600,3)</f>
        <v>16</v>
      </c>
    </row>
    <row r="1243" spans="1:10">
      <c r="A1243" t="s">
        <v>10</v>
      </c>
      <c r="B1243">
        <v>2</v>
      </c>
      <c r="C1243">
        <v>215</v>
      </c>
      <c r="D1243" t="str">
        <f>IF(OR(MOD((Table1[[#This Row],[Cycle]])-1,8)=0,Table1[[#This Row],[Cycle]]=1),"Yes","No")</f>
        <v>No</v>
      </c>
      <c r="E1243">
        <v>1.0103802743437E-2</v>
      </c>
      <c r="F1243">
        <f t="shared" si="21"/>
        <v>10.103802743436999</v>
      </c>
      <c r="H1243">
        <v>1.9774322509765625</v>
      </c>
      <c r="I1243">
        <v>57602.020554699629</v>
      </c>
      <c r="J1243">
        <f>ROUND(Table1[[#This Row],[Discharge Time (s)]]/3600,3)</f>
        <v>16.001000000000001</v>
      </c>
    </row>
    <row r="1244" spans="1:10">
      <c r="A1244" t="s">
        <v>10</v>
      </c>
      <c r="B1244">
        <v>2</v>
      </c>
      <c r="C1244">
        <v>216</v>
      </c>
      <c r="D1244" t="str">
        <f>IF(OR(MOD((Table1[[#This Row],[Cycle]])-1,8)=0,Table1[[#This Row],[Cycle]]=1),"Yes","No")</f>
        <v>No</v>
      </c>
      <c r="E1244">
        <v>0</v>
      </c>
      <c r="F1244">
        <f t="shared" si="21"/>
        <v>0</v>
      </c>
      <c r="H1244">
        <v>1.9774322509765625</v>
      </c>
      <c r="I1244">
        <v>0</v>
      </c>
      <c r="J1244">
        <f>ROUND(Table1[[#This Row],[Discharge Time (s)]]/3600,3)</f>
        <v>0</v>
      </c>
    </row>
    <row r="1245" spans="1:10">
      <c r="A1245" t="s">
        <v>10</v>
      </c>
      <c r="B1245">
        <v>2</v>
      </c>
      <c r="C1245">
        <v>218</v>
      </c>
      <c r="D1245" t="str">
        <f>IF(OR(MOD((Table1[[#This Row],[Cycle]])-1,8)=0,Table1[[#This Row],[Cycle]]=1),"Yes","No")</f>
        <v>No</v>
      </c>
      <c r="E1245">
        <v>1.0102810874186E-2</v>
      </c>
      <c r="F1245">
        <f t="shared" si="21"/>
        <v>10.102810874186</v>
      </c>
      <c r="H1245">
        <v>2.1971468925476074</v>
      </c>
      <c r="I1245">
        <v>57600.026459534696</v>
      </c>
      <c r="J1245">
        <f>ROUND(Table1[[#This Row],[Discharge Time (s)]]/3600,3)</f>
        <v>16</v>
      </c>
    </row>
    <row r="1246" spans="1:10">
      <c r="A1246" t="s">
        <v>10</v>
      </c>
      <c r="B1246">
        <v>2</v>
      </c>
      <c r="C1246">
        <v>219</v>
      </c>
      <c r="D1246" t="str">
        <f>IF(OR(MOD((Table1[[#This Row],[Cycle]])-1,8)=0,Table1[[#This Row],[Cycle]]=1),"Yes","No")</f>
        <v>No</v>
      </c>
      <c r="E1246">
        <v>1.0103585908705E-2</v>
      </c>
      <c r="F1246">
        <f t="shared" si="21"/>
        <v>10.103585908705</v>
      </c>
      <c r="H1246">
        <v>1.9354703426361084</v>
      </c>
      <c r="I1246">
        <v>57600.025311057034</v>
      </c>
      <c r="J1246">
        <f>ROUND(Table1[[#This Row],[Discharge Time (s)]]/3600,3)</f>
        <v>16</v>
      </c>
    </row>
    <row r="1247" spans="1:10">
      <c r="A1247" t="s">
        <v>10</v>
      </c>
      <c r="B1247">
        <v>2</v>
      </c>
      <c r="C1247">
        <v>220</v>
      </c>
      <c r="D1247" t="str">
        <f>IF(OR(MOD((Table1[[#This Row],[Cycle]])-1,8)=0,Table1[[#This Row],[Cycle]]=1),"Yes","No")</f>
        <v>No</v>
      </c>
      <c r="E1247">
        <v>1.010617358657E-2</v>
      </c>
      <c r="F1247">
        <f t="shared" si="21"/>
        <v>10.10617358657</v>
      </c>
      <c r="H1247">
        <v>1.9774322509765625</v>
      </c>
      <c r="I1247">
        <v>57602.000987427906</v>
      </c>
      <c r="J1247">
        <f>ROUND(Table1[[#This Row],[Discharge Time (s)]]/3600,3)</f>
        <v>16.001000000000001</v>
      </c>
    </row>
    <row r="1248" spans="1:10">
      <c r="A1248" t="s">
        <v>10</v>
      </c>
      <c r="B1248">
        <v>2</v>
      </c>
      <c r="C1248">
        <v>221</v>
      </c>
      <c r="D1248" t="str">
        <f>IF(OR(MOD((Table1[[#This Row],[Cycle]])-1,8)=0,Table1[[#This Row],[Cycle]]=1),"Yes","No")</f>
        <v>No</v>
      </c>
      <c r="E1248">
        <v>1.0110243651612999E-2</v>
      </c>
      <c r="F1248">
        <f t="shared" si="21"/>
        <v>10.110243651612999</v>
      </c>
      <c r="H1248">
        <v>1.9344793558120728</v>
      </c>
      <c r="I1248">
        <v>57600.037532623232</v>
      </c>
      <c r="J1248">
        <f>ROUND(Table1[[#This Row],[Discharge Time (s)]]/3600,3)</f>
        <v>16</v>
      </c>
    </row>
    <row r="1249" spans="1:10">
      <c r="A1249" t="s">
        <v>10</v>
      </c>
      <c r="B1249">
        <v>2</v>
      </c>
      <c r="C1249">
        <v>222</v>
      </c>
      <c r="D1249" t="str">
        <f>IF(OR(MOD((Table1[[#This Row],[Cycle]])-1,8)=0,Table1[[#This Row],[Cycle]]=1),"Yes","No")</f>
        <v>No</v>
      </c>
      <c r="E1249">
        <v>1.0111597909888999E-2</v>
      </c>
      <c r="F1249">
        <f t="shared" si="21"/>
        <v>10.111597909888999</v>
      </c>
      <c r="H1249">
        <v>2.0632064342498779</v>
      </c>
      <c r="I1249">
        <v>57602.001333244763</v>
      </c>
      <c r="J1249">
        <f>ROUND(Table1[[#This Row],[Discharge Time (s)]]/3600,3)</f>
        <v>16.001000000000001</v>
      </c>
    </row>
    <row r="1250" spans="1:10">
      <c r="A1250" t="s">
        <v>10</v>
      </c>
      <c r="B1250">
        <v>2</v>
      </c>
      <c r="C1250">
        <v>223</v>
      </c>
      <c r="D1250" t="str">
        <f>IF(OR(MOD((Table1[[#This Row],[Cycle]])-1,8)=0,Table1[[#This Row],[Cycle]]=1),"Yes","No")</f>
        <v>No</v>
      </c>
      <c r="E1250">
        <v>1.0108213808700001E-2</v>
      </c>
      <c r="F1250">
        <f t="shared" si="21"/>
        <v>10.1082138087</v>
      </c>
      <c r="H1250">
        <v>1.9784448146820068</v>
      </c>
      <c r="I1250">
        <v>57600.037740637941</v>
      </c>
      <c r="J1250">
        <f>ROUND(Table1[[#This Row],[Discharge Time (s)]]/3600,3)</f>
        <v>16</v>
      </c>
    </row>
    <row r="1251" spans="1:10">
      <c r="A1251" t="s">
        <v>10</v>
      </c>
      <c r="B1251">
        <v>2</v>
      </c>
      <c r="C1251">
        <v>224</v>
      </c>
      <c r="D1251" t="str">
        <f>IF(OR(MOD((Table1[[#This Row],[Cycle]])-1,8)=0,Table1[[#This Row],[Cycle]]=1),"Yes","No")</f>
        <v>No</v>
      </c>
      <c r="E1251">
        <v>0</v>
      </c>
      <c r="F1251">
        <f t="shared" si="21"/>
        <v>0</v>
      </c>
      <c r="H1251">
        <v>1.9784448146820068</v>
      </c>
      <c r="I1251">
        <v>0</v>
      </c>
      <c r="J1251">
        <f>ROUND(Table1[[#This Row],[Discharge Time (s)]]/3600,3)</f>
        <v>0</v>
      </c>
    </row>
    <row r="1252" spans="1:10">
      <c r="A1252" t="s">
        <v>10</v>
      </c>
      <c r="B1252">
        <v>2</v>
      </c>
      <c r="C1252">
        <v>226</v>
      </c>
      <c r="D1252" t="str">
        <f>IF(OR(MOD((Table1[[#This Row],[Cycle]])-1,8)=0,Table1[[#This Row],[Cycle]]=1),"Yes","No")</f>
        <v>No</v>
      </c>
      <c r="E1252">
        <v>1.0105444702729E-2</v>
      </c>
      <c r="F1252">
        <f t="shared" si="21"/>
        <v>10.105444702729001</v>
      </c>
      <c r="H1252">
        <v>2.1543066501617432</v>
      </c>
      <c r="I1252">
        <v>57600.025029709053</v>
      </c>
      <c r="J1252">
        <f>ROUND(Table1[[#This Row],[Discharge Time (s)]]/3600,3)</f>
        <v>16</v>
      </c>
    </row>
    <row r="1253" spans="1:10">
      <c r="A1253" t="s">
        <v>10</v>
      </c>
      <c r="B1253">
        <v>2</v>
      </c>
      <c r="C1253">
        <v>227</v>
      </c>
      <c r="D1253" t="str">
        <f>IF(OR(MOD((Table1[[#This Row],[Cycle]])-1,8)=0,Table1[[#This Row],[Cycle]]=1),"Yes","No")</f>
        <v>No</v>
      </c>
      <c r="E1253">
        <v>1.0097771484237E-2</v>
      </c>
      <c r="F1253">
        <f t="shared" si="21"/>
        <v>10.097771484236999</v>
      </c>
      <c r="H1253">
        <v>1.9784448146820068</v>
      </c>
      <c r="I1253">
        <v>57600.041271856448</v>
      </c>
      <c r="J1253">
        <f>ROUND(Table1[[#This Row],[Discharge Time (s)]]/3600,3)</f>
        <v>16</v>
      </c>
    </row>
    <row r="1254" spans="1:10">
      <c r="A1254" t="s">
        <v>10</v>
      </c>
      <c r="B1254">
        <v>2</v>
      </c>
      <c r="C1254">
        <v>228</v>
      </c>
      <c r="D1254" t="str">
        <f>IF(OR(MOD((Table1[[#This Row],[Cycle]])-1,8)=0,Table1[[#This Row],[Cycle]]=1),"Yes","No")</f>
        <v>No</v>
      </c>
      <c r="E1254">
        <v>1.0107816090569001E-2</v>
      </c>
      <c r="F1254">
        <f t="shared" si="21"/>
        <v>10.107816090569001</v>
      </c>
      <c r="H1254">
        <v>1.9774322509765625</v>
      </c>
      <c r="I1254">
        <v>57602.003927037971</v>
      </c>
      <c r="J1254">
        <f>ROUND(Table1[[#This Row],[Discharge Time (s)]]/3600,3)</f>
        <v>16.001000000000001</v>
      </c>
    </row>
    <row r="1255" spans="1:10">
      <c r="A1255" t="s">
        <v>10</v>
      </c>
      <c r="B1255">
        <v>2</v>
      </c>
      <c r="C1255">
        <v>229</v>
      </c>
      <c r="D1255" t="str">
        <f>IF(OR(MOD((Table1[[#This Row],[Cycle]])-1,8)=0,Table1[[#This Row],[Cycle]]=1),"Yes","No")</f>
        <v>No</v>
      </c>
      <c r="E1255">
        <v>1.0108604750503E-2</v>
      </c>
      <c r="F1255">
        <f t="shared" si="21"/>
        <v>10.108604750503</v>
      </c>
      <c r="H1255">
        <v>2.0213751792907715</v>
      </c>
      <c r="I1255">
        <v>57600.037825391584</v>
      </c>
      <c r="J1255">
        <f>ROUND(Table1[[#This Row],[Discharge Time (s)]]/3600,3)</f>
        <v>16</v>
      </c>
    </row>
    <row r="1256" spans="1:10">
      <c r="A1256" t="s">
        <v>10</v>
      </c>
      <c r="B1256">
        <v>2</v>
      </c>
      <c r="C1256">
        <v>230</v>
      </c>
      <c r="D1256" t="str">
        <f>IF(OR(MOD((Table1[[#This Row],[Cycle]])-1,8)=0,Table1[[#This Row],[Cycle]]=1),"Yes","No")</f>
        <v>No</v>
      </c>
      <c r="E1256">
        <v>1.0106993461277001E-2</v>
      </c>
      <c r="F1256">
        <f t="shared" si="21"/>
        <v>10.106993461277002</v>
      </c>
      <c r="H1256">
        <v>2.0224101543426514</v>
      </c>
      <c r="I1256">
        <v>57602.003871732304</v>
      </c>
      <c r="J1256">
        <f>ROUND(Table1[[#This Row],[Discharge Time (s)]]/3600,3)</f>
        <v>16.001000000000001</v>
      </c>
    </row>
    <row r="1257" spans="1:10">
      <c r="A1257" t="s">
        <v>10</v>
      </c>
      <c r="B1257">
        <v>2</v>
      </c>
      <c r="C1257">
        <v>231</v>
      </c>
      <c r="D1257" t="str">
        <f>IF(OR(MOD((Table1[[#This Row],[Cycle]])-1,8)=0,Table1[[#This Row],[Cycle]]=1),"Yes","No")</f>
        <v>No</v>
      </c>
      <c r="E1257">
        <v>1.010717390446E-2</v>
      </c>
      <c r="F1257">
        <f t="shared" ref="F1257:F1320" si="22">1000*E1257</f>
        <v>10.10717390446</v>
      </c>
      <c r="H1257">
        <v>1.9344793558120728</v>
      </c>
      <c r="I1257">
        <v>57600.037786571702</v>
      </c>
      <c r="J1257">
        <f>ROUND(Table1[[#This Row],[Discharge Time (s)]]/3600,3)</f>
        <v>16</v>
      </c>
    </row>
    <row r="1258" spans="1:10">
      <c r="A1258" t="s">
        <v>10</v>
      </c>
      <c r="B1258">
        <v>2</v>
      </c>
      <c r="C1258">
        <v>232</v>
      </c>
      <c r="D1258" t="str">
        <f>IF(OR(MOD((Table1[[#This Row],[Cycle]])-1,8)=0,Table1[[#This Row],[Cycle]]=1),"Yes","No")</f>
        <v>No</v>
      </c>
      <c r="E1258">
        <v>0</v>
      </c>
      <c r="F1258">
        <f t="shared" si="22"/>
        <v>0</v>
      </c>
      <c r="H1258">
        <v>1.9344793558120728</v>
      </c>
      <c r="I1258">
        <v>0</v>
      </c>
      <c r="J1258">
        <f>ROUND(Table1[[#This Row],[Discharge Time (s)]]/3600,3)</f>
        <v>0</v>
      </c>
    </row>
    <row r="1259" spans="1:10">
      <c r="A1259" t="s">
        <v>10</v>
      </c>
      <c r="B1259">
        <v>2</v>
      </c>
      <c r="C1259">
        <v>234</v>
      </c>
      <c r="D1259" t="str">
        <f>IF(OR(MOD((Table1[[#This Row],[Cycle]])-1,8)=0,Table1[[#This Row],[Cycle]]=1),"Yes","No")</f>
        <v>No</v>
      </c>
      <c r="E1259">
        <v>1.0101557635655E-2</v>
      </c>
      <c r="F1259">
        <f t="shared" si="22"/>
        <v>10.101557635655</v>
      </c>
      <c r="H1259">
        <v>2.1960232257843018</v>
      </c>
      <c r="I1259">
        <v>57600.037648860991</v>
      </c>
      <c r="J1259">
        <f>ROUND(Table1[[#This Row],[Discharge Time (s)]]/3600,3)</f>
        <v>16</v>
      </c>
    </row>
    <row r="1260" spans="1:10">
      <c r="A1260" t="s">
        <v>10</v>
      </c>
      <c r="B1260">
        <v>2</v>
      </c>
      <c r="C1260">
        <v>235</v>
      </c>
      <c r="D1260" t="str">
        <f>IF(OR(MOD((Table1[[#This Row],[Cycle]])-1,8)=0,Table1[[#This Row],[Cycle]]=1),"Yes","No")</f>
        <v>No</v>
      </c>
      <c r="E1260">
        <v>1.0101894250019E-2</v>
      </c>
      <c r="F1260">
        <f t="shared" si="22"/>
        <v>10.101894250019001</v>
      </c>
      <c r="H1260">
        <v>1.9784448146820068</v>
      </c>
      <c r="I1260">
        <v>57600.037624924371</v>
      </c>
      <c r="J1260">
        <f>ROUND(Table1[[#This Row],[Discharge Time (s)]]/3600,3)</f>
        <v>16</v>
      </c>
    </row>
    <row r="1261" spans="1:10">
      <c r="A1261" t="s">
        <v>10</v>
      </c>
      <c r="B1261">
        <v>2</v>
      </c>
      <c r="C1261">
        <v>236</v>
      </c>
      <c r="D1261" t="str">
        <f>IF(OR(MOD((Table1[[#This Row],[Cycle]])-1,8)=0,Table1[[#This Row],[Cycle]]=1),"Yes","No")</f>
        <v>No</v>
      </c>
      <c r="E1261">
        <v>1.0106953766013E-2</v>
      </c>
      <c r="F1261">
        <f t="shared" si="22"/>
        <v>10.106953766013</v>
      </c>
      <c r="H1261">
        <v>2.0213751792907715</v>
      </c>
      <c r="I1261">
        <v>57600.037779115781</v>
      </c>
      <c r="J1261">
        <f>ROUND(Table1[[#This Row],[Discharge Time (s)]]/3600,3)</f>
        <v>16</v>
      </c>
    </row>
    <row r="1262" spans="1:10">
      <c r="A1262" t="s">
        <v>10</v>
      </c>
      <c r="B1262">
        <v>2</v>
      </c>
      <c r="C1262">
        <v>237</v>
      </c>
      <c r="D1262" t="str">
        <f>IF(OR(MOD((Table1[[#This Row],[Cycle]])-1,8)=0,Table1[[#This Row],[Cycle]]=1),"Yes","No")</f>
        <v>No</v>
      </c>
      <c r="E1262">
        <v>1.0108745318695E-2</v>
      </c>
      <c r="F1262">
        <f t="shared" si="22"/>
        <v>10.108745318695</v>
      </c>
      <c r="H1262">
        <v>2.1081821918487549</v>
      </c>
      <c r="I1262">
        <v>57600.037825725449</v>
      </c>
      <c r="J1262">
        <f>ROUND(Table1[[#This Row],[Discharge Time (s)]]/3600,3)</f>
        <v>16</v>
      </c>
    </row>
    <row r="1263" spans="1:10">
      <c r="A1263" t="s">
        <v>10</v>
      </c>
      <c r="B1263">
        <v>2</v>
      </c>
      <c r="C1263">
        <v>238</v>
      </c>
      <c r="D1263" t="str">
        <f>IF(OR(MOD((Table1[[#This Row],[Cycle]])-1,8)=0,Table1[[#This Row],[Cycle]]=1),"Yes","No")</f>
        <v>No</v>
      </c>
      <c r="E1263">
        <v>1.01026517622E-2</v>
      </c>
      <c r="F1263">
        <f t="shared" si="22"/>
        <v>10.102651762200001</v>
      </c>
      <c r="H1263">
        <v>1.9774322509765625</v>
      </c>
      <c r="I1263">
        <v>57602.000989756707</v>
      </c>
      <c r="J1263">
        <f>ROUND(Table1[[#This Row],[Discharge Time (s)]]/3600,3)</f>
        <v>16.001000000000001</v>
      </c>
    </row>
    <row r="1264" spans="1:10">
      <c r="A1264" t="s">
        <v>10</v>
      </c>
      <c r="B1264">
        <v>2</v>
      </c>
      <c r="C1264">
        <v>239</v>
      </c>
      <c r="D1264" t="str">
        <f>IF(OR(MOD((Table1[[#This Row],[Cycle]])-1,8)=0,Table1[[#This Row],[Cycle]]=1),"Yes","No")</f>
        <v>No</v>
      </c>
      <c r="E1264">
        <v>1.0097816187457E-2</v>
      </c>
      <c r="F1264">
        <f t="shared" si="22"/>
        <v>10.097816187457001</v>
      </c>
      <c r="H1264">
        <v>1.8914824724197388</v>
      </c>
      <c r="I1264">
        <v>57602.003479110703</v>
      </c>
      <c r="J1264">
        <f>ROUND(Table1[[#This Row],[Discharge Time (s)]]/3600,3)</f>
        <v>16.001000000000001</v>
      </c>
    </row>
    <row r="1265" spans="1:10">
      <c r="A1265" t="s">
        <v>10</v>
      </c>
      <c r="B1265">
        <v>2</v>
      </c>
      <c r="C1265">
        <v>240</v>
      </c>
      <c r="D1265" t="str">
        <f>IF(OR(MOD((Table1[[#This Row],[Cycle]])-1,8)=0,Table1[[#This Row],[Cycle]]=1),"Yes","No")</f>
        <v>No</v>
      </c>
      <c r="E1265">
        <v>0</v>
      </c>
      <c r="F1265">
        <f t="shared" si="22"/>
        <v>0</v>
      </c>
      <c r="H1265">
        <v>1.8914824724197388</v>
      </c>
      <c r="I1265">
        <v>0</v>
      </c>
      <c r="J1265">
        <f>ROUND(Table1[[#This Row],[Discharge Time (s)]]/3600,3)</f>
        <v>0</v>
      </c>
    </row>
    <row r="1266" spans="1:10">
      <c r="A1266" t="s">
        <v>10</v>
      </c>
      <c r="B1266">
        <v>2</v>
      </c>
      <c r="C1266">
        <v>242</v>
      </c>
      <c r="D1266" t="str">
        <f>IF(OR(MOD((Table1[[#This Row],[Cycle]])-1,8)=0,Table1[[#This Row],[Cycle]]=1),"Yes","No")</f>
        <v>No</v>
      </c>
      <c r="E1266">
        <v>1.0102173662416E-2</v>
      </c>
      <c r="F1266">
        <f t="shared" si="22"/>
        <v>10.102173662416</v>
      </c>
      <c r="H1266">
        <v>2.2850327491760254</v>
      </c>
      <c r="I1266">
        <v>57600.038102920575</v>
      </c>
      <c r="J1266">
        <f>ROUND(Table1[[#This Row],[Discharge Time (s)]]/3600,3)</f>
        <v>16</v>
      </c>
    </row>
    <row r="1267" spans="1:10">
      <c r="A1267" t="s">
        <v>10</v>
      </c>
      <c r="B1267">
        <v>2</v>
      </c>
      <c r="C1267">
        <v>243</v>
      </c>
      <c r="D1267" t="str">
        <f>IF(OR(MOD((Table1[[#This Row],[Cycle]])-1,8)=0,Table1[[#This Row],[Cycle]]=1),"Yes","No")</f>
        <v>No</v>
      </c>
      <c r="E1267">
        <v>1.0099181781505999E-2</v>
      </c>
      <c r="F1267">
        <f t="shared" si="22"/>
        <v>10.099181781505999</v>
      </c>
      <c r="H1267">
        <v>1.9794583320617676</v>
      </c>
      <c r="I1267">
        <v>57600.037775823315</v>
      </c>
      <c r="J1267">
        <f>ROUND(Table1[[#This Row],[Discharge Time (s)]]/3600,3)</f>
        <v>16</v>
      </c>
    </row>
    <row r="1268" spans="1:10">
      <c r="A1268" t="s">
        <v>10</v>
      </c>
      <c r="B1268">
        <v>2</v>
      </c>
      <c r="C1268">
        <v>244</v>
      </c>
      <c r="D1268" t="str">
        <f>IF(OR(MOD((Table1[[#This Row],[Cycle]])-1,8)=0,Table1[[#This Row],[Cycle]]=1),"Yes","No")</f>
        <v>No</v>
      </c>
      <c r="E1268">
        <v>1.0105175495475001E-2</v>
      </c>
      <c r="F1268">
        <f t="shared" si="22"/>
        <v>10.105175495475001</v>
      </c>
      <c r="H1268">
        <v>1.9784448146820068</v>
      </c>
      <c r="I1268">
        <v>57600.038119121382</v>
      </c>
      <c r="J1268">
        <f>ROUND(Table1[[#This Row],[Discharge Time (s)]]/3600,3)</f>
        <v>16</v>
      </c>
    </row>
    <row r="1269" spans="1:10">
      <c r="A1269" t="s">
        <v>10</v>
      </c>
      <c r="B1269">
        <v>2</v>
      </c>
      <c r="C1269">
        <v>245</v>
      </c>
      <c r="D1269" t="str">
        <f>IF(OR(MOD((Table1[[#This Row],[Cycle]])-1,8)=0,Table1[[#This Row],[Cycle]]=1),"Yes","No")</f>
        <v>No</v>
      </c>
      <c r="E1269">
        <v>1.0101559522365E-2</v>
      </c>
      <c r="F1269">
        <f t="shared" si="22"/>
        <v>10.101559522364999</v>
      </c>
      <c r="H1269">
        <v>2.1081821918487549</v>
      </c>
      <c r="I1269">
        <v>57600.032309274255</v>
      </c>
      <c r="J1269">
        <f>ROUND(Table1[[#This Row],[Discharge Time (s)]]/3600,3)</f>
        <v>16</v>
      </c>
    </row>
    <row r="1270" spans="1:10">
      <c r="A1270" t="s">
        <v>10</v>
      </c>
      <c r="B1270">
        <v>2</v>
      </c>
      <c r="C1270">
        <v>246</v>
      </c>
      <c r="D1270" t="str">
        <f>IF(OR(MOD((Table1[[#This Row],[Cycle]])-1,8)=0,Table1[[#This Row],[Cycle]]=1),"Yes","No")</f>
        <v>No</v>
      </c>
      <c r="E1270">
        <v>1.0095451377376E-2</v>
      </c>
      <c r="F1270">
        <f t="shared" si="22"/>
        <v>10.095451377376</v>
      </c>
      <c r="H1270">
        <v>2.0213751792907715</v>
      </c>
      <c r="I1270">
        <v>57600.037665916418</v>
      </c>
      <c r="J1270">
        <f>ROUND(Table1[[#This Row],[Discharge Time (s)]]/3600,3)</f>
        <v>16</v>
      </c>
    </row>
    <row r="1271" spans="1:10">
      <c r="A1271" t="s">
        <v>10</v>
      </c>
      <c r="B1271">
        <v>2</v>
      </c>
      <c r="C1271">
        <v>247</v>
      </c>
      <c r="D1271" t="str">
        <f>IF(OR(MOD((Table1[[#This Row],[Cycle]])-1,8)=0,Table1[[#This Row],[Cycle]]=1),"Yes","No")</f>
        <v>No</v>
      </c>
      <c r="E1271">
        <v>1.0095329206408999E-2</v>
      </c>
      <c r="F1271">
        <f t="shared" si="22"/>
        <v>10.095329206409</v>
      </c>
      <c r="H1271">
        <v>1.9784448146820068</v>
      </c>
      <c r="I1271">
        <v>57600.040210418563</v>
      </c>
      <c r="J1271">
        <f>ROUND(Table1[[#This Row],[Discharge Time (s)]]/3600,3)</f>
        <v>16</v>
      </c>
    </row>
    <row r="1272" spans="1:10">
      <c r="A1272" t="s">
        <v>10</v>
      </c>
      <c r="B1272">
        <v>2</v>
      </c>
      <c r="C1272">
        <v>248</v>
      </c>
      <c r="D1272" t="str">
        <f>IF(OR(MOD((Table1[[#This Row],[Cycle]])-1,8)=0,Table1[[#This Row],[Cycle]]=1),"Yes","No")</f>
        <v>No</v>
      </c>
      <c r="E1272">
        <v>0</v>
      </c>
      <c r="F1272">
        <f t="shared" si="22"/>
        <v>0</v>
      </c>
      <c r="H1272">
        <v>1.9784448146820068</v>
      </c>
      <c r="I1272">
        <v>0</v>
      </c>
      <c r="J1272">
        <f>ROUND(Table1[[#This Row],[Discharge Time (s)]]/3600,3)</f>
        <v>0</v>
      </c>
    </row>
    <row r="1273" spans="1:10">
      <c r="A1273" t="s">
        <v>10</v>
      </c>
      <c r="B1273">
        <v>2</v>
      </c>
      <c r="C1273">
        <v>250</v>
      </c>
      <c r="D1273" t="str">
        <f>IF(OR(MOD((Table1[[#This Row],[Cycle]])-1,8)=0,Table1[[#This Row],[Cycle]]=1),"Yes","No")</f>
        <v>No</v>
      </c>
      <c r="E1273">
        <v>1.0096824177480999E-2</v>
      </c>
      <c r="F1273">
        <f t="shared" si="22"/>
        <v>10.096824177480999</v>
      </c>
      <c r="H1273">
        <v>2.1543066501617432</v>
      </c>
      <c r="I1273">
        <v>57602.001470906005</v>
      </c>
      <c r="J1273">
        <f>ROUND(Table1[[#This Row],[Discharge Time (s)]]/3600,3)</f>
        <v>16.001000000000001</v>
      </c>
    </row>
    <row r="1274" spans="1:10">
      <c r="A1274" t="s">
        <v>10</v>
      </c>
      <c r="B1274">
        <v>2</v>
      </c>
      <c r="C1274">
        <v>251</v>
      </c>
      <c r="D1274" t="str">
        <f>IF(OR(MOD((Table1[[#This Row],[Cycle]])-1,8)=0,Table1[[#This Row],[Cycle]]=1),"Yes","No")</f>
        <v>No</v>
      </c>
      <c r="E1274">
        <v>1.0100254520472999E-2</v>
      </c>
      <c r="F1274">
        <f t="shared" si="22"/>
        <v>10.100254520472999</v>
      </c>
      <c r="H1274">
        <v>2.066375732421875</v>
      </c>
      <c r="I1274">
        <v>57601.998338233112</v>
      </c>
      <c r="J1274">
        <f>ROUND(Table1[[#This Row],[Discharge Time (s)]]/3600,3)</f>
        <v>16.001000000000001</v>
      </c>
    </row>
    <row r="1275" spans="1:10">
      <c r="A1275" t="s">
        <v>10</v>
      </c>
      <c r="B1275">
        <v>2</v>
      </c>
      <c r="C1275">
        <v>252</v>
      </c>
      <c r="D1275" t="str">
        <f>IF(OR(MOD((Table1[[#This Row],[Cycle]])-1,8)=0,Table1[[#This Row],[Cycle]]=1),"Yes","No")</f>
        <v>No</v>
      </c>
      <c r="E1275">
        <v>1.0104240676517001E-2</v>
      </c>
      <c r="F1275">
        <f t="shared" si="22"/>
        <v>10.104240676517001</v>
      </c>
      <c r="H1275">
        <v>2.1092610359191895</v>
      </c>
      <c r="I1275">
        <v>57602.001445200658</v>
      </c>
      <c r="J1275">
        <f>ROUND(Table1[[#This Row],[Discharge Time (s)]]/3600,3)</f>
        <v>16.001000000000001</v>
      </c>
    </row>
    <row r="1276" spans="1:10">
      <c r="A1276" t="s">
        <v>10</v>
      </c>
      <c r="B1276">
        <v>2</v>
      </c>
      <c r="C1276">
        <v>253</v>
      </c>
      <c r="D1276" t="str">
        <f>IF(OR(MOD((Table1[[#This Row],[Cycle]])-1,8)=0,Table1[[#This Row],[Cycle]]=1),"Yes","No")</f>
        <v>No</v>
      </c>
      <c r="E1276">
        <v>1.0097230209156999E-2</v>
      </c>
      <c r="F1276">
        <f t="shared" si="22"/>
        <v>10.097230209156999</v>
      </c>
      <c r="H1276">
        <v>1.9794583320617676</v>
      </c>
      <c r="I1276">
        <v>57600.02480173872</v>
      </c>
      <c r="J1276">
        <f>ROUND(Table1[[#This Row],[Discharge Time (s)]]/3600,3)</f>
        <v>16</v>
      </c>
    </row>
    <row r="1277" spans="1:10">
      <c r="A1277" t="s">
        <v>10</v>
      </c>
      <c r="B1277">
        <v>2</v>
      </c>
      <c r="C1277">
        <v>254</v>
      </c>
      <c r="D1277" t="str">
        <f>IF(OR(MOD((Table1[[#This Row],[Cycle]])-1,8)=0,Table1[[#This Row],[Cycle]]=1),"Yes","No")</f>
        <v>No</v>
      </c>
      <c r="E1277">
        <v>1.0097471474743E-2</v>
      </c>
      <c r="F1277">
        <f t="shared" si="22"/>
        <v>10.097471474743001</v>
      </c>
      <c r="H1277">
        <v>2.066375732421875</v>
      </c>
      <c r="I1277">
        <v>57600.037564639395</v>
      </c>
      <c r="J1277">
        <f>ROUND(Table1[[#This Row],[Discharge Time (s)]]/3600,3)</f>
        <v>16</v>
      </c>
    </row>
    <row r="1278" spans="1:10">
      <c r="A1278" t="s">
        <v>10</v>
      </c>
      <c r="B1278">
        <v>2</v>
      </c>
      <c r="C1278">
        <v>255</v>
      </c>
      <c r="D1278" t="str">
        <f>IF(OR(MOD((Table1[[#This Row],[Cycle]])-1,8)=0,Table1[[#This Row],[Cycle]]=1),"Yes","No")</f>
        <v>No</v>
      </c>
      <c r="E1278">
        <v>1.0094544254942999E-2</v>
      </c>
      <c r="F1278">
        <f t="shared" si="22"/>
        <v>10.094544254942999</v>
      </c>
      <c r="H1278">
        <v>1.9784448146820068</v>
      </c>
      <c r="I1278">
        <v>57600.037547585482</v>
      </c>
      <c r="J1278">
        <f>ROUND(Table1[[#This Row],[Discharge Time (s)]]/3600,3)</f>
        <v>16</v>
      </c>
    </row>
    <row r="1279" spans="1:10">
      <c r="A1279" t="s">
        <v>10</v>
      </c>
      <c r="B1279">
        <v>2</v>
      </c>
      <c r="C1279">
        <v>256</v>
      </c>
      <c r="D1279" t="str">
        <f>IF(OR(MOD((Table1[[#This Row],[Cycle]])-1,8)=0,Table1[[#This Row],[Cycle]]=1),"Yes","No")</f>
        <v>No</v>
      </c>
      <c r="E1279">
        <v>0</v>
      </c>
      <c r="F1279">
        <f t="shared" si="22"/>
        <v>0</v>
      </c>
      <c r="H1279">
        <v>1.9784448146820068</v>
      </c>
      <c r="I1279">
        <v>0</v>
      </c>
      <c r="J1279">
        <f>ROUND(Table1[[#This Row],[Discharge Time (s)]]/3600,3)</f>
        <v>0</v>
      </c>
    </row>
    <row r="1280" spans="1:10">
      <c r="A1280" t="s">
        <v>10</v>
      </c>
      <c r="B1280">
        <v>2</v>
      </c>
      <c r="C1280">
        <v>258</v>
      </c>
      <c r="D1280" t="str">
        <f>IF(OR(MOD((Table1[[#This Row],[Cycle]])-1,8)=0,Table1[[#This Row],[Cycle]]=1),"Yes","No")</f>
        <v>No</v>
      </c>
      <c r="E1280">
        <v>1.0096876876572999E-2</v>
      </c>
      <c r="F1280">
        <f t="shared" si="22"/>
        <v>10.096876876572999</v>
      </c>
      <c r="H1280">
        <v>2.2422373294830322</v>
      </c>
      <c r="I1280">
        <v>57600.037777022852</v>
      </c>
      <c r="J1280">
        <f>ROUND(Table1[[#This Row],[Discharge Time (s)]]/3600,3)</f>
        <v>16</v>
      </c>
    </row>
    <row r="1281" spans="1:10">
      <c r="A1281" t="s">
        <v>10</v>
      </c>
      <c r="B1281">
        <v>2</v>
      </c>
      <c r="C1281">
        <v>259</v>
      </c>
      <c r="D1281" t="str">
        <f>IF(OR(MOD((Table1[[#This Row],[Cycle]])-1,8)=0,Table1[[#This Row],[Cycle]]=1),"Yes","No")</f>
        <v>No</v>
      </c>
      <c r="E1281">
        <v>1.0096323177454999E-2</v>
      </c>
      <c r="F1281">
        <f t="shared" si="22"/>
        <v>10.096323177455</v>
      </c>
      <c r="H1281">
        <v>1.9794583320617676</v>
      </c>
      <c r="I1281">
        <v>57600.037892040258</v>
      </c>
      <c r="J1281">
        <f>ROUND(Table1[[#This Row],[Discharge Time (s)]]/3600,3)</f>
        <v>16</v>
      </c>
    </row>
    <row r="1282" spans="1:10">
      <c r="A1282" t="s">
        <v>10</v>
      </c>
      <c r="B1282">
        <v>2</v>
      </c>
      <c r="C1282">
        <v>260</v>
      </c>
      <c r="D1282" t="str">
        <f>IF(OR(MOD((Table1[[#This Row],[Cycle]])-1,8)=0,Table1[[#This Row],[Cycle]]=1),"Yes","No")</f>
        <v>No</v>
      </c>
      <c r="E1282">
        <v>1.0093527984381999E-2</v>
      </c>
      <c r="F1282">
        <f t="shared" si="22"/>
        <v>10.093527984382</v>
      </c>
      <c r="H1282">
        <v>2.1521027088165283</v>
      </c>
      <c r="I1282">
        <v>57600.037841739992</v>
      </c>
      <c r="J1282">
        <f>ROUND(Table1[[#This Row],[Discharge Time (s)]]/3600,3)</f>
        <v>16</v>
      </c>
    </row>
    <row r="1283" spans="1:10">
      <c r="A1283" t="s">
        <v>10</v>
      </c>
      <c r="B1283">
        <v>2</v>
      </c>
      <c r="C1283">
        <v>261</v>
      </c>
      <c r="D1283" t="str">
        <f>IF(OR(MOD((Table1[[#This Row],[Cycle]])-1,8)=0,Table1[[#This Row],[Cycle]]=1),"Yes","No")</f>
        <v>No</v>
      </c>
      <c r="E1283">
        <v>1.0091055599462001E-2</v>
      </c>
      <c r="F1283">
        <f t="shared" si="22"/>
        <v>10.091055599462001</v>
      </c>
      <c r="H1283">
        <v>2.1092610359191895</v>
      </c>
      <c r="I1283">
        <v>57600.037540253179</v>
      </c>
      <c r="J1283">
        <f>ROUND(Table1[[#This Row],[Discharge Time (s)]]/3600,3)</f>
        <v>16</v>
      </c>
    </row>
    <row r="1284" spans="1:10">
      <c r="A1284" t="s">
        <v>10</v>
      </c>
      <c r="B1284">
        <v>2</v>
      </c>
      <c r="C1284">
        <v>262</v>
      </c>
      <c r="D1284" t="str">
        <f>IF(OR(MOD((Table1[[#This Row],[Cycle]])-1,8)=0,Table1[[#This Row],[Cycle]]=1),"Yes","No")</f>
        <v>No</v>
      </c>
      <c r="E1284">
        <v>1.0091291685169999E-2</v>
      </c>
      <c r="F1284">
        <f t="shared" si="22"/>
        <v>10.091291685169999</v>
      </c>
      <c r="H1284">
        <v>2.1937787532806396</v>
      </c>
      <c r="I1284">
        <v>57600.038195406014</v>
      </c>
      <c r="J1284">
        <f>ROUND(Table1[[#This Row],[Discharge Time (s)]]/3600,3)</f>
        <v>16</v>
      </c>
    </row>
    <row r="1285" spans="1:10">
      <c r="A1285" t="s">
        <v>10</v>
      </c>
      <c r="B1285">
        <v>2</v>
      </c>
      <c r="C1285">
        <v>263</v>
      </c>
      <c r="D1285" t="str">
        <f>IF(OR(MOD((Table1[[#This Row],[Cycle]])-1,8)=0,Table1[[#This Row],[Cycle]]=1),"Yes","No")</f>
        <v>No</v>
      </c>
      <c r="E1285">
        <v>1.0099142224566E-2</v>
      </c>
      <c r="F1285">
        <f t="shared" si="22"/>
        <v>10.099142224566</v>
      </c>
      <c r="H1285">
        <v>2.1103410720825195</v>
      </c>
      <c r="I1285">
        <v>57600.033532626621</v>
      </c>
      <c r="J1285">
        <f>ROUND(Table1[[#This Row],[Discharge Time (s)]]/3600,3)</f>
        <v>16</v>
      </c>
    </row>
    <row r="1286" spans="1:10">
      <c r="A1286" t="s">
        <v>10</v>
      </c>
      <c r="B1286">
        <v>2</v>
      </c>
      <c r="C1286">
        <v>264</v>
      </c>
      <c r="D1286" t="str">
        <f>IF(OR(MOD((Table1[[#This Row],[Cycle]])-1,8)=0,Table1[[#This Row],[Cycle]]=1),"Yes","No")</f>
        <v>No</v>
      </c>
      <c r="E1286">
        <v>0</v>
      </c>
      <c r="F1286">
        <f t="shared" si="22"/>
        <v>0</v>
      </c>
      <c r="H1286">
        <v>2.1103410720825195</v>
      </c>
      <c r="I1286">
        <v>0</v>
      </c>
      <c r="J1286">
        <f>ROUND(Table1[[#This Row],[Discharge Time (s)]]/3600,3)</f>
        <v>0</v>
      </c>
    </row>
    <row r="1287" spans="1:10">
      <c r="A1287" t="s">
        <v>10</v>
      </c>
      <c r="B1287">
        <v>2</v>
      </c>
      <c r="C1287">
        <v>266</v>
      </c>
      <c r="D1287" t="str">
        <f>IF(OR(MOD((Table1[[#This Row],[Cycle]])-1,8)=0,Table1[[#This Row],[Cycle]]=1),"Yes","No")</f>
        <v>No</v>
      </c>
      <c r="E1287">
        <v>1.0092296454251999E-2</v>
      </c>
      <c r="F1287">
        <f t="shared" si="22"/>
        <v>10.092296454251999</v>
      </c>
      <c r="H1287">
        <v>2.2422373294830322</v>
      </c>
      <c r="I1287">
        <v>57602.001016357142</v>
      </c>
      <c r="J1287">
        <f>ROUND(Table1[[#This Row],[Discharge Time (s)]]/3600,3)</f>
        <v>16.001000000000001</v>
      </c>
    </row>
    <row r="1288" spans="1:10">
      <c r="A1288" t="s">
        <v>10</v>
      </c>
      <c r="B1288">
        <v>2</v>
      </c>
      <c r="C1288">
        <v>267</v>
      </c>
      <c r="D1288" t="str">
        <f>IF(OR(MOD((Table1[[#This Row],[Cycle]])-1,8)=0,Table1[[#This Row],[Cycle]]=1),"Yes","No")</f>
        <v>No</v>
      </c>
      <c r="E1288">
        <v>1.0089924857799E-2</v>
      </c>
      <c r="F1288">
        <f t="shared" si="22"/>
        <v>10.089924857799</v>
      </c>
      <c r="H1288">
        <v>2.1543066501617432</v>
      </c>
      <c r="I1288">
        <v>57600.037721880872</v>
      </c>
      <c r="J1288">
        <f>ROUND(Table1[[#This Row],[Discharge Time (s)]]/3600,3)</f>
        <v>16</v>
      </c>
    </row>
    <row r="1289" spans="1:10">
      <c r="A1289" t="s">
        <v>10</v>
      </c>
      <c r="B1289">
        <v>2</v>
      </c>
      <c r="C1289">
        <v>268</v>
      </c>
      <c r="D1289" t="str">
        <f>IF(OR(MOD((Table1[[#This Row],[Cycle]])-1,8)=0,Table1[[#This Row],[Cycle]]=1),"Yes","No")</f>
        <v>No</v>
      </c>
      <c r="E1289">
        <v>1.0088363850974001E-2</v>
      </c>
      <c r="F1289">
        <f t="shared" si="22"/>
        <v>10.088363850974002</v>
      </c>
      <c r="H1289">
        <v>2.1960232257843018</v>
      </c>
      <c r="I1289">
        <v>57602.003599101139</v>
      </c>
      <c r="J1289">
        <f>ROUND(Table1[[#This Row],[Discharge Time (s)]]/3600,3)</f>
        <v>16.001000000000001</v>
      </c>
    </row>
    <row r="1290" spans="1:10">
      <c r="A1290" t="s">
        <v>10</v>
      </c>
      <c r="B1290">
        <v>2</v>
      </c>
      <c r="C1290">
        <v>269</v>
      </c>
      <c r="D1290" t="str">
        <f>IF(OR(MOD((Table1[[#This Row],[Cycle]])-1,8)=0,Table1[[#This Row],[Cycle]]=1),"Yes","No")</f>
        <v>No</v>
      </c>
      <c r="E1290">
        <v>1.0093340384154E-2</v>
      </c>
      <c r="F1290">
        <f t="shared" si="22"/>
        <v>10.093340384153999</v>
      </c>
      <c r="H1290">
        <v>2.1543066501617432</v>
      </c>
      <c r="I1290">
        <v>57600.038002849258</v>
      </c>
      <c r="J1290">
        <f>ROUND(Table1[[#This Row],[Discharge Time (s)]]/3600,3)</f>
        <v>16</v>
      </c>
    </row>
    <row r="1291" spans="1:10">
      <c r="A1291" t="s">
        <v>10</v>
      </c>
      <c r="B1291">
        <v>2</v>
      </c>
      <c r="C1291">
        <v>270</v>
      </c>
      <c r="D1291" t="str">
        <f>IF(OR(MOD((Table1[[#This Row],[Cycle]])-1,8)=0,Table1[[#This Row],[Cycle]]=1),"Yes","No")</f>
        <v>No</v>
      </c>
      <c r="E1291">
        <v>1.0086050129586001E-2</v>
      </c>
      <c r="F1291">
        <f t="shared" si="22"/>
        <v>10.086050129586001</v>
      </c>
      <c r="H1291">
        <v>2.0244834423065186</v>
      </c>
      <c r="I1291">
        <v>57600.036121891273</v>
      </c>
      <c r="J1291">
        <f>ROUND(Table1[[#This Row],[Discharge Time (s)]]/3600,3)</f>
        <v>16</v>
      </c>
    </row>
    <row r="1292" spans="1:10">
      <c r="A1292" t="s">
        <v>10</v>
      </c>
      <c r="B1292">
        <v>2</v>
      </c>
      <c r="C1292">
        <v>271</v>
      </c>
      <c r="D1292" t="str">
        <f>IF(OR(MOD((Table1[[#This Row],[Cycle]])-1,8)=0,Table1[[#This Row],[Cycle]]=1),"Yes","No")</f>
        <v>No</v>
      </c>
      <c r="E1292">
        <v>1.0087040257097E-2</v>
      </c>
      <c r="F1292">
        <f t="shared" si="22"/>
        <v>10.087040257097</v>
      </c>
      <c r="H1292">
        <v>2.1103410720825195</v>
      </c>
      <c r="I1292">
        <v>57602.003987379983</v>
      </c>
      <c r="J1292">
        <f>ROUND(Table1[[#This Row],[Discharge Time (s)]]/3600,3)</f>
        <v>16.001000000000001</v>
      </c>
    </row>
    <row r="1293" spans="1:10">
      <c r="A1293" t="s">
        <v>10</v>
      </c>
      <c r="B1293">
        <v>2</v>
      </c>
      <c r="C1293">
        <v>272</v>
      </c>
      <c r="D1293" t="str">
        <f>IF(OR(MOD((Table1[[#This Row],[Cycle]])-1,8)=0,Table1[[#This Row],[Cycle]]=1),"Yes","No")</f>
        <v>No</v>
      </c>
      <c r="E1293">
        <v>0</v>
      </c>
      <c r="F1293">
        <f t="shared" si="22"/>
        <v>0</v>
      </c>
      <c r="H1293">
        <v>2.1103410720825195</v>
      </c>
      <c r="I1293">
        <v>0</v>
      </c>
      <c r="J1293">
        <f>ROUND(Table1[[#This Row],[Discharge Time (s)]]/3600,3)</f>
        <v>0</v>
      </c>
    </row>
    <row r="1294" spans="1:10">
      <c r="A1294" t="s">
        <v>10</v>
      </c>
      <c r="B1294">
        <v>2</v>
      </c>
      <c r="C1294">
        <v>274</v>
      </c>
      <c r="D1294" t="str">
        <f>IF(OR(MOD((Table1[[#This Row],[Cycle]])-1,8)=0,Table1[[#This Row],[Cycle]]=1),"Yes","No")</f>
        <v>No</v>
      </c>
      <c r="E1294">
        <v>1.0087729481185E-2</v>
      </c>
      <c r="F1294">
        <f t="shared" si="22"/>
        <v>10.087729481185001</v>
      </c>
      <c r="H1294">
        <v>2.2410898208618164</v>
      </c>
      <c r="I1294">
        <v>57600.037592206078</v>
      </c>
      <c r="J1294">
        <f>ROUND(Table1[[#This Row],[Discharge Time (s)]]/3600,3)</f>
        <v>16</v>
      </c>
    </row>
    <row r="1295" spans="1:10">
      <c r="A1295" t="s">
        <v>10</v>
      </c>
      <c r="B1295">
        <v>2</v>
      </c>
      <c r="C1295">
        <v>275</v>
      </c>
      <c r="D1295" t="str">
        <f>IF(OR(MOD((Table1[[#This Row],[Cycle]])-1,8)=0,Table1[[#This Row],[Cycle]]=1),"Yes","No")</f>
        <v>No</v>
      </c>
      <c r="E1295">
        <v>1.0085910922682E-2</v>
      </c>
      <c r="F1295">
        <f t="shared" si="22"/>
        <v>10.085910922682</v>
      </c>
      <c r="H1295">
        <v>2.1103410720825195</v>
      </c>
      <c r="I1295">
        <v>57600.041305441591</v>
      </c>
      <c r="J1295">
        <f>ROUND(Table1[[#This Row],[Discharge Time (s)]]/3600,3)</f>
        <v>16</v>
      </c>
    </row>
    <row r="1296" spans="1:10">
      <c r="A1296" t="s">
        <v>10</v>
      </c>
      <c r="B1296">
        <v>2</v>
      </c>
      <c r="C1296">
        <v>276</v>
      </c>
      <c r="D1296" t="str">
        <f>IF(OR(MOD((Table1[[#This Row],[Cycle]])-1,8)=0,Table1[[#This Row],[Cycle]]=1),"Yes","No")</f>
        <v>No</v>
      </c>
      <c r="E1296">
        <v>1.0085339783864999E-2</v>
      </c>
      <c r="F1296">
        <f t="shared" si="22"/>
        <v>10.085339783864999</v>
      </c>
      <c r="H1296">
        <v>2.1532039642333984</v>
      </c>
      <c r="I1296">
        <v>57600.028963413366</v>
      </c>
      <c r="J1296">
        <f>ROUND(Table1[[#This Row],[Discharge Time (s)]]/3600,3)</f>
        <v>16</v>
      </c>
    </row>
    <row r="1297" spans="1:10">
      <c r="A1297" t="s">
        <v>10</v>
      </c>
      <c r="B1297">
        <v>2</v>
      </c>
      <c r="C1297">
        <v>277</v>
      </c>
      <c r="D1297" t="str">
        <f>IF(OR(MOD((Table1[[#This Row],[Cycle]])-1,8)=0,Table1[[#This Row],[Cycle]]=1),"Yes","No")</f>
        <v>No</v>
      </c>
      <c r="E1297">
        <v>1.0086051023310999E-2</v>
      </c>
      <c r="F1297">
        <f t="shared" si="22"/>
        <v>10.086051023310999</v>
      </c>
      <c r="H1297">
        <v>2.1114223003387451</v>
      </c>
      <c r="I1297">
        <v>57600.037152181772</v>
      </c>
      <c r="J1297">
        <f>ROUND(Table1[[#This Row],[Discharge Time (s)]]/3600,3)</f>
        <v>16</v>
      </c>
    </row>
    <row r="1298" spans="1:10">
      <c r="A1298" t="s">
        <v>10</v>
      </c>
      <c r="B1298">
        <v>2</v>
      </c>
      <c r="C1298">
        <v>278</v>
      </c>
      <c r="D1298" t="str">
        <f>IF(OR(MOD((Table1[[#This Row],[Cycle]])-1,8)=0,Table1[[#This Row],[Cycle]]=1),"Yes","No")</f>
        <v>No</v>
      </c>
      <c r="E1298">
        <v>1.0089147901418001E-2</v>
      </c>
      <c r="F1298">
        <f t="shared" si="22"/>
        <v>10.089147901418</v>
      </c>
      <c r="H1298">
        <v>2.1103410720825195</v>
      </c>
      <c r="I1298">
        <v>57600.030912980961</v>
      </c>
      <c r="J1298">
        <f>ROUND(Table1[[#This Row],[Discharge Time (s)]]/3600,3)</f>
        <v>16</v>
      </c>
    </row>
    <row r="1299" spans="1:10">
      <c r="A1299" t="s">
        <v>10</v>
      </c>
      <c r="B1299">
        <v>2</v>
      </c>
      <c r="C1299">
        <v>279</v>
      </c>
      <c r="D1299" t="str">
        <f>IF(OR(MOD((Table1[[#This Row],[Cycle]])-1,8)=0,Table1[[#This Row],[Cycle]]=1),"Yes","No")</f>
        <v>No</v>
      </c>
      <c r="E1299">
        <v>1.0085831017584999E-2</v>
      </c>
      <c r="F1299">
        <f t="shared" si="22"/>
        <v>10.085831017584999</v>
      </c>
      <c r="H1299">
        <v>2.1521027088165283</v>
      </c>
      <c r="I1299">
        <v>57601.997062397357</v>
      </c>
      <c r="J1299">
        <f>ROUND(Table1[[#This Row],[Discharge Time (s)]]/3600,3)</f>
        <v>16.001000000000001</v>
      </c>
    </row>
    <row r="1300" spans="1:10">
      <c r="A1300" t="s">
        <v>10</v>
      </c>
      <c r="B1300">
        <v>2</v>
      </c>
      <c r="C1300">
        <v>280</v>
      </c>
      <c r="D1300" t="str">
        <f>IF(OR(MOD((Table1[[#This Row],[Cycle]])-1,8)=0,Table1[[#This Row],[Cycle]]=1),"Yes","No")</f>
        <v>No</v>
      </c>
      <c r="E1300">
        <v>0</v>
      </c>
      <c r="F1300">
        <f t="shared" si="22"/>
        <v>0</v>
      </c>
      <c r="H1300">
        <v>2.1521027088165283</v>
      </c>
      <c r="I1300">
        <v>0</v>
      </c>
      <c r="J1300">
        <f>ROUND(Table1[[#This Row],[Discharge Time (s)]]/3600,3)</f>
        <v>0</v>
      </c>
    </row>
    <row r="1301" spans="1:10">
      <c r="A1301" t="s">
        <v>10</v>
      </c>
      <c r="B1301">
        <v>2</v>
      </c>
      <c r="C1301">
        <v>282</v>
      </c>
      <c r="D1301" t="str">
        <f>IF(OR(MOD((Table1[[#This Row],[Cycle]])-1,8)=0,Table1[[#This Row],[Cycle]]=1),"Yes","No")</f>
        <v>No</v>
      </c>
      <c r="E1301">
        <v>1.0091567208645E-2</v>
      </c>
      <c r="F1301">
        <f t="shared" si="22"/>
        <v>10.091567208644999</v>
      </c>
      <c r="H1301">
        <v>2.2422373294830322</v>
      </c>
      <c r="I1301">
        <v>57600.036060695224</v>
      </c>
      <c r="J1301">
        <f>ROUND(Table1[[#This Row],[Discharge Time (s)]]/3600,3)</f>
        <v>16</v>
      </c>
    </row>
    <row r="1302" spans="1:10">
      <c r="A1302" t="s">
        <v>10</v>
      </c>
      <c r="B1302">
        <v>2</v>
      </c>
      <c r="C1302">
        <v>283</v>
      </c>
      <c r="D1302" t="str">
        <f>IF(OR(MOD((Table1[[#This Row],[Cycle]])-1,8)=0,Table1[[#This Row],[Cycle]]=1),"Yes","No")</f>
        <v>No</v>
      </c>
      <c r="E1302">
        <v>1.0089827974711999E-2</v>
      </c>
      <c r="F1302">
        <f t="shared" si="22"/>
        <v>10.089827974712</v>
      </c>
      <c r="H1302">
        <v>2.1092610359191895</v>
      </c>
      <c r="I1302">
        <v>57601.994352779016</v>
      </c>
      <c r="J1302">
        <f>ROUND(Table1[[#This Row],[Discharge Time (s)]]/3600,3)</f>
        <v>16.001000000000001</v>
      </c>
    </row>
    <row r="1303" spans="1:10">
      <c r="A1303" t="s">
        <v>10</v>
      </c>
      <c r="B1303">
        <v>2</v>
      </c>
      <c r="C1303">
        <v>284</v>
      </c>
      <c r="D1303" t="str">
        <f>IF(OR(MOD((Table1[[#This Row],[Cycle]])-1,8)=0,Table1[[#This Row],[Cycle]]=1),"Yes","No")</f>
        <v>No</v>
      </c>
      <c r="E1303">
        <v>1.0084672520298E-2</v>
      </c>
      <c r="F1303">
        <f t="shared" si="22"/>
        <v>10.084672520298</v>
      </c>
      <c r="H1303">
        <v>2.1532039642333984</v>
      </c>
      <c r="I1303">
        <v>57600.029819646312</v>
      </c>
      <c r="J1303">
        <f>ROUND(Table1[[#This Row],[Discharge Time (s)]]/3600,3)</f>
        <v>16</v>
      </c>
    </row>
    <row r="1304" spans="1:10">
      <c r="A1304" t="s">
        <v>10</v>
      </c>
      <c r="B1304">
        <v>2</v>
      </c>
      <c r="C1304">
        <v>285</v>
      </c>
      <c r="D1304" t="str">
        <f>IF(OR(MOD((Table1[[#This Row],[Cycle]])-1,8)=0,Table1[[#This Row],[Cycle]]=1),"Yes","No")</f>
        <v>No</v>
      </c>
      <c r="E1304">
        <v>1.0086781046816999E-2</v>
      </c>
      <c r="F1304">
        <f t="shared" si="22"/>
        <v>10.086781046817</v>
      </c>
      <c r="H1304">
        <v>2.1982719898223877</v>
      </c>
      <c r="I1304">
        <v>57602.003710049343</v>
      </c>
      <c r="J1304">
        <f>ROUND(Table1[[#This Row],[Discharge Time (s)]]/3600,3)</f>
        <v>16.001000000000001</v>
      </c>
    </row>
    <row r="1305" spans="1:10">
      <c r="A1305" t="s">
        <v>10</v>
      </c>
      <c r="B1305">
        <v>2</v>
      </c>
      <c r="C1305">
        <v>286</v>
      </c>
      <c r="D1305" t="str">
        <f>IF(OR(MOD((Table1[[#This Row],[Cycle]])-1,8)=0,Table1[[#This Row],[Cycle]]=1),"Yes","No")</f>
        <v>No</v>
      </c>
      <c r="E1305">
        <v>1.0087108435831001E-2</v>
      </c>
      <c r="F1305">
        <f t="shared" si="22"/>
        <v>10.087108435831</v>
      </c>
      <c r="H1305">
        <v>2.1532039642333984</v>
      </c>
      <c r="I1305">
        <v>57600.031640989517</v>
      </c>
      <c r="J1305">
        <f>ROUND(Table1[[#This Row],[Discharge Time (s)]]/3600,3)</f>
        <v>16</v>
      </c>
    </row>
    <row r="1306" spans="1:10">
      <c r="A1306" t="s">
        <v>10</v>
      </c>
      <c r="B1306">
        <v>2</v>
      </c>
      <c r="C1306">
        <v>287</v>
      </c>
      <c r="D1306" t="str">
        <f>IF(OR(MOD((Table1[[#This Row],[Cycle]])-1,8)=0,Table1[[#This Row],[Cycle]]=1),"Yes","No")</f>
        <v>No</v>
      </c>
      <c r="E1306">
        <v>1.0085384626199999E-2</v>
      </c>
      <c r="F1306">
        <f t="shared" si="22"/>
        <v>10.0853846262</v>
      </c>
      <c r="H1306">
        <v>2.1971468925476074</v>
      </c>
      <c r="I1306">
        <v>57600.039794283031</v>
      </c>
      <c r="J1306">
        <f>ROUND(Table1[[#This Row],[Discharge Time (s)]]/3600,3)</f>
        <v>16</v>
      </c>
    </row>
    <row r="1307" spans="1:10">
      <c r="A1307" t="s">
        <v>10</v>
      </c>
      <c r="B1307">
        <v>2</v>
      </c>
      <c r="C1307">
        <v>288</v>
      </c>
      <c r="D1307" t="str">
        <f>IF(OR(MOD((Table1[[#This Row],[Cycle]])-1,8)=0,Table1[[#This Row],[Cycle]]=1),"Yes","No")</f>
        <v>No</v>
      </c>
      <c r="E1307">
        <v>0</v>
      </c>
      <c r="F1307">
        <f t="shared" si="22"/>
        <v>0</v>
      </c>
      <c r="H1307">
        <v>2.1971468925476074</v>
      </c>
      <c r="I1307">
        <v>0</v>
      </c>
      <c r="J1307">
        <f>ROUND(Table1[[#This Row],[Discharge Time (s)]]/3600,3)</f>
        <v>0</v>
      </c>
    </row>
    <row r="1308" spans="1:10">
      <c r="A1308" t="s">
        <v>10</v>
      </c>
      <c r="B1308">
        <v>2</v>
      </c>
      <c r="C1308">
        <v>290</v>
      </c>
      <c r="D1308" t="str">
        <f>IF(OR(MOD((Table1[[#This Row],[Cycle]])-1,8)=0,Table1[[#This Row],[Cycle]]=1),"Yes","No")</f>
        <v>No</v>
      </c>
      <c r="E1308">
        <v>1.00835831252E-2</v>
      </c>
      <c r="F1308">
        <f t="shared" si="22"/>
        <v>10.083583125200001</v>
      </c>
      <c r="H1308">
        <v>2.2862029075622559</v>
      </c>
      <c r="I1308">
        <v>57602.003773312914</v>
      </c>
      <c r="J1308">
        <f>ROUND(Table1[[#This Row],[Discharge Time (s)]]/3600,3)</f>
        <v>16.001000000000001</v>
      </c>
    </row>
    <row r="1309" spans="1:10">
      <c r="A1309" t="s">
        <v>10</v>
      </c>
      <c r="B1309">
        <v>2</v>
      </c>
      <c r="C1309">
        <v>291</v>
      </c>
      <c r="D1309" t="str">
        <f>IF(OR(MOD((Table1[[#This Row],[Cycle]])-1,8)=0,Table1[[#This Row],[Cycle]]=1),"Yes","No")</f>
        <v>No</v>
      </c>
      <c r="E1309">
        <v>1.0080211579928999E-2</v>
      </c>
      <c r="F1309">
        <f t="shared" si="22"/>
        <v>10.080211579928999</v>
      </c>
      <c r="H1309">
        <v>2.1532039642333984</v>
      </c>
      <c r="I1309">
        <v>57600.024327669686</v>
      </c>
      <c r="J1309">
        <f>ROUND(Table1[[#This Row],[Discharge Time (s)]]/3600,3)</f>
        <v>16</v>
      </c>
    </row>
    <row r="1310" spans="1:10">
      <c r="A1310" t="s">
        <v>10</v>
      </c>
      <c r="B1310">
        <v>2</v>
      </c>
      <c r="C1310">
        <v>292</v>
      </c>
      <c r="D1310" t="str">
        <f>IF(OR(MOD((Table1[[#This Row],[Cycle]])-1,8)=0,Table1[[#This Row],[Cycle]]=1),"Yes","No")</f>
        <v>No</v>
      </c>
      <c r="E1310">
        <v>1.0079397710571E-2</v>
      </c>
      <c r="F1310">
        <f t="shared" si="22"/>
        <v>10.079397710571</v>
      </c>
      <c r="H1310">
        <v>2.1103410720825195</v>
      </c>
      <c r="I1310">
        <v>57600.05743485647</v>
      </c>
      <c r="J1310">
        <f>ROUND(Table1[[#This Row],[Discharge Time (s)]]/3600,3)</f>
        <v>16</v>
      </c>
    </row>
    <row r="1311" spans="1:10">
      <c r="A1311" t="s">
        <v>10</v>
      </c>
      <c r="B1311">
        <v>2</v>
      </c>
      <c r="C1311">
        <v>293</v>
      </c>
      <c r="D1311" t="str">
        <f>IF(OR(MOD((Table1[[#This Row],[Cycle]])-1,8)=0,Table1[[#This Row],[Cycle]]=1),"Yes","No")</f>
        <v>No</v>
      </c>
      <c r="E1311">
        <v>1.0078518358034E-2</v>
      </c>
      <c r="F1311">
        <f t="shared" si="22"/>
        <v>10.078518358034</v>
      </c>
      <c r="H1311">
        <v>2.1521027088165283</v>
      </c>
      <c r="I1311">
        <v>57600.050816955903</v>
      </c>
      <c r="J1311">
        <f>ROUND(Table1[[#This Row],[Discharge Time (s)]]/3600,3)</f>
        <v>16</v>
      </c>
    </row>
    <row r="1312" spans="1:10">
      <c r="A1312" t="s">
        <v>10</v>
      </c>
      <c r="B1312">
        <v>2</v>
      </c>
      <c r="C1312">
        <v>294</v>
      </c>
      <c r="D1312" t="str">
        <f>IF(OR(MOD((Table1[[#This Row],[Cycle]])-1,8)=0,Table1[[#This Row],[Cycle]]=1),"Yes","No")</f>
        <v>No</v>
      </c>
      <c r="E1312">
        <v>1.007570933341E-2</v>
      </c>
      <c r="F1312">
        <f t="shared" si="22"/>
        <v>10.07570933341</v>
      </c>
      <c r="H1312">
        <v>2.2422373294830322</v>
      </c>
      <c r="I1312">
        <v>57600.037082117917</v>
      </c>
      <c r="J1312">
        <f>ROUND(Table1[[#This Row],[Discharge Time (s)]]/3600,3)</f>
        <v>16</v>
      </c>
    </row>
    <row r="1313" spans="1:10">
      <c r="A1313" t="s">
        <v>10</v>
      </c>
      <c r="B1313">
        <v>2</v>
      </c>
      <c r="C1313">
        <v>295</v>
      </c>
      <c r="D1313" t="str">
        <f>IF(OR(MOD((Table1[[#This Row],[Cycle]])-1,8)=0,Table1[[#This Row],[Cycle]]=1),"Yes","No")</f>
        <v>No</v>
      </c>
      <c r="E1313">
        <v>1.0076010904635E-2</v>
      </c>
      <c r="F1313">
        <f t="shared" si="22"/>
        <v>10.076010904635</v>
      </c>
      <c r="H1313">
        <v>2.1960232257843018</v>
      </c>
      <c r="I1313">
        <v>57600.037544511331</v>
      </c>
      <c r="J1313">
        <f>ROUND(Table1[[#This Row],[Discharge Time (s)]]/3600,3)</f>
        <v>16</v>
      </c>
    </row>
    <row r="1314" spans="1:10">
      <c r="A1314" t="s">
        <v>10</v>
      </c>
      <c r="B1314">
        <v>2</v>
      </c>
      <c r="C1314">
        <v>296</v>
      </c>
      <c r="D1314" t="str">
        <f>IF(OR(MOD((Table1[[#This Row],[Cycle]])-1,8)=0,Table1[[#This Row],[Cycle]]=1),"Yes","No")</f>
        <v>No</v>
      </c>
      <c r="E1314">
        <v>0</v>
      </c>
      <c r="F1314">
        <f t="shared" si="22"/>
        <v>0</v>
      </c>
      <c r="H1314">
        <v>2.1960232257843018</v>
      </c>
      <c r="I1314">
        <v>0</v>
      </c>
      <c r="J1314">
        <f>ROUND(Table1[[#This Row],[Discharge Time (s)]]/3600,3)</f>
        <v>0</v>
      </c>
    </row>
    <row r="1315" spans="1:10">
      <c r="A1315" t="s">
        <v>10</v>
      </c>
      <c r="B1315">
        <v>2</v>
      </c>
      <c r="C1315">
        <v>298</v>
      </c>
      <c r="D1315" t="str">
        <f>IF(OR(MOD((Table1[[#This Row],[Cycle]])-1,8)=0,Table1[[#This Row],[Cycle]]=1),"Yes","No")</f>
        <v>No</v>
      </c>
      <c r="E1315">
        <v>1.0078526447849E-2</v>
      </c>
      <c r="F1315">
        <f t="shared" si="22"/>
        <v>10.078526447849001</v>
      </c>
      <c r="H1315">
        <v>2.2873740196228027</v>
      </c>
      <c r="I1315">
        <v>57600.037811317423</v>
      </c>
      <c r="J1315">
        <f>ROUND(Table1[[#This Row],[Discharge Time (s)]]/3600,3)</f>
        <v>16</v>
      </c>
    </row>
    <row r="1316" spans="1:10">
      <c r="A1316" t="s">
        <v>10</v>
      </c>
      <c r="B1316">
        <v>2</v>
      </c>
      <c r="C1316">
        <v>299</v>
      </c>
      <c r="D1316" t="str">
        <f>IF(OR(MOD((Table1[[#This Row],[Cycle]])-1,8)=0,Table1[[#This Row],[Cycle]]=1),"Yes","No")</f>
        <v>No</v>
      </c>
      <c r="E1316">
        <v>1.0074266611523001E-2</v>
      </c>
      <c r="F1316">
        <f t="shared" si="22"/>
        <v>10.074266611523001</v>
      </c>
      <c r="H1316">
        <v>2.1971468925476074</v>
      </c>
      <c r="I1316">
        <v>57601.988500636216</v>
      </c>
      <c r="J1316">
        <f>ROUND(Table1[[#This Row],[Discharge Time (s)]]/3600,3)</f>
        <v>16.001000000000001</v>
      </c>
    </row>
    <row r="1317" spans="1:10">
      <c r="A1317" t="s">
        <v>10</v>
      </c>
      <c r="B1317">
        <v>2</v>
      </c>
      <c r="C1317">
        <v>300</v>
      </c>
      <c r="D1317" t="str">
        <f>IF(OR(MOD((Table1[[#This Row],[Cycle]])-1,8)=0,Table1[[#This Row],[Cycle]]=1),"Yes","No")</f>
        <v>No</v>
      </c>
      <c r="E1317">
        <v>1.0074777587439999E-2</v>
      </c>
      <c r="F1317">
        <f t="shared" si="22"/>
        <v>10.07477758744</v>
      </c>
      <c r="H1317">
        <v>2.2387983798980713</v>
      </c>
      <c r="I1317">
        <v>57601.992385764985</v>
      </c>
      <c r="J1317">
        <f>ROUND(Table1[[#This Row],[Discharge Time (s)]]/3600,3)</f>
        <v>16.001000000000001</v>
      </c>
    </row>
    <row r="1318" spans="1:10">
      <c r="A1318" t="s">
        <v>10</v>
      </c>
      <c r="B1318">
        <v>2</v>
      </c>
      <c r="C1318">
        <v>301</v>
      </c>
      <c r="D1318" t="str">
        <f>IF(OR(MOD((Table1[[#This Row],[Cycle]])-1,8)=0,Table1[[#This Row],[Cycle]]=1),"Yes","No")</f>
        <v>No</v>
      </c>
      <c r="E1318">
        <v>1.0072797041251001E-2</v>
      </c>
      <c r="F1318">
        <f t="shared" si="22"/>
        <v>10.072797041251</v>
      </c>
      <c r="H1318">
        <v>2.1971468925476074</v>
      </c>
      <c r="I1318">
        <v>57601.999707753675</v>
      </c>
      <c r="J1318">
        <f>ROUND(Table1[[#This Row],[Discharge Time (s)]]/3600,3)</f>
        <v>16.001000000000001</v>
      </c>
    </row>
    <row r="1319" spans="1:10">
      <c r="A1319" t="s">
        <v>10</v>
      </c>
      <c r="B1319">
        <v>2</v>
      </c>
      <c r="C1319">
        <v>302</v>
      </c>
      <c r="D1319" t="str">
        <f>IF(OR(MOD((Table1[[#This Row],[Cycle]])-1,8)=0,Table1[[#This Row],[Cycle]]=1),"Yes","No")</f>
        <v>No</v>
      </c>
      <c r="E1319">
        <v>1.0069903102267E-2</v>
      </c>
      <c r="F1319">
        <f t="shared" si="22"/>
        <v>10.069903102267</v>
      </c>
      <c r="H1319">
        <v>2.1971468925476074</v>
      </c>
      <c r="I1319">
        <v>57600.056395068721</v>
      </c>
      <c r="J1319">
        <f>ROUND(Table1[[#This Row],[Discharge Time (s)]]/3600,3)</f>
        <v>16</v>
      </c>
    </row>
    <row r="1320" spans="1:10">
      <c r="A1320" t="s">
        <v>10</v>
      </c>
      <c r="B1320">
        <v>2</v>
      </c>
      <c r="C1320">
        <v>303</v>
      </c>
      <c r="D1320" t="str">
        <f>IF(OR(MOD((Table1[[#This Row],[Cycle]])-1,8)=0,Table1[[#This Row],[Cycle]]=1),"Yes","No")</f>
        <v>No</v>
      </c>
      <c r="E1320">
        <v>1.0072836958599E-2</v>
      </c>
      <c r="F1320">
        <f t="shared" si="22"/>
        <v>10.072836958599</v>
      </c>
      <c r="H1320">
        <v>2.1971468925476074</v>
      </c>
      <c r="I1320">
        <v>57600.037516078381</v>
      </c>
      <c r="J1320">
        <f>ROUND(Table1[[#This Row],[Discharge Time (s)]]/3600,3)</f>
        <v>16</v>
      </c>
    </row>
    <row r="1321" spans="1:10">
      <c r="A1321" t="s">
        <v>10</v>
      </c>
      <c r="B1321">
        <v>2</v>
      </c>
      <c r="C1321">
        <v>304</v>
      </c>
      <c r="D1321" t="str">
        <f>IF(OR(MOD((Table1[[#This Row],[Cycle]])-1,8)=0,Table1[[#This Row],[Cycle]]=1),"Yes","No")</f>
        <v>No</v>
      </c>
      <c r="E1321">
        <v>0</v>
      </c>
      <c r="F1321">
        <f t="shared" ref="F1321:F1384" si="23">1000*E1321</f>
        <v>0</v>
      </c>
      <c r="H1321">
        <v>2.1971468925476074</v>
      </c>
      <c r="I1321">
        <v>0</v>
      </c>
      <c r="J1321">
        <f>ROUND(Table1[[#This Row],[Discharge Time (s)]]/3600,3)</f>
        <v>0</v>
      </c>
    </row>
    <row r="1322" spans="1:10">
      <c r="A1322" t="s">
        <v>10</v>
      </c>
      <c r="B1322">
        <v>2</v>
      </c>
      <c r="C1322">
        <v>306</v>
      </c>
      <c r="D1322" t="str">
        <f>IF(OR(MOD((Table1[[#This Row],[Cycle]])-1,8)=0,Table1[[#This Row],[Cycle]]=1),"Yes","No")</f>
        <v>No</v>
      </c>
      <c r="E1322">
        <v>1.0072014737844E-2</v>
      </c>
      <c r="F1322">
        <f t="shared" si="23"/>
        <v>10.072014737844</v>
      </c>
      <c r="H1322">
        <v>2.3313620090484619</v>
      </c>
      <c r="I1322">
        <v>57600.037794243246</v>
      </c>
      <c r="J1322">
        <f>ROUND(Table1[[#This Row],[Discharge Time (s)]]/3600,3)</f>
        <v>16</v>
      </c>
    </row>
    <row r="1323" spans="1:10">
      <c r="A1323" t="s">
        <v>10</v>
      </c>
      <c r="B1323">
        <v>2</v>
      </c>
      <c r="C1323">
        <v>307</v>
      </c>
      <c r="D1323" t="str">
        <f>IF(OR(MOD((Table1[[#This Row],[Cycle]])-1,8)=0,Table1[[#This Row],[Cycle]]=1),"Yes","No")</f>
        <v>No</v>
      </c>
      <c r="E1323">
        <v>1.0076770572117E-2</v>
      </c>
      <c r="F1323">
        <f t="shared" si="23"/>
        <v>10.076770572117001</v>
      </c>
      <c r="H1323">
        <v>2.2410898208618164</v>
      </c>
      <c r="I1323">
        <v>57600.036122012134</v>
      </c>
      <c r="J1323">
        <f>ROUND(Table1[[#This Row],[Discharge Time (s)]]/3600,3)</f>
        <v>16</v>
      </c>
    </row>
    <row r="1324" spans="1:10">
      <c r="A1324" t="s">
        <v>10</v>
      </c>
      <c r="B1324">
        <v>2</v>
      </c>
      <c r="C1324">
        <v>308</v>
      </c>
      <c r="D1324" t="str">
        <f>IF(OR(MOD((Table1[[#This Row],[Cycle]])-1,8)=0,Table1[[#This Row],[Cycle]]=1),"Yes","No")</f>
        <v>No</v>
      </c>
      <c r="E1324">
        <v>1.0074957749996999E-2</v>
      </c>
      <c r="F1324">
        <f t="shared" si="23"/>
        <v>10.074957749996999</v>
      </c>
      <c r="H1324">
        <v>2.2838640213012695</v>
      </c>
      <c r="I1324">
        <v>57600.037594208196</v>
      </c>
      <c r="J1324">
        <f>ROUND(Table1[[#This Row],[Discharge Time (s)]]/3600,3)</f>
        <v>16</v>
      </c>
    </row>
    <row r="1325" spans="1:10">
      <c r="A1325" t="s">
        <v>10</v>
      </c>
      <c r="B1325">
        <v>2</v>
      </c>
      <c r="C1325">
        <v>309</v>
      </c>
      <c r="D1325" t="str">
        <f>IF(OR(MOD((Table1[[#This Row],[Cycle]])-1,8)=0,Table1[[#This Row],[Cycle]]=1),"Yes","No")</f>
        <v>No</v>
      </c>
      <c r="E1325">
        <v>1.0076061575207001E-2</v>
      </c>
      <c r="F1325">
        <f t="shared" si="23"/>
        <v>10.076061575207001</v>
      </c>
      <c r="H1325">
        <v>2.2410898208618164</v>
      </c>
      <c r="I1325">
        <v>57602.00789861138</v>
      </c>
      <c r="J1325">
        <f>ROUND(Table1[[#This Row],[Discharge Time (s)]]/3600,3)</f>
        <v>16.001000000000001</v>
      </c>
    </row>
    <row r="1326" spans="1:10">
      <c r="A1326" t="s">
        <v>10</v>
      </c>
      <c r="B1326">
        <v>2</v>
      </c>
      <c r="C1326">
        <v>310</v>
      </c>
      <c r="D1326" t="str">
        <f>IF(OR(MOD((Table1[[#This Row],[Cycle]])-1,8)=0,Table1[[#This Row],[Cycle]]=1),"Yes","No")</f>
        <v>No</v>
      </c>
      <c r="E1326">
        <v>1.0076618715264E-2</v>
      </c>
      <c r="F1326">
        <f t="shared" si="23"/>
        <v>10.076618715263999</v>
      </c>
      <c r="H1326">
        <v>2.1982719898223877</v>
      </c>
      <c r="I1326">
        <v>57600.037668583958</v>
      </c>
      <c r="J1326">
        <f>ROUND(Table1[[#This Row],[Discharge Time (s)]]/3600,3)</f>
        <v>16</v>
      </c>
    </row>
    <row r="1327" spans="1:10">
      <c r="A1327" t="s">
        <v>10</v>
      </c>
      <c r="B1327">
        <v>2</v>
      </c>
      <c r="C1327">
        <v>311</v>
      </c>
      <c r="D1327" t="str">
        <f>IF(OR(MOD((Table1[[#This Row],[Cycle]])-1,8)=0,Table1[[#This Row],[Cycle]]=1),"Yes","No")</f>
        <v>No</v>
      </c>
      <c r="E1327">
        <v>1.0076453546883E-2</v>
      </c>
      <c r="F1327">
        <f t="shared" si="23"/>
        <v>10.076453546883</v>
      </c>
      <c r="H1327">
        <v>2.2850327491760254</v>
      </c>
      <c r="I1327">
        <v>57600.037712751699</v>
      </c>
      <c r="J1327">
        <f>ROUND(Table1[[#This Row],[Discharge Time (s)]]/3600,3)</f>
        <v>16</v>
      </c>
    </row>
    <row r="1328" spans="1:10">
      <c r="A1328" t="s">
        <v>10</v>
      </c>
      <c r="B1328">
        <v>2</v>
      </c>
      <c r="C1328">
        <v>312</v>
      </c>
      <c r="D1328" t="str">
        <f>IF(OR(MOD((Table1[[#This Row],[Cycle]])-1,8)=0,Table1[[#This Row],[Cycle]]=1),"Yes","No")</f>
        <v>No</v>
      </c>
      <c r="E1328">
        <v>0</v>
      </c>
      <c r="F1328">
        <f t="shared" si="23"/>
        <v>0</v>
      </c>
      <c r="H1328">
        <v>2.2850327491760254</v>
      </c>
      <c r="I1328">
        <v>0</v>
      </c>
      <c r="J1328">
        <f>ROUND(Table1[[#This Row],[Discharge Time (s)]]/3600,3)</f>
        <v>0</v>
      </c>
    </row>
    <row r="1329" spans="1:10">
      <c r="A1329" t="s">
        <v>10</v>
      </c>
      <c r="B1329">
        <v>2</v>
      </c>
      <c r="C1329">
        <v>314</v>
      </c>
      <c r="D1329" t="str">
        <f>IF(OR(MOD((Table1[[#This Row],[Cycle]])-1,8)=0,Table1[[#This Row],[Cycle]]=1),"Yes","No")</f>
        <v>No</v>
      </c>
      <c r="E1329">
        <v>1.0069795008346E-2</v>
      </c>
      <c r="F1329">
        <f t="shared" si="23"/>
        <v>10.069795008346</v>
      </c>
      <c r="H1329">
        <v>2.3729188442230225</v>
      </c>
      <c r="I1329">
        <v>57600.037657805675</v>
      </c>
      <c r="J1329">
        <f>ROUND(Table1[[#This Row],[Discharge Time (s)]]/3600,3)</f>
        <v>16</v>
      </c>
    </row>
    <row r="1330" spans="1:10">
      <c r="A1330" t="s">
        <v>10</v>
      </c>
      <c r="B1330">
        <v>2</v>
      </c>
      <c r="C1330">
        <v>315</v>
      </c>
      <c r="D1330" t="str">
        <f>IF(OR(MOD((Table1[[#This Row],[Cycle]])-1,8)=0,Table1[[#This Row],[Cycle]]=1),"Yes","No")</f>
        <v>No</v>
      </c>
      <c r="E1330">
        <v>1.0070626001550001E-2</v>
      </c>
      <c r="F1330">
        <f t="shared" si="23"/>
        <v>10.07062600155</v>
      </c>
      <c r="H1330">
        <v>2.2410898208618164</v>
      </c>
      <c r="I1330">
        <v>57600.028474216735</v>
      </c>
      <c r="J1330">
        <f>ROUND(Table1[[#This Row],[Discharge Time (s)]]/3600,3)</f>
        <v>16</v>
      </c>
    </row>
    <row r="1331" spans="1:10">
      <c r="A1331" t="s">
        <v>10</v>
      </c>
      <c r="B1331">
        <v>2</v>
      </c>
      <c r="C1331">
        <v>316</v>
      </c>
      <c r="D1331" t="str">
        <f>IF(OR(MOD((Table1[[#This Row],[Cycle]])-1,8)=0,Table1[[#This Row],[Cycle]]=1),"Yes","No")</f>
        <v>No</v>
      </c>
      <c r="E1331">
        <v>1.0067619390233E-2</v>
      </c>
      <c r="F1331">
        <f t="shared" si="23"/>
        <v>10.067619390233</v>
      </c>
      <c r="H1331">
        <v>2.1971468925476074</v>
      </c>
      <c r="I1331">
        <v>57600.040091704061</v>
      </c>
      <c r="J1331">
        <f>ROUND(Table1[[#This Row],[Discharge Time (s)]]/3600,3)</f>
        <v>16</v>
      </c>
    </row>
    <row r="1332" spans="1:10">
      <c r="A1332" t="s">
        <v>10</v>
      </c>
      <c r="B1332">
        <v>2</v>
      </c>
      <c r="C1332">
        <v>317</v>
      </c>
      <c r="D1332" t="str">
        <f>IF(OR(MOD((Table1[[#This Row],[Cycle]])-1,8)=0,Table1[[#This Row],[Cycle]]=1),"Yes","No")</f>
        <v>No</v>
      </c>
      <c r="E1332">
        <v>1.0068922275677E-2</v>
      </c>
      <c r="F1332">
        <f t="shared" si="23"/>
        <v>10.068922275677</v>
      </c>
      <c r="H1332">
        <v>2.2410898208618164</v>
      </c>
      <c r="I1332">
        <v>57600.037698915185</v>
      </c>
      <c r="J1332">
        <f>ROUND(Table1[[#This Row],[Discharge Time (s)]]/3600,3)</f>
        <v>16</v>
      </c>
    </row>
    <row r="1333" spans="1:10">
      <c r="A1333" t="s">
        <v>10</v>
      </c>
      <c r="B1333">
        <v>2</v>
      </c>
      <c r="C1333">
        <v>318</v>
      </c>
      <c r="D1333" t="str">
        <f>IF(OR(MOD((Table1[[#This Row],[Cycle]])-1,8)=0,Table1[[#This Row],[Cycle]]=1),"Yes","No")</f>
        <v>No</v>
      </c>
      <c r="E1333">
        <v>1.0070187279730001E-2</v>
      </c>
      <c r="F1333">
        <f t="shared" si="23"/>
        <v>10.070187279730002</v>
      </c>
      <c r="H1333">
        <v>2.1971468925476074</v>
      </c>
      <c r="I1333">
        <v>57600.02449473583</v>
      </c>
      <c r="J1333">
        <f>ROUND(Table1[[#This Row],[Discharge Time (s)]]/3600,3)</f>
        <v>16</v>
      </c>
    </row>
    <row r="1334" spans="1:10">
      <c r="A1334" t="s">
        <v>10</v>
      </c>
      <c r="B1334">
        <v>2</v>
      </c>
      <c r="C1334">
        <v>319</v>
      </c>
      <c r="D1334" t="str">
        <f>IF(OR(MOD((Table1[[#This Row],[Cycle]])-1,8)=0,Table1[[#This Row],[Cycle]]=1),"Yes","No")</f>
        <v>No</v>
      </c>
      <c r="E1334">
        <v>1.0072282130211E-2</v>
      </c>
      <c r="F1334">
        <f t="shared" si="23"/>
        <v>10.072282130211001</v>
      </c>
      <c r="H1334">
        <v>2.2422373294830322</v>
      </c>
      <c r="I1334">
        <v>57602.003619514813</v>
      </c>
      <c r="J1334">
        <f>ROUND(Table1[[#This Row],[Discharge Time (s)]]/3600,3)</f>
        <v>16.001000000000001</v>
      </c>
    </row>
    <row r="1335" spans="1:10">
      <c r="A1335" t="s">
        <v>10</v>
      </c>
      <c r="B1335">
        <v>2</v>
      </c>
      <c r="C1335">
        <v>320</v>
      </c>
      <c r="D1335" t="str">
        <f>IF(OR(MOD((Table1[[#This Row],[Cycle]])-1,8)=0,Table1[[#This Row],[Cycle]]=1),"Yes","No")</f>
        <v>No</v>
      </c>
      <c r="E1335">
        <v>0</v>
      </c>
      <c r="F1335">
        <f t="shared" si="23"/>
        <v>0</v>
      </c>
      <c r="H1335">
        <v>2.2422373294830322</v>
      </c>
      <c r="I1335">
        <v>0</v>
      </c>
      <c r="J1335">
        <f>ROUND(Table1[[#This Row],[Discharge Time (s)]]/3600,3)</f>
        <v>0</v>
      </c>
    </row>
    <row r="1336" spans="1:10">
      <c r="A1336" t="s">
        <v>10</v>
      </c>
      <c r="B1336">
        <v>2</v>
      </c>
      <c r="C1336">
        <v>322</v>
      </c>
      <c r="D1336" t="str">
        <f>IF(OR(MOD((Table1[[#This Row],[Cycle]])-1,8)=0,Table1[[#This Row],[Cycle]]=1),"Yes","No")</f>
        <v>No</v>
      </c>
      <c r="E1336">
        <v>1.0069116671956001E-2</v>
      </c>
      <c r="F1336">
        <f t="shared" si="23"/>
        <v>10.069116671956001</v>
      </c>
      <c r="H1336">
        <v>2.2850327491760254</v>
      </c>
      <c r="I1336">
        <v>57600.033616225046</v>
      </c>
      <c r="J1336">
        <f>ROUND(Table1[[#This Row],[Discharge Time (s)]]/3600,3)</f>
        <v>16</v>
      </c>
    </row>
    <row r="1337" spans="1:10">
      <c r="A1337" t="s">
        <v>10</v>
      </c>
      <c r="B1337">
        <v>2</v>
      </c>
      <c r="C1337">
        <v>323</v>
      </c>
      <c r="D1337" t="str">
        <f>IF(OR(MOD((Table1[[#This Row],[Cycle]])-1,8)=0,Table1[[#This Row],[Cycle]]=1),"Yes","No")</f>
        <v>No</v>
      </c>
      <c r="E1337">
        <v>1.0073502849556999E-2</v>
      </c>
      <c r="F1337">
        <f t="shared" si="23"/>
        <v>10.073502849556998</v>
      </c>
      <c r="H1337">
        <v>2.2850327491760254</v>
      </c>
      <c r="I1337">
        <v>57601.997278287468</v>
      </c>
      <c r="J1337">
        <f>ROUND(Table1[[#This Row],[Discharge Time (s)]]/3600,3)</f>
        <v>16.001000000000001</v>
      </c>
    </row>
    <row r="1338" spans="1:10">
      <c r="A1338" t="s">
        <v>10</v>
      </c>
      <c r="B1338">
        <v>2</v>
      </c>
      <c r="C1338">
        <v>324</v>
      </c>
      <c r="D1338" t="str">
        <f>IF(OR(MOD((Table1[[#This Row],[Cycle]])-1,8)=0,Table1[[#This Row],[Cycle]]=1),"Yes","No")</f>
        <v>No</v>
      </c>
      <c r="E1338">
        <v>1.00707472602E-2</v>
      </c>
      <c r="F1338">
        <f t="shared" si="23"/>
        <v>10.070747260200001</v>
      </c>
      <c r="H1338">
        <v>2.1971468925476074</v>
      </c>
      <c r="I1338">
        <v>57601.997826028994</v>
      </c>
      <c r="J1338">
        <f>ROUND(Table1[[#This Row],[Discharge Time (s)]]/3600,3)</f>
        <v>16.001000000000001</v>
      </c>
    </row>
    <row r="1339" spans="1:10">
      <c r="A1339" t="s">
        <v>10</v>
      </c>
      <c r="B1339">
        <v>2</v>
      </c>
      <c r="C1339">
        <v>325</v>
      </c>
      <c r="D1339" t="str">
        <f>IF(OR(MOD((Table1[[#This Row],[Cycle]])-1,8)=0,Table1[[#This Row],[Cycle]]=1),"Yes","No")</f>
        <v>No</v>
      </c>
      <c r="E1339">
        <v>1.0070845051487001E-2</v>
      </c>
      <c r="F1339">
        <f t="shared" si="23"/>
        <v>10.070845051487</v>
      </c>
      <c r="H1339">
        <v>2.2422373294830322</v>
      </c>
      <c r="I1339">
        <v>57600.009953627065</v>
      </c>
      <c r="J1339">
        <f>ROUND(Table1[[#This Row],[Discharge Time (s)]]/3600,3)</f>
        <v>16</v>
      </c>
    </row>
    <row r="1340" spans="1:10">
      <c r="A1340" t="s">
        <v>10</v>
      </c>
      <c r="B1340">
        <v>2</v>
      </c>
      <c r="C1340">
        <v>326</v>
      </c>
      <c r="D1340" t="str">
        <f>IF(OR(MOD((Table1[[#This Row],[Cycle]])-1,8)=0,Table1[[#This Row],[Cycle]]=1),"Yes","No")</f>
        <v>No</v>
      </c>
      <c r="E1340">
        <v>1.0070119865075E-2</v>
      </c>
      <c r="F1340">
        <f t="shared" si="23"/>
        <v>10.070119865075</v>
      </c>
      <c r="H1340">
        <v>2.2410898208618164</v>
      </c>
      <c r="I1340">
        <v>57600.011902479411</v>
      </c>
      <c r="J1340">
        <f>ROUND(Table1[[#This Row],[Discharge Time (s)]]/3600,3)</f>
        <v>16</v>
      </c>
    </row>
    <row r="1341" spans="1:10">
      <c r="A1341" t="s">
        <v>10</v>
      </c>
      <c r="B1341">
        <v>2</v>
      </c>
      <c r="C1341">
        <v>327</v>
      </c>
      <c r="D1341" t="str">
        <f>IF(OR(MOD((Table1[[#This Row],[Cycle]])-1,8)=0,Table1[[#This Row],[Cycle]]=1),"Yes","No")</f>
        <v>No</v>
      </c>
      <c r="E1341">
        <v>1.0066882155091E-2</v>
      </c>
      <c r="F1341">
        <f t="shared" si="23"/>
        <v>10.066882155090999</v>
      </c>
      <c r="H1341">
        <v>2.2422373294830322</v>
      </c>
      <c r="I1341">
        <v>57600.022560461817</v>
      </c>
      <c r="J1341">
        <f>ROUND(Table1[[#This Row],[Discharge Time (s)]]/3600,3)</f>
        <v>16</v>
      </c>
    </row>
    <row r="1342" spans="1:10">
      <c r="A1342" t="s">
        <v>10</v>
      </c>
      <c r="B1342">
        <v>2</v>
      </c>
      <c r="C1342">
        <v>328</v>
      </c>
      <c r="D1342" t="str">
        <f>IF(OR(MOD((Table1[[#This Row],[Cycle]])-1,8)=0,Table1[[#This Row],[Cycle]]=1),"Yes","No")</f>
        <v>No</v>
      </c>
      <c r="E1342">
        <v>0</v>
      </c>
      <c r="F1342">
        <f t="shared" si="23"/>
        <v>0</v>
      </c>
      <c r="H1342">
        <v>2.2422373294830322</v>
      </c>
      <c r="I1342">
        <v>0</v>
      </c>
      <c r="J1342">
        <f>ROUND(Table1[[#This Row],[Discharge Time (s)]]/3600,3)</f>
        <v>0</v>
      </c>
    </row>
    <row r="1343" spans="1:10">
      <c r="A1343" t="s">
        <v>10</v>
      </c>
      <c r="B1343">
        <v>2</v>
      </c>
      <c r="C1343">
        <v>330</v>
      </c>
      <c r="D1343" t="str">
        <f>IF(OR(MOD((Table1[[#This Row],[Cycle]])-1,8)=0,Table1[[#This Row],[Cycle]]=1),"Yes","No")</f>
        <v>No</v>
      </c>
      <c r="E1343">
        <v>1.0061227842899E-2</v>
      </c>
      <c r="F1343">
        <f t="shared" si="23"/>
        <v>10.061227842898999</v>
      </c>
      <c r="H1343">
        <v>2.4168617725372314</v>
      </c>
      <c r="I1343">
        <v>57600.022538539415</v>
      </c>
      <c r="J1343">
        <f>ROUND(Table1[[#This Row],[Discharge Time (s)]]/3600,3)</f>
        <v>16</v>
      </c>
    </row>
    <row r="1344" spans="1:10">
      <c r="A1344" t="s">
        <v>10</v>
      </c>
      <c r="B1344">
        <v>2</v>
      </c>
      <c r="C1344">
        <v>331</v>
      </c>
      <c r="D1344" t="str">
        <f>IF(OR(MOD((Table1[[#This Row],[Cycle]])-1,8)=0,Table1[[#This Row],[Cycle]]=1),"Yes","No")</f>
        <v>No</v>
      </c>
      <c r="E1344">
        <v>1.0059225455993999E-2</v>
      </c>
      <c r="F1344">
        <f t="shared" si="23"/>
        <v>10.059225455994</v>
      </c>
      <c r="H1344">
        <v>2.2862029075622559</v>
      </c>
      <c r="I1344">
        <v>57600.019971087626</v>
      </c>
      <c r="J1344">
        <f>ROUND(Table1[[#This Row],[Discharge Time (s)]]/3600,3)</f>
        <v>16</v>
      </c>
    </row>
    <row r="1345" spans="1:10">
      <c r="A1345" t="s">
        <v>10</v>
      </c>
      <c r="B1345">
        <v>2</v>
      </c>
      <c r="C1345">
        <v>332</v>
      </c>
      <c r="D1345" t="str">
        <f>IF(OR(MOD((Table1[[#This Row],[Cycle]])-1,8)=0,Table1[[#This Row],[Cycle]]=1),"Yes","No")</f>
        <v>No</v>
      </c>
      <c r="E1345">
        <v>1.0060403006996E-2</v>
      </c>
      <c r="F1345">
        <f t="shared" si="23"/>
        <v>10.060403006995999</v>
      </c>
      <c r="H1345">
        <v>2.3729188442230225</v>
      </c>
      <c r="I1345">
        <v>57600.014877359565</v>
      </c>
      <c r="J1345">
        <f>ROUND(Table1[[#This Row],[Discharge Time (s)]]/3600,3)</f>
        <v>16</v>
      </c>
    </row>
    <row r="1346" spans="1:10">
      <c r="A1346" t="s">
        <v>10</v>
      </c>
      <c r="B1346">
        <v>2</v>
      </c>
      <c r="C1346">
        <v>333</v>
      </c>
      <c r="D1346" t="str">
        <f>IF(OR(MOD((Table1[[#This Row],[Cycle]])-1,8)=0,Table1[[#This Row],[Cycle]]=1),"Yes","No")</f>
        <v>No</v>
      </c>
      <c r="E1346">
        <v>1.0067744937536E-2</v>
      </c>
      <c r="F1346">
        <f t="shared" si="23"/>
        <v>10.067744937536</v>
      </c>
      <c r="H1346">
        <v>2.3289759159088135</v>
      </c>
      <c r="I1346">
        <v>57600.015344073021</v>
      </c>
      <c r="J1346">
        <f>ROUND(Table1[[#This Row],[Discharge Time (s)]]/3600,3)</f>
        <v>16</v>
      </c>
    </row>
    <row r="1347" spans="1:10">
      <c r="A1347" t="s">
        <v>10</v>
      </c>
      <c r="B1347">
        <v>2</v>
      </c>
      <c r="C1347">
        <v>334</v>
      </c>
      <c r="D1347" t="str">
        <f>IF(OR(MOD((Table1[[#This Row],[Cycle]])-1,8)=0,Table1[[#This Row],[Cycle]]=1),"Yes","No")</f>
        <v>No</v>
      </c>
      <c r="E1347">
        <v>1.0068493281524E-2</v>
      </c>
      <c r="F1347">
        <f t="shared" si="23"/>
        <v>10.068493281524001</v>
      </c>
      <c r="H1347">
        <v>2.1982719898223877</v>
      </c>
      <c r="I1347">
        <v>57600.015346529603</v>
      </c>
      <c r="J1347">
        <f>ROUND(Table1[[#This Row],[Discharge Time (s)]]/3600,3)</f>
        <v>16</v>
      </c>
    </row>
    <row r="1348" spans="1:10">
      <c r="A1348" t="s">
        <v>10</v>
      </c>
      <c r="B1348">
        <v>2</v>
      </c>
      <c r="C1348">
        <v>335</v>
      </c>
      <c r="D1348" t="str">
        <f>IF(OR(MOD((Table1[[#This Row],[Cycle]])-1,8)=0,Table1[[#This Row],[Cycle]]=1),"Yes","No")</f>
        <v>No</v>
      </c>
      <c r="E1348">
        <v>1.0064260751388001E-2</v>
      </c>
      <c r="F1348">
        <f t="shared" si="23"/>
        <v>10.064260751388</v>
      </c>
      <c r="H1348">
        <v>2.2445359230041504</v>
      </c>
      <c r="I1348">
        <v>57602.002623414417</v>
      </c>
      <c r="J1348">
        <f>ROUND(Table1[[#This Row],[Discharge Time (s)]]/3600,3)</f>
        <v>16.001000000000001</v>
      </c>
    </row>
    <row r="1349" spans="1:10">
      <c r="A1349" t="s">
        <v>10</v>
      </c>
      <c r="B1349">
        <v>2</v>
      </c>
      <c r="C1349">
        <v>336</v>
      </c>
      <c r="D1349" t="str">
        <f>IF(OR(MOD((Table1[[#This Row],[Cycle]])-1,8)=0,Table1[[#This Row],[Cycle]]=1),"Yes","No")</f>
        <v>No</v>
      </c>
      <c r="E1349">
        <v>0</v>
      </c>
      <c r="F1349">
        <f t="shared" si="23"/>
        <v>0</v>
      </c>
      <c r="H1349">
        <v>2.2445359230041504</v>
      </c>
      <c r="I1349">
        <v>0</v>
      </c>
      <c r="J1349">
        <f>ROUND(Table1[[#This Row],[Discharge Time (s)]]/3600,3)</f>
        <v>0</v>
      </c>
    </row>
    <row r="1350" spans="1:10">
      <c r="A1350" t="s">
        <v>10</v>
      </c>
      <c r="B1350">
        <v>2</v>
      </c>
      <c r="C1350">
        <v>338</v>
      </c>
      <c r="D1350" t="str">
        <f>IF(OR(MOD((Table1[[#This Row],[Cycle]])-1,8)=0,Table1[[#This Row],[Cycle]]=1),"Yes","No")</f>
        <v>No</v>
      </c>
      <c r="E1350">
        <v>1.0060355594703E-2</v>
      </c>
      <c r="F1350">
        <f t="shared" si="23"/>
        <v>10.060355594703001</v>
      </c>
      <c r="H1350">
        <v>2.3289759159088135</v>
      </c>
      <c r="I1350">
        <v>57600.059282815026</v>
      </c>
      <c r="J1350">
        <f>ROUND(Table1[[#This Row],[Discharge Time (s)]]/3600,3)</f>
        <v>16</v>
      </c>
    </row>
    <row r="1351" spans="1:10">
      <c r="A1351" t="s">
        <v>10</v>
      </c>
      <c r="B1351">
        <v>2</v>
      </c>
      <c r="C1351">
        <v>339</v>
      </c>
      <c r="D1351" t="str">
        <f>IF(OR(MOD((Table1[[#This Row],[Cycle]])-1,8)=0,Table1[[#This Row],[Cycle]]=1),"Yes","No")</f>
        <v>No</v>
      </c>
      <c r="E1351">
        <v>1.0060573333617999E-2</v>
      </c>
      <c r="F1351">
        <f t="shared" si="23"/>
        <v>10.060573333617999</v>
      </c>
      <c r="H1351">
        <v>2.3289759159088135</v>
      </c>
      <c r="I1351">
        <v>57602.066096726718</v>
      </c>
      <c r="J1351">
        <f>ROUND(Table1[[#This Row],[Discharge Time (s)]]/3600,3)</f>
        <v>16.001000000000001</v>
      </c>
    </row>
    <row r="1352" spans="1:10">
      <c r="A1352" t="s">
        <v>10</v>
      </c>
      <c r="B1352">
        <v>2</v>
      </c>
      <c r="C1352">
        <v>340</v>
      </c>
      <c r="D1352" t="str">
        <f>IF(OR(MOD((Table1[[#This Row],[Cycle]])-1,8)=0,Table1[[#This Row],[Cycle]]=1),"Yes","No")</f>
        <v>No</v>
      </c>
      <c r="E1352">
        <v>1.0062058757738E-2</v>
      </c>
      <c r="F1352">
        <f t="shared" si="23"/>
        <v>10.062058757737999</v>
      </c>
      <c r="H1352">
        <v>2.2850327491760254</v>
      </c>
      <c r="I1352">
        <v>57600.066128689708</v>
      </c>
      <c r="J1352">
        <f>ROUND(Table1[[#This Row],[Discharge Time (s)]]/3600,3)</f>
        <v>16</v>
      </c>
    </row>
    <row r="1353" spans="1:10">
      <c r="A1353" t="s">
        <v>10</v>
      </c>
      <c r="B1353">
        <v>2</v>
      </c>
      <c r="C1353">
        <v>341</v>
      </c>
      <c r="D1353" t="str">
        <f>IF(OR(MOD((Table1[[#This Row],[Cycle]])-1,8)=0,Table1[[#This Row],[Cycle]]=1),"Yes","No")</f>
        <v>No</v>
      </c>
      <c r="E1353">
        <v>1.0063664595515E-2</v>
      </c>
      <c r="F1353">
        <f t="shared" si="23"/>
        <v>10.063664595515</v>
      </c>
      <c r="H1353">
        <v>2.3289759159088135</v>
      </c>
      <c r="I1353">
        <v>57600.078994326243</v>
      </c>
      <c r="J1353">
        <f>ROUND(Table1[[#This Row],[Discharge Time (s)]]/3600,3)</f>
        <v>16</v>
      </c>
    </row>
    <row r="1354" spans="1:10">
      <c r="A1354" t="s">
        <v>10</v>
      </c>
      <c r="B1354">
        <v>2</v>
      </c>
      <c r="C1354">
        <v>342</v>
      </c>
      <c r="D1354" t="str">
        <f>IF(OR(MOD((Table1[[#This Row],[Cycle]])-1,8)=0,Table1[[#This Row],[Cycle]]=1),"Yes","No")</f>
        <v>No</v>
      </c>
      <c r="E1354">
        <v>1.0066586641667E-2</v>
      </c>
      <c r="F1354">
        <f t="shared" si="23"/>
        <v>10.066586641667</v>
      </c>
      <c r="H1354">
        <v>2.3704924583435059</v>
      </c>
      <c r="I1354">
        <v>57600.041355338362</v>
      </c>
      <c r="J1354">
        <f>ROUND(Table1[[#This Row],[Discharge Time (s)]]/3600,3)</f>
        <v>16</v>
      </c>
    </row>
    <row r="1355" spans="1:10">
      <c r="A1355" t="s">
        <v>10</v>
      </c>
      <c r="B1355">
        <v>2</v>
      </c>
      <c r="C1355">
        <v>343</v>
      </c>
      <c r="D1355" t="str">
        <f>IF(OR(MOD((Table1[[#This Row],[Cycle]])-1,8)=0,Table1[[#This Row],[Cycle]]=1),"Yes","No")</f>
        <v>No</v>
      </c>
      <c r="E1355">
        <v>1.0067643392620999E-2</v>
      </c>
      <c r="F1355">
        <f t="shared" si="23"/>
        <v>10.067643392620999</v>
      </c>
      <c r="H1355">
        <v>2.3289759159088135</v>
      </c>
      <c r="I1355">
        <v>57600.054897290582</v>
      </c>
      <c r="J1355">
        <f>ROUND(Table1[[#This Row],[Discharge Time (s)]]/3600,3)</f>
        <v>16</v>
      </c>
    </row>
    <row r="1356" spans="1:10">
      <c r="A1356" t="s">
        <v>10</v>
      </c>
      <c r="B1356">
        <v>2</v>
      </c>
      <c r="C1356">
        <v>344</v>
      </c>
      <c r="D1356" t="str">
        <f>IF(OR(MOD((Table1[[#This Row],[Cycle]])-1,8)=0,Table1[[#This Row],[Cycle]]=1),"Yes","No")</f>
        <v>No</v>
      </c>
      <c r="E1356">
        <v>0</v>
      </c>
      <c r="F1356">
        <f t="shared" si="23"/>
        <v>0</v>
      </c>
      <c r="H1356">
        <v>2.3289759159088135</v>
      </c>
      <c r="I1356">
        <v>0</v>
      </c>
      <c r="J1356">
        <f>ROUND(Table1[[#This Row],[Discharge Time (s)]]/3600,3)</f>
        <v>0</v>
      </c>
    </row>
    <row r="1357" spans="1:10">
      <c r="A1357" t="s">
        <v>10</v>
      </c>
      <c r="B1357">
        <v>2</v>
      </c>
      <c r="C1357">
        <v>346</v>
      </c>
      <c r="D1357" t="str">
        <f>IF(OR(MOD((Table1[[#This Row],[Cycle]])-1,8)=0,Table1[[#This Row],[Cycle]]=1),"Yes","No")</f>
        <v>No</v>
      </c>
      <c r="E1357">
        <v>1.0065555728843999E-2</v>
      </c>
      <c r="F1357">
        <f t="shared" si="23"/>
        <v>10.065555728844</v>
      </c>
      <c r="H1357">
        <v>2.4180991649627686</v>
      </c>
      <c r="I1357">
        <v>57600.034990116896</v>
      </c>
      <c r="J1357">
        <f>ROUND(Table1[[#This Row],[Discharge Time (s)]]/3600,3)</f>
        <v>16</v>
      </c>
    </row>
    <row r="1358" spans="1:10">
      <c r="A1358" t="s">
        <v>10</v>
      </c>
      <c r="B1358">
        <v>2</v>
      </c>
      <c r="C1358">
        <v>347</v>
      </c>
      <c r="D1358" t="str">
        <f>IF(OR(MOD((Table1[[#This Row],[Cycle]])-1,8)=0,Table1[[#This Row],[Cycle]]=1),"Yes","No")</f>
        <v>No</v>
      </c>
      <c r="E1358">
        <v>1.0065844118238999E-2</v>
      </c>
      <c r="F1358">
        <f t="shared" si="23"/>
        <v>10.065844118238999</v>
      </c>
      <c r="H1358">
        <v>2.327784538269043</v>
      </c>
      <c r="I1358">
        <v>57600.03782919998</v>
      </c>
      <c r="J1358">
        <f>ROUND(Table1[[#This Row],[Discharge Time (s)]]/3600,3)</f>
        <v>16</v>
      </c>
    </row>
    <row r="1359" spans="1:10">
      <c r="A1359" t="s">
        <v>10</v>
      </c>
      <c r="B1359">
        <v>2</v>
      </c>
      <c r="C1359">
        <v>348</v>
      </c>
      <c r="D1359" t="str">
        <f>IF(OR(MOD((Table1[[#This Row],[Cycle]])-1,8)=0,Table1[[#This Row],[Cycle]]=1),"Yes","No")</f>
        <v>No</v>
      </c>
      <c r="E1359">
        <v>1.0065581530072001E-2</v>
      </c>
      <c r="F1359">
        <f t="shared" si="23"/>
        <v>10.065581530072</v>
      </c>
      <c r="H1359">
        <v>2.3289759159088135</v>
      </c>
      <c r="I1359">
        <v>57600.03784745482</v>
      </c>
      <c r="J1359">
        <f>ROUND(Table1[[#This Row],[Discharge Time (s)]]/3600,3)</f>
        <v>16</v>
      </c>
    </row>
    <row r="1360" spans="1:10">
      <c r="A1360" t="s">
        <v>10</v>
      </c>
      <c r="B1360">
        <v>2</v>
      </c>
      <c r="C1360">
        <v>349</v>
      </c>
      <c r="D1360" t="str">
        <f>IF(OR(MOD((Table1[[#This Row],[Cycle]])-1,8)=0,Table1[[#This Row],[Cycle]]=1),"Yes","No")</f>
        <v>No</v>
      </c>
      <c r="E1360">
        <v>1.0067781567024E-2</v>
      </c>
      <c r="F1360">
        <f t="shared" si="23"/>
        <v>10.067781567023999</v>
      </c>
      <c r="H1360">
        <v>2.4156253337860107</v>
      </c>
      <c r="I1360">
        <v>57600.037855013798</v>
      </c>
      <c r="J1360">
        <f>ROUND(Table1[[#This Row],[Discharge Time (s)]]/3600,3)</f>
        <v>16</v>
      </c>
    </row>
    <row r="1361" spans="1:10">
      <c r="A1361" t="s">
        <v>10</v>
      </c>
      <c r="B1361">
        <v>2</v>
      </c>
      <c r="C1361">
        <v>350</v>
      </c>
      <c r="D1361" t="str">
        <f>IF(OR(MOD((Table1[[#This Row],[Cycle]])-1,8)=0,Table1[[#This Row],[Cycle]]=1),"Yes","No")</f>
        <v>No</v>
      </c>
      <c r="E1361">
        <v>1.0071219884301E-2</v>
      </c>
      <c r="F1361">
        <f t="shared" si="23"/>
        <v>10.071219884301</v>
      </c>
      <c r="H1361">
        <v>2.2850327491760254</v>
      </c>
      <c r="I1361">
        <v>57600.037167888295</v>
      </c>
      <c r="J1361">
        <f>ROUND(Table1[[#This Row],[Discharge Time (s)]]/3600,3)</f>
        <v>16</v>
      </c>
    </row>
    <row r="1362" spans="1:10">
      <c r="A1362" t="s">
        <v>10</v>
      </c>
      <c r="B1362">
        <v>2</v>
      </c>
      <c r="C1362">
        <v>351</v>
      </c>
      <c r="D1362" t="str">
        <f>IF(OR(MOD((Table1[[#This Row],[Cycle]])-1,8)=0,Table1[[#This Row],[Cycle]]=1),"Yes","No")</f>
        <v>No</v>
      </c>
      <c r="E1362">
        <v>1.0067249688375E-2</v>
      </c>
      <c r="F1362">
        <f t="shared" si="23"/>
        <v>10.067249688375</v>
      </c>
      <c r="H1362">
        <v>2.3289759159088135</v>
      </c>
      <c r="I1362">
        <v>57600.028144478623</v>
      </c>
      <c r="J1362">
        <f>ROUND(Table1[[#This Row],[Discharge Time (s)]]/3600,3)</f>
        <v>16</v>
      </c>
    </row>
    <row r="1363" spans="1:10">
      <c r="A1363" t="s">
        <v>10</v>
      </c>
      <c r="B1363">
        <v>2</v>
      </c>
      <c r="C1363">
        <v>352</v>
      </c>
      <c r="D1363" t="str">
        <f>IF(OR(MOD((Table1[[#This Row],[Cycle]])-1,8)=0,Table1[[#This Row],[Cycle]]=1),"Yes","No")</f>
        <v>No</v>
      </c>
      <c r="E1363">
        <v>0</v>
      </c>
      <c r="F1363">
        <f t="shared" si="23"/>
        <v>0</v>
      </c>
      <c r="H1363">
        <v>2.3289759159088135</v>
      </c>
      <c r="I1363">
        <v>0</v>
      </c>
      <c r="J1363">
        <f>ROUND(Table1[[#This Row],[Discharge Time (s)]]/3600,3)</f>
        <v>0</v>
      </c>
    </row>
    <row r="1364" spans="1:10">
      <c r="A1364" t="s">
        <v>10</v>
      </c>
      <c r="B1364">
        <v>2</v>
      </c>
      <c r="C1364">
        <v>354</v>
      </c>
      <c r="D1364" t="str">
        <f>IF(OR(MOD((Table1[[#This Row],[Cycle]])-1,8)=0,Table1[[#This Row],[Cycle]]=1),"Yes","No")</f>
        <v>No</v>
      </c>
      <c r="E1364">
        <v>1.0067131449548E-2</v>
      </c>
      <c r="F1364">
        <f t="shared" si="23"/>
        <v>10.067131449547999</v>
      </c>
      <c r="H1364">
        <v>2.4620647430419922</v>
      </c>
      <c r="I1364">
        <v>57600.071533383612</v>
      </c>
      <c r="J1364">
        <f>ROUND(Table1[[#This Row],[Discharge Time (s)]]/3600,3)</f>
        <v>16</v>
      </c>
    </row>
    <row r="1365" spans="1:10">
      <c r="A1365" t="s">
        <v>10</v>
      </c>
      <c r="B1365">
        <v>2</v>
      </c>
      <c r="C1365">
        <v>355</v>
      </c>
      <c r="D1365" t="str">
        <f>IF(OR(MOD((Table1[[#This Row],[Cycle]])-1,8)=0,Table1[[#This Row],[Cycle]]=1),"Yes","No")</f>
        <v>No</v>
      </c>
      <c r="E1365">
        <v>1.0065774814958999E-2</v>
      </c>
      <c r="F1365">
        <f t="shared" si="23"/>
        <v>10.065774814958999</v>
      </c>
      <c r="H1365">
        <v>2.3289759159088135</v>
      </c>
      <c r="I1365">
        <v>57600.030364145714</v>
      </c>
      <c r="J1365">
        <f>ROUND(Table1[[#This Row],[Discharge Time (s)]]/3600,3)</f>
        <v>16</v>
      </c>
    </row>
    <row r="1366" spans="1:10">
      <c r="A1366" t="s">
        <v>10</v>
      </c>
      <c r="B1366">
        <v>2</v>
      </c>
      <c r="C1366">
        <v>356</v>
      </c>
      <c r="D1366" t="str">
        <f>IF(OR(MOD((Table1[[#This Row],[Cycle]])-1,8)=0,Table1[[#This Row],[Cycle]]=1),"Yes","No")</f>
        <v>No</v>
      </c>
      <c r="E1366">
        <v>1.0063206287407001E-2</v>
      </c>
      <c r="F1366">
        <f t="shared" si="23"/>
        <v>10.063206287407001</v>
      </c>
      <c r="H1366">
        <v>2.3729188442230225</v>
      </c>
      <c r="I1366">
        <v>57600.03818328918</v>
      </c>
      <c r="J1366">
        <f>ROUND(Table1[[#This Row],[Discharge Time (s)]]/3600,3)</f>
        <v>16</v>
      </c>
    </row>
    <row r="1367" spans="1:10">
      <c r="A1367" t="s">
        <v>10</v>
      </c>
      <c r="B1367">
        <v>2</v>
      </c>
      <c r="C1367">
        <v>357</v>
      </c>
      <c r="D1367" t="str">
        <f>IF(OR(MOD((Table1[[#This Row],[Cycle]])-1,8)=0,Table1[[#This Row],[Cycle]]=1),"Yes","No")</f>
        <v>No</v>
      </c>
      <c r="E1367">
        <v>1.0064703933176E-2</v>
      </c>
      <c r="F1367">
        <f t="shared" si="23"/>
        <v>10.064703933176</v>
      </c>
      <c r="H1367">
        <v>2.3729188442230225</v>
      </c>
      <c r="I1367">
        <v>57600.055044719193</v>
      </c>
      <c r="J1367">
        <f>ROUND(Table1[[#This Row],[Discharge Time (s)]]/3600,3)</f>
        <v>16</v>
      </c>
    </row>
    <row r="1368" spans="1:10">
      <c r="A1368" t="s">
        <v>10</v>
      </c>
      <c r="B1368">
        <v>2</v>
      </c>
      <c r="C1368">
        <v>358</v>
      </c>
      <c r="D1368" t="str">
        <f>IF(OR(MOD((Table1[[#This Row],[Cycle]])-1,8)=0,Table1[[#This Row],[Cycle]]=1),"Yes","No")</f>
        <v>No</v>
      </c>
      <c r="E1368">
        <v>1.0062755248153E-2</v>
      </c>
      <c r="F1368">
        <f t="shared" si="23"/>
        <v>10.062755248153</v>
      </c>
      <c r="H1368">
        <v>2.3717050552368164</v>
      </c>
      <c r="I1368">
        <v>57600.04871961374</v>
      </c>
      <c r="J1368">
        <f>ROUND(Table1[[#This Row],[Discharge Time (s)]]/3600,3)</f>
        <v>16</v>
      </c>
    </row>
    <row r="1369" spans="1:10">
      <c r="A1369" t="s">
        <v>10</v>
      </c>
      <c r="B1369">
        <v>2</v>
      </c>
      <c r="C1369">
        <v>359</v>
      </c>
      <c r="D1369" t="str">
        <f>IF(OR(MOD((Table1[[#This Row],[Cycle]])-1,8)=0,Table1[[#This Row],[Cycle]]=1),"Yes","No")</f>
        <v>No</v>
      </c>
      <c r="E1369">
        <v>1.0057286814286999E-2</v>
      </c>
      <c r="F1369">
        <f t="shared" si="23"/>
        <v>10.057286814287</v>
      </c>
      <c r="H1369">
        <v>2.3717050552368164</v>
      </c>
      <c r="I1369">
        <v>57600.052804334715</v>
      </c>
      <c r="J1369">
        <f>ROUND(Table1[[#This Row],[Discharge Time (s)]]/3600,3)</f>
        <v>16</v>
      </c>
    </row>
    <row r="1370" spans="1:10">
      <c r="A1370" t="s">
        <v>10</v>
      </c>
      <c r="B1370">
        <v>2</v>
      </c>
      <c r="C1370">
        <v>360</v>
      </c>
      <c r="D1370" t="str">
        <f>IF(OR(MOD((Table1[[#This Row],[Cycle]])-1,8)=0,Table1[[#This Row],[Cycle]]=1),"Yes","No")</f>
        <v>No</v>
      </c>
      <c r="E1370">
        <v>0</v>
      </c>
      <c r="F1370">
        <f t="shared" si="23"/>
        <v>0</v>
      </c>
      <c r="H1370">
        <v>2.3717050552368164</v>
      </c>
      <c r="I1370">
        <v>0</v>
      </c>
      <c r="J1370">
        <f>ROUND(Table1[[#This Row],[Discharge Time (s)]]/3600,3)</f>
        <v>0</v>
      </c>
    </row>
    <row r="1371" spans="1:10">
      <c r="A1371" t="s">
        <v>10</v>
      </c>
      <c r="B1371">
        <v>2</v>
      </c>
      <c r="C1371">
        <v>362</v>
      </c>
      <c r="D1371" t="str">
        <f>IF(OR(MOD((Table1[[#This Row],[Cycle]])-1,8)=0,Table1[[#This Row],[Cycle]]=1),"Yes","No")</f>
        <v>No</v>
      </c>
      <c r="E1371">
        <v>1.0061063476493E-2</v>
      </c>
      <c r="F1371">
        <f t="shared" si="23"/>
        <v>10.061063476493</v>
      </c>
      <c r="H1371">
        <v>2.4608047008514404</v>
      </c>
      <c r="I1371">
        <v>57600.009999198963</v>
      </c>
      <c r="J1371">
        <f>ROUND(Table1[[#This Row],[Discharge Time (s)]]/3600,3)</f>
        <v>16</v>
      </c>
    </row>
    <row r="1372" spans="1:10">
      <c r="A1372" t="s">
        <v>10</v>
      </c>
      <c r="B1372">
        <v>2</v>
      </c>
      <c r="C1372">
        <v>363</v>
      </c>
      <c r="D1372" t="str">
        <f>IF(OR(MOD((Table1[[#This Row],[Cycle]])-1,8)=0,Table1[[#This Row],[Cycle]]=1),"Yes","No")</f>
        <v>No</v>
      </c>
      <c r="E1372">
        <v>1.0070833478540001E-2</v>
      </c>
      <c r="F1372">
        <f t="shared" si="23"/>
        <v>10.070833478540001</v>
      </c>
      <c r="H1372">
        <v>2.4156253337860107</v>
      </c>
      <c r="I1372">
        <v>57600.019898363273</v>
      </c>
      <c r="J1372">
        <f>ROUND(Table1[[#This Row],[Discharge Time (s)]]/3600,3)</f>
        <v>16</v>
      </c>
    </row>
    <row r="1373" spans="1:10">
      <c r="A1373" t="s">
        <v>10</v>
      </c>
      <c r="B1373">
        <v>2</v>
      </c>
      <c r="C1373">
        <v>364</v>
      </c>
      <c r="D1373" t="str">
        <f>IF(OR(MOD((Table1[[#This Row],[Cycle]])-1,8)=0,Table1[[#This Row],[Cycle]]=1),"Yes","No")</f>
        <v>No</v>
      </c>
      <c r="E1373">
        <v>1.0064129538426E-2</v>
      </c>
      <c r="F1373">
        <f t="shared" si="23"/>
        <v>10.064129538426</v>
      </c>
      <c r="H1373">
        <v>2.3313620090484619</v>
      </c>
      <c r="I1373">
        <v>57600.024337490759</v>
      </c>
      <c r="J1373">
        <f>ROUND(Table1[[#This Row],[Discharge Time (s)]]/3600,3)</f>
        <v>16</v>
      </c>
    </row>
    <row r="1374" spans="1:10">
      <c r="A1374" t="s">
        <v>10</v>
      </c>
      <c r="B1374">
        <v>2</v>
      </c>
      <c r="C1374">
        <v>365</v>
      </c>
      <c r="D1374" t="str">
        <f>IF(OR(MOD((Table1[[#This Row],[Cycle]])-1,8)=0,Table1[[#This Row],[Cycle]]=1),"Yes","No")</f>
        <v>No</v>
      </c>
      <c r="E1374">
        <v>1.0068734185029999E-2</v>
      </c>
      <c r="F1374">
        <f t="shared" si="23"/>
        <v>10.068734185029999</v>
      </c>
      <c r="H1374">
        <v>2.4180991649627686</v>
      </c>
      <c r="I1374">
        <v>57600.018057823603</v>
      </c>
      <c r="J1374">
        <f>ROUND(Table1[[#This Row],[Discharge Time (s)]]/3600,3)</f>
        <v>16</v>
      </c>
    </row>
    <row r="1375" spans="1:10">
      <c r="A1375" t="s">
        <v>10</v>
      </c>
      <c r="B1375">
        <v>2</v>
      </c>
      <c r="C1375">
        <v>366</v>
      </c>
      <c r="D1375" t="str">
        <f>IF(OR(MOD((Table1[[#This Row],[Cycle]])-1,8)=0,Table1[[#This Row],[Cycle]]=1),"Yes","No")</f>
        <v>No</v>
      </c>
      <c r="E1375">
        <v>1.0062684497077E-2</v>
      </c>
      <c r="F1375">
        <f t="shared" si="23"/>
        <v>10.062684497076999</v>
      </c>
      <c r="H1375">
        <v>2.4180991649627686</v>
      </c>
      <c r="I1375">
        <v>57600.015214077561</v>
      </c>
      <c r="J1375">
        <f>ROUND(Table1[[#This Row],[Discharge Time (s)]]/3600,3)</f>
        <v>16</v>
      </c>
    </row>
    <row r="1376" spans="1:10">
      <c r="A1376" t="s">
        <v>10</v>
      </c>
      <c r="B1376">
        <v>2</v>
      </c>
      <c r="C1376">
        <v>367</v>
      </c>
      <c r="D1376" t="str">
        <f>IF(OR(MOD((Table1[[#This Row],[Cycle]])-1,8)=0,Table1[[#This Row],[Cycle]]=1),"Yes","No")</f>
        <v>No</v>
      </c>
      <c r="E1376">
        <v>1.0063507316919001E-2</v>
      </c>
      <c r="F1376">
        <f t="shared" si="23"/>
        <v>10.063507316919001</v>
      </c>
      <c r="H1376">
        <v>2.3301682472229004</v>
      </c>
      <c r="I1376">
        <v>57600.014649636665</v>
      </c>
      <c r="J1376">
        <f>ROUND(Table1[[#This Row],[Discharge Time (s)]]/3600,3)</f>
        <v>16</v>
      </c>
    </row>
    <row r="1377" spans="1:10">
      <c r="A1377" t="s">
        <v>10</v>
      </c>
      <c r="B1377">
        <v>2</v>
      </c>
      <c r="C1377">
        <v>368</v>
      </c>
      <c r="D1377" t="str">
        <f>IF(OR(MOD((Table1[[#This Row],[Cycle]])-1,8)=0,Table1[[#This Row],[Cycle]]=1),"Yes","No")</f>
        <v>No</v>
      </c>
      <c r="F1377">
        <f t="shared" si="23"/>
        <v>0</v>
      </c>
      <c r="J1377">
        <f>ROUND(Table1[[#This Row],[Discharge Time (s)]]/3600,3)</f>
        <v>0</v>
      </c>
    </row>
    <row r="1378" spans="1:10">
      <c r="A1378" t="s">
        <v>10</v>
      </c>
      <c r="B1378">
        <v>2</v>
      </c>
      <c r="C1378">
        <v>370</v>
      </c>
      <c r="D1378" t="str">
        <f>IF(OR(MOD((Table1[[#This Row],[Cycle]])-1,8)=0,Table1[[#This Row],[Cycle]]=1),"Yes","No")</f>
        <v>No</v>
      </c>
      <c r="E1378">
        <v>9.9509188260709994E-3</v>
      </c>
      <c r="F1378">
        <f t="shared" si="23"/>
        <v>9.9509188260709998</v>
      </c>
      <c r="H1378">
        <v>2.462291955947876</v>
      </c>
      <c r="I1378">
        <v>57600.039393412953</v>
      </c>
      <c r="J1378">
        <f>ROUND(Table1[[#This Row],[Discharge Time (s)]]/3600,3)</f>
        <v>16</v>
      </c>
    </row>
    <row r="1379" spans="1:10">
      <c r="A1379" t="s">
        <v>10</v>
      </c>
      <c r="B1379">
        <v>2</v>
      </c>
      <c r="C1379">
        <v>371</v>
      </c>
      <c r="D1379" t="str">
        <f>IF(OR(MOD((Table1[[#This Row],[Cycle]])-1,8)=0,Table1[[#This Row],[Cycle]]=1),"Yes","No")</f>
        <v>No</v>
      </c>
      <c r="E1379">
        <v>9.9511817666240003E-3</v>
      </c>
      <c r="F1379">
        <f t="shared" si="23"/>
        <v>9.9511817666239999</v>
      </c>
      <c r="H1379">
        <v>2.3743529319763184</v>
      </c>
      <c r="I1379">
        <v>57600.036916985599</v>
      </c>
      <c r="J1379">
        <f>ROUND(Table1[[#This Row],[Discharge Time (s)]]/3600,3)</f>
        <v>16</v>
      </c>
    </row>
    <row r="1380" spans="1:10">
      <c r="A1380" t="s">
        <v>10</v>
      </c>
      <c r="B1380">
        <v>2</v>
      </c>
      <c r="C1380">
        <v>372</v>
      </c>
      <c r="D1380" t="str">
        <f>IF(OR(MOD((Table1[[#This Row],[Cycle]])-1,8)=0,Table1[[#This Row],[Cycle]]=1),"Yes","No")</f>
        <v>No</v>
      </c>
      <c r="E1380">
        <v>9.9580030134629998E-3</v>
      </c>
      <c r="F1380">
        <f t="shared" si="23"/>
        <v>9.9580030134629993</v>
      </c>
      <c r="H1380">
        <v>2.3755686283111572</v>
      </c>
      <c r="I1380">
        <v>57600.04026221922</v>
      </c>
      <c r="J1380">
        <f>ROUND(Table1[[#This Row],[Discharge Time (s)]]/3600,3)</f>
        <v>16</v>
      </c>
    </row>
    <row r="1381" spans="1:10">
      <c r="A1381" t="s">
        <v>10</v>
      </c>
      <c r="B1381">
        <v>2</v>
      </c>
      <c r="C1381">
        <v>373</v>
      </c>
      <c r="D1381" t="str">
        <f>IF(OR(MOD((Table1[[#This Row],[Cycle]])-1,8)=0,Table1[[#This Row],[Cycle]]=1),"Yes","No")</f>
        <v>No</v>
      </c>
      <c r="E1381">
        <v>9.9608466099090007E-3</v>
      </c>
      <c r="F1381">
        <f t="shared" si="23"/>
        <v>9.9608466099089998</v>
      </c>
      <c r="H1381">
        <v>2.3327713012695313</v>
      </c>
      <c r="I1381">
        <v>57602.006052706798</v>
      </c>
      <c r="J1381">
        <f>ROUND(Table1[[#This Row],[Discharge Time (s)]]/3600,3)</f>
        <v>16.001000000000001</v>
      </c>
    </row>
    <row r="1382" spans="1:10">
      <c r="A1382" t="s">
        <v>10</v>
      </c>
      <c r="B1382">
        <v>2</v>
      </c>
      <c r="C1382">
        <v>374</v>
      </c>
      <c r="D1382" t="str">
        <f>IF(OR(MOD((Table1[[#This Row],[Cycle]])-1,8)=0,Table1[[#This Row],[Cycle]]=1),"Yes","No")</f>
        <v>No</v>
      </c>
      <c r="E1382">
        <v>9.9586349843739999E-3</v>
      </c>
      <c r="F1382">
        <f t="shared" si="23"/>
        <v>9.9586349843739992</v>
      </c>
      <c r="H1382">
        <v>2.373138427734375</v>
      </c>
      <c r="I1382">
        <v>57600.038096575023</v>
      </c>
      <c r="J1382">
        <f>ROUND(Table1[[#This Row],[Discharge Time (s)]]/3600,3)</f>
        <v>16</v>
      </c>
    </row>
    <row r="1383" spans="1:10">
      <c r="A1383" t="s">
        <v>10</v>
      </c>
      <c r="B1383">
        <v>2</v>
      </c>
      <c r="C1383">
        <v>375</v>
      </c>
      <c r="D1383" t="str">
        <f>IF(OR(MOD((Table1[[#This Row],[Cycle]])-1,8)=0,Table1[[#This Row],[Cycle]]=1),"Yes","No")</f>
        <v>No</v>
      </c>
      <c r="E1383">
        <v>9.9582463071870003E-3</v>
      </c>
      <c r="F1383">
        <f t="shared" si="23"/>
        <v>9.9582463071870002</v>
      </c>
      <c r="H1383">
        <v>2.4170856475830078</v>
      </c>
      <c r="I1383">
        <v>57600.039629361083</v>
      </c>
      <c r="J1383">
        <f>ROUND(Table1[[#This Row],[Discharge Time (s)]]/3600,3)</f>
        <v>16</v>
      </c>
    </row>
    <row r="1384" spans="1:10">
      <c r="A1384" t="s">
        <v>10</v>
      </c>
      <c r="B1384">
        <v>2</v>
      </c>
      <c r="C1384">
        <v>376</v>
      </c>
      <c r="D1384" t="str">
        <f>IF(OR(MOD((Table1[[#This Row],[Cycle]])-1,8)=0,Table1[[#This Row],[Cycle]]=1),"Yes","No")</f>
        <v>No</v>
      </c>
      <c r="E1384">
        <v>0</v>
      </c>
      <c r="F1384">
        <f t="shared" si="23"/>
        <v>0</v>
      </c>
      <c r="H1384">
        <v>2.4170856475830078</v>
      </c>
      <c r="I1384">
        <v>0</v>
      </c>
      <c r="J1384">
        <f>ROUND(Table1[[#This Row],[Discharge Time (s)]]/3600,3)</f>
        <v>0</v>
      </c>
    </row>
    <row r="1385" spans="1:10">
      <c r="A1385" t="s">
        <v>10</v>
      </c>
      <c r="B1385">
        <v>2</v>
      </c>
      <c r="C1385">
        <v>378</v>
      </c>
      <c r="D1385" t="str">
        <f>IF(OR(MOD((Table1[[#This Row],[Cycle]])-1,8)=0,Table1[[#This Row],[Cycle]]=1),"Yes","No")</f>
        <v>No</v>
      </c>
      <c r="E1385">
        <v>9.9628160893570003E-3</v>
      </c>
      <c r="F1385">
        <f t="shared" ref="F1385:F1448" si="24">1000*E1385</f>
        <v>9.9628160893570001</v>
      </c>
      <c r="H1385">
        <v>2.5515367984771729</v>
      </c>
      <c r="I1385">
        <v>57600.041897160423</v>
      </c>
      <c r="J1385">
        <f>ROUND(Table1[[#This Row],[Discharge Time (s)]]/3600,3)</f>
        <v>16</v>
      </c>
    </row>
    <row r="1386" spans="1:10">
      <c r="A1386" t="s">
        <v>10</v>
      </c>
      <c r="B1386">
        <v>2</v>
      </c>
      <c r="C1386">
        <v>379</v>
      </c>
      <c r="D1386" t="str">
        <f>IF(OR(MOD((Table1[[#This Row],[Cycle]])-1,8)=0,Table1[[#This Row],[Cycle]]=1),"Yes","No")</f>
        <v>No</v>
      </c>
      <c r="E1386">
        <v>1.2981481990200001E-4</v>
      </c>
      <c r="F1386">
        <f t="shared" si="24"/>
        <v>0.129814819902</v>
      </c>
      <c r="H1386">
        <v>2.462291955947876</v>
      </c>
      <c r="I1386">
        <v>57588.415269198595</v>
      </c>
      <c r="J1386">
        <f>ROUND(Table1[[#This Row],[Discharge Time (s)]]/3600,3)</f>
        <v>15.997</v>
      </c>
    </row>
    <row r="1387" spans="1:10">
      <c r="A1387" t="s">
        <v>10</v>
      </c>
      <c r="B1387">
        <v>2</v>
      </c>
      <c r="C1387">
        <v>380</v>
      </c>
      <c r="D1387" t="str">
        <f>IF(OR(MOD((Table1[[#This Row],[Cycle]])-1,8)=0,Table1[[#This Row],[Cycle]]=1),"Yes","No")</f>
        <v>No</v>
      </c>
      <c r="E1387">
        <v>1.29037661696E-4</v>
      </c>
      <c r="F1387">
        <f t="shared" si="24"/>
        <v>0.12903766169600001</v>
      </c>
      <c r="H1387">
        <v>85.916404724121094</v>
      </c>
      <c r="I1387">
        <v>57848.154853266416</v>
      </c>
      <c r="J1387">
        <f>ROUND(Table1[[#This Row],[Discharge Time (s)]]/3600,3)</f>
        <v>16.068999999999999</v>
      </c>
    </row>
    <row r="1388" spans="1:10">
      <c r="A1388" t="s">
        <v>10</v>
      </c>
      <c r="B1388">
        <v>2</v>
      </c>
      <c r="C1388">
        <v>381</v>
      </c>
      <c r="D1388" t="str">
        <f>IF(OR(MOD((Table1[[#This Row],[Cycle]])-1,8)=0,Table1[[#This Row],[Cycle]]=1),"Yes","No")</f>
        <v>No</v>
      </c>
      <c r="E1388">
        <v>2.0472111965100001E-4</v>
      </c>
      <c r="F1388">
        <f t="shared" si="24"/>
        <v>0.20472111965100001</v>
      </c>
      <c r="H1388">
        <v>128.87460327148438</v>
      </c>
      <c r="I1388">
        <v>67557.44013201991</v>
      </c>
      <c r="J1388">
        <f>ROUND(Table1[[#This Row],[Discharge Time (s)]]/3600,3)</f>
        <v>18.765999999999998</v>
      </c>
    </row>
    <row r="1389" spans="1:10">
      <c r="A1389" t="s">
        <v>10</v>
      </c>
      <c r="B1389">
        <v>2</v>
      </c>
      <c r="C1389">
        <v>382</v>
      </c>
      <c r="D1389" t="str">
        <f>IF(OR(MOD((Table1[[#This Row],[Cycle]])-1,8)=0,Table1[[#This Row],[Cycle]]=1),"Yes","No")</f>
        <v>No</v>
      </c>
      <c r="E1389">
        <v>1.5442236114399999E-4</v>
      </c>
      <c r="F1389">
        <f t="shared" si="24"/>
        <v>0.15442236114399999</v>
      </c>
      <c r="H1389">
        <v>34.366561889648438</v>
      </c>
      <c r="I1389">
        <v>61153.987295238287</v>
      </c>
      <c r="J1389">
        <f>ROUND(Table1[[#This Row],[Discharge Time (s)]]/3600,3)</f>
        <v>16.986999999999998</v>
      </c>
    </row>
    <row r="1390" spans="1:10">
      <c r="A1390" t="s">
        <v>10</v>
      </c>
      <c r="B1390">
        <v>2</v>
      </c>
      <c r="C1390">
        <v>383</v>
      </c>
      <c r="D1390" t="str">
        <f>IF(OR(MOD((Table1[[#This Row],[Cycle]])-1,8)=0,Table1[[#This Row],[Cycle]]=1),"Yes","No")</f>
        <v>No</v>
      </c>
      <c r="E1390">
        <v>1.2966261428099999E-4</v>
      </c>
      <c r="F1390">
        <f t="shared" si="24"/>
        <v>0.12966261428099998</v>
      </c>
      <c r="H1390">
        <v>28.638801574707031</v>
      </c>
      <c r="I1390">
        <v>57600.676826699739</v>
      </c>
      <c r="J1390">
        <f>ROUND(Table1[[#This Row],[Discharge Time (s)]]/3600,3)</f>
        <v>16</v>
      </c>
    </row>
    <row r="1391" spans="1:10">
      <c r="A1391" t="s">
        <v>10</v>
      </c>
      <c r="B1391">
        <v>2</v>
      </c>
      <c r="C1391">
        <v>384</v>
      </c>
      <c r="D1391" t="str">
        <f>IF(OR(MOD((Table1[[#This Row],[Cycle]])-1,8)=0,Table1[[#This Row],[Cycle]]=1),"Yes","No")</f>
        <v>No</v>
      </c>
      <c r="E1391">
        <v>0</v>
      </c>
      <c r="F1391">
        <f t="shared" si="24"/>
        <v>0</v>
      </c>
      <c r="H1391">
        <v>28.638801574707031</v>
      </c>
      <c r="I1391">
        <v>0</v>
      </c>
      <c r="J1391">
        <f>ROUND(Table1[[#This Row],[Discharge Time (s)]]/3600,3)</f>
        <v>0</v>
      </c>
    </row>
    <row r="1392" spans="1:10">
      <c r="A1392" t="s">
        <v>10</v>
      </c>
      <c r="B1392">
        <v>2</v>
      </c>
      <c r="C1392">
        <v>386</v>
      </c>
      <c r="D1392" t="str">
        <f>IF(OR(MOD((Table1[[#This Row],[Cycle]])-1,8)=0,Table1[[#This Row],[Cycle]]=1),"Yes","No")</f>
        <v>No</v>
      </c>
      <c r="E1392">
        <v>9.9663791203179995E-3</v>
      </c>
      <c r="F1392">
        <f t="shared" si="24"/>
        <v>9.966379120317999</v>
      </c>
      <c r="H1392">
        <v>2.7261090278625488</v>
      </c>
      <c r="I1392">
        <v>57600.070577959617</v>
      </c>
      <c r="J1392">
        <f>ROUND(Table1[[#This Row],[Discharge Time (s)]]/3600,3)</f>
        <v>16</v>
      </c>
    </row>
    <row r="1393" spans="1:10">
      <c r="A1393" t="s">
        <v>10</v>
      </c>
      <c r="B1393">
        <v>2</v>
      </c>
      <c r="C1393">
        <v>387</v>
      </c>
      <c r="D1393" t="str">
        <f>IF(OR(MOD((Table1[[#This Row],[Cycle]])-1,8)=0,Table1[[#This Row],[Cycle]]=1),"Yes","No")</f>
        <v>No</v>
      </c>
      <c r="E1393">
        <v>9.9671878334130007E-3</v>
      </c>
      <c r="F1393">
        <f t="shared" si="24"/>
        <v>9.967187833413</v>
      </c>
      <c r="H1393">
        <v>2.6381700038909912</v>
      </c>
      <c r="I1393">
        <v>57600.038925639456</v>
      </c>
      <c r="J1393">
        <f>ROUND(Table1[[#This Row],[Discharge Time (s)]]/3600,3)</f>
        <v>16</v>
      </c>
    </row>
    <row r="1394" spans="1:10">
      <c r="A1394" t="s">
        <v>10</v>
      </c>
      <c r="B1394">
        <v>2</v>
      </c>
      <c r="C1394">
        <v>388</v>
      </c>
      <c r="D1394" t="str">
        <f>IF(OR(MOD((Table1[[#This Row],[Cycle]])-1,8)=0,Table1[[#This Row],[Cycle]]=1),"Yes","No")</f>
        <v>No</v>
      </c>
      <c r="E1394">
        <v>9.9695471872879998E-3</v>
      </c>
      <c r="F1394">
        <f t="shared" si="24"/>
        <v>9.9695471872880006</v>
      </c>
      <c r="H1394">
        <v>2.5955288410186768</v>
      </c>
      <c r="I1394">
        <v>57600.041727659656</v>
      </c>
      <c r="J1394">
        <f>ROUND(Table1[[#This Row],[Discharge Time (s)]]/3600,3)</f>
        <v>16</v>
      </c>
    </row>
    <row r="1395" spans="1:10">
      <c r="A1395" t="s">
        <v>10</v>
      </c>
      <c r="B1395">
        <v>2</v>
      </c>
      <c r="C1395">
        <v>389</v>
      </c>
      <c r="D1395" t="str">
        <f>IF(OR(MOD((Table1[[#This Row],[Cycle]])-1,8)=0,Table1[[#This Row],[Cycle]]=1),"Yes","No")</f>
        <v>No</v>
      </c>
      <c r="E1395">
        <v>9.9690158399739996E-3</v>
      </c>
      <c r="F1395">
        <f t="shared" si="24"/>
        <v>9.9690158399740003</v>
      </c>
      <c r="H1395">
        <v>2.5955288410186768</v>
      </c>
      <c r="I1395">
        <v>57602.005602443402</v>
      </c>
      <c r="J1395">
        <f>ROUND(Table1[[#This Row],[Discharge Time (s)]]/3600,3)</f>
        <v>16.001000000000001</v>
      </c>
    </row>
    <row r="1396" spans="1:10">
      <c r="A1396" t="s">
        <v>10</v>
      </c>
      <c r="B1396">
        <v>2</v>
      </c>
      <c r="C1396">
        <v>390</v>
      </c>
      <c r="D1396" t="str">
        <f>IF(OR(MOD((Table1[[#This Row],[Cycle]])-1,8)=0,Table1[[#This Row],[Cycle]]=1),"Yes","No")</f>
        <v>No</v>
      </c>
      <c r="E1396">
        <v>9.9695542168679995E-3</v>
      </c>
      <c r="F1396">
        <f t="shared" si="24"/>
        <v>9.9695542168679996</v>
      </c>
      <c r="H1396">
        <v>2.7247145175933838</v>
      </c>
      <c r="I1396">
        <v>57602.007333572525</v>
      </c>
      <c r="J1396">
        <f>ROUND(Table1[[#This Row],[Discharge Time (s)]]/3600,3)</f>
        <v>16.001000000000001</v>
      </c>
    </row>
    <row r="1397" spans="1:10">
      <c r="A1397" t="s">
        <v>10</v>
      </c>
      <c r="B1397">
        <v>2</v>
      </c>
      <c r="C1397">
        <v>391</v>
      </c>
      <c r="D1397" t="str">
        <f>IF(OR(MOD((Table1[[#This Row],[Cycle]])-1,8)=0,Table1[[#This Row],[Cycle]]=1),"Yes","No")</f>
        <v>No</v>
      </c>
      <c r="E1397">
        <v>9.9705241614440002E-3</v>
      </c>
      <c r="F1397">
        <f t="shared" si="24"/>
        <v>9.9705241614440006</v>
      </c>
      <c r="H1397">
        <v>2.5955288410186768</v>
      </c>
      <c r="I1397">
        <v>57600.039669233978</v>
      </c>
      <c r="J1397">
        <f>ROUND(Table1[[#This Row],[Discharge Time (s)]]/3600,3)</f>
        <v>16</v>
      </c>
    </row>
    <row r="1398" spans="1:10">
      <c r="A1398" t="s">
        <v>10</v>
      </c>
      <c r="B1398">
        <v>2</v>
      </c>
      <c r="C1398">
        <v>392</v>
      </c>
      <c r="D1398" t="str">
        <f>IF(OR(MOD((Table1[[#This Row],[Cycle]])-1,8)=0,Table1[[#This Row],[Cycle]]=1),"Yes","No")</f>
        <v>No</v>
      </c>
      <c r="E1398">
        <v>0</v>
      </c>
      <c r="F1398">
        <f t="shared" si="24"/>
        <v>0</v>
      </c>
      <c r="H1398">
        <v>2.5955288410186768</v>
      </c>
      <c r="I1398">
        <v>0</v>
      </c>
      <c r="J1398">
        <f>ROUND(Table1[[#This Row],[Discharge Time (s)]]/3600,3)</f>
        <v>0</v>
      </c>
    </row>
    <row r="1399" spans="1:10">
      <c r="A1399" t="s">
        <v>10</v>
      </c>
      <c r="B1399">
        <v>2</v>
      </c>
      <c r="C1399">
        <v>394</v>
      </c>
      <c r="D1399" t="str">
        <f>IF(OR(MOD((Table1[[#This Row],[Cycle]])-1,8)=0,Table1[[#This Row],[Cycle]]=1),"Yes","No")</f>
        <v>No</v>
      </c>
      <c r="E1399">
        <v>9.9676689271759999E-3</v>
      </c>
      <c r="F1399">
        <f t="shared" si="24"/>
        <v>9.9676689271759997</v>
      </c>
      <c r="H1399">
        <v>2.5981895923614502</v>
      </c>
      <c r="I1399">
        <v>57600.039656304842</v>
      </c>
      <c r="J1399">
        <f>ROUND(Table1[[#This Row],[Discharge Time (s)]]/3600,3)</f>
        <v>16</v>
      </c>
    </row>
    <row r="1400" spans="1:10">
      <c r="A1400" t="s">
        <v>10</v>
      </c>
      <c r="B1400">
        <v>2</v>
      </c>
      <c r="C1400">
        <v>395</v>
      </c>
      <c r="D1400" t="str">
        <f>IF(OR(MOD((Table1[[#This Row],[Cycle]])-1,8)=0,Table1[[#This Row],[Cycle]]=1),"Yes","No")</f>
        <v>No</v>
      </c>
      <c r="E1400">
        <v>9.9610101850339996E-3</v>
      </c>
      <c r="F1400">
        <f t="shared" si="24"/>
        <v>9.9610101850339987</v>
      </c>
      <c r="H1400">
        <v>2.6368205547332764</v>
      </c>
      <c r="I1400">
        <v>57600.039555133873</v>
      </c>
      <c r="J1400">
        <f>ROUND(Table1[[#This Row],[Discharge Time (s)]]/3600,3)</f>
        <v>16</v>
      </c>
    </row>
    <row r="1401" spans="1:10">
      <c r="A1401" t="s">
        <v>10</v>
      </c>
      <c r="B1401">
        <v>2</v>
      </c>
      <c r="C1401">
        <v>396</v>
      </c>
      <c r="D1401" t="str">
        <f>IF(OR(MOD((Table1[[#This Row],[Cycle]])-1,8)=0,Table1[[#This Row],[Cycle]]=1),"Yes","No")</f>
        <v>No</v>
      </c>
      <c r="E1401">
        <v>9.9525023936670003E-3</v>
      </c>
      <c r="F1401">
        <f t="shared" si="24"/>
        <v>9.9525023936670003</v>
      </c>
      <c r="H1401">
        <v>2.6821393966674805</v>
      </c>
      <c r="I1401">
        <v>57600.039605523009</v>
      </c>
      <c r="J1401">
        <f>ROUND(Table1[[#This Row],[Discharge Time (s)]]/3600,3)</f>
        <v>16</v>
      </c>
    </row>
    <row r="1402" spans="1:10">
      <c r="A1402" t="s">
        <v>10</v>
      </c>
      <c r="B1402">
        <v>2</v>
      </c>
      <c r="C1402">
        <v>397</v>
      </c>
      <c r="D1402" t="str">
        <f>IF(OR(MOD((Table1[[#This Row],[Cycle]])-1,8)=0,Table1[[#This Row],[Cycle]]=1),"Yes","No")</f>
        <v>No</v>
      </c>
      <c r="E1402">
        <v>9.9485263622049996E-3</v>
      </c>
      <c r="F1402">
        <f t="shared" si="24"/>
        <v>9.9485263622049995</v>
      </c>
      <c r="H1402">
        <v>2.6835126876831055</v>
      </c>
      <c r="I1402">
        <v>57600.03945072952</v>
      </c>
      <c r="J1402">
        <f>ROUND(Table1[[#This Row],[Discharge Time (s)]]/3600,3)</f>
        <v>16</v>
      </c>
    </row>
    <row r="1403" spans="1:10">
      <c r="A1403" t="s">
        <v>10</v>
      </c>
      <c r="B1403">
        <v>2</v>
      </c>
      <c r="C1403">
        <v>398</v>
      </c>
      <c r="D1403" t="str">
        <f>IF(OR(MOD((Table1[[#This Row],[Cycle]])-1,8)=0,Table1[[#This Row],[Cycle]]=1),"Yes","No")</f>
        <v>No</v>
      </c>
      <c r="E1403">
        <v>9.945906405056E-3</v>
      </c>
      <c r="F1403">
        <f t="shared" si="24"/>
        <v>9.9459064050560002</v>
      </c>
      <c r="H1403">
        <v>2.6821393966674805</v>
      </c>
      <c r="I1403">
        <v>57600.042089013703</v>
      </c>
      <c r="J1403">
        <f>ROUND(Table1[[#This Row],[Discharge Time (s)]]/3600,3)</f>
        <v>16</v>
      </c>
    </row>
    <row r="1404" spans="1:10">
      <c r="A1404" t="s">
        <v>10</v>
      </c>
      <c r="B1404">
        <v>2</v>
      </c>
      <c r="C1404">
        <v>399</v>
      </c>
      <c r="D1404" t="str">
        <f>IF(OR(MOD((Table1[[#This Row],[Cycle]])-1,8)=0,Table1[[#This Row],[Cycle]]=1),"Yes","No")</f>
        <v>No</v>
      </c>
      <c r="E1404">
        <v>9.9464050592709997E-3</v>
      </c>
      <c r="F1404">
        <f t="shared" si="24"/>
        <v>9.9464050592709992</v>
      </c>
      <c r="H1404">
        <v>2.6821393966674805</v>
      </c>
      <c r="I1404">
        <v>57600.039610850064</v>
      </c>
      <c r="J1404">
        <f>ROUND(Table1[[#This Row],[Discharge Time (s)]]/3600,3)</f>
        <v>16</v>
      </c>
    </row>
    <row r="1405" spans="1:10">
      <c r="A1405" t="s">
        <v>10</v>
      </c>
      <c r="B1405">
        <v>2</v>
      </c>
      <c r="C1405">
        <v>400</v>
      </c>
      <c r="D1405" t="str">
        <f>IF(OR(MOD((Table1[[#This Row],[Cycle]])-1,8)=0,Table1[[#This Row],[Cycle]]=1),"Yes","No")</f>
        <v>No</v>
      </c>
      <c r="E1405">
        <v>0</v>
      </c>
      <c r="F1405">
        <f t="shared" si="24"/>
        <v>0</v>
      </c>
      <c r="H1405">
        <v>2.6821393966674805</v>
      </c>
      <c r="I1405">
        <v>0</v>
      </c>
      <c r="J1405">
        <f>ROUND(Table1[[#This Row],[Discharge Time (s)]]/3600,3)</f>
        <v>0</v>
      </c>
    </row>
    <row r="1406" spans="1:10">
      <c r="A1406" t="s">
        <v>10</v>
      </c>
      <c r="B1406">
        <v>2</v>
      </c>
      <c r="C1406">
        <v>402</v>
      </c>
      <c r="D1406" t="str">
        <f>IF(OR(MOD((Table1[[#This Row],[Cycle]])-1,8)=0,Table1[[#This Row],[Cycle]]=1),"Yes","No")</f>
        <v>No</v>
      </c>
      <c r="E1406">
        <v>9.9502487443840007E-3</v>
      </c>
      <c r="F1406">
        <f t="shared" si="24"/>
        <v>9.950248744384</v>
      </c>
      <c r="H1406">
        <v>2.7686614990234375</v>
      </c>
      <c r="I1406">
        <v>57600.037622446747</v>
      </c>
      <c r="J1406">
        <f>ROUND(Table1[[#This Row],[Discharge Time (s)]]/3600,3)</f>
        <v>16</v>
      </c>
    </row>
    <row r="1407" spans="1:10">
      <c r="A1407" t="s">
        <v>10</v>
      </c>
      <c r="B1407">
        <v>2</v>
      </c>
      <c r="C1407">
        <v>403</v>
      </c>
      <c r="D1407" t="str">
        <f>IF(OR(MOD((Table1[[#This Row],[Cycle]])-1,8)=0,Table1[[#This Row],[Cycle]]=1),"Yes","No")</f>
        <v>No</v>
      </c>
      <c r="E1407">
        <v>9.9462850468549999E-3</v>
      </c>
      <c r="F1407">
        <f t="shared" si="24"/>
        <v>9.9462850468549995</v>
      </c>
      <c r="H1407">
        <v>2.7247145175933838</v>
      </c>
      <c r="I1407">
        <v>57600.024376025263</v>
      </c>
      <c r="J1407">
        <f>ROUND(Table1[[#This Row],[Discharge Time (s)]]/3600,3)</f>
        <v>16</v>
      </c>
    </row>
    <row r="1408" spans="1:10">
      <c r="A1408" t="s">
        <v>10</v>
      </c>
      <c r="B1408">
        <v>2</v>
      </c>
      <c r="C1408">
        <v>404</v>
      </c>
      <c r="D1408" t="str">
        <f>IF(OR(MOD((Table1[[#This Row],[Cycle]])-1,8)=0,Table1[[#This Row],[Cycle]]=1),"Yes","No")</f>
        <v>No</v>
      </c>
      <c r="E1408">
        <v>9.946399635402E-3</v>
      </c>
      <c r="F1408">
        <f t="shared" si="24"/>
        <v>9.9463996354020008</v>
      </c>
      <c r="H1408">
        <v>2.6807675361633301</v>
      </c>
      <c r="I1408">
        <v>57600.039695809683</v>
      </c>
      <c r="J1408">
        <f>ROUND(Table1[[#This Row],[Discharge Time (s)]]/3600,3)</f>
        <v>16</v>
      </c>
    </row>
    <row r="1409" spans="1:10">
      <c r="A1409" t="s">
        <v>10</v>
      </c>
      <c r="B1409">
        <v>2</v>
      </c>
      <c r="C1409">
        <v>405</v>
      </c>
      <c r="D1409" t="str">
        <f>IF(OR(MOD((Table1[[#This Row],[Cycle]])-1,8)=0,Table1[[#This Row],[Cycle]]=1),"Yes","No")</f>
        <v>No</v>
      </c>
      <c r="E1409">
        <v>9.9483405222470008E-3</v>
      </c>
      <c r="F1409">
        <f t="shared" si="24"/>
        <v>9.9483405222470012</v>
      </c>
      <c r="H1409">
        <v>2.7261090278625488</v>
      </c>
      <c r="I1409">
        <v>57600.039598037809</v>
      </c>
      <c r="J1409">
        <f>ROUND(Table1[[#This Row],[Discharge Time (s)]]/3600,3)</f>
        <v>16</v>
      </c>
    </row>
    <row r="1410" spans="1:10">
      <c r="A1410" t="s">
        <v>10</v>
      </c>
      <c r="B1410">
        <v>2</v>
      </c>
      <c r="C1410">
        <v>406</v>
      </c>
      <c r="D1410" t="str">
        <f>IF(OR(MOD((Table1[[#This Row],[Cycle]])-1,8)=0,Table1[[#This Row],[Cycle]]=1),"Yes","No")</f>
        <v>No</v>
      </c>
      <c r="E1410">
        <v>9.9606816842609993E-3</v>
      </c>
      <c r="F1410">
        <f t="shared" si="24"/>
        <v>9.9606816842609991</v>
      </c>
      <c r="H1410">
        <v>2.7261090278625488</v>
      </c>
      <c r="I1410">
        <v>57600.039615206741</v>
      </c>
      <c r="J1410">
        <f>ROUND(Table1[[#This Row],[Discharge Time (s)]]/3600,3)</f>
        <v>16</v>
      </c>
    </row>
    <row r="1411" spans="1:10">
      <c r="A1411" t="s">
        <v>10</v>
      </c>
      <c r="B1411">
        <v>2</v>
      </c>
      <c r="C1411">
        <v>407</v>
      </c>
      <c r="D1411" t="str">
        <f>IF(OR(MOD((Table1[[#This Row],[Cycle]])-1,8)=0,Table1[[#This Row],[Cycle]]=1),"Yes","No")</f>
        <v>No</v>
      </c>
      <c r="E1411">
        <v>9.9630517241550004E-3</v>
      </c>
      <c r="F1411">
        <f t="shared" si="24"/>
        <v>9.963051724155001</v>
      </c>
      <c r="H1411">
        <v>2.6807675361633301</v>
      </c>
      <c r="I1411">
        <v>57600.039784509128</v>
      </c>
      <c r="J1411">
        <f>ROUND(Table1[[#This Row],[Discharge Time (s)]]/3600,3)</f>
        <v>16</v>
      </c>
    </row>
    <row r="1412" spans="1:10">
      <c r="A1412" t="s">
        <v>10</v>
      </c>
      <c r="B1412">
        <v>2</v>
      </c>
      <c r="C1412">
        <v>408</v>
      </c>
      <c r="D1412" t="str">
        <f>IF(OR(MOD((Table1[[#This Row],[Cycle]])-1,8)=0,Table1[[#This Row],[Cycle]]=1),"Yes","No")</f>
        <v>No</v>
      </c>
      <c r="E1412">
        <v>0</v>
      </c>
      <c r="F1412">
        <f t="shared" si="24"/>
        <v>0</v>
      </c>
      <c r="H1412">
        <v>2.6807675361633301</v>
      </c>
      <c r="I1412">
        <v>0</v>
      </c>
      <c r="J1412">
        <f>ROUND(Table1[[#This Row],[Discharge Time (s)]]/3600,3)</f>
        <v>0</v>
      </c>
    </row>
    <row r="1413" spans="1:10">
      <c r="A1413" t="s">
        <v>10</v>
      </c>
      <c r="B1413">
        <v>2</v>
      </c>
      <c r="C1413">
        <v>410</v>
      </c>
      <c r="D1413" t="str">
        <f>IF(OR(MOD((Table1[[#This Row],[Cycle]])-1,8)=0,Table1[[#This Row],[Cycle]]=1),"Yes","No")</f>
        <v>No</v>
      </c>
      <c r="E1413">
        <v>9.9627501046820003E-3</v>
      </c>
      <c r="F1413">
        <f t="shared" si="24"/>
        <v>9.9627501046819997</v>
      </c>
      <c r="H1413">
        <v>2.7261090278625488</v>
      </c>
      <c r="I1413">
        <v>57600.039504946064</v>
      </c>
      <c r="J1413">
        <f>ROUND(Table1[[#This Row],[Discharge Time (s)]]/3600,3)</f>
        <v>16</v>
      </c>
    </row>
    <row r="1414" spans="1:10">
      <c r="A1414" t="s">
        <v>10</v>
      </c>
      <c r="B1414">
        <v>2</v>
      </c>
      <c r="C1414">
        <v>411</v>
      </c>
      <c r="D1414" t="str">
        <f>IF(OR(MOD((Table1[[#This Row],[Cycle]])-1,8)=0,Table1[[#This Row],[Cycle]]=1),"Yes","No")</f>
        <v>No</v>
      </c>
      <c r="E1414">
        <v>9.960788523357E-3</v>
      </c>
      <c r="F1414">
        <f t="shared" si="24"/>
        <v>9.9607885233569995</v>
      </c>
      <c r="H1414">
        <v>2.7261090278625488</v>
      </c>
      <c r="I1414">
        <v>57602.005471992568</v>
      </c>
      <c r="J1414">
        <f>ROUND(Table1[[#This Row],[Discharge Time (s)]]/3600,3)</f>
        <v>16.001000000000001</v>
      </c>
    </row>
    <row r="1415" spans="1:10">
      <c r="A1415" t="s">
        <v>10</v>
      </c>
      <c r="B1415">
        <v>2</v>
      </c>
      <c r="C1415">
        <v>412</v>
      </c>
      <c r="D1415" t="str">
        <f>IF(OR(MOD((Table1[[#This Row],[Cycle]])-1,8)=0,Table1[[#This Row],[Cycle]]=1),"Yes","No")</f>
        <v>No</v>
      </c>
      <c r="E1415">
        <v>9.9618027033840009E-3</v>
      </c>
      <c r="F1415">
        <f t="shared" si="24"/>
        <v>9.9618027033840004</v>
      </c>
      <c r="H1415">
        <v>2.7261090278625488</v>
      </c>
      <c r="I1415">
        <v>57602.005407639343</v>
      </c>
      <c r="J1415">
        <f>ROUND(Table1[[#This Row],[Discharge Time (s)]]/3600,3)</f>
        <v>16.001000000000001</v>
      </c>
    </row>
    <row r="1416" spans="1:10">
      <c r="A1416" t="s">
        <v>10</v>
      </c>
      <c r="B1416">
        <v>2</v>
      </c>
      <c r="C1416">
        <v>413</v>
      </c>
      <c r="D1416" t="str">
        <f>IF(OR(MOD((Table1[[#This Row],[Cycle]])-1,8)=0,Table1[[#This Row],[Cycle]]=1),"Yes","No")</f>
        <v>No</v>
      </c>
      <c r="E1416">
        <v>9.9607707911800007E-3</v>
      </c>
      <c r="F1416">
        <f t="shared" si="24"/>
        <v>9.9607707911799999</v>
      </c>
      <c r="H1416">
        <v>2.7275047302246094</v>
      </c>
      <c r="I1416">
        <v>57600.039459047461</v>
      </c>
      <c r="J1416">
        <f>ROUND(Table1[[#This Row],[Discharge Time (s)]]/3600,3)</f>
        <v>16</v>
      </c>
    </row>
    <row r="1417" spans="1:10">
      <c r="A1417" t="s">
        <v>10</v>
      </c>
      <c r="B1417">
        <v>2</v>
      </c>
      <c r="C1417">
        <v>414</v>
      </c>
      <c r="D1417" t="str">
        <f>IF(OR(MOD((Table1[[#This Row],[Cycle]])-1,8)=0,Table1[[#This Row],[Cycle]]=1),"Yes","No")</f>
        <v>No</v>
      </c>
      <c r="E1417">
        <v>9.9650508960409997E-3</v>
      </c>
      <c r="F1417">
        <f t="shared" si="24"/>
        <v>9.9650508960409994</v>
      </c>
      <c r="H1417">
        <v>2.7247145175933838</v>
      </c>
      <c r="I1417">
        <v>57600.039486796915</v>
      </c>
      <c r="J1417">
        <f>ROUND(Table1[[#This Row],[Discharge Time (s)]]/3600,3)</f>
        <v>16</v>
      </c>
    </row>
    <row r="1418" spans="1:10" hidden="1">
      <c r="A1418" t="s">
        <v>11</v>
      </c>
      <c r="B1418">
        <v>2</v>
      </c>
      <c r="C1418">
        <v>197</v>
      </c>
      <c r="D1418" t="str">
        <f>IF(OR(MOD((Table1[[#This Row],[Cycle]])-1,8)=0,Table1[[#This Row],[Cycle]]=1),"Yes","No")</f>
        <v>No</v>
      </c>
      <c r="E1418">
        <v>1.0027137710415E-2</v>
      </c>
      <c r="F1418">
        <f t="shared" si="24"/>
        <v>10.027137710414999</v>
      </c>
      <c r="H1418">
        <v>3.7384893894195557</v>
      </c>
      <c r="I1418">
        <v>57602.003371863997</v>
      </c>
      <c r="J1418">
        <f>ROUND(Table1[[#This Row],[Discharge Time (s)]]/3600,3)</f>
        <v>16.001000000000001</v>
      </c>
    </row>
    <row r="1419" spans="1:10" hidden="1">
      <c r="A1419" t="s">
        <v>11</v>
      </c>
      <c r="B1419">
        <v>2</v>
      </c>
      <c r="C1419">
        <v>198</v>
      </c>
      <c r="D1419" t="str">
        <f>IF(OR(MOD((Table1[[#This Row],[Cycle]])-1,8)=0,Table1[[#This Row],[Cycle]]=1),"Yes","No")</f>
        <v>No</v>
      </c>
      <c r="E1419">
        <v>9.9626828821230001E-3</v>
      </c>
      <c r="F1419">
        <f t="shared" si="24"/>
        <v>9.9626828821229996</v>
      </c>
      <c r="H1419">
        <v>3.6964006423950195</v>
      </c>
      <c r="I1419">
        <v>57602.004243859476</v>
      </c>
      <c r="J1419">
        <f>ROUND(Table1[[#This Row],[Discharge Time (s)]]/3600,3)</f>
        <v>16.001000000000001</v>
      </c>
    </row>
    <row r="1420" spans="1:10" hidden="1">
      <c r="A1420" t="s">
        <v>11</v>
      </c>
      <c r="B1420">
        <v>2</v>
      </c>
      <c r="C1420">
        <v>199</v>
      </c>
      <c r="D1420" t="str">
        <f>IF(OR(MOD((Table1[[#This Row],[Cycle]])-1,8)=0,Table1[[#This Row],[Cycle]]=1),"Yes","No")</f>
        <v>No</v>
      </c>
      <c r="E1420">
        <v>9.9641052086460007E-3</v>
      </c>
      <c r="F1420">
        <f t="shared" si="24"/>
        <v>9.964105208646</v>
      </c>
      <c r="H1420">
        <v>3.6964006423950195</v>
      </c>
      <c r="I1420">
        <v>57602.004119905068</v>
      </c>
      <c r="J1420">
        <f>ROUND(Table1[[#This Row],[Discharge Time (s)]]/3600,3)</f>
        <v>16.001000000000001</v>
      </c>
    </row>
    <row r="1421" spans="1:10" hidden="1">
      <c r="A1421" t="s">
        <v>11</v>
      </c>
      <c r="B1421">
        <v>2</v>
      </c>
      <c r="C1421">
        <v>200</v>
      </c>
      <c r="D1421" t="str">
        <f>IF(OR(MOD((Table1[[#This Row],[Cycle]])-1,8)=0,Table1[[#This Row],[Cycle]]=1),"Yes","No")</f>
        <v>No</v>
      </c>
      <c r="E1421">
        <v>0</v>
      </c>
      <c r="F1421">
        <f t="shared" si="24"/>
        <v>0</v>
      </c>
      <c r="H1421">
        <v>3.6964006423950195</v>
      </c>
      <c r="I1421">
        <v>0</v>
      </c>
      <c r="J1421">
        <f>ROUND(Table1[[#This Row],[Discharge Time (s)]]/3600,3)</f>
        <v>0</v>
      </c>
    </row>
    <row r="1422" spans="1:10" hidden="1">
      <c r="A1422" t="s">
        <v>11</v>
      </c>
      <c r="B1422">
        <v>2</v>
      </c>
      <c r="C1422">
        <v>201</v>
      </c>
      <c r="D1422" t="str">
        <f>IF(OR(MOD((Table1[[#This Row],[Cycle]])-1,8)=0,Table1[[#This Row],[Cycle]]=1),"Yes","No")</f>
        <v>Yes</v>
      </c>
      <c r="E1422">
        <v>1.9765881165080001E-2</v>
      </c>
      <c r="F1422">
        <f t="shared" si="24"/>
        <v>19.76588116508</v>
      </c>
      <c r="H1422">
        <v>3.6561439037322998</v>
      </c>
      <c r="I1422">
        <v>123396.2823122336</v>
      </c>
      <c r="J1422">
        <f>ROUND(Table1[[#This Row],[Discharge Time (s)]]/3600,3)</f>
        <v>34.277000000000001</v>
      </c>
    </row>
    <row r="1423" spans="1:10" hidden="1">
      <c r="A1423" t="s">
        <v>11</v>
      </c>
      <c r="B1423">
        <v>2</v>
      </c>
      <c r="C1423">
        <v>202</v>
      </c>
      <c r="D1423" t="str">
        <f>IF(OR(MOD((Table1[[#This Row],[Cycle]])-1,8)=0,Table1[[#This Row],[Cycle]]=1),"Yes","No")</f>
        <v>No</v>
      </c>
      <c r="E1423">
        <v>9.9753162925710001E-3</v>
      </c>
      <c r="F1423">
        <f t="shared" si="24"/>
        <v>9.9753162925709997</v>
      </c>
      <c r="H1423">
        <v>5.236567497253418</v>
      </c>
      <c r="I1423">
        <v>57600.039231698625</v>
      </c>
      <c r="J1423">
        <f>ROUND(Table1[[#This Row],[Discharge Time (s)]]/3600,3)</f>
        <v>16</v>
      </c>
    </row>
    <row r="1424" spans="1:10" hidden="1">
      <c r="A1424" t="s">
        <v>11</v>
      </c>
      <c r="B1424">
        <v>2</v>
      </c>
      <c r="C1424">
        <v>203</v>
      </c>
      <c r="D1424" t="str">
        <f>IF(OR(MOD((Table1[[#This Row],[Cycle]])-1,8)=0,Table1[[#This Row],[Cycle]]=1),"Yes","No")</f>
        <v>No</v>
      </c>
      <c r="E1424">
        <v>9.9722947047929996E-3</v>
      </c>
      <c r="F1424">
        <f t="shared" si="24"/>
        <v>9.9722947047929988</v>
      </c>
      <c r="H1424">
        <v>3.6982963085174561</v>
      </c>
      <c r="I1424">
        <v>57600.037398329368</v>
      </c>
      <c r="J1424">
        <f>ROUND(Table1[[#This Row],[Discharge Time (s)]]/3600,3)</f>
        <v>16</v>
      </c>
    </row>
    <row r="1425" spans="1:10" hidden="1">
      <c r="A1425" t="s">
        <v>11</v>
      </c>
      <c r="B1425">
        <v>2</v>
      </c>
      <c r="C1425">
        <v>204</v>
      </c>
      <c r="D1425" t="str">
        <f>IF(OR(MOD((Table1[[#This Row],[Cycle]])-1,8)=0,Table1[[#This Row],[Cycle]]=1),"Yes","No")</f>
        <v>No</v>
      </c>
      <c r="E1425">
        <v>9.9774660246490007E-3</v>
      </c>
      <c r="F1425">
        <f t="shared" si="24"/>
        <v>9.9774660246490008</v>
      </c>
      <c r="H1425">
        <v>3.6964006423950195</v>
      </c>
      <c r="I1425">
        <v>57600.02344438123</v>
      </c>
      <c r="J1425">
        <f>ROUND(Table1[[#This Row],[Discharge Time (s)]]/3600,3)</f>
        <v>16</v>
      </c>
    </row>
    <row r="1426" spans="1:10" hidden="1">
      <c r="A1426" t="s">
        <v>11</v>
      </c>
      <c r="B1426">
        <v>2</v>
      </c>
      <c r="C1426">
        <v>205</v>
      </c>
      <c r="D1426" t="str">
        <f>IF(OR(MOD((Table1[[#This Row],[Cycle]])-1,8)=0,Table1[[#This Row],[Cycle]]=1),"Yes","No")</f>
        <v>No</v>
      </c>
      <c r="E1426">
        <v>9.9813952732929999E-3</v>
      </c>
      <c r="F1426">
        <f t="shared" si="24"/>
        <v>9.9813952732929998</v>
      </c>
      <c r="H1426">
        <v>3.7404055595397949</v>
      </c>
      <c r="I1426">
        <v>57602.003482750049</v>
      </c>
      <c r="J1426">
        <f>ROUND(Table1[[#This Row],[Discharge Time (s)]]/3600,3)</f>
        <v>16.001000000000001</v>
      </c>
    </row>
    <row r="1427" spans="1:10" hidden="1">
      <c r="A1427" t="s">
        <v>11</v>
      </c>
      <c r="B1427">
        <v>2</v>
      </c>
      <c r="C1427">
        <v>206</v>
      </c>
      <c r="D1427" t="str">
        <f>IF(OR(MOD((Table1[[#This Row],[Cycle]])-1,8)=0,Table1[[#This Row],[Cycle]]=1),"Yes","No")</f>
        <v>No</v>
      </c>
      <c r="E1427">
        <v>9.9806916345740009E-3</v>
      </c>
      <c r="F1427">
        <f t="shared" si="24"/>
        <v>9.9806916345740007</v>
      </c>
      <c r="H1427">
        <v>3.7365753650665283</v>
      </c>
      <c r="I1427">
        <v>57602.00364060876</v>
      </c>
      <c r="J1427">
        <f>ROUND(Table1[[#This Row],[Discharge Time (s)]]/3600,3)</f>
        <v>16.001000000000001</v>
      </c>
    </row>
    <row r="1428" spans="1:10" hidden="1">
      <c r="A1428" t="s">
        <v>11</v>
      </c>
      <c r="B1428">
        <v>2</v>
      </c>
      <c r="C1428">
        <v>207</v>
      </c>
      <c r="D1428" t="str">
        <f>IF(OR(MOD((Table1[[#This Row],[Cycle]])-1,8)=0,Table1[[#This Row],[Cycle]]=1),"Yes","No")</f>
        <v>No</v>
      </c>
      <c r="E1428">
        <v>9.9772295205169999E-3</v>
      </c>
      <c r="F1428">
        <f t="shared" si="24"/>
        <v>9.9772295205169996</v>
      </c>
      <c r="H1428">
        <v>3.6561439037322998</v>
      </c>
      <c r="I1428">
        <v>57600.039246203305</v>
      </c>
      <c r="J1428">
        <f>ROUND(Table1[[#This Row],[Discharge Time (s)]]/3600,3)</f>
        <v>16</v>
      </c>
    </row>
    <row r="1429" spans="1:10" hidden="1">
      <c r="A1429" t="s">
        <v>11</v>
      </c>
      <c r="B1429">
        <v>2</v>
      </c>
      <c r="C1429">
        <v>208</v>
      </c>
      <c r="D1429" t="str">
        <f>IF(OR(MOD((Table1[[#This Row],[Cycle]])-1,8)=0,Table1[[#This Row],[Cycle]]=1),"Yes","No")</f>
        <v>No</v>
      </c>
      <c r="E1429">
        <v>0</v>
      </c>
      <c r="F1429">
        <f t="shared" si="24"/>
        <v>0</v>
      </c>
      <c r="H1429">
        <v>3.6561439037322998</v>
      </c>
      <c r="I1429">
        <v>0</v>
      </c>
      <c r="J1429">
        <f>ROUND(Table1[[#This Row],[Discharge Time (s)]]/3600,3)</f>
        <v>0</v>
      </c>
    </row>
    <row r="1430" spans="1:10" hidden="1">
      <c r="A1430" t="s">
        <v>11</v>
      </c>
      <c r="B1430">
        <v>2</v>
      </c>
      <c r="C1430">
        <v>209</v>
      </c>
      <c r="D1430" t="str">
        <f>IF(OR(MOD((Table1[[#This Row],[Cycle]])-1,8)=0,Table1[[#This Row],[Cycle]]=1),"Yes","No")</f>
        <v>Yes</v>
      </c>
      <c r="E1430">
        <v>1.9739847366650999E-2</v>
      </c>
      <c r="F1430">
        <f t="shared" si="24"/>
        <v>19.739847366650999</v>
      </c>
      <c r="H1430">
        <v>3.826453685760498</v>
      </c>
      <c r="I1430">
        <v>123168.74322948756</v>
      </c>
      <c r="J1430">
        <f>ROUND(Table1[[#This Row],[Discharge Time (s)]]/3600,3)</f>
        <v>34.213999999999999</v>
      </c>
    </row>
    <row r="1431" spans="1:10" hidden="1">
      <c r="A1431" t="s">
        <v>11</v>
      </c>
      <c r="B1431">
        <v>2</v>
      </c>
      <c r="C1431">
        <v>210</v>
      </c>
      <c r="D1431" t="str">
        <f>IF(OR(MOD((Table1[[#This Row],[Cycle]])-1,8)=0,Table1[[#This Row],[Cycle]]=1),"Yes","No")</f>
        <v>No</v>
      </c>
      <c r="E1431">
        <v>9.9741667461469997E-3</v>
      </c>
      <c r="F1431">
        <f t="shared" si="24"/>
        <v>9.9741667461470005</v>
      </c>
      <c r="H1431">
        <v>5.1978912353515625</v>
      </c>
      <c r="I1431">
        <v>57600.040526929726</v>
      </c>
      <c r="J1431">
        <f>ROUND(Table1[[#This Row],[Discharge Time (s)]]/3600,3)</f>
        <v>16</v>
      </c>
    </row>
    <row r="1432" spans="1:10" hidden="1">
      <c r="A1432" t="s">
        <v>11</v>
      </c>
      <c r="B1432">
        <v>2</v>
      </c>
      <c r="C1432">
        <v>211</v>
      </c>
      <c r="D1432" t="str">
        <f>IF(OR(MOD((Table1[[#This Row],[Cycle]])-1,8)=0,Table1[[#This Row],[Cycle]]=1),"Yes","No")</f>
        <v>No</v>
      </c>
      <c r="E1432">
        <v>9.9594712912819995E-3</v>
      </c>
      <c r="F1432">
        <f t="shared" si="24"/>
        <v>9.959471291282</v>
      </c>
      <c r="H1432">
        <v>3.742323637008667</v>
      </c>
      <c r="I1432">
        <v>57600.037711278237</v>
      </c>
      <c r="J1432">
        <f>ROUND(Table1[[#This Row],[Discharge Time (s)]]/3600,3)</f>
        <v>16</v>
      </c>
    </row>
    <row r="1433" spans="1:10" hidden="1">
      <c r="A1433" t="s">
        <v>11</v>
      </c>
      <c r="B1433">
        <v>2</v>
      </c>
      <c r="C1433">
        <v>212</v>
      </c>
      <c r="D1433" t="str">
        <f>IF(OR(MOD((Table1[[#This Row],[Cycle]])-1,8)=0,Table1[[#This Row],[Cycle]]=1),"Yes","No")</f>
        <v>No</v>
      </c>
      <c r="E1433">
        <v>9.9595993542390005E-3</v>
      </c>
      <c r="F1433">
        <f t="shared" si="24"/>
        <v>9.9595993542389998</v>
      </c>
      <c r="H1433">
        <v>3.7404055595397949</v>
      </c>
      <c r="I1433">
        <v>57600.035078180874</v>
      </c>
      <c r="J1433">
        <f>ROUND(Table1[[#This Row],[Discharge Time (s)]]/3600,3)</f>
        <v>16</v>
      </c>
    </row>
    <row r="1434" spans="1:10" hidden="1">
      <c r="A1434" t="s">
        <v>11</v>
      </c>
      <c r="B1434">
        <v>2</v>
      </c>
      <c r="C1434">
        <v>213</v>
      </c>
      <c r="D1434" t="str">
        <f>IF(OR(MOD((Table1[[#This Row],[Cycle]])-1,8)=0,Table1[[#This Row],[Cycle]]=1),"Yes","No")</f>
        <v>No</v>
      </c>
      <c r="E1434">
        <v>9.9449382802319995E-3</v>
      </c>
      <c r="F1434">
        <f t="shared" si="24"/>
        <v>9.9449382802319999</v>
      </c>
      <c r="H1434">
        <v>3.7404055595397949</v>
      </c>
      <c r="I1434">
        <v>57602.00316593438</v>
      </c>
      <c r="J1434">
        <f>ROUND(Table1[[#This Row],[Discharge Time (s)]]/3600,3)</f>
        <v>16.001000000000001</v>
      </c>
    </row>
    <row r="1435" spans="1:10" hidden="1">
      <c r="A1435" t="s">
        <v>11</v>
      </c>
      <c r="B1435">
        <v>2</v>
      </c>
      <c r="C1435">
        <v>214</v>
      </c>
      <c r="D1435" t="str">
        <f>IF(OR(MOD((Table1[[#This Row],[Cycle]])-1,8)=0,Table1[[#This Row],[Cycle]]=1),"Yes","No")</f>
        <v>No</v>
      </c>
      <c r="E1435">
        <v>9.9608643064599996E-3</v>
      </c>
      <c r="F1435">
        <f t="shared" si="24"/>
        <v>9.9608643064599995</v>
      </c>
      <c r="H1435">
        <v>3.744243860244751</v>
      </c>
      <c r="I1435">
        <v>57600.037616320813</v>
      </c>
      <c r="J1435">
        <f>ROUND(Table1[[#This Row],[Discharge Time (s)]]/3600,3)</f>
        <v>16</v>
      </c>
    </row>
    <row r="1436" spans="1:10" hidden="1">
      <c r="A1436" t="s">
        <v>11</v>
      </c>
      <c r="B1436">
        <v>2</v>
      </c>
      <c r="C1436">
        <v>215</v>
      </c>
      <c r="D1436" t="str">
        <f>IF(OR(MOD((Table1[[#This Row],[Cycle]])-1,8)=0,Table1[[#This Row],[Cycle]]=1),"Yes","No")</f>
        <v>No</v>
      </c>
      <c r="E1436">
        <v>9.95792708171E-3</v>
      </c>
      <c r="F1436">
        <f t="shared" si="24"/>
        <v>9.9579270817100003</v>
      </c>
      <c r="H1436">
        <v>3.7001938819885254</v>
      </c>
      <c r="I1436">
        <v>57601.997200230981</v>
      </c>
      <c r="J1436">
        <f>ROUND(Table1[[#This Row],[Discharge Time (s)]]/3600,3)</f>
        <v>16.001000000000001</v>
      </c>
    </row>
    <row r="1437" spans="1:10" hidden="1">
      <c r="A1437" t="s">
        <v>11</v>
      </c>
      <c r="B1437">
        <v>2</v>
      </c>
      <c r="C1437">
        <v>216</v>
      </c>
      <c r="D1437" t="str">
        <f>IF(OR(MOD((Table1[[#This Row],[Cycle]])-1,8)=0,Table1[[#This Row],[Cycle]]=1),"Yes","No")</f>
        <v>No</v>
      </c>
      <c r="E1437">
        <v>0</v>
      </c>
      <c r="F1437">
        <f t="shared" si="24"/>
        <v>0</v>
      </c>
      <c r="H1437">
        <v>3.7001938819885254</v>
      </c>
      <c r="I1437">
        <v>0</v>
      </c>
      <c r="J1437">
        <f>ROUND(Table1[[#This Row],[Discharge Time (s)]]/3600,3)</f>
        <v>0</v>
      </c>
    </row>
    <row r="1438" spans="1:10" hidden="1">
      <c r="A1438" t="s">
        <v>11</v>
      </c>
      <c r="B1438">
        <v>2</v>
      </c>
      <c r="C1438">
        <v>217</v>
      </c>
      <c r="D1438" t="str">
        <f>IF(OR(MOD((Table1[[#This Row],[Cycle]])-1,8)=0,Table1[[#This Row],[Cycle]]=1),"Yes","No")</f>
        <v>Yes</v>
      </c>
      <c r="E1438">
        <v>1.9720449899539E-2</v>
      </c>
      <c r="F1438">
        <f t="shared" si="24"/>
        <v>19.720449899538998</v>
      </c>
      <c r="H1438">
        <v>3.826453685760498</v>
      </c>
      <c r="I1438">
        <v>123066.41652085852</v>
      </c>
      <c r="J1438">
        <f>ROUND(Table1[[#This Row],[Discharge Time (s)]]/3600,3)</f>
        <v>34.185000000000002</v>
      </c>
    </row>
    <row r="1439" spans="1:10" hidden="1">
      <c r="A1439" t="s">
        <v>11</v>
      </c>
      <c r="B1439">
        <v>2</v>
      </c>
      <c r="C1439">
        <v>218</v>
      </c>
      <c r="D1439" t="str">
        <f>IF(OR(MOD((Table1[[#This Row],[Cycle]])-1,8)=0,Table1[[#This Row],[Cycle]]=1),"Yes","No")</f>
        <v>No</v>
      </c>
      <c r="E1439">
        <v>1.001620982491E-2</v>
      </c>
      <c r="F1439">
        <f t="shared" si="24"/>
        <v>10.01620982491</v>
      </c>
      <c r="H1439">
        <v>5.3630847930908203</v>
      </c>
      <c r="I1439">
        <v>57601.981390070534</v>
      </c>
      <c r="J1439">
        <f>ROUND(Table1[[#This Row],[Discharge Time (s)]]/3600,3)</f>
        <v>16.001000000000001</v>
      </c>
    </row>
    <row r="1440" spans="1:10" hidden="1">
      <c r="A1440" t="s">
        <v>11</v>
      </c>
      <c r="B1440">
        <v>2</v>
      </c>
      <c r="C1440">
        <v>219</v>
      </c>
      <c r="D1440" t="str">
        <f>IF(OR(MOD((Table1[[#This Row],[Cycle]])-1,8)=0,Table1[[#This Row],[Cycle]]=1),"Yes","No")</f>
        <v>No</v>
      </c>
      <c r="E1440">
        <v>9.9586329527039993E-3</v>
      </c>
      <c r="F1440">
        <f t="shared" si="24"/>
        <v>9.958632952703999</v>
      </c>
      <c r="H1440">
        <v>3.7001938819885254</v>
      </c>
      <c r="I1440">
        <v>57602.003700122834</v>
      </c>
      <c r="J1440">
        <f>ROUND(Table1[[#This Row],[Discharge Time (s)]]/3600,3)</f>
        <v>16.001000000000001</v>
      </c>
    </row>
    <row r="1441" spans="1:10" hidden="1">
      <c r="A1441" t="s">
        <v>11</v>
      </c>
      <c r="B1441">
        <v>2</v>
      </c>
      <c r="C1441">
        <v>220</v>
      </c>
      <c r="D1441" t="str">
        <f>IF(OR(MOD((Table1[[#This Row],[Cycle]])-1,8)=0,Table1[[#This Row],[Cycle]]=1),"Yes","No")</f>
        <v>No</v>
      </c>
      <c r="E1441">
        <v>9.9530860756100008E-3</v>
      </c>
      <c r="F1441">
        <f t="shared" si="24"/>
        <v>9.9530860756100008</v>
      </c>
      <c r="H1441">
        <v>3.7020933628082275</v>
      </c>
      <c r="I1441">
        <v>57600.037626692923</v>
      </c>
      <c r="J1441">
        <f>ROUND(Table1[[#This Row],[Discharge Time (s)]]/3600,3)</f>
        <v>16</v>
      </c>
    </row>
    <row r="1442" spans="1:10" hidden="1">
      <c r="A1442" t="s">
        <v>11</v>
      </c>
      <c r="B1442">
        <v>2</v>
      </c>
      <c r="C1442">
        <v>221</v>
      </c>
      <c r="D1442" t="str">
        <f>IF(OR(MOD((Table1[[#This Row],[Cycle]])-1,8)=0,Table1[[#This Row],[Cycle]]=1),"Yes","No")</f>
        <v>No</v>
      </c>
      <c r="E1442">
        <v>9.9588499840860007E-3</v>
      </c>
      <c r="F1442">
        <f t="shared" si="24"/>
        <v>9.958849984086001</v>
      </c>
      <c r="H1442">
        <v>3.7404055595397949</v>
      </c>
      <c r="I1442">
        <v>57600.037594090143</v>
      </c>
      <c r="J1442">
        <f>ROUND(Table1[[#This Row],[Discharge Time (s)]]/3600,3)</f>
        <v>16</v>
      </c>
    </row>
    <row r="1443" spans="1:10" hidden="1">
      <c r="A1443" t="s">
        <v>11</v>
      </c>
      <c r="B1443">
        <v>2</v>
      </c>
      <c r="C1443">
        <v>222</v>
      </c>
      <c r="D1443" t="str">
        <f>IF(OR(MOD((Table1[[#This Row],[Cycle]])-1,8)=0,Table1[[#This Row],[Cycle]]=1),"Yes","No")</f>
        <v>No</v>
      </c>
      <c r="E1443">
        <v>9.9620990695270008E-3</v>
      </c>
      <c r="F1443">
        <f t="shared" si="24"/>
        <v>9.9620990695270013</v>
      </c>
      <c r="H1443">
        <v>3.742323637008667</v>
      </c>
      <c r="I1443">
        <v>57600.037641116811</v>
      </c>
      <c r="J1443">
        <f>ROUND(Table1[[#This Row],[Discharge Time (s)]]/3600,3)</f>
        <v>16</v>
      </c>
    </row>
    <row r="1444" spans="1:10" hidden="1">
      <c r="A1444" t="s">
        <v>11</v>
      </c>
      <c r="B1444">
        <v>2</v>
      </c>
      <c r="C1444">
        <v>223</v>
      </c>
      <c r="D1444" t="str">
        <f>IF(OR(MOD((Table1[[#This Row],[Cycle]])-1,8)=0,Table1[[#This Row],[Cycle]]=1),"Yes","No")</f>
        <v>No</v>
      </c>
      <c r="E1444">
        <v>9.9899046406640001E-3</v>
      </c>
      <c r="F1444">
        <f t="shared" si="24"/>
        <v>9.9899046406639993</v>
      </c>
      <c r="H1444">
        <v>3.7824714183807373</v>
      </c>
      <c r="I1444">
        <v>57600.037694013139</v>
      </c>
      <c r="J1444">
        <f>ROUND(Table1[[#This Row],[Discharge Time (s)]]/3600,3)</f>
        <v>16</v>
      </c>
    </row>
    <row r="1445" spans="1:10" hidden="1">
      <c r="A1445" t="s">
        <v>11</v>
      </c>
      <c r="B1445">
        <v>2</v>
      </c>
      <c r="C1445">
        <v>224</v>
      </c>
      <c r="D1445" t="str">
        <f>IF(OR(MOD((Table1[[#This Row],[Cycle]])-1,8)=0,Table1[[#This Row],[Cycle]]=1),"Yes","No")</f>
        <v>No</v>
      </c>
      <c r="E1445">
        <v>0</v>
      </c>
      <c r="F1445">
        <f t="shared" si="24"/>
        <v>0</v>
      </c>
      <c r="H1445">
        <v>3.7824714183807373</v>
      </c>
      <c r="I1445">
        <v>0</v>
      </c>
      <c r="J1445">
        <f>ROUND(Table1[[#This Row],[Discharge Time (s)]]/3600,3)</f>
        <v>0</v>
      </c>
    </row>
    <row r="1446" spans="1:10" hidden="1">
      <c r="A1446" t="s">
        <v>11</v>
      </c>
      <c r="B1446">
        <v>2</v>
      </c>
      <c r="C1446">
        <v>225</v>
      </c>
      <c r="D1446" t="str">
        <f>IF(OR(MOD((Table1[[#This Row],[Cycle]])-1,8)=0,Table1[[#This Row],[Cycle]]=1),"Yes","No")</f>
        <v>Yes</v>
      </c>
      <c r="E1446">
        <v>1.9714949757172001E-2</v>
      </c>
      <c r="F1446">
        <f t="shared" si="24"/>
        <v>19.714949757172</v>
      </c>
      <c r="H1446">
        <v>3.7020933628082275</v>
      </c>
      <c r="I1446">
        <v>122833.42823738266</v>
      </c>
      <c r="J1446">
        <f>ROUND(Table1[[#This Row],[Discharge Time (s)]]/3600,3)</f>
        <v>34.119999999999997</v>
      </c>
    </row>
    <row r="1447" spans="1:10" hidden="1">
      <c r="A1447" t="s">
        <v>11</v>
      </c>
      <c r="B1447">
        <v>2</v>
      </c>
      <c r="C1447">
        <v>226</v>
      </c>
      <c r="D1447" t="str">
        <f>IF(OR(MOD((Table1[[#This Row],[Cycle]])-1,8)=0,Table1[[#This Row],[Cycle]]=1),"Yes","No")</f>
        <v>No</v>
      </c>
      <c r="E1447">
        <v>9.9676117962629995E-3</v>
      </c>
      <c r="F1447">
        <f t="shared" si="24"/>
        <v>9.9676117962630002</v>
      </c>
      <c r="H1447">
        <v>5.2805724143981934</v>
      </c>
      <c r="I1447">
        <v>57600.03767962561</v>
      </c>
      <c r="J1447">
        <f>ROUND(Table1[[#This Row],[Discharge Time (s)]]/3600,3)</f>
        <v>16</v>
      </c>
    </row>
    <row r="1448" spans="1:10" hidden="1">
      <c r="A1448" t="s">
        <v>11</v>
      </c>
      <c r="B1448">
        <v>2</v>
      </c>
      <c r="C1448">
        <v>227</v>
      </c>
      <c r="D1448" t="str">
        <f>IF(OR(MOD((Table1[[#This Row],[Cycle]])-1,8)=0,Table1[[#This Row],[Cycle]]=1),"Yes","No")</f>
        <v>No</v>
      </c>
      <c r="E1448">
        <v>9.9585398635270005E-3</v>
      </c>
      <c r="F1448">
        <f t="shared" si="24"/>
        <v>9.958539863527001</v>
      </c>
      <c r="H1448">
        <v>3.7824714183807373</v>
      </c>
      <c r="I1448">
        <v>57602.003717048472</v>
      </c>
      <c r="J1448">
        <f>ROUND(Table1[[#This Row],[Discharge Time (s)]]/3600,3)</f>
        <v>16.001000000000001</v>
      </c>
    </row>
    <row r="1449" spans="1:10" hidden="1">
      <c r="A1449" t="s">
        <v>11</v>
      </c>
      <c r="B1449">
        <v>2</v>
      </c>
      <c r="C1449">
        <v>228</v>
      </c>
      <c r="D1449" t="str">
        <f>IF(OR(MOD((Table1[[#This Row],[Cycle]])-1,8)=0,Table1[[#This Row],[Cycle]]=1),"Yes","No")</f>
        <v>No</v>
      </c>
      <c r="E1449">
        <v>9.9623497639039996E-3</v>
      </c>
      <c r="F1449">
        <f t="shared" ref="F1449:F1512" si="25">1000*E1449</f>
        <v>9.9623497639039993</v>
      </c>
      <c r="H1449">
        <v>3.6982963085174561</v>
      </c>
      <c r="I1449">
        <v>57600.037704796698</v>
      </c>
      <c r="J1449">
        <f>ROUND(Table1[[#This Row],[Discharge Time (s)]]/3600,3)</f>
        <v>16</v>
      </c>
    </row>
    <row r="1450" spans="1:10" hidden="1">
      <c r="A1450" t="s">
        <v>11</v>
      </c>
      <c r="B1450">
        <v>2</v>
      </c>
      <c r="C1450">
        <v>229</v>
      </c>
      <c r="D1450" t="str">
        <f>IF(OR(MOD((Table1[[#This Row],[Cycle]])-1,8)=0,Table1[[#This Row],[Cycle]]=1),"Yes","No")</f>
        <v>No</v>
      </c>
      <c r="E1450">
        <v>1.0021164853976E-2</v>
      </c>
      <c r="F1450">
        <f t="shared" si="25"/>
        <v>10.021164853976</v>
      </c>
      <c r="H1450">
        <v>3.7001938819885254</v>
      </c>
      <c r="I1450">
        <v>57602.003740832813</v>
      </c>
      <c r="J1450">
        <f>ROUND(Table1[[#This Row],[Discharge Time (s)]]/3600,3)</f>
        <v>16.001000000000001</v>
      </c>
    </row>
    <row r="1451" spans="1:10" hidden="1">
      <c r="A1451" t="s">
        <v>11</v>
      </c>
      <c r="B1451">
        <v>2</v>
      </c>
      <c r="C1451">
        <v>230</v>
      </c>
      <c r="D1451" t="str">
        <f>IF(OR(MOD((Table1[[#This Row],[Cycle]])-1,8)=0,Table1[[#This Row],[Cycle]]=1),"Yes","No")</f>
        <v>No</v>
      </c>
      <c r="E1451">
        <v>1.0026875702459999E-2</v>
      </c>
      <c r="F1451">
        <f t="shared" si="25"/>
        <v>10.02687570246</v>
      </c>
      <c r="H1451">
        <v>3.8724198341369629</v>
      </c>
      <c r="I1451">
        <v>57602.004341996646</v>
      </c>
      <c r="J1451">
        <f>ROUND(Table1[[#This Row],[Discharge Time (s)]]/3600,3)</f>
        <v>16.001000000000001</v>
      </c>
    </row>
    <row r="1452" spans="1:10" hidden="1">
      <c r="A1452" t="s">
        <v>11</v>
      </c>
      <c r="B1452">
        <v>2</v>
      </c>
      <c r="C1452">
        <v>231</v>
      </c>
      <c r="D1452" t="str">
        <f>IF(OR(MOD((Table1[[#This Row],[Cycle]])-1,8)=0,Table1[[#This Row],[Cycle]]=1),"Yes","No")</f>
        <v>No</v>
      </c>
      <c r="E1452">
        <v>1.0030449440662999E-2</v>
      </c>
      <c r="F1452">
        <f t="shared" si="25"/>
        <v>10.030449440663</v>
      </c>
      <c r="H1452">
        <v>3.8724198341369629</v>
      </c>
      <c r="I1452">
        <v>57602.008616698338</v>
      </c>
      <c r="J1452">
        <f>ROUND(Table1[[#This Row],[Discharge Time (s)]]/3600,3)</f>
        <v>16.001000000000001</v>
      </c>
    </row>
    <row r="1453" spans="1:10" hidden="1">
      <c r="A1453" t="s">
        <v>11</v>
      </c>
      <c r="B1453">
        <v>2</v>
      </c>
      <c r="C1453">
        <v>232</v>
      </c>
      <c r="D1453" t="str">
        <f>IF(OR(MOD((Table1[[#This Row],[Cycle]])-1,8)=0,Table1[[#This Row],[Cycle]]=1),"Yes","No")</f>
        <v>No</v>
      </c>
      <c r="E1453">
        <v>0</v>
      </c>
      <c r="F1453">
        <f t="shared" si="25"/>
        <v>0</v>
      </c>
      <c r="H1453">
        <v>3.8724198341369629</v>
      </c>
      <c r="I1453">
        <v>0</v>
      </c>
      <c r="J1453">
        <f>ROUND(Table1[[#This Row],[Discharge Time (s)]]/3600,3)</f>
        <v>0</v>
      </c>
    </row>
    <row r="1454" spans="1:10" hidden="1">
      <c r="A1454" t="s">
        <v>11</v>
      </c>
      <c r="B1454">
        <v>2</v>
      </c>
      <c r="C1454">
        <v>233</v>
      </c>
      <c r="D1454" t="str">
        <f>IF(OR(MOD((Table1[[#This Row],[Cycle]])-1,8)=0,Table1[[#This Row],[Cycle]]=1),"Yes","No")</f>
        <v>Yes</v>
      </c>
      <c r="E1454">
        <v>1.9700693738705002E-2</v>
      </c>
      <c r="F1454">
        <f t="shared" si="25"/>
        <v>19.700693738705002</v>
      </c>
      <c r="H1454">
        <v>3.7844102382659912</v>
      </c>
      <c r="I1454">
        <v>122536.73681973886</v>
      </c>
      <c r="J1454">
        <f>ROUND(Table1[[#This Row],[Discharge Time (s)]]/3600,3)</f>
        <v>34.037999999999997</v>
      </c>
    </row>
    <row r="1455" spans="1:10" hidden="1">
      <c r="A1455" t="s">
        <v>11</v>
      </c>
      <c r="B1455">
        <v>2</v>
      </c>
      <c r="C1455">
        <v>234</v>
      </c>
      <c r="D1455" t="str">
        <f>IF(OR(MOD((Table1[[#This Row],[Cycle]])-1,8)=0,Table1[[#This Row],[Cycle]]=1),"Yes","No")</f>
        <v>No</v>
      </c>
      <c r="E1455">
        <v>9.9726242302519991E-3</v>
      </c>
      <c r="F1455">
        <f t="shared" si="25"/>
        <v>9.9726242302519985</v>
      </c>
      <c r="H1455">
        <v>5.3245773315429688</v>
      </c>
      <c r="I1455">
        <v>57602.018172647258</v>
      </c>
      <c r="J1455">
        <f>ROUND(Table1[[#This Row],[Discharge Time (s)]]/3600,3)</f>
        <v>16.001000000000001</v>
      </c>
    </row>
    <row r="1456" spans="1:10" hidden="1">
      <c r="A1456" t="s">
        <v>11</v>
      </c>
      <c r="B1456">
        <v>2</v>
      </c>
      <c r="C1456">
        <v>235</v>
      </c>
      <c r="D1456" t="str">
        <f>IF(OR(MOD((Table1[[#This Row],[Cycle]])-1,8)=0,Table1[[#This Row],[Cycle]]=1),"Yes","No")</f>
        <v>No</v>
      </c>
      <c r="E1456">
        <v>9.9738469682249999E-3</v>
      </c>
      <c r="F1456">
        <f t="shared" si="25"/>
        <v>9.9738469682250006</v>
      </c>
      <c r="H1456">
        <v>3.6561439037322998</v>
      </c>
      <c r="I1456">
        <v>57601.998684285805</v>
      </c>
      <c r="J1456">
        <f>ROUND(Table1[[#This Row],[Discharge Time (s)]]/3600,3)</f>
        <v>16.001000000000001</v>
      </c>
    </row>
    <row r="1457" spans="1:10" hidden="1">
      <c r="A1457" t="s">
        <v>11</v>
      </c>
      <c r="B1457">
        <v>2</v>
      </c>
      <c r="C1457">
        <v>236</v>
      </c>
      <c r="D1457" t="str">
        <f>IF(OR(MOD((Table1[[#This Row],[Cycle]])-1,8)=0,Table1[[#This Row],[Cycle]]=1),"Yes","No")</f>
        <v>No</v>
      </c>
      <c r="E1457">
        <v>1.0041990908968E-2</v>
      </c>
      <c r="F1457">
        <f t="shared" si="25"/>
        <v>10.041990908968</v>
      </c>
      <c r="H1457">
        <v>3.742323637008667</v>
      </c>
      <c r="I1457">
        <v>57600.040847684861</v>
      </c>
      <c r="J1457">
        <f>ROUND(Table1[[#This Row],[Discharge Time (s)]]/3600,3)</f>
        <v>16</v>
      </c>
    </row>
    <row r="1458" spans="1:10" hidden="1">
      <c r="A1458" t="s">
        <v>11</v>
      </c>
      <c r="B1458">
        <v>2</v>
      </c>
      <c r="C1458">
        <v>237</v>
      </c>
      <c r="D1458" t="str">
        <f>IF(OR(MOD((Table1[[#This Row],[Cycle]])-1,8)=0,Table1[[#This Row],[Cycle]]=1),"Yes","No")</f>
        <v>No</v>
      </c>
      <c r="E1458">
        <v>1.0033358699046001E-2</v>
      </c>
      <c r="F1458">
        <f t="shared" si="25"/>
        <v>10.033358699046001</v>
      </c>
      <c r="H1458">
        <v>3.8284151554107666</v>
      </c>
      <c r="I1458">
        <v>57601.987522121883</v>
      </c>
      <c r="J1458">
        <f>ROUND(Table1[[#This Row],[Discharge Time (s)]]/3600,3)</f>
        <v>16.001000000000001</v>
      </c>
    </row>
    <row r="1459" spans="1:10" hidden="1">
      <c r="A1459" t="s">
        <v>11</v>
      </c>
      <c r="B1459">
        <v>2</v>
      </c>
      <c r="C1459">
        <v>238</v>
      </c>
      <c r="D1459" t="str">
        <f>IF(OR(MOD((Table1[[#This Row],[Cycle]])-1,8)=0,Table1[[#This Row],[Cycle]]=1),"Yes","No")</f>
        <v>No</v>
      </c>
      <c r="E1459">
        <v>1.0025540838337E-2</v>
      </c>
      <c r="F1459">
        <f t="shared" si="25"/>
        <v>10.025540838336999</v>
      </c>
      <c r="H1459">
        <v>3.7824714183807373</v>
      </c>
      <c r="I1459">
        <v>57601.999911019251</v>
      </c>
      <c r="J1459">
        <f>ROUND(Table1[[#This Row],[Discharge Time (s)]]/3600,3)</f>
        <v>16.001000000000001</v>
      </c>
    </row>
    <row r="1460" spans="1:10" hidden="1">
      <c r="A1460" t="s">
        <v>11</v>
      </c>
      <c r="B1460">
        <v>2</v>
      </c>
      <c r="C1460">
        <v>239</v>
      </c>
      <c r="D1460" t="str">
        <f>IF(OR(MOD((Table1[[#This Row],[Cycle]])-1,8)=0,Table1[[#This Row],[Cycle]]=1),"Yes","No")</f>
        <v>No</v>
      </c>
      <c r="E1460">
        <v>1.0009391152280001E-2</v>
      </c>
      <c r="F1460">
        <f t="shared" si="25"/>
        <v>10.009391152280001</v>
      </c>
      <c r="H1460">
        <v>3.7844102382659912</v>
      </c>
      <c r="I1460">
        <v>57601.990375399721</v>
      </c>
      <c r="J1460">
        <f>ROUND(Table1[[#This Row],[Discharge Time (s)]]/3600,3)</f>
        <v>16.001000000000001</v>
      </c>
    </row>
    <row r="1461" spans="1:10" hidden="1">
      <c r="A1461" t="s">
        <v>11</v>
      </c>
      <c r="B1461">
        <v>2</v>
      </c>
      <c r="C1461">
        <v>240</v>
      </c>
      <c r="D1461" t="str">
        <f>IF(OR(MOD((Table1[[#This Row],[Cycle]])-1,8)=0,Table1[[#This Row],[Cycle]]=1),"Yes","No")</f>
        <v>No</v>
      </c>
      <c r="E1461">
        <v>0</v>
      </c>
      <c r="F1461">
        <f t="shared" si="25"/>
        <v>0</v>
      </c>
      <c r="H1461">
        <v>3.7844102382659912</v>
      </c>
      <c r="I1461">
        <v>0</v>
      </c>
      <c r="J1461">
        <f>ROUND(Table1[[#This Row],[Discharge Time (s)]]/3600,3)</f>
        <v>0</v>
      </c>
    </row>
    <row r="1462" spans="1:10" hidden="1">
      <c r="A1462" t="s">
        <v>11</v>
      </c>
      <c r="B1462">
        <v>2</v>
      </c>
      <c r="C1462">
        <v>241</v>
      </c>
      <c r="D1462" t="str">
        <f>IF(OR(MOD((Table1[[#This Row],[Cycle]])-1,8)=0,Table1[[#This Row],[Cycle]]=1),"Yes","No")</f>
        <v>Yes</v>
      </c>
      <c r="E1462">
        <v>1.9683800293998001E-2</v>
      </c>
      <c r="F1462">
        <f t="shared" si="25"/>
        <v>19.683800293998001</v>
      </c>
      <c r="H1462">
        <v>3.744243860244751</v>
      </c>
      <c r="I1462">
        <v>122126.76648654867</v>
      </c>
      <c r="J1462">
        <f>ROUND(Table1[[#This Row],[Discharge Time (s)]]/3600,3)</f>
        <v>33.923999999999999</v>
      </c>
    </row>
    <row r="1463" spans="1:10" hidden="1">
      <c r="A1463" t="s">
        <v>11</v>
      </c>
      <c r="B1463">
        <v>2</v>
      </c>
      <c r="C1463">
        <v>242</v>
      </c>
      <c r="D1463" t="str">
        <f>IF(OR(MOD((Table1[[#This Row],[Cycle]])-1,8)=0,Table1[[#This Row],[Cycle]]=1),"Yes","No")</f>
        <v>No</v>
      </c>
      <c r="E1463">
        <v>9.9955115207319995E-3</v>
      </c>
      <c r="F1463">
        <f t="shared" si="25"/>
        <v>9.9955115207320002</v>
      </c>
      <c r="H1463">
        <v>5.2859911918640137</v>
      </c>
      <c r="I1463">
        <v>57600.037740884261</v>
      </c>
      <c r="J1463">
        <f>ROUND(Table1[[#This Row],[Discharge Time (s)]]/3600,3)</f>
        <v>16</v>
      </c>
    </row>
    <row r="1464" spans="1:10" hidden="1">
      <c r="A1464" t="s">
        <v>11</v>
      </c>
      <c r="B1464">
        <v>2</v>
      </c>
      <c r="C1464">
        <v>243</v>
      </c>
      <c r="D1464" t="str">
        <f>IF(OR(MOD((Table1[[#This Row],[Cycle]])-1,8)=0,Table1[[#This Row],[Cycle]]=1),"Yes","No")</f>
        <v>No</v>
      </c>
      <c r="E1464">
        <v>1.0035879478925E-2</v>
      </c>
      <c r="F1464">
        <f t="shared" si="25"/>
        <v>10.035879478924999</v>
      </c>
      <c r="H1464">
        <v>3.744243860244751</v>
      </c>
      <c r="I1464">
        <v>57602.001081535949</v>
      </c>
      <c r="J1464">
        <f>ROUND(Table1[[#This Row],[Discharge Time (s)]]/3600,3)</f>
        <v>16.001000000000001</v>
      </c>
    </row>
    <row r="1465" spans="1:10" hidden="1">
      <c r="A1465" t="s">
        <v>11</v>
      </c>
      <c r="B1465">
        <v>2</v>
      </c>
      <c r="C1465">
        <v>244</v>
      </c>
      <c r="D1465" t="str">
        <f>IF(OR(MOD((Table1[[#This Row],[Cycle]])-1,8)=0,Table1[[#This Row],[Cycle]]=1),"Yes","No")</f>
        <v>No</v>
      </c>
      <c r="E1465">
        <v>1.0035380996188999E-2</v>
      </c>
      <c r="F1465">
        <f t="shared" si="25"/>
        <v>10.035380996189</v>
      </c>
      <c r="H1465">
        <v>3.8724198341369629</v>
      </c>
      <c r="I1465">
        <v>57602.004532188075</v>
      </c>
      <c r="J1465">
        <f>ROUND(Table1[[#This Row],[Discharge Time (s)]]/3600,3)</f>
        <v>16.001000000000001</v>
      </c>
    </row>
    <row r="1466" spans="1:10" hidden="1">
      <c r="A1466" t="s">
        <v>11</v>
      </c>
      <c r="B1466">
        <v>2</v>
      </c>
      <c r="C1466">
        <v>245</v>
      </c>
      <c r="D1466" t="str">
        <f>IF(OR(MOD((Table1[[#This Row],[Cycle]])-1,8)=0,Table1[[#This Row],[Cycle]]=1),"Yes","No")</f>
        <v>No</v>
      </c>
      <c r="E1466">
        <v>1.0050225786691999E-2</v>
      </c>
      <c r="F1466">
        <f t="shared" si="25"/>
        <v>10.050225786692</v>
      </c>
      <c r="H1466">
        <v>3.8284151554107666</v>
      </c>
      <c r="I1466">
        <v>57602.003908095809</v>
      </c>
      <c r="J1466">
        <f>ROUND(Table1[[#This Row],[Discharge Time (s)]]/3600,3)</f>
        <v>16.001000000000001</v>
      </c>
    </row>
    <row r="1467" spans="1:10" hidden="1">
      <c r="A1467" t="s">
        <v>11</v>
      </c>
      <c r="B1467">
        <v>2</v>
      </c>
      <c r="C1467">
        <v>246</v>
      </c>
      <c r="D1467" t="str">
        <f>IF(OR(MOD((Table1[[#This Row],[Cycle]])-1,8)=0,Table1[[#This Row],[Cycle]]=1),"Yes","No")</f>
        <v>No</v>
      </c>
      <c r="E1467">
        <v>1.0052772297294E-2</v>
      </c>
      <c r="F1467">
        <f t="shared" si="25"/>
        <v>10.052772297294</v>
      </c>
      <c r="H1467">
        <v>3.8284151554107666</v>
      </c>
      <c r="I1467">
        <v>57600.038164632206</v>
      </c>
      <c r="J1467">
        <f>ROUND(Table1[[#This Row],[Discharge Time (s)]]/3600,3)</f>
        <v>16</v>
      </c>
    </row>
    <row r="1468" spans="1:10" hidden="1">
      <c r="A1468" t="s">
        <v>11</v>
      </c>
      <c r="B1468">
        <v>2</v>
      </c>
      <c r="C1468">
        <v>247</v>
      </c>
      <c r="D1468" t="str">
        <f>IF(OR(MOD((Table1[[#This Row],[Cycle]])-1,8)=0,Table1[[#This Row],[Cycle]]=1),"Yes","No")</f>
        <v>No</v>
      </c>
      <c r="E1468">
        <v>1.0038521975706999E-2</v>
      </c>
      <c r="F1468">
        <f t="shared" si="25"/>
        <v>10.038521975706999</v>
      </c>
      <c r="H1468">
        <v>3.7844102382659912</v>
      </c>
      <c r="I1468">
        <v>57602.004743899161</v>
      </c>
      <c r="J1468">
        <f>ROUND(Table1[[#This Row],[Discharge Time (s)]]/3600,3)</f>
        <v>16.001000000000001</v>
      </c>
    </row>
    <row r="1469" spans="1:10" hidden="1">
      <c r="A1469" t="s">
        <v>11</v>
      </c>
      <c r="B1469">
        <v>2</v>
      </c>
      <c r="C1469">
        <v>248</v>
      </c>
      <c r="D1469" t="str">
        <f>IF(OR(MOD((Table1[[#This Row],[Cycle]])-1,8)=0,Table1[[#This Row],[Cycle]]=1),"Yes","No")</f>
        <v>No</v>
      </c>
      <c r="E1469">
        <v>0</v>
      </c>
      <c r="F1469">
        <f t="shared" si="25"/>
        <v>0</v>
      </c>
      <c r="H1469">
        <v>3.7844102382659912</v>
      </c>
      <c r="I1469">
        <v>0</v>
      </c>
      <c r="J1469">
        <f>ROUND(Table1[[#This Row],[Discharge Time (s)]]/3600,3)</f>
        <v>0</v>
      </c>
    </row>
    <row r="1470" spans="1:10" hidden="1">
      <c r="A1470" t="s">
        <v>11</v>
      </c>
      <c r="B1470">
        <v>2</v>
      </c>
      <c r="C1470">
        <v>249</v>
      </c>
      <c r="D1470" t="str">
        <f>IF(OR(MOD((Table1[[#This Row],[Cycle]])-1,8)=0,Table1[[#This Row],[Cycle]]=1),"Yes","No")</f>
        <v>Yes</v>
      </c>
      <c r="E1470">
        <v>1.9672233107972999E-2</v>
      </c>
      <c r="F1470">
        <f t="shared" si="25"/>
        <v>19.672233107973</v>
      </c>
      <c r="H1470">
        <v>3.744243860244751</v>
      </c>
      <c r="I1470">
        <v>122001.50133664079</v>
      </c>
      <c r="J1470">
        <f>ROUND(Table1[[#This Row],[Discharge Time (s)]]/3600,3)</f>
        <v>33.889000000000003</v>
      </c>
    </row>
    <row r="1471" spans="1:10" hidden="1">
      <c r="A1471" t="s">
        <v>11</v>
      </c>
      <c r="B1471">
        <v>2</v>
      </c>
      <c r="C1471">
        <v>250</v>
      </c>
      <c r="D1471" t="str">
        <f>IF(OR(MOD((Table1[[#This Row],[Cycle]])-1,8)=0,Table1[[#This Row],[Cycle]]=1),"Yes","No")</f>
        <v>No</v>
      </c>
      <c r="E1471">
        <v>1.0038594378680999E-2</v>
      </c>
      <c r="F1471">
        <f t="shared" si="25"/>
        <v>10.038594378680999</v>
      </c>
      <c r="H1471">
        <v>5.4125866889953613</v>
      </c>
      <c r="I1471">
        <v>57602.003792699586</v>
      </c>
      <c r="J1471">
        <f>ROUND(Table1[[#This Row],[Discharge Time (s)]]/3600,3)</f>
        <v>16.001000000000001</v>
      </c>
    </row>
    <row r="1472" spans="1:10" hidden="1">
      <c r="A1472" t="s">
        <v>11</v>
      </c>
      <c r="B1472">
        <v>2</v>
      </c>
      <c r="C1472">
        <v>251</v>
      </c>
      <c r="D1472" t="str">
        <f>IF(OR(MOD((Table1[[#This Row],[Cycle]])-1,8)=0,Table1[[#This Row],[Cycle]]=1),"Yes","No")</f>
        <v>No</v>
      </c>
      <c r="E1472">
        <v>1.003484350908E-2</v>
      </c>
      <c r="F1472">
        <f t="shared" si="25"/>
        <v>10.03484350908</v>
      </c>
      <c r="H1472">
        <v>3.7404055595397949</v>
      </c>
      <c r="I1472">
        <v>57600.038679056699</v>
      </c>
      <c r="J1472">
        <f>ROUND(Table1[[#This Row],[Discharge Time (s)]]/3600,3)</f>
        <v>16</v>
      </c>
    </row>
    <row r="1473" spans="1:10" hidden="1">
      <c r="A1473" t="s">
        <v>11</v>
      </c>
      <c r="B1473">
        <v>2</v>
      </c>
      <c r="C1473">
        <v>252</v>
      </c>
      <c r="D1473" t="str">
        <f>IF(OR(MOD((Table1[[#This Row],[Cycle]])-1,8)=0,Table1[[#This Row],[Cycle]]=1),"Yes","No")</f>
        <v>No</v>
      </c>
      <c r="E1473">
        <v>9.9986644256559992E-3</v>
      </c>
      <c r="F1473">
        <f t="shared" si="25"/>
        <v>9.9986644256559991</v>
      </c>
      <c r="H1473">
        <v>3.744243860244751</v>
      </c>
      <c r="I1473">
        <v>57602.003725726521</v>
      </c>
      <c r="J1473">
        <f>ROUND(Table1[[#This Row],[Discharge Time (s)]]/3600,3)</f>
        <v>16.001000000000001</v>
      </c>
    </row>
    <row r="1474" spans="1:10" hidden="1">
      <c r="A1474" t="s">
        <v>11</v>
      </c>
      <c r="B1474">
        <v>2</v>
      </c>
      <c r="C1474">
        <v>253</v>
      </c>
      <c r="D1474" t="str">
        <f>IF(OR(MOD((Table1[[#This Row],[Cycle]])-1,8)=0,Table1[[#This Row],[Cycle]]=1),"Yes","No")</f>
        <v>No</v>
      </c>
      <c r="E1474">
        <v>1.0014772361289E-2</v>
      </c>
      <c r="F1474">
        <f t="shared" si="25"/>
        <v>10.014772361289001</v>
      </c>
      <c r="H1474">
        <v>3.826453685760498</v>
      </c>
      <c r="I1474">
        <v>57602.016320451992</v>
      </c>
      <c r="J1474">
        <f>ROUND(Table1[[#This Row],[Discharge Time (s)]]/3600,3)</f>
        <v>16.001000000000001</v>
      </c>
    </row>
    <row r="1475" spans="1:10" hidden="1">
      <c r="A1475" t="s">
        <v>11</v>
      </c>
      <c r="B1475">
        <v>2</v>
      </c>
      <c r="C1475">
        <v>254</v>
      </c>
      <c r="D1475" t="str">
        <f>IF(OR(MOD((Table1[[#This Row],[Cycle]])-1,8)=0,Table1[[#This Row],[Cycle]]=1),"Yes","No")</f>
        <v>No</v>
      </c>
      <c r="E1475">
        <v>1.0003756692097E-2</v>
      </c>
      <c r="F1475">
        <f t="shared" si="25"/>
        <v>10.003756692097001</v>
      </c>
      <c r="H1475">
        <v>3.8704359531402588</v>
      </c>
      <c r="I1475">
        <v>57600.037791313975</v>
      </c>
      <c r="J1475">
        <f>ROUND(Table1[[#This Row],[Discharge Time (s)]]/3600,3)</f>
        <v>16</v>
      </c>
    </row>
    <row r="1476" spans="1:10" hidden="1">
      <c r="A1476" t="s">
        <v>11</v>
      </c>
      <c r="B1476">
        <v>2</v>
      </c>
      <c r="C1476">
        <v>255</v>
      </c>
      <c r="D1476" t="str">
        <f>IF(OR(MOD((Table1[[#This Row],[Cycle]])-1,8)=0,Table1[[#This Row],[Cycle]]=1),"Yes","No")</f>
        <v>No</v>
      </c>
      <c r="E1476">
        <v>1.002407973862E-2</v>
      </c>
      <c r="F1476">
        <f t="shared" si="25"/>
        <v>10.024079738619999</v>
      </c>
      <c r="H1476">
        <v>3.8724198341369629</v>
      </c>
      <c r="I1476">
        <v>57602.004136971329</v>
      </c>
      <c r="J1476">
        <f>ROUND(Table1[[#This Row],[Discharge Time (s)]]/3600,3)</f>
        <v>16.001000000000001</v>
      </c>
    </row>
    <row r="1477" spans="1:10" hidden="1">
      <c r="A1477" t="s">
        <v>11</v>
      </c>
      <c r="B1477">
        <v>2</v>
      </c>
      <c r="C1477">
        <v>256</v>
      </c>
      <c r="D1477" t="str">
        <f>IF(OR(MOD((Table1[[#This Row],[Cycle]])-1,8)=0,Table1[[#This Row],[Cycle]]=1),"Yes","No")</f>
        <v>No</v>
      </c>
      <c r="E1477">
        <v>0</v>
      </c>
      <c r="F1477">
        <f t="shared" si="25"/>
        <v>0</v>
      </c>
      <c r="H1477">
        <v>3.8724198341369629</v>
      </c>
      <c r="I1477">
        <v>0</v>
      </c>
      <c r="J1477">
        <f>ROUND(Table1[[#This Row],[Discharge Time (s)]]/3600,3)</f>
        <v>0</v>
      </c>
    </row>
    <row r="1478" spans="1:10" hidden="1">
      <c r="A1478" t="s">
        <v>11</v>
      </c>
      <c r="B1478">
        <v>2</v>
      </c>
      <c r="C1478">
        <v>257</v>
      </c>
      <c r="D1478" t="str">
        <f>IF(OR(MOD((Table1[[#This Row],[Cycle]])-1,8)=0,Table1[[#This Row],[Cycle]]=1),"Yes","No")</f>
        <v>Yes</v>
      </c>
      <c r="E1478">
        <v>1.9660988615941E-2</v>
      </c>
      <c r="F1478">
        <f t="shared" si="25"/>
        <v>19.660988615941001</v>
      </c>
      <c r="H1478">
        <v>3.744243860244751</v>
      </c>
      <c r="I1478">
        <v>121908.43285310932</v>
      </c>
      <c r="J1478">
        <f>ROUND(Table1[[#This Row],[Discharge Time (s)]]/3600,3)</f>
        <v>33.863</v>
      </c>
    </row>
    <row r="1479" spans="1:10" hidden="1">
      <c r="A1479" t="s">
        <v>11</v>
      </c>
      <c r="B1479">
        <v>2</v>
      </c>
      <c r="C1479">
        <v>258</v>
      </c>
      <c r="D1479" t="str">
        <f>IF(OR(MOD((Table1[[#This Row],[Cycle]])-1,8)=0,Table1[[#This Row],[Cycle]]=1),"Yes","No")</f>
        <v>No</v>
      </c>
      <c r="E1479">
        <v>1.0020362140788001E-2</v>
      </c>
      <c r="F1479">
        <f t="shared" si="25"/>
        <v>10.020362140788</v>
      </c>
      <c r="H1479">
        <v>5.3300414085388184</v>
      </c>
      <c r="I1479">
        <v>57602.006008348559</v>
      </c>
      <c r="J1479">
        <f>ROUND(Table1[[#This Row],[Discharge Time (s)]]/3600,3)</f>
        <v>16.001000000000001</v>
      </c>
    </row>
    <row r="1480" spans="1:10" hidden="1">
      <c r="A1480" t="s">
        <v>11</v>
      </c>
      <c r="B1480">
        <v>2</v>
      </c>
      <c r="C1480">
        <v>259</v>
      </c>
      <c r="D1480" t="str">
        <f>IF(OR(MOD((Table1[[#This Row],[Cycle]])-1,8)=0,Table1[[#This Row],[Cycle]]=1),"Yes","No")</f>
        <v>No</v>
      </c>
      <c r="E1480">
        <v>1.0045716453703999E-2</v>
      </c>
      <c r="F1480">
        <f t="shared" si="25"/>
        <v>10.045716453703999</v>
      </c>
      <c r="H1480">
        <v>3.826453685760498</v>
      </c>
      <c r="I1480">
        <v>57600.03762518744</v>
      </c>
      <c r="J1480">
        <f>ROUND(Table1[[#This Row],[Discharge Time (s)]]/3600,3)</f>
        <v>16</v>
      </c>
    </row>
    <row r="1481" spans="1:10" hidden="1">
      <c r="A1481" t="s">
        <v>11</v>
      </c>
      <c r="B1481">
        <v>2</v>
      </c>
      <c r="C1481">
        <v>260</v>
      </c>
      <c r="D1481" t="str">
        <f>IF(OR(MOD((Table1[[#This Row],[Cycle]])-1,8)=0,Table1[[#This Row],[Cycle]]=1),"Yes","No")</f>
        <v>No</v>
      </c>
      <c r="E1481">
        <v>1.0047699450736001E-2</v>
      </c>
      <c r="F1481">
        <f t="shared" si="25"/>
        <v>10.047699450736001</v>
      </c>
      <c r="H1481">
        <v>3.8284151554107666</v>
      </c>
      <c r="I1481">
        <v>57602.001337310896</v>
      </c>
      <c r="J1481">
        <f>ROUND(Table1[[#This Row],[Discharge Time (s)]]/3600,3)</f>
        <v>16.001000000000001</v>
      </c>
    </row>
    <row r="1482" spans="1:10" hidden="1">
      <c r="A1482" t="s">
        <v>11</v>
      </c>
      <c r="B1482">
        <v>2</v>
      </c>
      <c r="C1482">
        <v>261</v>
      </c>
      <c r="D1482" t="str">
        <f>IF(OR(MOD((Table1[[#This Row],[Cycle]])-1,8)=0,Table1[[#This Row],[Cycle]]=1),"Yes","No")</f>
        <v>No</v>
      </c>
      <c r="E1482">
        <v>1.0041290296564E-2</v>
      </c>
      <c r="F1482">
        <f t="shared" si="25"/>
        <v>10.041290296564</v>
      </c>
      <c r="H1482">
        <v>3.7461659908294678</v>
      </c>
      <c r="I1482">
        <v>57602.00371511573</v>
      </c>
      <c r="J1482">
        <f>ROUND(Table1[[#This Row],[Discharge Time (s)]]/3600,3)</f>
        <v>16.001000000000001</v>
      </c>
    </row>
    <row r="1483" spans="1:10" hidden="1">
      <c r="A1483" t="s">
        <v>11</v>
      </c>
      <c r="B1483">
        <v>2</v>
      </c>
      <c r="C1483">
        <v>262</v>
      </c>
      <c r="D1483" t="str">
        <f>IF(OR(MOD((Table1[[#This Row],[Cycle]])-1,8)=0,Table1[[#This Row],[Cycle]]=1),"Yes","No")</f>
        <v>No</v>
      </c>
      <c r="E1483">
        <v>1.0036299837214E-2</v>
      </c>
      <c r="F1483">
        <f t="shared" si="25"/>
        <v>10.036299837213999</v>
      </c>
      <c r="H1483">
        <v>3.9144182205200195</v>
      </c>
      <c r="I1483">
        <v>57602.003759832718</v>
      </c>
      <c r="J1483">
        <f>ROUND(Table1[[#This Row],[Discharge Time (s)]]/3600,3)</f>
        <v>16.001000000000001</v>
      </c>
    </row>
    <row r="1484" spans="1:10" hidden="1">
      <c r="A1484" t="s">
        <v>11</v>
      </c>
      <c r="B1484">
        <v>2</v>
      </c>
      <c r="C1484">
        <v>263</v>
      </c>
      <c r="D1484" t="str">
        <f>IF(OR(MOD((Table1[[#This Row],[Cycle]])-1,8)=0,Table1[[#This Row],[Cycle]]=1),"Yes","No")</f>
        <v>No</v>
      </c>
      <c r="E1484">
        <v>1.0041213167311E-2</v>
      </c>
      <c r="F1484">
        <f t="shared" si="25"/>
        <v>10.041213167311</v>
      </c>
      <c r="H1484">
        <v>3.7844102382659912</v>
      </c>
      <c r="I1484">
        <v>57602.005897563591</v>
      </c>
      <c r="J1484">
        <f>ROUND(Table1[[#This Row],[Discharge Time (s)]]/3600,3)</f>
        <v>16.001000000000001</v>
      </c>
    </row>
    <row r="1485" spans="1:10" hidden="1">
      <c r="A1485" t="s">
        <v>11</v>
      </c>
      <c r="B1485">
        <v>2</v>
      </c>
      <c r="C1485">
        <v>264</v>
      </c>
      <c r="D1485" t="str">
        <f>IF(OR(MOD((Table1[[#This Row],[Cycle]])-1,8)=0,Table1[[#This Row],[Cycle]]=1),"Yes","No")</f>
        <v>No</v>
      </c>
      <c r="E1485">
        <v>0</v>
      </c>
      <c r="F1485">
        <f t="shared" si="25"/>
        <v>0</v>
      </c>
      <c r="H1485">
        <v>3.7844102382659912</v>
      </c>
      <c r="I1485">
        <v>0</v>
      </c>
      <c r="J1485">
        <f>ROUND(Table1[[#This Row],[Discharge Time (s)]]/3600,3)</f>
        <v>0</v>
      </c>
    </row>
    <row r="1486" spans="1:10" hidden="1">
      <c r="A1486" t="s">
        <v>11</v>
      </c>
      <c r="B1486">
        <v>2</v>
      </c>
      <c r="C1486">
        <v>265</v>
      </c>
      <c r="D1486" t="str">
        <f>IF(OR(MOD((Table1[[#This Row],[Cycle]])-1,8)=0,Table1[[#This Row],[Cycle]]=1),"Yes","No")</f>
        <v>Yes</v>
      </c>
      <c r="E1486">
        <v>1.9641393075915E-2</v>
      </c>
      <c r="F1486">
        <f t="shared" si="25"/>
        <v>19.641393075915001</v>
      </c>
      <c r="H1486">
        <v>3.8303782939910889</v>
      </c>
      <c r="I1486">
        <v>121516.62439303078</v>
      </c>
      <c r="J1486">
        <f>ROUND(Table1[[#This Row],[Discharge Time (s)]]/3600,3)</f>
        <v>33.755000000000003</v>
      </c>
    </row>
    <row r="1487" spans="1:10" hidden="1">
      <c r="A1487" t="s">
        <v>11</v>
      </c>
      <c r="B1487">
        <v>2</v>
      </c>
      <c r="C1487">
        <v>266</v>
      </c>
      <c r="D1487" t="str">
        <f>IF(OR(MOD((Table1[[#This Row],[Cycle]])-1,8)=0,Table1[[#This Row],[Cycle]]=1),"Yes","No")</f>
        <v>No</v>
      </c>
      <c r="E1487">
        <v>1.0050595058544E-2</v>
      </c>
      <c r="F1487">
        <f t="shared" si="25"/>
        <v>10.050595058543999</v>
      </c>
      <c r="H1487">
        <v>5.4977784156799316</v>
      </c>
      <c r="I1487">
        <v>57600.039875322153</v>
      </c>
      <c r="J1487">
        <f>ROUND(Table1[[#This Row],[Discharge Time (s)]]/3600,3)</f>
        <v>16</v>
      </c>
    </row>
    <row r="1488" spans="1:10" hidden="1">
      <c r="A1488" t="s">
        <v>11</v>
      </c>
      <c r="B1488">
        <v>2</v>
      </c>
      <c r="C1488">
        <v>267</v>
      </c>
      <c r="D1488" t="str">
        <f>IF(OR(MOD((Table1[[#This Row],[Cycle]])-1,8)=0,Table1[[#This Row],[Cycle]]=1),"Yes","No")</f>
        <v>No</v>
      </c>
      <c r="E1488">
        <v>1.0039019658922E-2</v>
      </c>
      <c r="F1488">
        <f t="shared" si="25"/>
        <v>10.039019658921999</v>
      </c>
      <c r="H1488">
        <v>3.744243860244751</v>
      </c>
      <c r="I1488">
        <v>57601.996293005679</v>
      </c>
      <c r="J1488">
        <f>ROUND(Table1[[#This Row],[Discharge Time (s)]]/3600,3)</f>
        <v>16.001000000000001</v>
      </c>
    </row>
    <row r="1489" spans="1:10" hidden="1">
      <c r="A1489" t="s">
        <v>11</v>
      </c>
      <c r="B1489">
        <v>2</v>
      </c>
      <c r="C1489">
        <v>268</v>
      </c>
      <c r="D1489" t="str">
        <f>IF(OR(MOD((Table1[[#This Row],[Cycle]])-1,8)=0,Table1[[#This Row],[Cycle]]=1),"Yes","No")</f>
        <v>No</v>
      </c>
      <c r="E1489">
        <v>1.0042900010181001E-2</v>
      </c>
      <c r="F1489">
        <f t="shared" si="25"/>
        <v>10.042900010181</v>
      </c>
      <c r="H1489">
        <v>3.8303782939910889</v>
      </c>
      <c r="I1489">
        <v>57601.997592003681</v>
      </c>
      <c r="J1489">
        <f>ROUND(Table1[[#This Row],[Discharge Time (s)]]/3600,3)</f>
        <v>16.001000000000001</v>
      </c>
    </row>
    <row r="1490" spans="1:10" hidden="1">
      <c r="A1490" t="s">
        <v>11</v>
      </c>
      <c r="B1490">
        <v>2</v>
      </c>
      <c r="C1490">
        <v>269</v>
      </c>
      <c r="D1490" t="str">
        <f>IF(OR(MOD((Table1[[#This Row],[Cycle]])-1,8)=0,Table1[[#This Row],[Cycle]]=1),"Yes","No")</f>
        <v>No</v>
      </c>
      <c r="E1490">
        <v>1.0047072141886E-2</v>
      </c>
      <c r="F1490">
        <f t="shared" si="25"/>
        <v>10.047072141886</v>
      </c>
      <c r="H1490">
        <v>3.8724198341369629</v>
      </c>
      <c r="I1490">
        <v>57600.037476700629</v>
      </c>
      <c r="J1490">
        <f>ROUND(Table1[[#This Row],[Discharge Time (s)]]/3600,3)</f>
        <v>16</v>
      </c>
    </row>
    <row r="1491" spans="1:10" hidden="1">
      <c r="A1491" t="s">
        <v>11</v>
      </c>
      <c r="B1491">
        <v>2</v>
      </c>
      <c r="C1491">
        <v>270</v>
      </c>
      <c r="D1491" t="str">
        <f>IF(OR(MOD((Table1[[#This Row],[Cycle]])-1,8)=0,Table1[[#This Row],[Cycle]]=1),"Yes","No")</f>
        <v>No</v>
      </c>
      <c r="E1491">
        <v>1.0032322326342E-2</v>
      </c>
      <c r="F1491">
        <f t="shared" si="25"/>
        <v>10.032322326341999</v>
      </c>
      <c r="H1491">
        <v>3.8724198341369629</v>
      </c>
      <c r="I1491">
        <v>57602.0069180477</v>
      </c>
      <c r="J1491">
        <f>ROUND(Table1[[#This Row],[Discharge Time (s)]]/3600,3)</f>
        <v>16.001000000000001</v>
      </c>
    </row>
    <row r="1492" spans="1:10" hidden="1">
      <c r="A1492" t="s">
        <v>11</v>
      </c>
      <c r="B1492">
        <v>2</v>
      </c>
      <c r="C1492">
        <v>271</v>
      </c>
      <c r="D1492" t="str">
        <f>IF(OR(MOD((Table1[[#This Row],[Cycle]])-1,8)=0,Table1[[#This Row],[Cycle]]=1),"Yes","No")</f>
        <v>No</v>
      </c>
      <c r="E1492">
        <v>1.0026702097197001E-2</v>
      </c>
      <c r="F1492">
        <f t="shared" si="25"/>
        <v>10.026702097197001</v>
      </c>
      <c r="H1492">
        <v>3.8724198341369629</v>
      </c>
      <c r="I1492">
        <v>57602.009811763106</v>
      </c>
      <c r="J1492">
        <f>ROUND(Table1[[#This Row],[Discharge Time (s)]]/3600,3)</f>
        <v>16.001000000000001</v>
      </c>
    </row>
    <row r="1493" spans="1:10" hidden="1">
      <c r="A1493" t="s">
        <v>11</v>
      </c>
      <c r="B1493">
        <v>2</v>
      </c>
      <c r="C1493">
        <v>272</v>
      </c>
      <c r="D1493" t="str">
        <f>IF(OR(MOD((Table1[[#This Row],[Cycle]])-1,8)=0,Table1[[#This Row],[Cycle]]=1),"Yes","No")</f>
        <v>No</v>
      </c>
      <c r="E1493">
        <v>0</v>
      </c>
      <c r="F1493">
        <f t="shared" si="25"/>
        <v>0</v>
      </c>
      <c r="H1493">
        <v>3.8724198341369629</v>
      </c>
      <c r="I1493">
        <v>0</v>
      </c>
      <c r="J1493">
        <f>ROUND(Table1[[#This Row],[Discharge Time (s)]]/3600,3)</f>
        <v>0</v>
      </c>
    </row>
    <row r="1494" spans="1:10" hidden="1">
      <c r="A1494" t="s">
        <v>11</v>
      </c>
      <c r="B1494">
        <v>2</v>
      </c>
      <c r="C1494">
        <v>273</v>
      </c>
      <c r="D1494" t="str">
        <f>IF(OR(MOD((Table1[[#This Row],[Cycle]])-1,8)=0,Table1[[#This Row],[Cycle]]=1),"Yes","No")</f>
        <v>Yes</v>
      </c>
      <c r="E1494">
        <v>1.9622783835283E-2</v>
      </c>
      <c r="F1494">
        <f t="shared" si="25"/>
        <v>19.622783835283002</v>
      </c>
      <c r="H1494">
        <v>3.8284151554107666</v>
      </c>
      <c r="I1494">
        <v>121531.88194910542</v>
      </c>
      <c r="J1494">
        <f>ROUND(Table1[[#This Row],[Discharge Time (s)]]/3600,3)</f>
        <v>33.759</v>
      </c>
    </row>
    <row r="1495" spans="1:10" hidden="1">
      <c r="A1495" t="s">
        <v>11</v>
      </c>
      <c r="B1495">
        <v>2</v>
      </c>
      <c r="C1495">
        <v>274</v>
      </c>
      <c r="D1495" t="str">
        <f>IF(OR(MOD((Table1[[#This Row],[Cycle]])-1,8)=0,Table1[[#This Row],[Cycle]]=1),"Yes","No")</f>
        <v>No</v>
      </c>
      <c r="E1495">
        <v>1.0033109443577E-2</v>
      </c>
      <c r="F1495">
        <f t="shared" si="25"/>
        <v>10.033109443577001</v>
      </c>
      <c r="H1495">
        <v>5.3740911483764648</v>
      </c>
      <c r="I1495">
        <v>57602.006484043013</v>
      </c>
      <c r="J1495">
        <f>ROUND(Table1[[#This Row],[Discharge Time (s)]]/3600,3)</f>
        <v>16.001000000000001</v>
      </c>
    </row>
    <row r="1496" spans="1:10" hidden="1">
      <c r="A1496" t="s">
        <v>11</v>
      </c>
      <c r="B1496">
        <v>2</v>
      </c>
      <c r="C1496">
        <v>275</v>
      </c>
      <c r="D1496" t="str">
        <f>IF(OR(MOD((Table1[[#This Row],[Cycle]])-1,8)=0,Table1[[#This Row],[Cycle]]=1),"Yes","No")</f>
        <v>No</v>
      </c>
      <c r="E1496">
        <v>1.003422690461E-2</v>
      </c>
      <c r="F1496">
        <f t="shared" si="25"/>
        <v>10.03422690461</v>
      </c>
      <c r="H1496">
        <v>3.744243860244751</v>
      </c>
      <c r="I1496">
        <v>57602.003955823799</v>
      </c>
      <c r="J1496">
        <f>ROUND(Table1[[#This Row],[Discharge Time (s)]]/3600,3)</f>
        <v>16.001000000000001</v>
      </c>
    </row>
    <row r="1497" spans="1:10" hidden="1">
      <c r="A1497" t="s">
        <v>11</v>
      </c>
      <c r="B1497">
        <v>2</v>
      </c>
      <c r="C1497">
        <v>276</v>
      </c>
      <c r="D1497" t="str">
        <f>IF(OR(MOD((Table1[[#This Row],[Cycle]])-1,8)=0,Table1[[#This Row],[Cycle]]=1),"Yes","No")</f>
        <v>No</v>
      </c>
      <c r="E1497">
        <v>1.0033448673006999E-2</v>
      </c>
      <c r="F1497">
        <f t="shared" si="25"/>
        <v>10.033448673006999</v>
      </c>
      <c r="H1497">
        <v>3.8284151554107666</v>
      </c>
      <c r="I1497">
        <v>57600.037371025435</v>
      </c>
      <c r="J1497">
        <f>ROUND(Table1[[#This Row],[Discharge Time (s)]]/3600,3)</f>
        <v>16</v>
      </c>
    </row>
    <row r="1498" spans="1:10" hidden="1">
      <c r="A1498" t="s">
        <v>11</v>
      </c>
      <c r="B1498">
        <v>2</v>
      </c>
      <c r="C1498">
        <v>277</v>
      </c>
      <c r="D1498" t="str">
        <f>IF(OR(MOD((Table1[[#This Row],[Cycle]])-1,8)=0,Table1[[#This Row],[Cycle]]=1),"Yes","No")</f>
        <v>No</v>
      </c>
      <c r="E1498">
        <v>1.004119722891E-2</v>
      </c>
      <c r="F1498">
        <f t="shared" si="25"/>
        <v>10.041197228910001</v>
      </c>
      <c r="H1498">
        <v>3.8303782939910889</v>
      </c>
      <c r="I1498">
        <v>57602.003503782107</v>
      </c>
      <c r="J1498">
        <f>ROUND(Table1[[#This Row],[Discharge Time (s)]]/3600,3)</f>
        <v>16.001000000000001</v>
      </c>
    </row>
    <row r="1499" spans="1:10" hidden="1">
      <c r="A1499" t="s">
        <v>11</v>
      </c>
      <c r="B1499">
        <v>2</v>
      </c>
      <c r="C1499">
        <v>278</v>
      </c>
      <c r="D1499" t="str">
        <f>IF(OR(MOD((Table1[[#This Row],[Cycle]])-1,8)=0,Table1[[#This Row],[Cycle]]=1),"Yes","No")</f>
        <v>No</v>
      </c>
      <c r="E1499">
        <v>1.0035503517058999E-2</v>
      </c>
      <c r="F1499">
        <f t="shared" si="25"/>
        <v>10.035503517058999</v>
      </c>
      <c r="H1499">
        <v>3.8303782939910889</v>
      </c>
      <c r="I1499">
        <v>57600.031268260609</v>
      </c>
      <c r="J1499">
        <f>ROUND(Table1[[#This Row],[Discharge Time (s)]]/3600,3)</f>
        <v>16</v>
      </c>
    </row>
    <row r="1500" spans="1:10" hidden="1">
      <c r="A1500" t="s">
        <v>11</v>
      </c>
      <c r="B1500">
        <v>2</v>
      </c>
      <c r="C1500">
        <v>279</v>
      </c>
      <c r="D1500" t="str">
        <f>IF(OR(MOD((Table1[[#This Row],[Cycle]])-1,8)=0,Table1[[#This Row],[Cycle]]=1),"Yes","No")</f>
        <v>No</v>
      </c>
      <c r="E1500">
        <v>1.0048243906767999E-2</v>
      </c>
      <c r="F1500">
        <f t="shared" si="25"/>
        <v>10.048243906767999</v>
      </c>
      <c r="H1500">
        <v>3.8284151554107666</v>
      </c>
      <c r="I1500">
        <v>57602.00364159992</v>
      </c>
      <c r="J1500">
        <f>ROUND(Table1[[#This Row],[Discharge Time (s)]]/3600,3)</f>
        <v>16.001000000000001</v>
      </c>
    </row>
    <row r="1501" spans="1:10" hidden="1">
      <c r="A1501" t="s">
        <v>11</v>
      </c>
      <c r="B1501">
        <v>2</v>
      </c>
      <c r="C1501">
        <v>280</v>
      </c>
      <c r="D1501" t="str">
        <f>IF(OR(MOD((Table1[[#This Row],[Cycle]])-1,8)=0,Table1[[#This Row],[Cycle]]=1),"Yes","No")</f>
        <v>No</v>
      </c>
      <c r="E1501">
        <v>0</v>
      </c>
      <c r="F1501">
        <f t="shared" si="25"/>
        <v>0</v>
      </c>
      <c r="H1501">
        <v>3.8284151554107666</v>
      </c>
      <c r="I1501">
        <v>0</v>
      </c>
      <c r="J1501">
        <f>ROUND(Table1[[#This Row],[Discharge Time (s)]]/3600,3)</f>
        <v>0</v>
      </c>
    </row>
    <row r="1502" spans="1:10" hidden="1">
      <c r="A1502" t="s">
        <v>11</v>
      </c>
      <c r="B1502">
        <v>2</v>
      </c>
      <c r="C1502">
        <v>281</v>
      </c>
      <c r="D1502" t="str">
        <f>IF(OR(MOD((Table1[[#This Row],[Cycle]])-1,8)=0,Table1[[#This Row],[Cycle]]=1),"Yes","No")</f>
        <v>Yes</v>
      </c>
      <c r="E1502">
        <v>1.9608504350087999E-2</v>
      </c>
      <c r="F1502">
        <f t="shared" si="25"/>
        <v>19.608504350087998</v>
      </c>
      <c r="H1502">
        <v>3.8724198341369629</v>
      </c>
      <c r="I1502">
        <v>121161.78614821598</v>
      </c>
      <c r="J1502">
        <f>ROUND(Table1[[#This Row],[Discharge Time (s)]]/3600,3)</f>
        <v>33.655999999999999</v>
      </c>
    </row>
    <row r="1503" spans="1:10" hidden="1">
      <c r="A1503" t="s">
        <v>11</v>
      </c>
      <c r="B1503">
        <v>2</v>
      </c>
      <c r="C1503">
        <v>282</v>
      </c>
      <c r="D1503" t="str">
        <f>IF(OR(MOD((Table1[[#This Row],[Cycle]])-1,8)=0,Table1[[#This Row],[Cycle]]=1),"Yes","No")</f>
        <v>No</v>
      </c>
      <c r="E1503">
        <v>1.0077414830398E-2</v>
      </c>
      <c r="F1503">
        <f t="shared" si="25"/>
        <v>10.077414830398</v>
      </c>
      <c r="H1503">
        <v>5.4153623580932617</v>
      </c>
      <c r="I1503">
        <v>57602.032491024147</v>
      </c>
      <c r="J1503">
        <f>ROUND(Table1[[#This Row],[Discharge Time (s)]]/3600,3)</f>
        <v>16.001000000000001</v>
      </c>
    </row>
    <row r="1504" spans="1:10" hidden="1">
      <c r="A1504" t="s">
        <v>11</v>
      </c>
      <c r="B1504">
        <v>2</v>
      </c>
      <c r="C1504">
        <v>283</v>
      </c>
      <c r="D1504" t="str">
        <f>IF(OR(MOD((Table1[[#This Row],[Cycle]])-1,8)=0,Table1[[#This Row],[Cycle]]=1),"Yes","No")</f>
        <v>No</v>
      </c>
      <c r="E1504">
        <v>1.0095325308183E-2</v>
      </c>
      <c r="F1504">
        <f t="shared" si="25"/>
        <v>10.095325308183</v>
      </c>
      <c r="H1504">
        <v>3.8303782939910889</v>
      </c>
      <c r="I1504">
        <v>57602.003670481638</v>
      </c>
      <c r="J1504">
        <f>ROUND(Table1[[#This Row],[Discharge Time (s)]]/3600,3)</f>
        <v>16.001000000000001</v>
      </c>
    </row>
    <row r="1505" spans="1:10" hidden="1">
      <c r="A1505" t="s">
        <v>11</v>
      </c>
      <c r="B1505">
        <v>2</v>
      </c>
      <c r="C1505">
        <v>284</v>
      </c>
      <c r="D1505" t="str">
        <f>IF(OR(MOD((Table1[[#This Row],[Cycle]])-1,8)=0,Table1[[#This Row],[Cycle]]=1),"Yes","No")</f>
        <v>No</v>
      </c>
      <c r="E1505">
        <v>1.0073533613794001E-2</v>
      </c>
      <c r="F1505">
        <f t="shared" si="25"/>
        <v>10.073533613794002</v>
      </c>
      <c r="H1505">
        <v>3.832343578338623</v>
      </c>
      <c r="I1505">
        <v>57602.003569635592</v>
      </c>
      <c r="J1505">
        <f>ROUND(Table1[[#This Row],[Discharge Time (s)]]/3600,3)</f>
        <v>16.001000000000001</v>
      </c>
    </row>
    <row r="1506" spans="1:10" hidden="1">
      <c r="A1506" t="s">
        <v>11</v>
      </c>
      <c r="B1506">
        <v>2</v>
      </c>
      <c r="C1506">
        <v>285</v>
      </c>
      <c r="D1506" t="str">
        <f>IF(OR(MOD((Table1[[#This Row],[Cycle]])-1,8)=0,Table1[[#This Row],[Cycle]]=1),"Yes","No")</f>
        <v>No</v>
      </c>
      <c r="E1506">
        <v>9.9951623892729994E-3</v>
      </c>
      <c r="F1506">
        <f t="shared" si="25"/>
        <v>9.9951623892730002</v>
      </c>
      <c r="H1506">
        <v>3.8724198341369629</v>
      </c>
      <c r="I1506">
        <v>57601.992849504473</v>
      </c>
      <c r="J1506">
        <f>ROUND(Table1[[#This Row],[Discharge Time (s)]]/3600,3)</f>
        <v>16.001000000000001</v>
      </c>
    </row>
    <row r="1507" spans="1:10" hidden="1">
      <c r="A1507" t="s">
        <v>11</v>
      </c>
      <c r="B1507">
        <v>2</v>
      </c>
      <c r="C1507">
        <v>286</v>
      </c>
      <c r="D1507" t="str">
        <f>IF(OR(MOD((Table1[[#This Row],[Cycle]])-1,8)=0,Table1[[#This Row],[Cycle]]=1),"Yes","No")</f>
        <v>No</v>
      </c>
      <c r="E1507">
        <v>1.0066576403593999E-2</v>
      </c>
      <c r="F1507">
        <f t="shared" si="25"/>
        <v>10.066576403593999</v>
      </c>
      <c r="H1507">
        <v>3.7882938385009766</v>
      </c>
      <c r="I1507">
        <v>57600.024186602619</v>
      </c>
      <c r="J1507">
        <f>ROUND(Table1[[#This Row],[Discharge Time (s)]]/3600,3)</f>
        <v>16</v>
      </c>
    </row>
    <row r="1508" spans="1:10" hidden="1">
      <c r="A1508" t="s">
        <v>11</v>
      </c>
      <c r="B1508">
        <v>2</v>
      </c>
      <c r="C1508">
        <v>287</v>
      </c>
      <c r="D1508" t="str">
        <f>IF(OR(MOD((Table1[[#This Row],[Cycle]])-1,8)=0,Table1[[#This Row],[Cycle]]=1),"Yes","No")</f>
        <v>No</v>
      </c>
      <c r="E1508">
        <v>1.0087865119663E-2</v>
      </c>
      <c r="F1508">
        <f t="shared" si="25"/>
        <v>10.087865119663</v>
      </c>
      <c r="H1508">
        <v>3.9144182205200195</v>
      </c>
      <c r="I1508">
        <v>57602.003399352681</v>
      </c>
      <c r="J1508">
        <f>ROUND(Table1[[#This Row],[Discharge Time (s)]]/3600,3)</f>
        <v>16.001000000000001</v>
      </c>
    </row>
    <row r="1509" spans="1:10" hidden="1">
      <c r="A1509" t="s">
        <v>11</v>
      </c>
      <c r="B1509">
        <v>2</v>
      </c>
      <c r="C1509">
        <v>288</v>
      </c>
      <c r="D1509" t="str">
        <f>IF(OR(MOD((Table1[[#This Row],[Cycle]])-1,8)=0,Table1[[#This Row],[Cycle]]=1),"Yes","No")</f>
        <v>No</v>
      </c>
      <c r="E1509">
        <v>0</v>
      </c>
      <c r="F1509">
        <f t="shared" si="25"/>
        <v>0</v>
      </c>
      <c r="H1509">
        <v>3.9144182205200195</v>
      </c>
      <c r="I1509">
        <v>0</v>
      </c>
      <c r="J1509">
        <f>ROUND(Table1[[#This Row],[Discharge Time (s)]]/3600,3)</f>
        <v>0</v>
      </c>
    </row>
    <row r="1510" spans="1:10" hidden="1">
      <c r="A1510" t="s">
        <v>11</v>
      </c>
      <c r="B1510">
        <v>2</v>
      </c>
      <c r="C1510">
        <v>289</v>
      </c>
      <c r="D1510" t="str">
        <f>IF(OR(MOD((Table1[[#This Row],[Cycle]])-1,8)=0,Table1[[#This Row],[Cycle]]=1),"Yes","No")</f>
        <v>Yes</v>
      </c>
      <c r="E1510">
        <v>1.9604150629232001E-2</v>
      </c>
      <c r="F1510">
        <f t="shared" si="25"/>
        <v>19.604150629232002</v>
      </c>
      <c r="H1510">
        <v>3.832343578338623</v>
      </c>
      <c r="I1510">
        <v>120728.49374831002</v>
      </c>
      <c r="J1510">
        <f>ROUND(Table1[[#This Row],[Discharge Time (s)]]/3600,3)</f>
        <v>33.536000000000001</v>
      </c>
    </row>
    <row r="1511" spans="1:10" hidden="1">
      <c r="A1511" t="s">
        <v>11</v>
      </c>
      <c r="B1511">
        <v>2</v>
      </c>
      <c r="C1511">
        <v>290</v>
      </c>
      <c r="D1511" t="str">
        <f>IF(OR(MOD((Table1[[#This Row],[Cycle]])-1,8)=0,Table1[[#This Row],[Cycle]]=1),"Yes","No")</f>
        <v>No</v>
      </c>
      <c r="E1511">
        <v>1.0098556277116999E-2</v>
      </c>
      <c r="F1511">
        <f t="shared" si="25"/>
        <v>10.098556277117</v>
      </c>
      <c r="H1511">
        <v>5.5005965232849121</v>
      </c>
      <c r="I1511">
        <v>57600.050937795211</v>
      </c>
      <c r="J1511">
        <f>ROUND(Table1[[#This Row],[Discharge Time (s)]]/3600,3)</f>
        <v>16</v>
      </c>
    </row>
    <row r="1512" spans="1:10" hidden="1">
      <c r="A1512" t="s">
        <v>11</v>
      </c>
      <c r="B1512">
        <v>2</v>
      </c>
      <c r="C1512">
        <v>291</v>
      </c>
      <c r="D1512" t="str">
        <f>IF(OR(MOD((Table1[[#This Row],[Cycle]])-1,8)=0,Table1[[#This Row],[Cycle]]=1),"Yes","No")</f>
        <v>No</v>
      </c>
      <c r="E1512">
        <v>1.0086573020069E-2</v>
      </c>
      <c r="F1512">
        <f t="shared" si="25"/>
        <v>10.086573020069</v>
      </c>
      <c r="H1512">
        <v>3.9144182205200195</v>
      </c>
      <c r="I1512">
        <v>57602.003275812058</v>
      </c>
      <c r="J1512">
        <f>ROUND(Table1[[#This Row],[Discharge Time (s)]]/3600,3)</f>
        <v>16.001000000000001</v>
      </c>
    </row>
    <row r="1513" spans="1:10" hidden="1">
      <c r="A1513" t="s">
        <v>11</v>
      </c>
      <c r="B1513">
        <v>2</v>
      </c>
      <c r="C1513">
        <v>292</v>
      </c>
      <c r="D1513" t="str">
        <f>IF(OR(MOD((Table1[[#This Row],[Cycle]])-1,8)=0,Table1[[#This Row],[Cycle]]=1),"Yes","No")</f>
        <v>No</v>
      </c>
      <c r="E1513">
        <v>1.0088798836397E-2</v>
      </c>
      <c r="F1513">
        <f t="shared" ref="F1513:F1576" si="26">1000*E1513</f>
        <v>10.088798836397</v>
      </c>
      <c r="H1513">
        <v>3.832343578338623</v>
      </c>
      <c r="I1513">
        <v>57602.003808065216</v>
      </c>
      <c r="J1513">
        <f>ROUND(Table1[[#This Row],[Discharge Time (s)]]/3600,3)</f>
        <v>16.001000000000001</v>
      </c>
    </row>
    <row r="1514" spans="1:10" hidden="1">
      <c r="A1514" t="s">
        <v>11</v>
      </c>
      <c r="B1514">
        <v>2</v>
      </c>
      <c r="C1514">
        <v>293</v>
      </c>
      <c r="D1514" t="str">
        <f>IF(OR(MOD((Table1[[#This Row],[Cycle]])-1,8)=0,Table1[[#This Row],[Cycle]]=1),"Yes","No")</f>
        <v>No</v>
      </c>
      <c r="E1514">
        <v>1.0099807647949001E-2</v>
      </c>
      <c r="F1514">
        <f t="shared" si="26"/>
        <v>10.099807647949001</v>
      </c>
      <c r="H1514">
        <v>4.002382755279541</v>
      </c>
      <c r="I1514">
        <v>57600.021277168664</v>
      </c>
      <c r="J1514">
        <f>ROUND(Table1[[#This Row],[Discharge Time (s)]]/3600,3)</f>
        <v>16</v>
      </c>
    </row>
    <row r="1515" spans="1:10" hidden="1">
      <c r="A1515" t="s">
        <v>11</v>
      </c>
      <c r="B1515">
        <v>2</v>
      </c>
      <c r="C1515">
        <v>294</v>
      </c>
      <c r="D1515" t="str">
        <f>IF(OR(MOD((Table1[[#This Row],[Cycle]])-1,8)=0,Table1[[#This Row],[Cycle]]=1),"Yes","No")</f>
        <v>No</v>
      </c>
      <c r="E1515">
        <v>1.0082905765345001E-2</v>
      </c>
      <c r="F1515">
        <f t="shared" si="26"/>
        <v>10.082905765345</v>
      </c>
      <c r="H1515">
        <v>3.8744056224822998</v>
      </c>
      <c r="I1515">
        <v>57602.003509861781</v>
      </c>
      <c r="J1515">
        <f>ROUND(Table1[[#This Row],[Discharge Time (s)]]/3600,3)</f>
        <v>16.001000000000001</v>
      </c>
    </row>
    <row r="1516" spans="1:10" hidden="1">
      <c r="A1516" t="s">
        <v>11</v>
      </c>
      <c r="B1516">
        <v>2</v>
      </c>
      <c r="C1516">
        <v>295</v>
      </c>
      <c r="D1516" t="str">
        <f>IF(OR(MOD((Table1[[#This Row],[Cycle]])-1,8)=0,Table1[[#This Row],[Cycle]]=1),"Yes","No")</f>
        <v>No</v>
      </c>
      <c r="E1516">
        <v>1.0081377855940999E-2</v>
      </c>
      <c r="F1516">
        <f t="shared" si="26"/>
        <v>10.081377855941</v>
      </c>
      <c r="H1516">
        <v>3.8724198341369629</v>
      </c>
      <c r="I1516">
        <v>57600.01447461002</v>
      </c>
      <c r="J1516">
        <f>ROUND(Table1[[#This Row],[Discharge Time (s)]]/3600,3)</f>
        <v>16</v>
      </c>
    </row>
    <row r="1517" spans="1:10" hidden="1">
      <c r="A1517" t="s">
        <v>11</v>
      </c>
      <c r="B1517">
        <v>2</v>
      </c>
      <c r="C1517">
        <v>296</v>
      </c>
      <c r="D1517" t="str">
        <f>IF(OR(MOD((Table1[[#This Row],[Cycle]])-1,8)=0,Table1[[#This Row],[Cycle]]=1),"Yes","No")</f>
        <v>No</v>
      </c>
      <c r="E1517">
        <v>0</v>
      </c>
      <c r="F1517">
        <f t="shared" si="26"/>
        <v>0</v>
      </c>
      <c r="H1517">
        <v>3.8724198341369629</v>
      </c>
      <c r="I1517">
        <v>0</v>
      </c>
      <c r="J1517">
        <f>ROUND(Table1[[#This Row],[Discharge Time (s)]]/3600,3)</f>
        <v>0</v>
      </c>
    </row>
    <row r="1518" spans="1:10" hidden="1">
      <c r="A1518" t="s">
        <v>11</v>
      </c>
      <c r="B1518">
        <v>2</v>
      </c>
      <c r="C1518">
        <v>297</v>
      </c>
      <c r="D1518" t="str">
        <f>IF(OR(MOD((Table1[[#This Row],[Cycle]])-1,8)=0,Table1[[#This Row],[Cycle]]=1),"Yes","No")</f>
        <v>Yes</v>
      </c>
      <c r="E1518">
        <v>1.9585674109036999E-2</v>
      </c>
      <c r="F1518">
        <f t="shared" si="26"/>
        <v>19.585674109037001</v>
      </c>
      <c r="H1518">
        <v>3.8303782939910889</v>
      </c>
      <c r="I1518">
        <v>120795.89191776898</v>
      </c>
      <c r="J1518">
        <f>ROUND(Table1[[#This Row],[Discharge Time (s)]]/3600,3)</f>
        <v>33.554000000000002</v>
      </c>
    </row>
    <row r="1519" spans="1:10" hidden="1">
      <c r="A1519" t="s">
        <v>11</v>
      </c>
      <c r="B1519">
        <v>2</v>
      </c>
      <c r="C1519">
        <v>298</v>
      </c>
      <c r="D1519" t="str">
        <f>IF(OR(MOD((Table1[[#This Row],[Cycle]])-1,8)=0,Table1[[#This Row],[Cycle]]=1),"Yes","No")</f>
        <v>No</v>
      </c>
      <c r="E1519">
        <v>1.0065593816108999E-2</v>
      </c>
      <c r="F1519">
        <f t="shared" si="26"/>
        <v>10.065593816108999</v>
      </c>
      <c r="H1519">
        <v>5.4593896865844727</v>
      </c>
      <c r="I1519">
        <v>57602.001406514712</v>
      </c>
      <c r="J1519">
        <f>ROUND(Table1[[#This Row],[Discharge Time (s)]]/3600,3)</f>
        <v>16.001000000000001</v>
      </c>
    </row>
    <row r="1520" spans="1:10" hidden="1">
      <c r="A1520" t="s">
        <v>11</v>
      </c>
      <c r="B1520">
        <v>2</v>
      </c>
      <c r="C1520">
        <v>299</v>
      </c>
      <c r="D1520" t="str">
        <f>IF(OR(MOD((Table1[[#This Row],[Cycle]])-1,8)=0,Table1[[#This Row],[Cycle]]=1),"Yes","No")</f>
        <v>No</v>
      </c>
      <c r="E1520">
        <v>1.0062737754037E-2</v>
      </c>
      <c r="F1520">
        <f t="shared" si="26"/>
        <v>10.062737754037</v>
      </c>
      <c r="H1520">
        <v>3.8303782939910889</v>
      </c>
      <c r="I1520">
        <v>57602.003689216144</v>
      </c>
      <c r="J1520">
        <f>ROUND(Table1[[#This Row],[Discharge Time (s)]]/3600,3)</f>
        <v>16.001000000000001</v>
      </c>
    </row>
    <row r="1521" spans="1:10" hidden="1">
      <c r="A1521" t="s">
        <v>11</v>
      </c>
      <c r="B1521">
        <v>2</v>
      </c>
      <c r="C1521">
        <v>300</v>
      </c>
      <c r="D1521" t="str">
        <f>IF(OR(MOD((Table1[[#This Row],[Cycle]])-1,8)=0,Table1[[#This Row],[Cycle]]=1),"Yes","No")</f>
        <v>No</v>
      </c>
      <c r="E1521">
        <v>1.0083072345412E-2</v>
      </c>
      <c r="F1521">
        <f t="shared" si="26"/>
        <v>10.083072345411999</v>
      </c>
      <c r="H1521">
        <v>3.8724198341369629</v>
      </c>
      <c r="I1521">
        <v>57602.000075632866</v>
      </c>
      <c r="J1521">
        <f>ROUND(Table1[[#This Row],[Discharge Time (s)]]/3600,3)</f>
        <v>16.001000000000001</v>
      </c>
    </row>
    <row r="1522" spans="1:10" hidden="1">
      <c r="A1522" t="s">
        <v>11</v>
      </c>
      <c r="B1522">
        <v>2</v>
      </c>
      <c r="C1522">
        <v>301</v>
      </c>
      <c r="D1522" t="str">
        <f>IF(OR(MOD((Table1[[#This Row],[Cycle]])-1,8)=0,Table1[[#This Row],[Cycle]]=1),"Yes","No")</f>
        <v>No</v>
      </c>
      <c r="E1522">
        <v>1.0090478747844999E-2</v>
      </c>
      <c r="F1522">
        <f t="shared" si="26"/>
        <v>10.090478747844999</v>
      </c>
      <c r="H1522">
        <v>3.8303782939910889</v>
      </c>
      <c r="I1522">
        <v>57600.03748415866</v>
      </c>
      <c r="J1522">
        <f>ROUND(Table1[[#This Row],[Discharge Time (s)]]/3600,3)</f>
        <v>16</v>
      </c>
    </row>
    <row r="1523" spans="1:10" hidden="1">
      <c r="A1523" t="s">
        <v>11</v>
      </c>
      <c r="B1523">
        <v>2</v>
      </c>
      <c r="C1523">
        <v>302</v>
      </c>
      <c r="D1523" t="str">
        <f>IF(OR(MOD((Table1[[#This Row],[Cycle]])-1,8)=0,Table1[[#This Row],[Cycle]]=1),"Yes","No")</f>
        <v>No</v>
      </c>
      <c r="E1523">
        <v>1.0073745533565E-2</v>
      </c>
      <c r="F1523">
        <f t="shared" si="26"/>
        <v>10.073745533564999</v>
      </c>
      <c r="H1523">
        <v>3.9204435348510742</v>
      </c>
      <c r="I1523">
        <v>57600.028432069288</v>
      </c>
      <c r="J1523">
        <f>ROUND(Table1[[#This Row],[Discharge Time (s)]]/3600,3)</f>
        <v>16</v>
      </c>
    </row>
    <row r="1524" spans="1:10" hidden="1">
      <c r="A1524" t="s">
        <v>11</v>
      </c>
      <c r="B1524">
        <v>2</v>
      </c>
      <c r="C1524">
        <v>303</v>
      </c>
      <c r="D1524" t="str">
        <f>IF(OR(MOD((Table1[[#This Row],[Cycle]])-1,8)=0,Table1[[#This Row],[Cycle]]=1),"Yes","No")</f>
        <v>No</v>
      </c>
      <c r="E1524">
        <v>1.0084909025008E-2</v>
      </c>
      <c r="F1524">
        <f t="shared" si="26"/>
        <v>10.084909025008001</v>
      </c>
      <c r="H1524">
        <v>3.9184329509735107</v>
      </c>
      <c r="I1524">
        <v>57601.997963629561</v>
      </c>
      <c r="J1524">
        <f>ROUND(Table1[[#This Row],[Discharge Time (s)]]/3600,3)</f>
        <v>16.001000000000001</v>
      </c>
    </row>
    <row r="1525" spans="1:10" hidden="1">
      <c r="A1525" t="s">
        <v>11</v>
      </c>
      <c r="B1525">
        <v>2</v>
      </c>
      <c r="C1525">
        <v>304</v>
      </c>
      <c r="D1525" t="str">
        <f>IF(OR(MOD((Table1[[#This Row],[Cycle]])-1,8)=0,Table1[[#This Row],[Cycle]]=1),"Yes","No")</f>
        <v>No</v>
      </c>
      <c r="E1525">
        <v>0</v>
      </c>
      <c r="F1525">
        <f t="shared" si="26"/>
        <v>0</v>
      </c>
      <c r="H1525">
        <v>3.9184329509735107</v>
      </c>
      <c r="I1525">
        <v>0</v>
      </c>
      <c r="J1525">
        <f>ROUND(Table1[[#This Row],[Discharge Time (s)]]/3600,3)</f>
        <v>0</v>
      </c>
    </row>
    <row r="1526" spans="1:10" hidden="1">
      <c r="A1526" t="s">
        <v>11</v>
      </c>
      <c r="B1526">
        <v>2</v>
      </c>
      <c r="C1526">
        <v>305</v>
      </c>
      <c r="D1526" t="str">
        <f>IF(OR(MOD((Table1[[#This Row],[Cycle]])-1,8)=0,Table1[[#This Row],[Cycle]]=1),"Yes","No")</f>
        <v>Yes</v>
      </c>
      <c r="E1526">
        <v>1.9574498974731E-2</v>
      </c>
      <c r="F1526">
        <f t="shared" si="26"/>
        <v>19.574498974731</v>
      </c>
      <c r="H1526">
        <v>3.9584004878997803</v>
      </c>
      <c r="I1526">
        <v>120593.95185202172</v>
      </c>
      <c r="J1526">
        <f>ROUND(Table1[[#This Row],[Discharge Time (s)]]/3600,3)</f>
        <v>33.497999999999998</v>
      </c>
    </row>
    <row r="1527" spans="1:10" hidden="1">
      <c r="A1527" t="s">
        <v>11</v>
      </c>
      <c r="B1527">
        <v>2</v>
      </c>
      <c r="C1527">
        <v>306</v>
      </c>
      <c r="D1527" t="str">
        <f>IF(OR(MOD((Table1[[#This Row],[Cycle]])-1,8)=0,Table1[[#This Row],[Cycle]]=1),"Yes","No")</f>
        <v>No</v>
      </c>
      <c r="E1527">
        <v>1.0071410486656E-2</v>
      </c>
      <c r="F1527">
        <f t="shared" si="26"/>
        <v>10.071410486655999</v>
      </c>
      <c r="H1527">
        <v>5.5446009635925293</v>
      </c>
      <c r="I1527">
        <v>57601.999531577952</v>
      </c>
      <c r="J1527">
        <f>ROUND(Table1[[#This Row],[Discharge Time (s)]]/3600,3)</f>
        <v>16.001000000000001</v>
      </c>
    </row>
    <row r="1528" spans="1:10" hidden="1">
      <c r="A1528" t="s">
        <v>11</v>
      </c>
      <c r="B1528">
        <v>2</v>
      </c>
      <c r="C1528">
        <v>307</v>
      </c>
      <c r="D1528" t="str">
        <f>IF(OR(MOD((Table1[[#This Row],[Cycle]])-1,8)=0,Table1[[#This Row],[Cycle]]=1),"Yes","No")</f>
        <v>No</v>
      </c>
      <c r="E1528">
        <v>1.0076078914802E-2</v>
      </c>
      <c r="F1528">
        <f t="shared" si="26"/>
        <v>10.076078914802</v>
      </c>
      <c r="H1528">
        <v>3.8704359531402588</v>
      </c>
      <c r="I1528">
        <v>57600.033103590089</v>
      </c>
      <c r="J1528">
        <f>ROUND(Table1[[#This Row],[Discharge Time (s)]]/3600,3)</f>
        <v>16</v>
      </c>
    </row>
    <row r="1529" spans="1:10" hidden="1">
      <c r="A1529" t="s">
        <v>11</v>
      </c>
      <c r="B1529">
        <v>2</v>
      </c>
      <c r="C1529">
        <v>308</v>
      </c>
      <c r="D1529" t="str">
        <f>IF(OR(MOD((Table1[[#This Row],[Cycle]])-1,8)=0,Table1[[#This Row],[Cycle]]=1),"Yes","No")</f>
        <v>No</v>
      </c>
      <c r="E1529">
        <v>1.0076988492126999E-2</v>
      </c>
      <c r="F1529">
        <f t="shared" si="26"/>
        <v>10.076988492126999</v>
      </c>
      <c r="H1529">
        <v>3.8284151554107666</v>
      </c>
      <c r="I1529">
        <v>57602.003719542306</v>
      </c>
      <c r="J1529">
        <f>ROUND(Table1[[#This Row],[Discharge Time (s)]]/3600,3)</f>
        <v>16.001000000000001</v>
      </c>
    </row>
    <row r="1530" spans="1:10" hidden="1">
      <c r="A1530" t="s">
        <v>11</v>
      </c>
      <c r="B1530">
        <v>2</v>
      </c>
      <c r="C1530">
        <v>309</v>
      </c>
      <c r="D1530" t="str">
        <f>IF(OR(MOD((Table1[[#This Row],[Cycle]])-1,8)=0,Table1[[#This Row],[Cycle]]=1),"Yes","No")</f>
        <v>No</v>
      </c>
      <c r="E1530">
        <v>1.0078875294170999E-2</v>
      </c>
      <c r="F1530">
        <f t="shared" si="26"/>
        <v>10.078875294170999</v>
      </c>
      <c r="H1530">
        <v>3.832343578338623</v>
      </c>
      <c r="I1530">
        <v>57600.033114664882</v>
      </c>
      <c r="J1530">
        <f>ROUND(Table1[[#This Row],[Discharge Time (s)]]/3600,3)</f>
        <v>16</v>
      </c>
    </row>
    <row r="1531" spans="1:10" hidden="1">
      <c r="A1531" t="s">
        <v>11</v>
      </c>
      <c r="B1531">
        <v>2</v>
      </c>
      <c r="C1531">
        <v>310</v>
      </c>
      <c r="D1531" t="str">
        <f>IF(OR(MOD((Table1[[#This Row],[Cycle]])-1,8)=0,Table1[[#This Row],[Cycle]]=1),"Yes","No")</f>
        <v>No</v>
      </c>
      <c r="E1531">
        <v>1.0062273841018999E-2</v>
      </c>
      <c r="F1531">
        <f t="shared" si="26"/>
        <v>10.062273841019</v>
      </c>
      <c r="H1531">
        <v>3.9164245128631592</v>
      </c>
      <c r="I1531">
        <v>57602.001011526365</v>
      </c>
      <c r="J1531">
        <f>ROUND(Table1[[#This Row],[Discharge Time (s)]]/3600,3)</f>
        <v>16.001000000000001</v>
      </c>
    </row>
    <row r="1532" spans="1:10" hidden="1">
      <c r="A1532" t="s">
        <v>11</v>
      </c>
      <c r="B1532">
        <v>2</v>
      </c>
      <c r="C1532">
        <v>311</v>
      </c>
      <c r="D1532" t="str">
        <f>IF(OR(MOD((Table1[[#This Row],[Cycle]])-1,8)=0,Table1[[#This Row],[Cycle]]=1),"Yes","No")</f>
        <v>No</v>
      </c>
      <c r="E1532">
        <v>1.0080958658202001E-2</v>
      </c>
      <c r="F1532">
        <f t="shared" si="26"/>
        <v>10.080958658202</v>
      </c>
      <c r="H1532">
        <v>3.8744056224822998</v>
      </c>
      <c r="I1532">
        <v>57601.981836065344</v>
      </c>
      <c r="J1532">
        <f>ROUND(Table1[[#This Row],[Discharge Time (s)]]/3600,3)</f>
        <v>16.001000000000001</v>
      </c>
    </row>
    <row r="1533" spans="1:10" hidden="1">
      <c r="A1533" t="s">
        <v>11</v>
      </c>
      <c r="B1533">
        <v>2</v>
      </c>
      <c r="C1533">
        <v>312</v>
      </c>
      <c r="D1533" t="str">
        <f>IF(OR(MOD((Table1[[#This Row],[Cycle]])-1,8)=0,Table1[[#This Row],[Cycle]]=1),"Yes","No")</f>
        <v>No</v>
      </c>
      <c r="E1533">
        <v>0</v>
      </c>
      <c r="F1533">
        <f t="shared" si="26"/>
        <v>0</v>
      </c>
      <c r="H1533">
        <v>3.8744056224822998</v>
      </c>
      <c r="I1533">
        <v>0</v>
      </c>
      <c r="J1533">
        <f>ROUND(Table1[[#This Row],[Discharge Time (s)]]/3600,3)</f>
        <v>0</v>
      </c>
    </row>
    <row r="1534" spans="1:10" hidden="1">
      <c r="A1534" t="s">
        <v>11</v>
      </c>
      <c r="B1534">
        <v>2</v>
      </c>
      <c r="C1534">
        <v>313</v>
      </c>
      <c r="D1534" t="str">
        <f>IF(OR(MOD((Table1[[#This Row],[Cycle]])-1,8)=0,Table1[[#This Row],[Cycle]]=1),"Yes","No")</f>
        <v>Yes</v>
      </c>
      <c r="E1534">
        <v>1.9561515760892999E-2</v>
      </c>
      <c r="F1534">
        <f t="shared" si="26"/>
        <v>19.561515760892998</v>
      </c>
      <c r="H1534">
        <v>3.9184329509735107</v>
      </c>
      <c r="I1534">
        <v>120484.00849468762</v>
      </c>
      <c r="J1534">
        <f>ROUND(Table1[[#This Row],[Discharge Time (s)]]/3600,3)</f>
        <v>33.468000000000004</v>
      </c>
    </row>
    <row r="1535" spans="1:10" hidden="1">
      <c r="A1535" t="s">
        <v>11</v>
      </c>
      <c r="B1535">
        <v>2</v>
      </c>
      <c r="C1535">
        <v>314</v>
      </c>
      <c r="D1535" t="str">
        <f>IF(OR(MOD((Table1[[#This Row],[Cycle]])-1,8)=0,Table1[[#This Row],[Cycle]]=1),"Yes","No")</f>
        <v>No</v>
      </c>
      <c r="E1535">
        <v>1.0090489149383999E-2</v>
      </c>
      <c r="F1535">
        <f t="shared" si="26"/>
        <v>10.090489149384</v>
      </c>
      <c r="H1535">
        <v>5.4593896865844727</v>
      </c>
      <c r="I1535">
        <v>57600.022267567729</v>
      </c>
      <c r="J1535">
        <f>ROUND(Table1[[#This Row],[Discharge Time (s)]]/3600,3)</f>
        <v>16</v>
      </c>
    </row>
    <row r="1536" spans="1:10" hidden="1">
      <c r="A1536" t="s">
        <v>11</v>
      </c>
      <c r="B1536">
        <v>2</v>
      </c>
      <c r="C1536">
        <v>315</v>
      </c>
      <c r="D1536" t="str">
        <f>IF(OR(MOD((Table1[[#This Row],[Cycle]])-1,8)=0,Table1[[#This Row],[Cycle]]=1),"Yes","No")</f>
        <v>No</v>
      </c>
      <c r="E1536">
        <v>1.0100403277597999E-2</v>
      </c>
      <c r="F1536">
        <f t="shared" si="26"/>
        <v>10.100403277598</v>
      </c>
      <c r="H1536">
        <v>3.8744056224822998</v>
      </c>
      <c r="I1536">
        <v>57600.022729816759</v>
      </c>
      <c r="J1536">
        <f>ROUND(Table1[[#This Row],[Discharge Time (s)]]/3600,3)</f>
        <v>16</v>
      </c>
    </row>
    <row r="1537" spans="1:10" hidden="1">
      <c r="A1537" t="s">
        <v>11</v>
      </c>
      <c r="B1537">
        <v>2</v>
      </c>
      <c r="C1537">
        <v>316</v>
      </c>
      <c r="D1537" t="str">
        <f>IF(OR(MOD((Table1[[#This Row],[Cycle]])-1,8)=0,Table1[[#This Row],[Cycle]]=1),"Yes","No")</f>
        <v>No</v>
      </c>
      <c r="E1537">
        <v>1.0110651853925999E-2</v>
      </c>
      <c r="F1537">
        <f t="shared" si="26"/>
        <v>10.110651853925999</v>
      </c>
      <c r="H1537">
        <v>3.9184329509735107</v>
      </c>
      <c r="I1537">
        <v>57600.016633262305</v>
      </c>
      <c r="J1537">
        <f>ROUND(Table1[[#This Row],[Discharge Time (s)]]/3600,3)</f>
        <v>16</v>
      </c>
    </row>
    <row r="1538" spans="1:10" hidden="1">
      <c r="A1538" t="s">
        <v>11</v>
      </c>
      <c r="B1538">
        <v>2</v>
      </c>
      <c r="C1538">
        <v>317</v>
      </c>
      <c r="D1538" t="str">
        <f>IF(OR(MOD((Table1[[#This Row],[Cycle]])-1,8)=0,Table1[[#This Row],[Cycle]]=1),"Yes","No")</f>
        <v>No</v>
      </c>
      <c r="E1538">
        <v>1.0112349616254001E-2</v>
      </c>
      <c r="F1538">
        <f t="shared" si="26"/>
        <v>10.112349616254001</v>
      </c>
      <c r="H1538">
        <v>3.8724198341369629</v>
      </c>
      <c r="I1538">
        <v>57601.99536741701</v>
      </c>
      <c r="J1538">
        <f>ROUND(Table1[[#This Row],[Discharge Time (s)]]/3600,3)</f>
        <v>16.001000000000001</v>
      </c>
    </row>
    <row r="1539" spans="1:10" hidden="1">
      <c r="A1539" t="s">
        <v>11</v>
      </c>
      <c r="B1539">
        <v>2</v>
      </c>
      <c r="C1539">
        <v>318</v>
      </c>
      <c r="D1539" t="str">
        <f>IF(OR(MOD((Table1[[#This Row],[Cycle]])-1,8)=0,Table1[[#This Row],[Cycle]]=1),"Yes","No")</f>
        <v>No</v>
      </c>
      <c r="E1539">
        <v>1.0121301164875999E-2</v>
      </c>
      <c r="F1539">
        <f t="shared" si="26"/>
        <v>10.121301164876</v>
      </c>
      <c r="H1539">
        <v>3.9164245128631592</v>
      </c>
      <c r="I1539">
        <v>57601.988491338125</v>
      </c>
      <c r="J1539">
        <f>ROUND(Table1[[#This Row],[Discharge Time (s)]]/3600,3)</f>
        <v>16.001000000000001</v>
      </c>
    </row>
    <row r="1540" spans="1:10" hidden="1">
      <c r="A1540" t="s">
        <v>11</v>
      </c>
      <c r="B1540">
        <v>2</v>
      </c>
      <c r="C1540">
        <v>319</v>
      </c>
      <c r="D1540" t="str">
        <f>IF(OR(MOD((Table1[[#This Row],[Cycle]])-1,8)=0,Table1[[#This Row],[Cycle]]=1),"Yes","No")</f>
        <v>No</v>
      </c>
      <c r="E1540">
        <v>1.0114096272697E-2</v>
      </c>
      <c r="F1540">
        <f t="shared" si="26"/>
        <v>10.114096272696999</v>
      </c>
      <c r="H1540">
        <v>3.9184329509735107</v>
      </c>
      <c r="I1540">
        <v>57601.987527161742</v>
      </c>
      <c r="J1540">
        <f>ROUND(Table1[[#This Row],[Discharge Time (s)]]/3600,3)</f>
        <v>16.001000000000001</v>
      </c>
    </row>
    <row r="1541" spans="1:10" hidden="1">
      <c r="A1541" t="s">
        <v>11</v>
      </c>
      <c r="B1541">
        <v>2</v>
      </c>
      <c r="C1541">
        <v>320</v>
      </c>
      <c r="D1541" t="str">
        <f>IF(OR(MOD((Table1[[#This Row],[Cycle]])-1,8)=0,Table1[[#This Row],[Cycle]]=1),"Yes","No")</f>
        <v>No</v>
      </c>
      <c r="E1541">
        <v>0</v>
      </c>
      <c r="F1541">
        <f t="shared" si="26"/>
        <v>0</v>
      </c>
      <c r="H1541">
        <v>3.9184329509735107</v>
      </c>
      <c r="I1541">
        <v>0</v>
      </c>
      <c r="J1541">
        <f>ROUND(Table1[[#This Row],[Discharge Time (s)]]/3600,3)</f>
        <v>0</v>
      </c>
    </row>
    <row r="1542" spans="1:10" hidden="1">
      <c r="A1542" t="s">
        <v>11</v>
      </c>
      <c r="B1542">
        <v>2</v>
      </c>
      <c r="C1542">
        <v>321</v>
      </c>
      <c r="D1542" t="str">
        <f>IF(OR(MOD((Table1[[#This Row],[Cycle]])-1,8)=0,Table1[[#This Row],[Cycle]]=1),"Yes","No")</f>
        <v>Yes</v>
      </c>
      <c r="E1542">
        <v>1.9544694664653001E-2</v>
      </c>
      <c r="F1542">
        <f t="shared" si="26"/>
        <v>19.544694664653001</v>
      </c>
      <c r="H1542">
        <v>3.832343578338623</v>
      </c>
      <c r="I1542">
        <v>120330.54484287828</v>
      </c>
      <c r="J1542">
        <f>ROUND(Table1[[#This Row],[Discharge Time (s)]]/3600,3)</f>
        <v>33.424999999999997</v>
      </c>
    </row>
    <row r="1543" spans="1:10" hidden="1">
      <c r="A1543" t="s">
        <v>11</v>
      </c>
      <c r="B1543">
        <v>2</v>
      </c>
      <c r="C1543">
        <v>322</v>
      </c>
      <c r="D1543" t="str">
        <f>IF(OR(MOD((Table1[[#This Row],[Cycle]])-1,8)=0,Table1[[#This Row],[Cycle]]=1),"Yes","No")</f>
        <v>No</v>
      </c>
      <c r="E1543">
        <v>1.0102083024123E-2</v>
      </c>
      <c r="F1543">
        <f t="shared" si="26"/>
        <v>10.102083024123001</v>
      </c>
      <c r="H1543">
        <v>5.4181408882141113</v>
      </c>
      <c r="I1543">
        <v>57601.999687183779</v>
      </c>
      <c r="J1543">
        <f>ROUND(Table1[[#This Row],[Discharge Time (s)]]/3600,3)</f>
        <v>16.001000000000001</v>
      </c>
    </row>
    <row r="1544" spans="1:10" hidden="1">
      <c r="A1544" t="s">
        <v>11</v>
      </c>
      <c r="B1544">
        <v>2</v>
      </c>
      <c r="C1544">
        <v>323</v>
      </c>
      <c r="D1544" t="str">
        <f>IF(OR(MOD((Table1[[#This Row],[Cycle]])-1,8)=0,Table1[[#This Row],[Cycle]]=1),"Yes","No")</f>
        <v>No</v>
      </c>
      <c r="E1544">
        <v>1.0108307918224001E-2</v>
      </c>
      <c r="F1544">
        <f t="shared" si="26"/>
        <v>10.108307918224</v>
      </c>
      <c r="H1544">
        <v>3.9164245128631592</v>
      </c>
      <c r="I1544">
        <v>57601.998656790383</v>
      </c>
      <c r="J1544">
        <f>ROUND(Table1[[#This Row],[Discharge Time (s)]]/3600,3)</f>
        <v>16.001000000000001</v>
      </c>
    </row>
    <row r="1545" spans="1:10" hidden="1">
      <c r="A1545" t="s">
        <v>11</v>
      </c>
      <c r="B1545">
        <v>2</v>
      </c>
      <c r="C1545">
        <v>324</v>
      </c>
      <c r="D1545" t="str">
        <f>IF(OR(MOD((Table1[[#This Row],[Cycle]])-1,8)=0,Table1[[#This Row],[Cycle]]=1),"Yes","No")</f>
        <v>No</v>
      </c>
      <c r="E1545">
        <v>1.0115824481895E-2</v>
      </c>
      <c r="F1545">
        <f t="shared" si="26"/>
        <v>10.115824481895</v>
      </c>
      <c r="H1545">
        <v>3.832343578338623</v>
      </c>
      <c r="I1545">
        <v>57602.023271028811</v>
      </c>
      <c r="J1545">
        <f>ROUND(Table1[[#This Row],[Discharge Time (s)]]/3600,3)</f>
        <v>16.001000000000001</v>
      </c>
    </row>
    <row r="1546" spans="1:10" hidden="1">
      <c r="A1546" t="s">
        <v>11</v>
      </c>
      <c r="B1546">
        <v>2</v>
      </c>
      <c r="C1546">
        <v>325</v>
      </c>
      <c r="D1546" t="str">
        <f>IF(OR(MOD((Table1[[#This Row],[Cycle]])-1,8)=0,Table1[[#This Row],[Cycle]]=1),"Yes","No")</f>
        <v>No</v>
      </c>
      <c r="E1546">
        <v>1.0124938853083E-2</v>
      </c>
      <c r="F1546">
        <f t="shared" si="26"/>
        <v>10.124938853083</v>
      </c>
      <c r="H1546">
        <v>3.9164245128631592</v>
      </c>
      <c r="I1546">
        <v>57602.051335032942</v>
      </c>
      <c r="J1546">
        <f>ROUND(Table1[[#This Row],[Discharge Time (s)]]/3600,3)</f>
        <v>16.001000000000001</v>
      </c>
    </row>
    <row r="1547" spans="1:10" hidden="1">
      <c r="A1547" t="s">
        <v>11</v>
      </c>
      <c r="B1547">
        <v>2</v>
      </c>
      <c r="C1547">
        <v>326</v>
      </c>
      <c r="D1547" t="str">
        <f>IF(OR(MOD((Table1[[#This Row],[Cycle]])-1,8)=0,Table1[[#This Row],[Cycle]]=1),"Yes","No")</f>
        <v>No</v>
      </c>
      <c r="E1547">
        <v>1.0121018929226001E-2</v>
      </c>
      <c r="F1547">
        <f t="shared" si="26"/>
        <v>10.121018929226</v>
      </c>
      <c r="H1547">
        <v>4.0044341087341309</v>
      </c>
      <c r="I1547">
        <v>57600.04405451184</v>
      </c>
      <c r="J1547">
        <f>ROUND(Table1[[#This Row],[Discharge Time (s)]]/3600,3)</f>
        <v>16</v>
      </c>
    </row>
    <row r="1548" spans="1:10" hidden="1">
      <c r="A1548" t="s">
        <v>11</v>
      </c>
      <c r="B1548">
        <v>2</v>
      </c>
      <c r="C1548">
        <v>327</v>
      </c>
      <c r="D1548" t="str">
        <f>IF(OR(MOD((Table1[[#This Row],[Cycle]])-1,8)=0,Table1[[#This Row],[Cycle]]=1),"Yes","No")</f>
        <v>No</v>
      </c>
      <c r="E1548">
        <v>1.0103939247068001E-2</v>
      </c>
      <c r="F1548">
        <f t="shared" si="26"/>
        <v>10.103939247068</v>
      </c>
      <c r="H1548">
        <v>3.9164245128631592</v>
      </c>
      <c r="I1548">
        <v>57600.068907795387</v>
      </c>
      <c r="J1548">
        <f>ROUND(Table1[[#This Row],[Discharge Time (s)]]/3600,3)</f>
        <v>16</v>
      </c>
    </row>
    <row r="1549" spans="1:10" hidden="1">
      <c r="A1549" t="s">
        <v>11</v>
      </c>
      <c r="B1549">
        <v>2</v>
      </c>
      <c r="C1549">
        <v>328</v>
      </c>
      <c r="D1549" t="str">
        <f>IF(OR(MOD((Table1[[#This Row],[Cycle]])-1,8)=0,Table1[[#This Row],[Cycle]]=1),"Yes","No")</f>
        <v>No</v>
      </c>
      <c r="E1549">
        <v>0</v>
      </c>
      <c r="F1549">
        <f t="shared" si="26"/>
        <v>0</v>
      </c>
      <c r="H1549">
        <v>3.9164245128631592</v>
      </c>
      <c r="I1549">
        <v>0</v>
      </c>
      <c r="J1549">
        <f>ROUND(Table1[[#This Row],[Discharge Time (s)]]/3600,3)</f>
        <v>0</v>
      </c>
    </row>
    <row r="1550" spans="1:10" hidden="1">
      <c r="A1550" t="s">
        <v>11</v>
      </c>
      <c r="B1550">
        <v>2</v>
      </c>
      <c r="C1550">
        <v>329</v>
      </c>
      <c r="D1550" t="str">
        <f>IF(OR(MOD((Table1[[#This Row],[Cycle]])-1,8)=0,Table1[[#This Row],[Cycle]]=1),"Yes","No")</f>
        <v>Yes</v>
      </c>
      <c r="E1550">
        <v>1.9532746537751999E-2</v>
      </c>
      <c r="F1550">
        <f t="shared" si="26"/>
        <v>19.532746537752001</v>
      </c>
      <c r="H1550">
        <v>3.8744056224822998</v>
      </c>
      <c r="I1550">
        <v>120352.48364036076</v>
      </c>
      <c r="J1550">
        <f>ROUND(Table1[[#This Row],[Discharge Time (s)]]/3600,3)</f>
        <v>33.430999999999997</v>
      </c>
    </row>
    <row r="1551" spans="1:10" hidden="1">
      <c r="A1551" t="s">
        <v>11</v>
      </c>
      <c r="B1551">
        <v>2</v>
      </c>
      <c r="C1551">
        <v>330</v>
      </c>
      <c r="D1551" t="str">
        <f>IF(OR(MOD((Table1[[#This Row],[Cycle]])-1,8)=0,Table1[[#This Row],[Cycle]]=1),"Yes","No")</f>
        <v>No</v>
      </c>
      <c r="E1551">
        <v>1.0040615033691001E-2</v>
      </c>
      <c r="F1551">
        <f t="shared" si="26"/>
        <v>10.040615033691001</v>
      </c>
      <c r="H1551">
        <v>5.462191104888916</v>
      </c>
      <c r="I1551">
        <v>57602.036029691255</v>
      </c>
      <c r="J1551">
        <f>ROUND(Table1[[#This Row],[Discharge Time (s)]]/3600,3)</f>
        <v>16.001000000000001</v>
      </c>
    </row>
    <row r="1552" spans="1:10" hidden="1">
      <c r="A1552" t="s">
        <v>11</v>
      </c>
      <c r="B1552">
        <v>2</v>
      </c>
      <c r="C1552">
        <v>331</v>
      </c>
      <c r="D1552" t="str">
        <f>IF(OR(MOD((Table1[[#This Row],[Cycle]])-1,8)=0,Table1[[#This Row],[Cycle]]=1),"Yes","No")</f>
        <v>No</v>
      </c>
      <c r="E1552">
        <v>1.0076966807245E-2</v>
      </c>
      <c r="F1552">
        <f t="shared" si="26"/>
        <v>10.076966807245</v>
      </c>
      <c r="H1552">
        <v>3.9164245128631592</v>
      </c>
      <c r="I1552">
        <v>57602.005879583325</v>
      </c>
      <c r="J1552">
        <f>ROUND(Table1[[#This Row],[Discharge Time (s)]]/3600,3)</f>
        <v>16.001000000000001</v>
      </c>
    </row>
    <row r="1553" spans="1:10" hidden="1">
      <c r="A1553" t="s">
        <v>11</v>
      </c>
      <c r="B1553">
        <v>2</v>
      </c>
      <c r="C1553">
        <v>332</v>
      </c>
      <c r="D1553" t="str">
        <f>IF(OR(MOD((Table1[[#This Row],[Cycle]])-1,8)=0,Table1[[#This Row],[Cycle]]=1),"Yes","No")</f>
        <v>No</v>
      </c>
      <c r="E1553">
        <v>1.0089757490163E-2</v>
      </c>
      <c r="F1553">
        <f t="shared" si="26"/>
        <v>10.089757490163</v>
      </c>
      <c r="H1553">
        <v>3.9164245128631592</v>
      </c>
      <c r="I1553">
        <v>57602.000960255777</v>
      </c>
      <c r="J1553">
        <f>ROUND(Table1[[#This Row],[Discharge Time (s)]]/3600,3)</f>
        <v>16.001000000000001</v>
      </c>
    </row>
    <row r="1554" spans="1:10" hidden="1">
      <c r="A1554" t="s">
        <v>11</v>
      </c>
      <c r="B1554">
        <v>2</v>
      </c>
      <c r="C1554">
        <v>333</v>
      </c>
      <c r="D1554" t="str">
        <f>IF(OR(MOD((Table1[[#This Row],[Cycle]])-1,8)=0,Table1[[#This Row],[Cycle]]=1),"Yes","No")</f>
        <v>No</v>
      </c>
      <c r="E1554">
        <v>1.0081402113592E-2</v>
      </c>
      <c r="F1554">
        <f t="shared" si="26"/>
        <v>10.081402113592</v>
      </c>
      <c r="H1554">
        <v>4.002382755279541</v>
      </c>
      <c r="I1554">
        <v>57602.003728820142</v>
      </c>
      <c r="J1554">
        <f>ROUND(Table1[[#This Row],[Discharge Time (s)]]/3600,3)</f>
        <v>16.001000000000001</v>
      </c>
    </row>
    <row r="1555" spans="1:10" hidden="1">
      <c r="A1555" t="s">
        <v>11</v>
      </c>
      <c r="B1555">
        <v>2</v>
      </c>
      <c r="C1555">
        <v>334</v>
      </c>
      <c r="D1555" t="str">
        <f>IF(OR(MOD((Table1[[#This Row],[Cycle]])-1,8)=0,Table1[[#This Row],[Cycle]]=1),"Yes","No")</f>
        <v>No</v>
      </c>
      <c r="E1555">
        <v>1.0084772163288999E-2</v>
      </c>
      <c r="F1555">
        <f t="shared" si="26"/>
        <v>10.084772163288999</v>
      </c>
      <c r="H1555">
        <v>3.9184329509735107</v>
      </c>
      <c r="I1555">
        <v>57600.040224361015</v>
      </c>
      <c r="J1555">
        <f>ROUND(Table1[[#This Row],[Discharge Time (s)]]/3600,3)</f>
        <v>16</v>
      </c>
    </row>
    <row r="1556" spans="1:10" hidden="1">
      <c r="A1556" t="s">
        <v>11</v>
      </c>
      <c r="B1556">
        <v>2</v>
      </c>
      <c r="C1556">
        <v>335</v>
      </c>
      <c r="D1556" t="str">
        <f>IF(OR(MOD((Table1[[#This Row],[Cycle]])-1,8)=0,Table1[[#This Row],[Cycle]]=1),"Yes","No")</f>
        <v>No</v>
      </c>
      <c r="E1556">
        <v>1.0079116287367001E-2</v>
      </c>
      <c r="F1556">
        <f t="shared" si="26"/>
        <v>10.079116287367</v>
      </c>
      <c r="H1556">
        <v>3.8303782939910889</v>
      </c>
      <c r="I1556">
        <v>57602.003765745685</v>
      </c>
      <c r="J1556">
        <f>ROUND(Table1[[#This Row],[Discharge Time (s)]]/3600,3)</f>
        <v>16.001000000000001</v>
      </c>
    </row>
    <row r="1557" spans="1:10" hidden="1">
      <c r="A1557" t="s">
        <v>11</v>
      </c>
      <c r="B1557">
        <v>2</v>
      </c>
      <c r="C1557">
        <v>336</v>
      </c>
      <c r="D1557" t="str">
        <f>IF(OR(MOD((Table1[[#This Row],[Cycle]])-1,8)=0,Table1[[#This Row],[Cycle]]=1),"Yes","No")</f>
        <v>No</v>
      </c>
      <c r="E1557">
        <v>0</v>
      </c>
      <c r="F1557">
        <f t="shared" si="26"/>
        <v>0</v>
      </c>
      <c r="H1557">
        <v>3.8303782939910889</v>
      </c>
      <c r="I1557">
        <v>0</v>
      </c>
      <c r="J1557">
        <f>ROUND(Table1[[#This Row],[Discharge Time (s)]]/3600,3)</f>
        <v>0</v>
      </c>
    </row>
    <row r="1558" spans="1:10" hidden="1">
      <c r="A1558" t="s">
        <v>11</v>
      </c>
      <c r="B1558">
        <v>2</v>
      </c>
      <c r="C1558">
        <v>337</v>
      </c>
      <c r="D1558" t="str">
        <f>IF(OR(MOD((Table1[[#This Row],[Cycle]])-1,8)=0,Table1[[#This Row],[Cycle]]=1),"Yes","No")</f>
        <v>Yes</v>
      </c>
      <c r="E1558">
        <v>1.9509785080004002E-2</v>
      </c>
      <c r="F1558">
        <f t="shared" si="26"/>
        <v>19.509785080004001</v>
      </c>
      <c r="H1558">
        <v>3.9604294300079346</v>
      </c>
      <c r="I1558">
        <v>120523.29082918064</v>
      </c>
      <c r="J1558">
        <f>ROUND(Table1[[#This Row],[Discharge Time (s)]]/3600,3)</f>
        <v>33.478999999999999</v>
      </c>
    </row>
    <row r="1559" spans="1:10" hidden="1">
      <c r="A1559" t="s">
        <v>11</v>
      </c>
      <c r="B1559">
        <v>2</v>
      </c>
      <c r="C1559">
        <v>338</v>
      </c>
      <c r="D1559" t="str">
        <f>IF(OR(MOD((Table1[[#This Row],[Cycle]])-1,8)=0,Table1[[#This Row],[Cycle]]=1),"Yes","No")</f>
        <v>No</v>
      </c>
      <c r="E1559">
        <v>1.0081708995504E-2</v>
      </c>
      <c r="F1559">
        <f t="shared" si="26"/>
        <v>10.081708995504</v>
      </c>
      <c r="H1559">
        <v>5.5417604446411133</v>
      </c>
      <c r="I1559">
        <v>57600.031170765302</v>
      </c>
      <c r="J1559">
        <f>ROUND(Table1[[#This Row],[Discharge Time (s)]]/3600,3)</f>
        <v>16</v>
      </c>
    </row>
    <row r="1560" spans="1:10" hidden="1">
      <c r="A1560" t="s">
        <v>11</v>
      </c>
      <c r="B1560">
        <v>2</v>
      </c>
      <c r="C1560">
        <v>339</v>
      </c>
      <c r="D1560" t="str">
        <f>IF(OR(MOD((Table1[[#This Row],[Cycle]])-1,8)=0,Table1[[#This Row],[Cycle]]=1),"Yes","No")</f>
        <v>No</v>
      </c>
      <c r="E1560">
        <v>1.0091914333884001E-2</v>
      </c>
      <c r="F1560">
        <f t="shared" si="26"/>
        <v>10.091914333884</v>
      </c>
      <c r="H1560">
        <v>3.8343110084533691</v>
      </c>
      <c r="I1560">
        <v>57601.993784292616</v>
      </c>
      <c r="J1560">
        <f>ROUND(Table1[[#This Row],[Discharge Time (s)]]/3600,3)</f>
        <v>16.001000000000001</v>
      </c>
    </row>
    <row r="1561" spans="1:10" hidden="1">
      <c r="A1561" t="s">
        <v>11</v>
      </c>
      <c r="B1561">
        <v>2</v>
      </c>
      <c r="C1561">
        <v>340</v>
      </c>
      <c r="D1561" t="str">
        <f>IF(OR(MOD((Table1[[#This Row],[Cycle]])-1,8)=0,Table1[[#This Row],[Cycle]]=1),"Yes","No")</f>
        <v>No</v>
      </c>
      <c r="E1561">
        <v>1.0080898960759E-2</v>
      </c>
      <c r="F1561">
        <f t="shared" si="26"/>
        <v>10.080898960758999</v>
      </c>
      <c r="H1561">
        <v>3.9164245128631592</v>
      </c>
      <c r="I1561">
        <v>57601.994712013533</v>
      </c>
      <c r="J1561">
        <f>ROUND(Table1[[#This Row],[Discharge Time (s)]]/3600,3)</f>
        <v>16.001000000000001</v>
      </c>
    </row>
    <row r="1562" spans="1:10" hidden="1">
      <c r="A1562" t="s">
        <v>11</v>
      </c>
      <c r="B1562">
        <v>2</v>
      </c>
      <c r="C1562">
        <v>341</v>
      </c>
      <c r="D1562" t="str">
        <f>IF(OR(MOD((Table1[[#This Row],[Cycle]])-1,8)=0,Table1[[#This Row],[Cycle]]=1),"Yes","No")</f>
        <v>No</v>
      </c>
      <c r="E1562">
        <v>1.008262876484E-2</v>
      </c>
      <c r="F1562">
        <f t="shared" si="26"/>
        <v>10.082628764840001</v>
      </c>
      <c r="H1562">
        <v>3.9604294300079346</v>
      </c>
      <c r="I1562">
        <v>57602.001917126021</v>
      </c>
      <c r="J1562">
        <f>ROUND(Table1[[#This Row],[Discharge Time (s)]]/3600,3)</f>
        <v>16.001000000000001</v>
      </c>
    </row>
    <row r="1563" spans="1:10" hidden="1">
      <c r="A1563" t="s">
        <v>11</v>
      </c>
      <c r="B1563">
        <v>2</v>
      </c>
      <c r="C1563">
        <v>342</v>
      </c>
      <c r="D1563" t="str">
        <f>IF(OR(MOD((Table1[[#This Row],[Cycle]])-1,8)=0,Table1[[#This Row],[Cycle]]=1),"Yes","No")</f>
        <v>No</v>
      </c>
      <c r="E1563">
        <v>1.0094098164148999E-2</v>
      </c>
      <c r="F1563">
        <f t="shared" si="26"/>
        <v>10.094098164148999</v>
      </c>
      <c r="H1563">
        <v>4.0003337860107422</v>
      </c>
      <c r="I1563">
        <v>57600.037878469717</v>
      </c>
      <c r="J1563">
        <f>ROUND(Table1[[#This Row],[Discharge Time (s)]]/3600,3)</f>
        <v>16</v>
      </c>
    </row>
    <row r="1564" spans="1:10" hidden="1">
      <c r="A1564" t="s">
        <v>11</v>
      </c>
      <c r="B1564">
        <v>2</v>
      </c>
      <c r="C1564">
        <v>343</v>
      </c>
      <c r="D1564" t="str">
        <f>IF(OR(MOD((Table1[[#This Row],[Cycle]])-1,8)=0,Table1[[#This Row],[Cycle]]=1),"Yes","No")</f>
        <v>No</v>
      </c>
      <c r="E1564">
        <v>1.0086626170125E-2</v>
      </c>
      <c r="F1564">
        <f t="shared" si="26"/>
        <v>10.086626170125001</v>
      </c>
      <c r="H1564">
        <v>3.9184329509735107</v>
      </c>
      <c r="I1564">
        <v>57616.312557690915</v>
      </c>
      <c r="J1564">
        <f>ROUND(Table1[[#This Row],[Discharge Time (s)]]/3600,3)</f>
        <v>16.004999999999999</v>
      </c>
    </row>
    <row r="1565" spans="1:10" hidden="1">
      <c r="A1565" t="s">
        <v>11</v>
      </c>
      <c r="B1565">
        <v>2</v>
      </c>
      <c r="C1565">
        <v>344</v>
      </c>
      <c r="D1565" t="str">
        <f>IF(OR(MOD((Table1[[#This Row],[Cycle]])-1,8)=0,Table1[[#This Row],[Cycle]]=1),"Yes","No")</f>
        <v>No</v>
      </c>
      <c r="E1565">
        <v>0</v>
      </c>
      <c r="F1565">
        <f t="shared" si="26"/>
        <v>0</v>
      </c>
      <c r="H1565">
        <v>3.9184329509735107</v>
      </c>
      <c r="I1565">
        <v>0</v>
      </c>
      <c r="J1565">
        <f>ROUND(Table1[[#This Row],[Discharge Time (s)]]/3600,3)</f>
        <v>0</v>
      </c>
    </row>
    <row r="1566" spans="1:10" hidden="1">
      <c r="A1566" t="s">
        <v>11</v>
      </c>
      <c r="B1566">
        <v>2</v>
      </c>
      <c r="C1566">
        <v>345</v>
      </c>
      <c r="D1566" t="str">
        <f>IF(OR(MOD((Table1[[#This Row],[Cycle]])-1,8)=0,Table1[[#This Row],[Cycle]]=1),"Yes","No")</f>
        <v>Yes</v>
      </c>
      <c r="E1566">
        <v>1.9508991180529001E-2</v>
      </c>
      <c r="F1566">
        <f t="shared" si="26"/>
        <v>19.508991180529001</v>
      </c>
      <c r="H1566">
        <v>3.8744056224822998</v>
      </c>
      <c r="I1566">
        <v>119889.52588131012</v>
      </c>
      <c r="J1566">
        <f>ROUND(Table1[[#This Row],[Discharge Time (s)]]/3600,3)</f>
        <v>33.302999999999997</v>
      </c>
    </row>
    <row r="1567" spans="1:10" hidden="1">
      <c r="A1567" t="s">
        <v>11</v>
      </c>
      <c r="B1567">
        <v>2</v>
      </c>
      <c r="C1567">
        <v>346</v>
      </c>
      <c r="D1567" t="str">
        <f>IF(OR(MOD((Table1[[#This Row],[Cycle]])-1,8)=0,Table1[[#This Row],[Cycle]]=1),"Yes","No")</f>
        <v>No</v>
      </c>
      <c r="F1567">
        <f t="shared" si="26"/>
        <v>0</v>
      </c>
      <c r="J1567">
        <f>ROUND(Table1[[#This Row],[Discharge Time (s)]]/3600,3)</f>
        <v>0</v>
      </c>
    </row>
    <row r="1568" spans="1:10" hidden="1">
      <c r="A1568" t="s">
        <v>11</v>
      </c>
      <c r="B1568">
        <v>2</v>
      </c>
      <c r="C1568">
        <v>347</v>
      </c>
      <c r="D1568" t="str">
        <f>IF(OR(MOD((Table1[[#This Row],[Cycle]])-1,8)=0,Table1[[#This Row],[Cycle]]=1),"Yes","No")</f>
        <v>No</v>
      </c>
      <c r="F1568">
        <f t="shared" si="26"/>
        <v>0</v>
      </c>
      <c r="J1568">
        <f>ROUND(Table1[[#This Row],[Discharge Time (s)]]/3600,3)</f>
        <v>0</v>
      </c>
    </row>
    <row r="1569" spans="1:10" hidden="1">
      <c r="A1569" t="s">
        <v>11</v>
      </c>
      <c r="B1569">
        <v>2</v>
      </c>
      <c r="C1569">
        <v>348</v>
      </c>
      <c r="D1569" t="str">
        <f>IF(OR(MOD((Table1[[#This Row],[Cycle]])-1,8)=0,Table1[[#This Row],[Cycle]]=1),"Yes","No")</f>
        <v>No</v>
      </c>
      <c r="F1569">
        <f t="shared" si="26"/>
        <v>0</v>
      </c>
      <c r="J1569">
        <f>ROUND(Table1[[#This Row],[Discharge Time (s)]]/3600,3)</f>
        <v>0</v>
      </c>
    </row>
    <row r="1570" spans="1:10" hidden="1">
      <c r="A1570" t="s">
        <v>11</v>
      </c>
      <c r="B1570">
        <v>2</v>
      </c>
      <c r="C1570">
        <v>349</v>
      </c>
      <c r="D1570" t="str">
        <f>IF(OR(MOD((Table1[[#This Row],[Cycle]])-1,8)=0,Table1[[#This Row],[Cycle]]=1),"Yes","No")</f>
        <v>No</v>
      </c>
      <c r="F1570">
        <f t="shared" si="26"/>
        <v>0</v>
      </c>
      <c r="J1570">
        <f>ROUND(Table1[[#This Row],[Discharge Time (s)]]/3600,3)</f>
        <v>0</v>
      </c>
    </row>
    <row r="1571" spans="1:10" hidden="1">
      <c r="A1571" t="s">
        <v>11</v>
      </c>
      <c r="B1571">
        <v>2</v>
      </c>
      <c r="C1571">
        <v>350</v>
      </c>
      <c r="D1571" t="str">
        <f>IF(OR(MOD((Table1[[#This Row],[Cycle]])-1,8)=0,Table1[[#This Row],[Cycle]]=1),"Yes","No")</f>
        <v>No</v>
      </c>
      <c r="F1571">
        <f t="shared" si="26"/>
        <v>0</v>
      </c>
      <c r="J1571">
        <f>ROUND(Table1[[#This Row],[Discharge Time (s)]]/3600,3)</f>
        <v>0</v>
      </c>
    </row>
    <row r="1572" spans="1:10" hidden="1">
      <c r="A1572" t="s">
        <v>11</v>
      </c>
      <c r="B1572">
        <v>2</v>
      </c>
      <c r="C1572">
        <v>351</v>
      </c>
      <c r="D1572" t="str">
        <f>IF(OR(MOD((Table1[[#This Row],[Cycle]])-1,8)=0,Table1[[#This Row],[Cycle]]=1),"Yes","No")</f>
        <v>No</v>
      </c>
      <c r="F1572">
        <f t="shared" si="26"/>
        <v>0</v>
      </c>
      <c r="J1572">
        <f>ROUND(Table1[[#This Row],[Discharge Time (s)]]/3600,3)</f>
        <v>0</v>
      </c>
    </row>
    <row r="1573" spans="1:10" hidden="1">
      <c r="A1573" t="s">
        <v>11</v>
      </c>
      <c r="B1573">
        <v>2</v>
      </c>
      <c r="C1573">
        <v>352</v>
      </c>
      <c r="D1573" t="str">
        <f>IF(OR(MOD((Table1[[#This Row],[Cycle]])-1,8)=0,Table1[[#This Row],[Cycle]]=1),"Yes","No")</f>
        <v>No</v>
      </c>
      <c r="F1573">
        <f t="shared" si="26"/>
        <v>0</v>
      </c>
      <c r="J1573">
        <f>ROUND(Table1[[#This Row],[Discharge Time (s)]]/3600,3)</f>
        <v>0</v>
      </c>
    </row>
    <row r="1574" spans="1:10" hidden="1">
      <c r="A1574" t="s">
        <v>11</v>
      </c>
      <c r="B1574">
        <v>2</v>
      </c>
      <c r="C1574">
        <v>353</v>
      </c>
      <c r="D1574" t="str">
        <f>IF(OR(MOD((Table1[[#This Row],[Cycle]])-1,8)=0,Table1[[#This Row],[Cycle]]=1),"Yes","No")</f>
        <v>Yes</v>
      </c>
      <c r="E1574">
        <v>1.9553411067112E-2</v>
      </c>
      <c r="F1574">
        <f t="shared" si="26"/>
        <v>19.553411067111998</v>
      </c>
      <c r="H1574">
        <v>3.8303782939910889</v>
      </c>
      <c r="I1574">
        <v>120227.85806964181</v>
      </c>
      <c r="J1574">
        <f>ROUND(Table1[[#This Row],[Discharge Time (s)]]/3600,3)</f>
        <v>33.396999999999998</v>
      </c>
    </row>
    <row r="1575" spans="1:10" hidden="1">
      <c r="A1575" t="s">
        <v>11</v>
      </c>
      <c r="B1575">
        <v>2</v>
      </c>
      <c r="C1575">
        <v>354</v>
      </c>
      <c r="D1575" t="str">
        <f>IF(OR(MOD((Table1[[#This Row],[Cycle]])-1,8)=0,Table1[[#This Row],[Cycle]]=1),"Yes","No")</f>
        <v>No</v>
      </c>
      <c r="E1575">
        <v>1.0101301145800001E-2</v>
      </c>
      <c r="F1575">
        <f t="shared" si="26"/>
        <v>10.101301145800001</v>
      </c>
      <c r="H1575">
        <v>5.5417604446411133</v>
      </c>
      <c r="I1575">
        <v>57602.016814443639</v>
      </c>
      <c r="J1575">
        <f>ROUND(Table1[[#This Row],[Discharge Time (s)]]/3600,3)</f>
        <v>16.001000000000001</v>
      </c>
    </row>
    <row r="1576" spans="1:10" hidden="1">
      <c r="A1576" t="s">
        <v>11</v>
      </c>
      <c r="B1576">
        <v>2</v>
      </c>
      <c r="C1576">
        <v>355</v>
      </c>
      <c r="D1576" t="str">
        <f>IF(OR(MOD((Table1[[#This Row],[Cycle]])-1,8)=0,Table1[[#This Row],[Cycle]]=1),"Yes","No")</f>
        <v>No</v>
      </c>
      <c r="E1576">
        <v>1.0083949023054E-2</v>
      </c>
      <c r="F1576">
        <f t="shared" si="26"/>
        <v>10.083949023054</v>
      </c>
      <c r="H1576">
        <v>3.9604294300079346</v>
      </c>
      <c r="I1576">
        <v>57600.056562049635</v>
      </c>
      <c r="J1576">
        <f>ROUND(Table1[[#This Row],[Discharge Time (s)]]/3600,3)</f>
        <v>16</v>
      </c>
    </row>
    <row r="1577" spans="1:10" hidden="1">
      <c r="A1577" t="s">
        <v>11</v>
      </c>
      <c r="B1577">
        <v>2</v>
      </c>
      <c r="C1577">
        <v>356</v>
      </c>
      <c r="D1577" t="str">
        <f>IF(OR(MOD((Table1[[#This Row],[Cycle]])-1,8)=0,Table1[[#This Row],[Cycle]]=1),"Yes","No")</f>
        <v>No</v>
      </c>
      <c r="E1577">
        <v>1.0092826221523001E-2</v>
      </c>
      <c r="F1577">
        <f t="shared" ref="F1577:F1589" si="27">1000*E1577</f>
        <v>10.092826221523001</v>
      </c>
      <c r="H1577">
        <v>3.9624602794647217</v>
      </c>
      <c r="I1577">
        <v>57599.96115471964</v>
      </c>
      <c r="J1577">
        <f>ROUND(Table1[[#This Row],[Discharge Time (s)]]/3600,3)</f>
        <v>16</v>
      </c>
    </row>
    <row r="1578" spans="1:10" hidden="1">
      <c r="A1578" t="s">
        <v>11</v>
      </c>
      <c r="B1578">
        <v>2</v>
      </c>
      <c r="C1578">
        <v>357</v>
      </c>
      <c r="D1578" t="str">
        <f>IF(OR(MOD((Table1[[#This Row],[Cycle]])-1,8)=0,Table1[[#This Row],[Cycle]]=1),"Yes","No")</f>
        <v>No</v>
      </c>
      <c r="E1578">
        <v>1.0073704382117001E-2</v>
      </c>
      <c r="F1578">
        <f t="shared" si="27"/>
        <v>10.073704382117</v>
      </c>
      <c r="H1578">
        <v>3.9624602794647217</v>
      </c>
      <c r="I1578">
        <v>57601.978583703778</v>
      </c>
      <c r="J1578">
        <f>ROUND(Table1[[#This Row],[Discharge Time (s)]]/3600,3)</f>
        <v>16.001000000000001</v>
      </c>
    </row>
    <row r="1579" spans="1:10" hidden="1">
      <c r="A1579" t="s">
        <v>11</v>
      </c>
      <c r="B1579">
        <v>2</v>
      </c>
      <c r="C1579">
        <v>358</v>
      </c>
      <c r="D1579" t="str">
        <f>IF(OR(MOD((Table1[[#This Row],[Cycle]])-1,8)=0,Table1[[#This Row],[Cycle]]=1),"Yes","No")</f>
        <v>No</v>
      </c>
      <c r="E1579">
        <v>1.0082420699128E-2</v>
      </c>
      <c r="F1579">
        <f t="shared" si="27"/>
        <v>10.082420699128001</v>
      </c>
      <c r="H1579">
        <v>3.9164245128631592</v>
      </c>
      <c r="I1579">
        <v>57600.013563273751</v>
      </c>
      <c r="J1579">
        <f>ROUND(Table1[[#This Row],[Discharge Time (s)]]/3600,3)</f>
        <v>16</v>
      </c>
    </row>
    <row r="1580" spans="1:10" hidden="1">
      <c r="A1580" t="s">
        <v>11</v>
      </c>
      <c r="B1580">
        <v>2</v>
      </c>
      <c r="C1580">
        <v>359</v>
      </c>
      <c r="D1580" t="str">
        <f>IF(OR(MOD((Table1[[#This Row],[Cycle]])-1,8)=0,Table1[[#This Row],[Cycle]]=1),"Yes","No")</f>
        <v>No</v>
      </c>
      <c r="E1580">
        <v>1.0089467220932E-2</v>
      </c>
      <c r="F1580">
        <f t="shared" si="27"/>
        <v>10.089467220931999</v>
      </c>
      <c r="H1580">
        <v>3.8343110084533691</v>
      </c>
      <c r="I1580">
        <v>57601.981086012238</v>
      </c>
      <c r="J1580">
        <f>ROUND(Table1[[#This Row],[Discharge Time (s)]]/3600,3)</f>
        <v>16.001000000000001</v>
      </c>
    </row>
    <row r="1581" spans="1:10" hidden="1">
      <c r="A1581" t="s">
        <v>11</v>
      </c>
      <c r="B1581">
        <v>2</v>
      </c>
      <c r="C1581">
        <v>360</v>
      </c>
      <c r="D1581" t="str">
        <f>IF(OR(MOD((Table1[[#This Row],[Cycle]])-1,8)=0,Table1[[#This Row],[Cycle]]=1),"Yes","No")</f>
        <v>No</v>
      </c>
      <c r="E1581">
        <v>0</v>
      </c>
      <c r="F1581">
        <f t="shared" si="27"/>
        <v>0</v>
      </c>
      <c r="H1581">
        <v>3.8343110084533691</v>
      </c>
      <c r="I1581">
        <v>0</v>
      </c>
      <c r="J1581">
        <f>ROUND(Table1[[#This Row],[Discharge Time (s)]]/3600,3)</f>
        <v>0</v>
      </c>
    </row>
    <row r="1582" spans="1:10" hidden="1">
      <c r="A1582" t="s">
        <v>11</v>
      </c>
      <c r="B1582">
        <v>2</v>
      </c>
      <c r="C1582">
        <v>361</v>
      </c>
      <c r="D1582" t="str">
        <f>IF(OR(MOD((Table1[[#This Row],[Cycle]])-1,8)=0,Table1[[#This Row],[Cycle]]=1),"Yes","No")</f>
        <v>Yes</v>
      </c>
      <c r="E1582">
        <v>1.9433861578302E-2</v>
      </c>
      <c r="F1582">
        <f t="shared" si="27"/>
        <v>19.433861578302</v>
      </c>
      <c r="H1582">
        <v>4.1774063110351563</v>
      </c>
      <c r="I1582">
        <v>120443.98237994984</v>
      </c>
      <c r="J1582">
        <f>ROUND(Table1[[#This Row],[Discharge Time (s)]]/3600,3)</f>
        <v>33.457000000000001</v>
      </c>
    </row>
    <row r="1583" spans="1:10" hidden="1">
      <c r="A1583" t="s">
        <v>11</v>
      </c>
      <c r="B1583">
        <v>2</v>
      </c>
      <c r="C1583">
        <v>362</v>
      </c>
      <c r="D1583" t="str">
        <f>IF(OR(MOD((Table1[[#This Row],[Cycle]])-1,8)=0,Table1[[#This Row],[Cycle]]=1),"Yes","No")</f>
        <v>No</v>
      </c>
      <c r="E1583">
        <v>1.0033383766154E-2</v>
      </c>
      <c r="F1583">
        <f t="shared" si="27"/>
        <v>10.033383766154</v>
      </c>
      <c r="H1583">
        <v>5.4526147842407227</v>
      </c>
      <c r="I1583">
        <v>57600.038882249442</v>
      </c>
      <c r="J1583">
        <f>ROUND(Table1[[#This Row],[Discharge Time (s)]]/3600,3)</f>
        <v>16</v>
      </c>
    </row>
    <row r="1584" spans="1:10" hidden="1">
      <c r="A1584" t="s">
        <v>11</v>
      </c>
      <c r="B1584">
        <v>2</v>
      </c>
      <c r="C1584">
        <v>363</v>
      </c>
      <c r="D1584" t="str">
        <f>IF(OR(MOD((Table1[[#This Row],[Cycle]])-1,8)=0,Table1[[#This Row],[Cycle]]=1),"Yes","No")</f>
        <v>No</v>
      </c>
      <c r="E1584">
        <v>1.0007783254898E-2</v>
      </c>
      <c r="F1584">
        <f t="shared" si="27"/>
        <v>10.007783254897999</v>
      </c>
      <c r="H1584">
        <v>3.9135701656341553</v>
      </c>
      <c r="I1584">
        <v>57602.005662497555</v>
      </c>
      <c r="J1584">
        <f>ROUND(Table1[[#This Row],[Discharge Time (s)]]/3600,3)</f>
        <v>16.001000000000001</v>
      </c>
    </row>
    <row r="1585" spans="1:10" hidden="1">
      <c r="A1585" t="s">
        <v>11</v>
      </c>
      <c r="B1585">
        <v>2</v>
      </c>
      <c r="C1585">
        <v>364</v>
      </c>
      <c r="D1585" t="str">
        <f>IF(OR(MOD((Table1[[#This Row],[Cycle]])-1,8)=0,Table1[[#This Row],[Cycle]]=1),"Yes","No")</f>
        <v>No</v>
      </c>
      <c r="E1585">
        <v>1.0004128831492E-2</v>
      </c>
      <c r="F1585">
        <f t="shared" si="27"/>
        <v>10.004128831492</v>
      </c>
      <c r="H1585">
        <v>3.9135701656341553</v>
      </c>
      <c r="I1585">
        <v>57600.039679336551</v>
      </c>
      <c r="J1585">
        <f>ROUND(Table1[[#This Row],[Discharge Time (s)]]/3600,3)</f>
        <v>16</v>
      </c>
    </row>
    <row r="1586" spans="1:10" hidden="1">
      <c r="A1586" t="s">
        <v>11</v>
      </c>
      <c r="B1586">
        <v>2</v>
      </c>
      <c r="C1586">
        <v>365</v>
      </c>
      <c r="D1586" t="str">
        <f>IF(OR(MOD((Table1[[#This Row],[Cycle]])-1,8)=0,Table1[[#This Row],[Cycle]]=1),"Yes","No")</f>
        <v>No</v>
      </c>
      <c r="E1586">
        <v>9.9785052195560005E-3</v>
      </c>
      <c r="F1586">
        <f t="shared" si="27"/>
        <v>9.9785052195560002</v>
      </c>
      <c r="H1586">
        <v>3.957542896270752</v>
      </c>
      <c r="I1586">
        <v>57602.0059005613</v>
      </c>
      <c r="J1586">
        <f>ROUND(Table1[[#This Row],[Discharge Time (s)]]/3600,3)</f>
        <v>16.001000000000001</v>
      </c>
    </row>
    <row r="1587" spans="1:10" hidden="1">
      <c r="A1587" t="s">
        <v>11</v>
      </c>
      <c r="B1587">
        <v>2</v>
      </c>
      <c r="C1587">
        <v>366</v>
      </c>
      <c r="D1587" t="str">
        <f>IF(OR(MOD((Table1[[#This Row],[Cycle]])-1,8)=0,Table1[[#This Row],[Cycle]]=1),"Yes","No")</f>
        <v>No</v>
      </c>
      <c r="E1587">
        <v>9.989770246317E-3</v>
      </c>
      <c r="F1587">
        <f t="shared" si="27"/>
        <v>9.9897702463170006</v>
      </c>
      <c r="H1587">
        <v>3.8735620975494385</v>
      </c>
      <c r="I1587">
        <v>57600.039824666419</v>
      </c>
      <c r="J1587">
        <f>ROUND(Table1[[#This Row],[Discharge Time (s)]]/3600,3)</f>
        <v>16</v>
      </c>
    </row>
    <row r="1588" spans="1:10" hidden="1">
      <c r="A1588" t="s">
        <v>11</v>
      </c>
      <c r="B1588">
        <v>2</v>
      </c>
      <c r="C1588">
        <v>367</v>
      </c>
      <c r="D1588" t="str">
        <f>IF(OR(MOD((Table1[[#This Row],[Cycle]])-1,8)=0,Table1[[#This Row],[Cycle]]=1),"Yes","No")</f>
        <v>No</v>
      </c>
      <c r="E1588">
        <v>9.9866580603300004E-3</v>
      </c>
      <c r="F1588">
        <f t="shared" si="27"/>
        <v>9.9866580603300008</v>
      </c>
      <c r="H1588">
        <v>4.0392866134643555</v>
      </c>
      <c r="I1588">
        <v>57602.005803315369</v>
      </c>
      <c r="J1588">
        <f>ROUND(Table1[[#This Row],[Discharge Time (s)]]/3600,3)</f>
        <v>16.001000000000001</v>
      </c>
    </row>
    <row r="1589" spans="1:10" hidden="1">
      <c r="A1589" t="s">
        <v>11</v>
      </c>
      <c r="B1589">
        <v>2</v>
      </c>
      <c r="C1589">
        <v>368</v>
      </c>
      <c r="D1589" t="str">
        <f>IF(OR(MOD((Table1[[#This Row],[Cycle]])-1,8)=0,Table1[[#This Row],[Cycle]]=1),"Yes","No")</f>
        <v>No</v>
      </c>
      <c r="E1589">
        <v>0</v>
      </c>
      <c r="F1589">
        <f t="shared" si="27"/>
        <v>0</v>
      </c>
      <c r="H1589">
        <v>4.0392866134643555</v>
      </c>
      <c r="I1589">
        <v>0</v>
      </c>
      <c r="J1589">
        <f>ROUND(Table1[[#This Row],[Discharge Time (s)]]/3600,3)</f>
        <v>0</v>
      </c>
    </row>
    <row r="1590" spans="1:10" hidden="1">
      <c r="A1590" t="s">
        <v>11</v>
      </c>
      <c r="B1590">
        <v>2</v>
      </c>
      <c r="C1590">
        <v>369</v>
      </c>
      <c r="D1590" t="str">
        <f>IF(OR(MOD((Table1[[#This Row],[Cycle]])-1,8)=0,Table1[[#This Row],[Cycle]]=1),"Yes","No")</f>
        <v>Yes</v>
      </c>
      <c r="H1590">
        <v>3.9135701656341553</v>
      </c>
    </row>
    <row r="1591" spans="1:10" hidden="1">
      <c r="A1591" t="s">
        <v>11</v>
      </c>
      <c r="B1591">
        <v>2</v>
      </c>
      <c r="C1591">
        <v>370</v>
      </c>
      <c r="D1591" t="str">
        <f>IF(OR(MOD((Table1[[#This Row],[Cycle]])-1,8)=0,Table1[[#This Row],[Cycle]]=1),"Yes","No")</f>
        <v>No</v>
      </c>
      <c r="E1591">
        <v>4.8363463550940003E-3</v>
      </c>
      <c r="F1591">
        <f t="shared" ref="F1591:F1654" si="28">1000*E1591</f>
        <v>4.8363463550940002</v>
      </c>
      <c r="H1591">
        <v>5.4526147842407227</v>
      </c>
      <c r="I1591">
        <v>23188.461133666529</v>
      </c>
      <c r="J1591">
        <f>ROUND(Table1[[#This Row],[Discharge Time (s)]]/3600,3)</f>
        <v>6.4409999999999998</v>
      </c>
    </row>
    <row r="1592" spans="1:10" hidden="1">
      <c r="A1592" t="s">
        <v>11</v>
      </c>
      <c r="B1592">
        <v>2</v>
      </c>
      <c r="C1592">
        <v>371</v>
      </c>
      <c r="D1592" t="str">
        <f>IF(OR(MOD((Table1[[#This Row],[Cycle]])-1,8)=0,Table1[[#This Row],[Cycle]]=1),"Yes","No")</f>
        <v>No</v>
      </c>
      <c r="E1592">
        <v>9.9219326191040003E-3</v>
      </c>
      <c r="F1592">
        <f t="shared" si="28"/>
        <v>9.921932619104</v>
      </c>
      <c r="H1592">
        <v>0</v>
      </c>
      <c r="I1592">
        <v>57600.039606566526</v>
      </c>
      <c r="J1592">
        <f>ROUND(Table1[[#This Row],[Discharge Time (s)]]/3600,3)</f>
        <v>16</v>
      </c>
    </row>
    <row r="1593" spans="1:10" hidden="1">
      <c r="A1593" t="s">
        <v>11</v>
      </c>
      <c r="B1593">
        <v>2</v>
      </c>
      <c r="C1593">
        <v>372</v>
      </c>
      <c r="D1593" t="str">
        <f>IF(OR(MOD((Table1[[#This Row],[Cycle]])-1,8)=0,Table1[[#This Row],[Cycle]]=1),"Yes","No")</f>
        <v>No</v>
      </c>
      <c r="E1593">
        <v>9.9005224821830003E-3</v>
      </c>
      <c r="F1593">
        <f t="shared" si="28"/>
        <v>9.9005224821829998</v>
      </c>
      <c r="H1593">
        <v>4.1334338188171387</v>
      </c>
      <c r="I1593">
        <v>57600.039594784983</v>
      </c>
      <c r="J1593">
        <f>ROUND(Table1[[#This Row],[Discharge Time (s)]]/3600,3)</f>
        <v>16</v>
      </c>
    </row>
    <row r="1594" spans="1:10" hidden="1">
      <c r="A1594" t="s">
        <v>11</v>
      </c>
      <c r="B1594">
        <v>2</v>
      </c>
      <c r="C1594">
        <v>373</v>
      </c>
      <c r="D1594" t="str">
        <f>IF(OR(MOD((Table1[[#This Row],[Cycle]])-1,8)=0,Table1[[#This Row],[Cycle]]=1),"Yes","No")</f>
        <v>No</v>
      </c>
      <c r="E1594">
        <v>9.8977136216889996E-3</v>
      </c>
      <c r="F1594">
        <f t="shared" si="28"/>
        <v>9.8977136216890003</v>
      </c>
      <c r="H1594">
        <v>4.091555118560791</v>
      </c>
      <c r="I1594">
        <v>57600.039655462861</v>
      </c>
      <c r="J1594">
        <f>ROUND(Table1[[#This Row],[Discharge Time (s)]]/3600,3)</f>
        <v>16</v>
      </c>
    </row>
    <row r="1595" spans="1:10" hidden="1">
      <c r="A1595" t="s">
        <v>11</v>
      </c>
      <c r="B1595">
        <v>2</v>
      </c>
      <c r="C1595">
        <v>374</v>
      </c>
      <c r="D1595" t="str">
        <f>IF(OR(MOD((Table1[[#This Row],[Cycle]])-1,8)=0,Table1[[#This Row],[Cycle]]=1),"Yes","No")</f>
        <v>No</v>
      </c>
      <c r="E1595">
        <v>9.8766972949560008E-3</v>
      </c>
      <c r="F1595">
        <f t="shared" si="28"/>
        <v>9.876697294956001</v>
      </c>
      <c r="H1595">
        <v>4.0894608497619629</v>
      </c>
      <c r="I1595">
        <v>57600.039869715023</v>
      </c>
      <c r="J1595">
        <f>ROUND(Table1[[#This Row],[Discharge Time (s)]]/3600,3)</f>
        <v>16</v>
      </c>
    </row>
    <row r="1596" spans="1:10" hidden="1">
      <c r="A1596" t="s">
        <v>11</v>
      </c>
      <c r="B1596">
        <v>2</v>
      </c>
      <c r="C1596">
        <v>375</v>
      </c>
      <c r="D1596" t="str">
        <f>IF(OR(MOD((Table1[[#This Row],[Cycle]])-1,8)=0,Table1[[#This Row],[Cycle]]=1),"Yes","No")</f>
        <v>No</v>
      </c>
      <c r="E1596">
        <v>9.8853834200219991E-3</v>
      </c>
      <c r="F1596">
        <f t="shared" si="28"/>
        <v>9.8853834200219985</v>
      </c>
      <c r="H1596">
        <v>3.9615976810455322</v>
      </c>
      <c r="I1596">
        <v>57602.003128440367</v>
      </c>
      <c r="J1596">
        <f>ROUND(Table1[[#This Row],[Discharge Time (s)]]/3600,3)</f>
        <v>16.001000000000001</v>
      </c>
    </row>
    <row r="1597" spans="1:10" hidden="1">
      <c r="A1597" t="s">
        <v>11</v>
      </c>
      <c r="B1597">
        <v>2</v>
      </c>
      <c r="C1597">
        <v>376</v>
      </c>
      <c r="D1597" t="str">
        <f>IF(OR(MOD((Table1[[#This Row],[Cycle]])-1,8)=0,Table1[[#This Row],[Cycle]]=1),"Yes","No")</f>
        <v>No</v>
      </c>
      <c r="E1597">
        <v>0</v>
      </c>
      <c r="F1597">
        <f t="shared" si="28"/>
        <v>0</v>
      </c>
      <c r="H1597">
        <v>3.9615976810455322</v>
      </c>
      <c r="I1597">
        <v>0</v>
      </c>
      <c r="J1597">
        <f>ROUND(Table1[[#This Row],[Discharge Time (s)]]/3600,3)</f>
        <v>0</v>
      </c>
    </row>
    <row r="1598" spans="1:10" hidden="1">
      <c r="A1598" t="s">
        <v>11</v>
      </c>
      <c r="B1598">
        <v>2</v>
      </c>
      <c r="C1598">
        <v>377</v>
      </c>
      <c r="D1598" t="str">
        <f>IF(OR(MOD((Table1[[#This Row],[Cycle]])-1,8)=0,Table1[[#This Row],[Cycle]]=1),"Yes","No")</f>
        <v>Yes</v>
      </c>
      <c r="E1598">
        <v>1.9210928846332999E-2</v>
      </c>
      <c r="F1598">
        <f t="shared" si="28"/>
        <v>19.210928846332997</v>
      </c>
      <c r="H1598">
        <v>3.9615976810455322</v>
      </c>
      <c r="I1598">
        <v>121121.38453867272</v>
      </c>
      <c r="J1598">
        <f>ROUND(Table1[[#This Row],[Discharge Time (s)]]/3600,3)</f>
        <v>33.645000000000003</v>
      </c>
    </row>
    <row r="1599" spans="1:10" hidden="1">
      <c r="A1599" t="s">
        <v>11</v>
      </c>
      <c r="B1599">
        <v>2</v>
      </c>
      <c r="C1599">
        <v>378</v>
      </c>
      <c r="D1599" t="str">
        <f>IF(OR(MOD((Table1[[#This Row],[Cycle]])-1,8)=0,Table1[[#This Row],[Cycle]]=1),"Yes","No")</f>
        <v>No</v>
      </c>
      <c r="E1599">
        <v>9.8639866985310003E-3</v>
      </c>
      <c r="F1599">
        <f t="shared" si="28"/>
        <v>9.8639866985310007</v>
      </c>
      <c r="H1599">
        <v>5.5845327377319336</v>
      </c>
      <c r="I1599">
        <v>57600.039588017942</v>
      </c>
      <c r="J1599">
        <f>ROUND(Table1[[#This Row],[Discharge Time (s)]]/3600,3)</f>
        <v>16</v>
      </c>
    </row>
    <row r="1600" spans="1:10" hidden="1">
      <c r="A1600" t="s">
        <v>11</v>
      </c>
      <c r="B1600">
        <v>2</v>
      </c>
      <c r="C1600">
        <v>379</v>
      </c>
      <c r="D1600" t="str">
        <f>IF(OR(MOD((Table1[[#This Row],[Cycle]])-1,8)=0,Table1[[#This Row],[Cycle]]=1),"Yes","No")</f>
        <v>No</v>
      </c>
      <c r="E1600">
        <v>9.8625881566930008E-3</v>
      </c>
      <c r="F1600">
        <f t="shared" si="28"/>
        <v>9.8625881566930005</v>
      </c>
      <c r="H1600">
        <v>4.0873689651489258</v>
      </c>
      <c r="I1600">
        <v>57600.039535684366</v>
      </c>
      <c r="J1600">
        <f>ROUND(Table1[[#This Row],[Discharge Time (s)]]/3600,3)</f>
        <v>16</v>
      </c>
    </row>
    <row r="1601" spans="1:10" hidden="1">
      <c r="A1601" t="s">
        <v>11</v>
      </c>
      <c r="B1601">
        <v>2</v>
      </c>
      <c r="C1601">
        <v>380</v>
      </c>
      <c r="D1601" t="str">
        <f>IF(OR(MOD((Table1[[#This Row],[Cycle]])-1,8)=0,Table1[[#This Row],[Cycle]]=1),"Yes","No")</f>
        <v>No</v>
      </c>
      <c r="E1601">
        <v>9.8858608923909994E-3</v>
      </c>
      <c r="F1601">
        <f t="shared" si="28"/>
        <v>9.8858608923909994</v>
      </c>
      <c r="H1601">
        <v>4.0015153884887695</v>
      </c>
      <c r="I1601">
        <v>57600.041884038175</v>
      </c>
      <c r="J1601">
        <f>ROUND(Table1[[#This Row],[Discharge Time (s)]]/3600,3)</f>
        <v>16</v>
      </c>
    </row>
    <row r="1602" spans="1:10" hidden="1">
      <c r="A1602" t="s">
        <v>11</v>
      </c>
      <c r="B1602">
        <v>2</v>
      </c>
      <c r="C1602">
        <v>381</v>
      </c>
      <c r="D1602" t="str">
        <f>IF(OR(MOD((Table1[[#This Row],[Cycle]])-1,8)=0,Table1[[#This Row],[Cycle]]=1),"Yes","No")</f>
        <v>No</v>
      </c>
      <c r="E1602">
        <v>9.9347764742369997E-3</v>
      </c>
      <c r="F1602">
        <f t="shared" si="28"/>
        <v>9.9347764742369993</v>
      </c>
      <c r="H1602">
        <v>4.0434188842773438</v>
      </c>
      <c r="I1602">
        <v>57602.02777836546</v>
      </c>
      <c r="J1602">
        <f>ROUND(Table1[[#This Row],[Discharge Time (s)]]/3600,3)</f>
        <v>16.001000000000001</v>
      </c>
    </row>
    <row r="1603" spans="1:10" hidden="1">
      <c r="A1603" t="s">
        <v>11</v>
      </c>
      <c r="B1603">
        <v>2</v>
      </c>
      <c r="C1603">
        <v>382</v>
      </c>
      <c r="D1603" t="str">
        <f>IF(OR(MOD((Table1[[#This Row],[Cycle]])-1,8)=0,Table1[[#This Row],[Cycle]]=1),"Yes","No")</f>
        <v>No</v>
      </c>
      <c r="E1603">
        <v>1.0011920065929001E-2</v>
      </c>
      <c r="F1603">
        <f t="shared" si="28"/>
        <v>10.011920065929001</v>
      </c>
      <c r="H1603">
        <v>4.0434188842773438</v>
      </c>
      <c r="I1603">
        <v>57600.026091870939</v>
      </c>
      <c r="J1603">
        <f>ROUND(Table1[[#This Row],[Discharge Time (s)]]/3600,3)</f>
        <v>16</v>
      </c>
    </row>
    <row r="1604" spans="1:10" hidden="1">
      <c r="A1604" t="s">
        <v>11</v>
      </c>
      <c r="B1604">
        <v>2</v>
      </c>
      <c r="C1604">
        <v>383</v>
      </c>
      <c r="D1604" t="str">
        <f>IF(OR(MOD((Table1[[#This Row],[Cycle]])-1,8)=0,Table1[[#This Row],[Cycle]]=1),"Yes","No")</f>
        <v>No</v>
      </c>
      <c r="E1604">
        <v>1.0032157747351E-2</v>
      </c>
      <c r="F1604">
        <f t="shared" si="28"/>
        <v>10.032157747351</v>
      </c>
      <c r="H1604">
        <v>4.005615234375</v>
      </c>
      <c r="I1604">
        <v>57602.005736674459</v>
      </c>
      <c r="J1604">
        <f>ROUND(Table1[[#This Row],[Discharge Time (s)]]/3600,3)</f>
        <v>16.001000000000001</v>
      </c>
    </row>
    <row r="1605" spans="1:10" hidden="1">
      <c r="A1605" t="s">
        <v>11</v>
      </c>
      <c r="B1605">
        <v>2</v>
      </c>
      <c r="C1605">
        <v>384</v>
      </c>
      <c r="D1605" t="str">
        <f>IF(OR(MOD((Table1[[#This Row],[Cycle]])-1,8)=0,Table1[[#This Row],[Cycle]]=1),"Yes","No")</f>
        <v>No</v>
      </c>
      <c r="E1605">
        <v>0</v>
      </c>
      <c r="F1605">
        <f t="shared" si="28"/>
        <v>0</v>
      </c>
      <c r="H1605">
        <v>4.005615234375</v>
      </c>
      <c r="I1605">
        <v>0</v>
      </c>
      <c r="J1605">
        <f>ROUND(Table1[[#This Row],[Discharge Time (s)]]/3600,3)</f>
        <v>0</v>
      </c>
    </row>
    <row r="1606" spans="1:10" hidden="1">
      <c r="A1606" t="s">
        <v>11</v>
      </c>
      <c r="B1606">
        <v>2</v>
      </c>
      <c r="C1606">
        <v>385</v>
      </c>
      <c r="D1606" t="str">
        <f>IF(OR(MOD((Table1[[#This Row],[Cycle]])-1,8)=0,Table1[[#This Row],[Cycle]]=1),"Yes","No")</f>
        <v>Yes</v>
      </c>
      <c r="E1606">
        <v>1.9264119171524999E-2</v>
      </c>
      <c r="F1606">
        <f t="shared" si="28"/>
        <v>19.264119171525</v>
      </c>
      <c r="H1606">
        <v>4.0454883575439453</v>
      </c>
      <c r="I1606">
        <v>119020.80745888622</v>
      </c>
      <c r="J1606">
        <f>ROUND(Table1[[#This Row],[Discharge Time (s)]]/3600,3)</f>
        <v>33.061</v>
      </c>
    </row>
    <row r="1607" spans="1:10" hidden="1">
      <c r="A1607" t="s">
        <v>11</v>
      </c>
      <c r="B1607">
        <v>2</v>
      </c>
      <c r="C1607">
        <v>386</v>
      </c>
      <c r="D1607" t="str">
        <f>IF(OR(MOD((Table1[[#This Row],[Cycle]])-1,8)=0,Table1[[#This Row],[Cycle]]=1),"Yes","No")</f>
        <v>No</v>
      </c>
      <c r="E1607">
        <v>1.00278483796E-2</v>
      </c>
      <c r="F1607">
        <f t="shared" si="28"/>
        <v>10.0278483796</v>
      </c>
      <c r="H1607">
        <v>5.5845327377319336</v>
      </c>
      <c r="I1607">
        <v>57601.996823174224</v>
      </c>
      <c r="J1607">
        <f>ROUND(Table1[[#This Row],[Discharge Time (s)]]/3600,3)</f>
        <v>16.001000000000001</v>
      </c>
    </row>
    <row r="1608" spans="1:10" hidden="1">
      <c r="A1608" t="s">
        <v>11</v>
      </c>
      <c r="B1608">
        <v>2</v>
      </c>
      <c r="C1608">
        <v>387</v>
      </c>
      <c r="D1608" t="str">
        <f>IF(OR(MOD((Table1[[#This Row],[Cycle]])-1,8)=0,Table1[[#This Row],[Cycle]]=1),"Yes","No")</f>
        <v>No</v>
      </c>
      <c r="E1608">
        <v>1.0028063745659999E-2</v>
      </c>
      <c r="F1608">
        <f t="shared" si="28"/>
        <v>10.028063745659999</v>
      </c>
      <c r="H1608">
        <v>4.0852794647216797</v>
      </c>
      <c r="I1608">
        <v>57600.035914896143</v>
      </c>
      <c r="J1608">
        <f>ROUND(Table1[[#This Row],[Discharge Time (s)]]/3600,3)</f>
        <v>16</v>
      </c>
    </row>
    <row r="1609" spans="1:10" hidden="1">
      <c r="A1609" t="s">
        <v>11</v>
      </c>
      <c r="B1609">
        <v>2</v>
      </c>
      <c r="C1609">
        <v>388</v>
      </c>
      <c r="D1609" t="str">
        <f>IF(OR(MOD((Table1[[#This Row],[Cycle]])-1,8)=0,Table1[[#This Row],[Cycle]]=1),"Yes","No")</f>
        <v>No</v>
      </c>
      <c r="E1609">
        <v>1.003249401086E-2</v>
      </c>
      <c r="F1609">
        <f t="shared" si="28"/>
        <v>10.032494010860001</v>
      </c>
      <c r="H1609">
        <v>3.9595692157745361</v>
      </c>
      <c r="I1609">
        <v>57602.004959956073</v>
      </c>
      <c r="J1609">
        <f>ROUND(Table1[[#This Row],[Discharge Time (s)]]/3600,3)</f>
        <v>16.001000000000001</v>
      </c>
    </row>
    <row r="1610" spans="1:10" hidden="1">
      <c r="A1610" t="s">
        <v>11</v>
      </c>
      <c r="B1610">
        <v>2</v>
      </c>
      <c r="C1610">
        <v>389</v>
      </c>
      <c r="D1610" t="str">
        <f>IF(OR(MOD((Table1[[#This Row],[Cycle]])-1,8)=0,Table1[[#This Row],[Cycle]]=1),"Yes","No")</f>
        <v>No</v>
      </c>
      <c r="E1610">
        <v>1.0049550993544E-2</v>
      </c>
      <c r="F1610">
        <f t="shared" si="28"/>
        <v>10.049550993543999</v>
      </c>
      <c r="H1610">
        <v>4.1270971298217773</v>
      </c>
      <c r="I1610">
        <v>57602.003541809303</v>
      </c>
      <c r="J1610">
        <f>ROUND(Table1[[#This Row],[Discharge Time (s)]]/3600,3)</f>
        <v>16.001000000000001</v>
      </c>
    </row>
    <row r="1611" spans="1:10" hidden="1">
      <c r="A1611" t="s">
        <v>11</v>
      </c>
      <c r="B1611">
        <v>2</v>
      </c>
      <c r="C1611">
        <v>390</v>
      </c>
      <c r="D1611" t="str">
        <f>IF(OR(MOD((Table1[[#This Row],[Cycle]])-1,8)=0,Table1[[#This Row],[Cycle]]=1),"Yes","No")</f>
        <v>No</v>
      </c>
      <c r="E1611">
        <v>1.0054134215074E-2</v>
      </c>
      <c r="F1611">
        <f t="shared" si="28"/>
        <v>10.054134215073999</v>
      </c>
      <c r="H1611">
        <v>4.1710023880004883</v>
      </c>
      <c r="I1611">
        <v>57602.005659982824</v>
      </c>
      <c r="J1611">
        <f>ROUND(Table1[[#This Row],[Discharge Time (s)]]/3600,3)</f>
        <v>16.001000000000001</v>
      </c>
    </row>
    <row r="1612" spans="1:10" hidden="1">
      <c r="A1612" t="s">
        <v>11</v>
      </c>
      <c r="B1612">
        <v>2</v>
      </c>
      <c r="C1612">
        <v>391</v>
      </c>
      <c r="D1612" t="str">
        <f>IF(OR(MOD((Table1[[#This Row],[Cycle]])-1,8)=0,Table1[[#This Row],[Cycle]]=1),"Yes","No")</f>
        <v>No</v>
      </c>
      <c r="E1612">
        <v>1.0017262670810999E-2</v>
      </c>
      <c r="F1612">
        <f t="shared" si="28"/>
        <v>10.017262670811</v>
      </c>
      <c r="H1612">
        <v>4.0475597381591797</v>
      </c>
      <c r="I1612">
        <v>57600.039601017503</v>
      </c>
      <c r="J1612">
        <f>ROUND(Table1[[#This Row],[Discharge Time (s)]]/3600,3)</f>
        <v>16</v>
      </c>
    </row>
    <row r="1613" spans="1:10" hidden="1">
      <c r="A1613" t="s">
        <v>11</v>
      </c>
      <c r="B1613">
        <v>2</v>
      </c>
      <c r="C1613">
        <v>392</v>
      </c>
      <c r="D1613" t="str">
        <f>IF(OR(MOD((Table1[[#This Row],[Cycle]])-1,8)=0,Table1[[#This Row],[Cycle]]=1),"Yes","No")</f>
        <v>No</v>
      </c>
      <c r="E1613">
        <v>0</v>
      </c>
      <c r="F1613">
        <f t="shared" si="28"/>
        <v>0</v>
      </c>
      <c r="H1613">
        <v>4.0475597381591797</v>
      </c>
      <c r="I1613">
        <v>0</v>
      </c>
      <c r="J1613">
        <f>ROUND(Table1[[#This Row],[Discharge Time (s)]]/3600,3)</f>
        <v>0</v>
      </c>
    </row>
    <row r="1614" spans="1:10" hidden="1">
      <c r="A1614" t="s">
        <v>11</v>
      </c>
      <c r="B1614">
        <v>2</v>
      </c>
      <c r="C1614">
        <v>393</v>
      </c>
      <c r="D1614" t="str">
        <f>IF(OR(MOD((Table1[[#This Row],[Cycle]])-1,8)=0,Table1[[#This Row],[Cycle]]=1),"Yes","No")</f>
        <v>Yes</v>
      </c>
      <c r="E1614">
        <v>1.9216632758713999E-2</v>
      </c>
      <c r="F1614">
        <f t="shared" si="28"/>
        <v>19.216632758713999</v>
      </c>
      <c r="H1614">
        <v>4.0434188842773438</v>
      </c>
      <c r="I1614">
        <v>120094.02754749362</v>
      </c>
      <c r="J1614">
        <f>ROUND(Table1[[#This Row],[Discharge Time (s)]]/3600,3)</f>
        <v>33.359000000000002</v>
      </c>
    </row>
    <row r="1615" spans="1:10" hidden="1">
      <c r="A1615" t="s">
        <v>11</v>
      </c>
      <c r="B1615">
        <v>2</v>
      </c>
      <c r="C1615">
        <v>394</v>
      </c>
      <c r="D1615" t="str">
        <f>IF(OR(MOD((Table1[[#This Row],[Cycle]])-1,8)=0,Table1[[#This Row],[Cycle]]=1),"Yes","No")</f>
        <v>No</v>
      </c>
      <c r="E1615">
        <v>9.945057945938E-3</v>
      </c>
      <c r="F1615">
        <f t="shared" si="28"/>
        <v>9.9450579459380002</v>
      </c>
      <c r="H1615">
        <v>5.5873923301696777</v>
      </c>
      <c r="I1615">
        <v>57600.039688095123</v>
      </c>
      <c r="J1615">
        <f>ROUND(Table1[[#This Row],[Discharge Time (s)]]/3600,3)</f>
        <v>16</v>
      </c>
    </row>
    <row r="1616" spans="1:10" hidden="1">
      <c r="A1616" t="s">
        <v>11</v>
      </c>
      <c r="B1616">
        <v>2</v>
      </c>
      <c r="C1616">
        <v>395</v>
      </c>
      <c r="D1616" t="str">
        <f>IF(OR(MOD((Table1[[#This Row],[Cycle]])-1,8)=0,Table1[[#This Row],[Cycle]]=1),"Yes","No")</f>
        <v>No</v>
      </c>
      <c r="E1616">
        <v>9.9460094355449998E-3</v>
      </c>
      <c r="F1616">
        <f t="shared" si="28"/>
        <v>9.9460094355449993</v>
      </c>
      <c r="H1616">
        <v>4.005615234375</v>
      </c>
      <c r="I1616">
        <v>57602.005107390723</v>
      </c>
      <c r="J1616">
        <f>ROUND(Table1[[#This Row],[Discharge Time (s)]]/3600,3)</f>
        <v>16.001000000000001</v>
      </c>
    </row>
    <row r="1617" spans="1:10" hidden="1">
      <c r="A1617" t="s">
        <v>11</v>
      </c>
      <c r="B1617">
        <v>2</v>
      </c>
      <c r="C1617">
        <v>396</v>
      </c>
      <c r="D1617" t="str">
        <f>IF(OR(MOD((Table1[[#This Row],[Cycle]])-1,8)=0,Table1[[#This Row],[Cycle]]=1),"Yes","No")</f>
        <v>No</v>
      </c>
      <c r="E1617">
        <v>9.9564276623719996E-3</v>
      </c>
      <c r="F1617">
        <f t="shared" si="28"/>
        <v>9.9564276623719987</v>
      </c>
      <c r="H1617">
        <v>4.0015153884887695</v>
      </c>
      <c r="I1617">
        <v>57600.039516458877</v>
      </c>
      <c r="J1617">
        <f>ROUND(Table1[[#This Row],[Discharge Time (s)]]/3600,3)</f>
        <v>16</v>
      </c>
    </row>
    <row r="1618" spans="1:10" hidden="1">
      <c r="A1618" t="s">
        <v>11</v>
      </c>
      <c r="B1618">
        <v>2</v>
      </c>
      <c r="C1618">
        <v>397</v>
      </c>
      <c r="D1618" t="str">
        <f>IF(OR(MOD((Table1[[#This Row],[Cycle]])-1,8)=0,Table1[[#This Row],[Cycle]]=1),"Yes","No")</f>
        <v>No</v>
      </c>
      <c r="E1618">
        <v>9.9535779189680006E-3</v>
      </c>
      <c r="F1618">
        <f t="shared" si="28"/>
        <v>9.9535779189680014</v>
      </c>
      <c r="H1618">
        <v>4.0873689651489258</v>
      </c>
      <c r="I1618">
        <v>57602.005719520472</v>
      </c>
      <c r="J1618">
        <f>ROUND(Table1[[#This Row],[Discharge Time (s)]]/3600,3)</f>
        <v>16.001000000000001</v>
      </c>
    </row>
    <row r="1619" spans="1:10" hidden="1">
      <c r="A1619" t="s">
        <v>11</v>
      </c>
      <c r="B1619">
        <v>2</v>
      </c>
      <c r="C1619">
        <v>398</v>
      </c>
      <c r="D1619" t="str">
        <f>IF(OR(MOD((Table1[[#This Row],[Cycle]])-1,8)=0,Table1[[#This Row],[Cycle]]=1),"Yes","No")</f>
        <v>No</v>
      </c>
      <c r="E1619">
        <v>9.9514487643340005E-3</v>
      </c>
      <c r="F1619">
        <f t="shared" si="28"/>
        <v>9.9514487643339997</v>
      </c>
      <c r="H1619">
        <v>4.0873689651489258</v>
      </c>
      <c r="I1619">
        <v>57602.005640296775</v>
      </c>
      <c r="J1619">
        <f>ROUND(Table1[[#This Row],[Discharge Time (s)]]/3600,3)</f>
        <v>16.001000000000001</v>
      </c>
    </row>
    <row r="1620" spans="1:10" hidden="1">
      <c r="A1620" t="s">
        <v>11</v>
      </c>
      <c r="B1620">
        <v>2</v>
      </c>
      <c r="C1620">
        <v>399</v>
      </c>
      <c r="D1620" t="str">
        <f>IF(OR(MOD((Table1[[#This Row],[Cycle]])-1,8)=0,Table1[[#This Row],[Cycle]]=1),"Yes","No")</f>
        <v>No</v>
      </c>
      <c r="E1620">
        <v>9.9368880814729998E-3</v>
      </c>
      <c r="F1620">
        <f t="shared" si="28"/>
        <v>9.9368880814730005</v>
      </c>
      <c r="H1620">
        <v>4.0873689651489258</v>
      </c>
      <c r="I1620">
        <v>57602.005779087121</v>
      </c>
      <c r="J1620">
        <f>ROUND(Table1[[#This Row],[Discharge Time (s)]]/3600,3)</f>
        <v>16.001000000000001</v>
      </c>
    </row>
    <row r="1621" spans="1:10" hidden="1">
      <c r="A1621" t="s">
        <v>11</v>
      </c>
      <c r="B1621">
        <v>2</v>
      </c>
      <c r="C1621">
        <v>400</v>
      </c>
      <c r="D1621" t="str">
        <f>IF(OR(MOD((Table1[[#This Row],[Cycle]])-1,8)=0,Table1[[#This Row],[Cycle]]=1),"Yes","No")</f>
        <v>No</v>
      </c>
      <c r="E1621">
        <v>0</v>
      </c>
      <c r="F1621">
        <f t="shared" si="28"/>
        <v>0</v>
      </c>
      <c r="H1621">
        <v>4.0873689651489258</v>
      </c>
      <c r="I1621">
        <v>0</v>
      </c>
      <c r="J1621">
        <f>ROUND(Table1[[#This Row],[Discharge Time (s)]]/3600,3)</f>
        <v>0</v>
      </c>
    </row>
    <row r="1622" spans="1:10">
      <c r="A1622" t="s">
        <v>10</v>
      </c>
      <c r="B1622">
        <v>3</v>
      </c>
      <c r="C1622" s="13">
        <v>2</v>
      </c>
      <c r="D1622" t="str">
        <f>IF(OR(MOD((Table1[[#This Row],[Cycle]])-1,8)=0,Table1[[#This Row],[Cycle]]=1),"Yes","No")</f>
        <v>No</v>
      </c>
      <c r="E1622">
        <v>1.0095266579856E-2</v>
      </c>
      <c r="F1622">
        <f t="shared" si="28"/>
        <v>10.095266579856</v>
      </c>
      <c r="H1622">
        <v>1.93061363697052</v>
      </c>
      <c r="I1622">
        <v>57600.010645237999</v>
      </c>
      <c r="J1622">
        <f>ROUND(Table1[[#This Row],[Discharge Time (s)]]/3600,3)</f>
        <v>16</v>
      </c>
    </row>
    <row r="1623" spans="1:10">
      <c r="A1623" t="s">
        <v>10</v>
      </c>
      <c r="B1623">
        <v>3</v>
      </c>
      <c r="C1623" s="13">
        <v>3</v>
      </c>
      <c r="D1623" t="str">
        <f>IF(OR(MOD((Table1[[#This Row],[Cycle]])-1,8)=0,Table1[[#This Row],[Cycle]]=1),"Yes","No")</f>
        <v>No</v>
      </c>
      <c r="E1623">
        <v>1.0098445961936001E-2</v>
      </c>
      <c r="F1623">
        <f t="shared" si="28"/>
        <v>10.098445961936001</v>
      </c>
      <c r="H1623">
        <v>1.3609033823013306</v>
      </c>
      <c r="I1623">
        <v>57600.010089842501</v>
      </c>
      <c r="J1623">
        <f>ROUND(Table1[[#This Row],[Discharge Time (s)]]/3600,3)</f>
        <v>16</v>
      </c>
    </row>
    <row r="1624" spans="1:10">
      <c r="A1624" t="s">
        <v>10</v>
      </c>
      <c r="B1624">
        <v>3</v>
      </c>
      <c r="C1624" s="13">
        <v>4</v>
      </c>
      <c r="D1624" t="str">
        <f>IF(OR(MOD((Table1[[#This Row],[Cycle]])-1,8)=0,Table1[[#This Row],[Cycle]]=1),"Yes","No")</f>
        <v>No</v>
      </c>
      <c r="E1624">
        <v>1.0097241155164E-2</v>
      </c>
      <c r="F1624">
        <f t="shared" si="28"/>
        <v>10.097241155163999</v>
      </c>
      <c r="H1624">
        <v>1.3616023063659668</v>
      </c>
      <c r="I1624">
        <v>57600.010590233192</v>
      </c>
      <c r="J1624">
        <f>ROUND(Table1[[#This Row],[Discharge Time (s)]]/3600,3)</f>
        <v>16</v>
      </c>
    </row>
    <row r="1625" spans="1:10">
      <c r="A1625" t="s">
        <v>10</v>
      </c>
      <c r="B1625">
        <v>3</v>
      </c>
      <c r="C1625" s="13">
        <v>5</v>
      </c>
      <c r="D1625" t="str">
        <f>IF(OR(MOD((Table1[[#This Row],[Cycle]])-1,8)=0,Table1[[#This Row],[Cycle]]=1),"Yes","No")</f>
        <v>No</v>
      </c>
      <c r="E1625">
        <v>1.0091820594152E-2</v>
      </c>
      <c r="F1625">
        <f t="shared" si="28"/>
        <v>10.091820594151999</v>
      </c>
      <c r="H1625">
        <v>1.3609033823013306</v>
      </c>
      <c r="I1625">
        <v>57600.014789555498</v>
      </c>
      <c r="J1625">
        <f>ROUND(Table1[[#This Row],[Discharge Time (s)]]/3600,3)</f>
        <v>16</v>
      </c>
    </row>
    <row r="1626" spans="1:10">
      <c r="A1626" t="s">
        <v>10</v>
      </c>
      <c r="B1626">
        <v>3</v>
      </c>
      <c r="C1626" s="13">
        <v>6</v>
      </c>
      <c r="D1626" t="str">
        <f>IF(OR(MOD((Table1[[#This Row],[Cycle]])-1,8)=0,Table1[[#This Row],[Cycle]]=1),"Yes","No")</f>
        <v>No</v>
      </c>
      <c r="E1626">
        <v>1.0090299720439001E-2</v>
      </c>
      <c r="F1626">
        <f t="shared" si="28"/>
        <v>10.090299720439001</v>
      </c>
      <c r="H1626">
        <v>1.2744115591049194</v>
      </c>
      <c r="I1626">
        <v>57600.010661206717</v>
      </c>
      <c r="J1626">
        <f>ROUND(Table1[[#This Row],[Discharge Time (s)]]/3600,3)</f>
        <v>16</v>
      </c>
    </row>
    <row r="1627" spans="1:10">
      <c r="A1627" t="s">
        <v>10</v>
      </c>
      <c r="B1627">
        <v>3</v>
      </c>
      <c r="C1627" s="13">
        <v>7</v>
      </c>
      <c r="D1627" t="str">
        <f>IF(OR(MOD((Table1[[#This Row],[Cycle]])-1,8)=0,Table1[[#This Row],[Cycle]]=1),"Yes","No")</f>
        <v>No</v>
      </c>
      <c r="E1627">
        <v>1.0091747798561E-2</v>
      </c>
      <c r="F1627">
        <f t="shared" si="28"/>
        <v>10.091747798561</v>
      </c>
      <c r="H1627">
        <v>1.231099009513855</v>
      </c>
      <c r="I1627">
        <v>57600.010695712554</v>
      </c>
      <c r="J1627">
        <f>ROUND(Table1[[#This Row],[Discharge Time (s)]]/3600,3)</f>
        <v>16</v>
      </c>
    </row>
    <row r="1628" spans="1:10">
      <c r="A1628" t="s">
        <v>10</v>
      </c>
      <c r="B1628">
        <v>3</v>
      </c>
      <c r="C1628" s="13">
        <v>8</v>
      </c>
      <c r="D1628" t="str">
        <f>IF(OR(MOD((Table1[[#This Row],[Cycle]])-1,8)=0,Table1[[#This Row],[Cycle]]=1),"Yes","No")</f>
        <v>No</v>
      </c>
      <c r="E1628">
        <v>0</v>
      </c>
      <c r="F1628">
        <f t="shared" si="28"/>
        <v>0</v>
      </c>
      <c r="H1628">
        <v>1.231099009513855</v>
      </c>
      <c r="I1628">
        <v>0</v>
      </c>
      <c r="J1628">
        <f>ROUND(Table1[[#This Row],[Discharge Time (s)]]/3600,3)</f>
        <v>0</v>
      </c>
    </row>
    <row r="1629" spans="1:10">
      <c r="A1629" t="s">
        <v>10</v>
      </c>
      <c r="B1629">
        <v>3</v>
      </c>
      <c r="C1629" s="13">
        <v>10</v>
      </c>
      <c r="D1629" t="str">
        <f>IF(OR(MOD((Table1[[#This Row],[Cycle]])-1,8)=0,Table1[[#This Row],[Cycle]]=1),"Yes","No")</f>
        <v>No</v>
      </c>
      <c r="E1629">
        <v>1.0092565457963E-2</v>
      </c>
      <c r="F1629">
        <f t="shared" si="28"/>
        <v>10.092565457963</v>
      </c>
      <c r="H1629">
        <v>1.6699185371398926</v>
      </c>
      <c r="I1629">
        <v>57600.006849507699</v>
      </c>
      <c r="J1629">
        <f>ROUND(Table1[[#This Row],[Discharge Time (s)]]/3600,3)</f>
        <v>16</v>
      </c>
    </row>
    <row r="1630" spans="1:10">
      <c r="A1630" t="s">
        <v>10</v>
      </c>
      <c r="B1630">
        <v>3</v>
      </c>
      <c r="C1630" s="13">
        <v>11</v>
      </c>
      <c r="D1630" t="str">
        <f>IF(OR(MOD((Table1[[#This Row],[Cycle]])-1,8)=0,Table1[[#This Row],[Cycle]]=1),"Yes","No")</f>
        <v>No</v>
      </c>
      <c r="E1630">
        <v>1.0093376516077999E-2</v>
      </c>
      <c r="F1630">
        <f t="shared" si="28"/>
        <v>10.093376516077999</v>
      </c>
      <c r="H1630">
        <v>1.4048035144805908</v>
      </c>
      <c r="I1630">
        <v>57601.976535322479</v>
      </c>
      <c r="J1630">
        <f>ROUND(Table1[[#This Row],[Discharge Time (s)]]/3600,3)</f>
        <v>16.001000000000001</v>
      </c>
    </row>
    <row r="1631" spans="1:10">
      <c r="A1631" t="s">
        <v>10</v>
      </c>
      <c r="B1631">
        <v>3</v>
      </c>
      <c r="C1631" s="13">
        <v>12</v>
      </c>
      <c r="D1631" t="str">
        <f>IF(OR(MOD((Table1[[#This Row],[Cycle]])-1,8)=0,Table1[[#This Row],[Cycle]]=1),"Yes","No")</f>
        <v>No</v>
      </c>
      <c r="E1631">
        <v>1.0092462621277999E-2</v>
      </c>
      <c r="F1631">
        <f t="shared" si="28"/>
        <v>10.092462621277999</v>
      </c>
      <c r="H1631">
        <v>1.3602050542831421</v>
      </c>
      <c r="I1631">
        <v>57600.027723846186</v>
      </c>
      <c r="J1631">
        <f>ROUND(Table1[[#This Row],[Discharge Time (s)]]/3600,3)</f>
        <v>16</v>
      </c>
    </row>
    <row r="1632" spans="1:10">
      <c r="A1632" t="s">
        <v>10</v>
      </c>
      <c r="B1632">
        <v>3</v>
      </c>
      <c r="C1632" s="13">
        <v>13</v>
      </c>
      <c r="D1632" t="str">
        <f>IF(OR(MOD((Table1[[#This Row],[Cycle]])-1,8)=0,Table1[[#This Row],[Cycle]]=1),"Yes","No")</f>
        <v>No</v>
      </c>
      <c r="E1632">
        <v>1.0087298218165E-2</v>
      </c>
      <c r="F1632">
        <f t="shared" si="28"/>
        <v>10.087298218164999</v>
      </c>
      <c r="H1632">
        <v>1.3170032501220703</v>
      </c>
      <c r="I1632">
        <v>57601.974817075519</v>
      </c>
      <c r="J1632">
        <f>ROUND(Table1[[#This Row],[Discharge Time (s)]]/3600,3)</f>
        <v>16.001000000000001</v>
      </c>
    </row>
    <row r="1633" spans="1:10">
      <c r="A1633" t="s">
        <v>10</v>
      </c>
      <c r="B1633">
        <v>3</v>
      </c>
      <c r="C1633" s="13">
        <v>14</v>
      </c>
      <c r="D1633" t="str">
        <f>IF(OR(MOD((Table1[[#This Row],[Cycle]])-1,8)=0,Table1[[#This Row],[Cycle]]=1),"Yes","No")</f>
        <v>No</v>
      </c>
      <c r="E1633">
        <v>1.0092588592066E-2</v>
      </c>
      <c r="F1633">
        <f t="shared" si="28"/>
        <v>10.092588592066001</v>
      </c>
      <c r="H1633">
        <v>1.3602050542831421</v>
      </c>
      <c r="I1633">
        <v>57600.010570078201</v>
      </c>
      <c r="J1633">
        <f>ROUND(Table1[[#This Row],[Discharge Time (s)]]/3600,3)</f>
        <v>16</v>
      </c>
    </row>
    <row r="1634" spans="1:10">
      <c r="A1634" t="s">
        <v>10</v>
      </c>
      <c r="B1634">
        <v>3</v>
      </c>
      <c r="C1634" s="13">
        <v>15</v>
      </c>
      <c r="D1634" t="str">
        <f>IF(OR(MOD((Table1[[#This Row],[Cycle]])-1,8)=0,Table1[[#This Row],[Cycle]]=1),"Yes","No")</f>
        <v>No</v>
      </c>
      <c r="E1634">
        <v>1.0089613699897E-2</v>
      </c>
      <c r="F1634">
        <f t="shared" si="28"/>
        <v>10.089613699897001</v>
      </c>
      <c r="H1634">
        <v>1.3616023063659668</v>
      </c>
      <c r="I1634">
        <v>57600.018899880248</v>
      </c>
      <c r="J1634">
        <f>ROUND(Table1[[#This Row],[Discharge Time (s)]]/3600,3)</f>
        <v>16</v>
      </c>
    </row>
    <row r="1635" spans="1:10">
      <c r="A1635" t="s">
        <v>10</v>
      </c>
      <c r="B1635">
        <v>3</v>
      </c>
      <c r="C1635" s="13">
        <v>16</v>
      </c>
      <c r="D1635" t="str">
        <f>IF(OR(MOD((Table1[[#This Row],[Cycle]])-1,8)=0,Table1[[#This Row],[Cycle]]=1),"Yes","No")</f>
        <v>No</v>
      </c>
      <c r="E1635">
        <v>0</v>
      </c>
      <c r="F1635">
        <f t="shared" si="28"/>
        <v>0</v>
      </c>
      <c r="H1635">
        <v>1.3616023063659668</v>
      </c>
      <c r="I1635">
        <v>0</v>
      </c>
      <c r="J1635">
        <f>ROUND(Table1[[#This Row],[Discharge Time (s)]]/3600,3)</f>
        <v>0</v>
      </c>
    </row>
    <row r="1636" spans="1:10">
      <c r="A1636" t="s">
        <v>10</v>
      </c>
      <c r="B1636">
        <v>3</v>
      </c>
      <c r="C1636" s="13">
        <v>18</v>
      </c>
      <c r="D1636" t="str">
        <f>IF(OR(MOD((Table1[[#This Row],[Cycle]])-1,8)=0,Table1[[#This Row],[Cycle]]=1),"Yes","No")</f>
        <v>No</v>
      </c>
      <c r="E1636">
        <v>1.0083265199473E-2</v>
      </c>
      <c r="F1636">
        <f t="shared" si="28"/>
        <v>10.083265199473001</v>
      </c>
      <c r="H1636">
        <v>1.6690609455108643</v>
      </c>
      <c r="I1636">
        <v>57600.010670456701</v>
      </c>
      <c r="J1636">
        <f>ROUND(Table1[[#This Row],[Discharge Time (s)]]/3600,3)</f>
        <v>16</v>
      </c>
    </row>
    <row r="1637" spans="1:10">
      <c r="A1637" t="s">
        <v>10</v>
      </c>
      <c r="B1637">
        <v>3</v>
      </c>
      <c r="C1637" s="13">
        <v>19</v>
      </c>
      <c r="D1637" t="str">
        <f>IF(OR(MOD((Table1[[#This Row],[Cycle]])-1,8)=0,Table1[[#This Row],[Cycle]]=1),"Yes","No")</f>
        <v>No</v>
      </c>
      <c r="E1637">
        <v>1.0083375771059E-2</v>
      </c>
      <c r="F1637">
        <f t="shared" si="28"/>
        <v>10.083375771059</v>
      </c>
      <c r="H1637">
        <v>1.3609033823013306</v>
      </c>
      <c r="I1637">
        <v>57600.01589172137</v>
      </c>
      <c r="J1637">
        <f>ROUND(Table1[[#This Row],[Discharge Time (s)]]/3600,3)</f>
        <v>16</v>
      </c>
    </row>
    <row r="1638" spans="1:10">
      <c r="A1638" t="s">
        <v>10</v>
      </c>
      <c r="B1638">
        <v>3</v>
      </c>
      <c r="C1638" s="13">
        <v>20</v>
      </c>
      <c r="D1638" t="str">
        <f>IF(OR(MOD((Table1[[#This Row],[Cycle]])-1,8)=0,Table1[[#This Row],[Cycle]]=1),"Yes","No")</f>
        <v>No</v>
      </c>
      <c r="E1638">
        <v>1.0087158859985E-2</v>
      </c>
      <c r="F1638">
        <f t="shared" si="28"/>
        <v>10.087158859985001</v>
      </c>
      <c r="H1638">
        <v>1.4033626317977905</v>
      </c>
      <c r="I1638">
        <v>57600.010622025336</v>
      </c>
      <c r="J1638">
        <f>ROUND(Table1[[#This Row],[Discharge Time (s)]]/3600,3)</f>
        <v>16</v>
      </c>
    </row>
    <row r="1639" spans="1:10">
      <c r="A1639" t="s">
        <v>10</v>
      </c>
      <c r="B1639">
        <v>3</v>
      </c>
      <c r="C1639" s="13">
        <v>21</v>
      </c>
      <c r="D1639" t="str">
        <f>IF(OR(MOD((Table1[[#This Row],[Cycle]])-1,8)=0,Table1[[#This Row],[Cycle]]=1),"Yes","No")</f>
        <v>No</v>
      </c>
      <c r="E1639">
        <v>1.0085612577793999E-2</v>
      </c>
      <c r="F1639">
        <f t="shared" si="28"/>
        <v>10.085612577793999</v>
      </c>
      <c r="H1639">
        <v>1.4040826559066772</v>
      </c>
      <c r="I1639">
        <v>57600.010638489286</v>
      </c>
      <c r="J1639">
        <f>ROUND(Table1[[#This Row],[Discharge Time (s)]]/3600,3)</f>
        <v>16</v>
      </c>
    </row>
    <row r="1640" spans="1:10">
      <c r="A1640" t="s">
        <v>10</v>
      </c>
      <c r="B1640">
        <v>3</v>
      </c>
      <c r="C1640" s="13">
        <v>22</v>
      </c>
      <c r="D1640" t="str">
        <f>IF(OR(MOD((Table1[[#This Row],[Cycle]])-1,8)=0,Table1[[#This Row],[Cycle]]=1),"Yes","No")</f>
        <v>No</v>
      </c>
      <c r="E1640">
        <v>1.0086091665824999E-2</v>
      </c>
      <c r="F1640">
        <f t="shared" si="28"/>
        <v>10.086091665825</v>
      </c>
      <c r="H1640">
        <v>1.3609033823013306</v>
      </c>
      <c r="I1640">
        <v>57600.010649926859</v>
      </c>
      <c r="J1640">
        <f>ROUND(Table1[[#This Row],[Discharge Time (s)]]/3600,3)</f>
        <v>16</v>
      </c>
    </row>
    <row r="1641" spans="1:10">
      <c r="A1641" t="s">
        <v>10</v>
      </c>
      <c r="B1641">
        <v>3</v>
      </c>
      <c r="C1641" s="13">
        <v>23</v>
      </c>
      <c r="D1641" t="str">
        <f>IF(OR(MOD((Table1[[#This Row],[Cycle]])-1,8)=0,Table1[[#This Row],[Cycle]]=1),"Yes","No")</f>
        <v>No</v>
      </c>
      <c r="E1641">
        <v>1.0084923947019001E-2</v>
      </c>
      <c r="F1641">
        <f t="shared" si="28"/>
        <v>10.084923947019</v>
      </c>
      <c r="H1641">
        <v>1.3176796436309814</v>
      </c>
      <c r="I1641">
        <v>57601.976676993872</v>
      </c>
      <c r="J1641">
        <f>ROUND(Table1[[#This Row],[Discharge Time (s)]]/3600,3)</f>
        <v>16.001000000000001</v>
      </c>
    </row>
    <row r="1642" spans="1:10">
      <c r="A1642" t="s">
        <v>10</v>
      </c>
      <c r="B1642">
        <v>3</v>
      </c>
      <c r="C1642" s="13">
        <v>24</v>
      </c>
      <c r="D1642" t="str">
        <f>IF(OR(MOD((Table1[[#This Row],[Cycle]])-1,8)=0,Table1[[#This Row],[Cycle]]=1),"Yes","No")</f>
        <v>No</v>
      </c>
      <c r="E1642">
        <v>0</v>
      </c>
      <c r="F1642">
        <f t="shared" si="28"/>
        <v>0</v>
      </c>
      <c r="H1642">
        <v>1.3176796436309814</v>
      </c>
      <c r="I1642">
        <v>0</v>
      </c>
      <c r="J1642">
        <f>ROUND(Table1[[#This Row],[Discharge Time (s)]]/3600,3)</f>
        <v>0</v>
      </c>
    </row>
    <row r="1643" spans="1:10">
      <c r="A1643" t="s">
        <v>10</v>
      </c>
      <c r="B1643">
        <v>3</v>
      </c>
      <c r="C1643" s="13">
        <v>26</v>
      </c>
      <c r="D1643" t="str">
        <f>IF(OR(MOD((Table1[[#This Row],[Cycle]])-1,8)=0,Table1[[#This Row],[Cycle]]=1),"Yes","No")</f>
        <v>No</v>
      </c>
      <c r="E1643">
        <v>1.0088423261814E-2</v>
      </c>
      <c r="F1643">
        <f t="shared" si="28"/>
        <v>10.088423261814</v>
      </c>
      <c r="H1643">
        <v>1.7551032304763794</v>
      </c>
      <c r="I1643">
        <v>57601.976673589896</v>
      </c>
      <c r="J1643">
        <f>ROUND(Table1[[#This Row],[Discharge Time (s)]]/3600,3)</f>
        <v>16.001000000000001</v>
      </c>
    </row>
    <row r="1644" spans="1:10">
      <c r="A1644" t="s">
        <v>10</v>
      </c>
      <c r="B1644">
        <v>3</v>
      </c>
      <c r="C1644" s="13">
        <v>27</v>
      </c>
      <c r="D1644" t="str">
        <f>IF(OR(MOD((Table1[[#This Row],[Cycle]])-1,8)=0,Table1[[#This Row],[Cycle]]=1),"Yes","No")</f>
        <v>No</v>
      </c>
      <c r="E1644">
        <v>1.0088769395322E-2</v>
      </c>
      <c r="F1644">
        <f t="shared" si="28"/>
        <v>10.088769395322</v>
      </c>
      <c r="H1644">
        <v>1.3170032501220703</v>
      </c>
      <c r="I1644">
        <v>57600.011065930041</v>
      </c>
      <c r="J1644">
        <f>ROUND(Table1[[#This Row],[Discharge Time (s)]]/3600,3)</f>
        <v>16</v>
      </c>
    </row>
    <row r="1645" spans="1:10">
      <c r="A1645" t="s">
        <v>10</v>
      </c>
      <c r="B1645">
        <v>3</v>
      </c>
      <c r="C1645" s="13">
        <v>28</v>
      </c>
      <c r="D1645" t="str">
        <f>IF(OR(MOD((Table1[[#This Row],[Cycle]])-1,8)=0,Table1[[#This Row],[Cycle]]=1),"Yes","No")</f>
        <v>No</v>
      </c>
      <c r="E1645">
        <v>1.0087910023752001E-2</v>
      </c>
      <c r="F1645">
        <f t="shared" si="28"/>
        <v>10.087910023752</v>
      </c>
      <c r="H1645">
        <v>1.3609033823013306</v>
      </c>
      <c r="I1645">
        <v>57600.010556206005</v>
      </c>
      <c r="J1645">
        <f>ROUND(Table1[[#This Row],[Discharge Time (s)]]/3600,3)</f>
        <v>16</v>
      </c>
    </row>
    <row r="1646" spans="1:10">
      <c r="A1646" t="s">
        <v>10</v>
      </c>
      <c r="B1646">
        <v>3</v>
      </c>
      <c r="C1646" s="13">
        <v>29</v>
      </c>
      <c r="D1646" t="str">
        <f>IF(OR(MOD((Table1[[#This Row],[Cycle]])-1,8)=0,Table1[[#This Row],[Cycle]]=1),"Yes","No")</f>
        <v>No</v>
      </c>
      <c r="E1646">
        <v>1.0089695489598E-2</v>
      </c>
      <c r="F1646">
        <f t="shared" si="28"/>
        <v>10.089695489598</v>
      </c>
      <c r="H1646">
        <v>1.4472177028656006</v>
      </c>
      <c r="I1646">
        <v>57600.010869315229</v>
      </c>
      <c r="J1646">
        <f>ROUND(Table1[[#This Row],[Discharge Time (s)]]/3600,3)</f>
        <v>16</v>
      </c>
    </row>
    <row r="1647" spans="1:10">
      <c r="A1647" t="s">
        <v>10</v>
      </c>
      <c r="B1647">
        <v>3</v>
      </c>
      <c r="C1647" s="13">
        <v>30</v>
      </c>
      <c r="D1647" t="str">
        <f>IF(OR(MOD((Table1[[#This Row],[Cycle]])-1,8)=0,Table1[[#This Row],[Cycle]]=1),"Yes","No")</f>
        <v>No</v>
      </c>
      <c r="E1647">
        <v>1.0092426674475999E-2</v>
      </c>
      <c r="F1647">
        <f t="shared" si="28"/>
        <v>10.092426674476</v>
      </c>
      <c r="H1647">
        <v>1.4048035144805908</v>
      </c>
      <c r="I1647">
        <v>57600.010365111157</v>
      </c>
      <c r="J1647">
        <f>ROUND(Table1[[#This Row],[Discharge Time (s)]]/3600,3)</f>
        <v>16</v>
      </c>
    </row>
    <row r="1648" spans="1:10">
      <c r="A1648" t="s">
        <v>10</v>
      </c>
      <c r="B1648">
        <v>3</v>
      </c>
      <c r="C1648" s="13">
        <v>31</v>
      </c>
      <c r="D1648" t="str">
        <f>IF(OR(MOD((Table1[[#This Row],[Cycle]])-1,8)=0,Table1[[#This Row],[Cycle]]=1),"Yes","No")</f>
        <v>No</v>
      </c>
      <c r="E1648">
        <v>1.0090891406778E-2</v>
      </c>
      <c r="F1648">
        <f t="shared" si="28"/>
        <v>10.090891406777999</v>
      </c>
      <c r="H1648">
        <v>1.3183567523956299</v>
      </c>
      <c r="I1648">
        <v>57600.006967960493</v>
      </c>
      <c r="J1648">
        <f>ROUND(Table1[[#This Row],[Discharge Time (s)]]/3600,3)</f>
        <v>16</v>
      </c>
    </row>
    <row r="1649" spans="1:10">
      <c r="A1649" t="s">
        <v>10</v>
      </c>
      <c r="B1649">
        <v>3</v>
      </c>
      <c r="C1649" s="13">
        <v>32</v>
      </c>
      <c r="D1649" t="str">
        <f>IF(OR(MOD((Table1[[#This Row],[Cycle]])-1,8)=0,Table1[[#This Row],[Cycle]]=1),"Yes","No")</f>
        <v>No</v>
      </c>
      <c r="E1649">
        <v>0</v>
      </c>
      <c r="F1649">
        <f t="shared" si="28"/>
        <v>0</v>
      </c>
      <c r="H1649">
        <v>1.3183567523956299</v>
      </c>
      <c r="I1649">
        <v>0</v>
      </c>
      <c r="J1649">
        <f>ROUND(Table1[[#This Row],[Discharge Time (s)]]/3600,3)</f>
        <v>0</v>
      </c>
    </row>
    <row r="1650" spans="1:10">
      <c r="A1650" t="s">
        <v>10</v>
      </c>
      <c r="B1650">
        <v>3</v>
      </c>
      <c r="C1650" s="13">
        <v>34</v>
      </c>
      <c r="D1650" t="str">
        <f>IF(OR(MOD((Table1[[#This Row],[Cycle]])-1,8)=0,Table1[[#This Row],[Cycle]]=1),"Yes","No")</f>
        <v>No</v>
      </c>
      <c r="E1650">
        <v>1.0089399334237E-2</v>
      </c>
      <c r="F1650">
        <f t="shared" si="28"/>
        <v>10.089399334236999</v>
      </c>
      <c r="H1650">
        <v>0</v>
      </c>
      <c r="I1650">
        <v>57600.034392458285</v>
      </c>
      <c r="J1650">
        <f>ROUND(Table1[[#This Row],[Discharge Time (s)]]/3600,3)</f>
        <v>16</v>
      </c>
    </row>
    <row r="1651" spans="1:10">
      <c r="A1651" t="s">
        <v>10</v>
      </c>
      <c r="B1651">
        <v>3</v>
      </c>
      <c r="C1651" s="13">
        <v>35</v>
      </c>
      <c r="D1651" t="str">
        <f>IF(OR(MOD((Table1[[#This Row],[Cycle]])-1,8)=0,Table1[[#This Row],[Cycle]]=1),"Yes","No")</f>
        <v>No</v>
      </c>
      <c r="E1651">
        <v>1.0091182761835E-2</v>
      </c>
      <c r="F1651">
        <f t="shared" si="28"/>
        <v>10.091182761835</v>
      </c>
      <c r="H1651">
        <v>1.4040826559066772</v>
      </c>
      <c r="I1651">
        <v>57602.002872121418</v>
      </c>
      <c r="J1651">
        <f>ROUND(Table1[[#This Row],[Discharge Time (s)]]/3600,3)</f>
        <v>16.001000000000001</v>
      </c>
    </row>
    <row r="1652" spans="1:10">
      <c r="A1652" t="s">
        <v>10</v>
      </c>
      <c r="B1652">
        <v>3</v>
      </c>
      <c r="C1652" s="13">
        <v>36</v>
      </c>
      <c r="D1652" t="str">
        <f>IF(OR(MOD((Table1[[#This Row],[Cycle]])-1,8)=0,Table1[[#This Row],[Cycle]]=1),"Yes","No")</f>
        <v>No</v>
      </c>
      <c r="E1652">
        <v>1.009411200175E-2</v>
      </c>
      <c r="F1652">
        <f t="shared" si="28"/>
        <v>10.09411200175</v>
      </c>
      <c r="H1652">
        <v>1.4472177028656006</v>
      </c>
      <c r="I1652">
        <v>57600.039783574553</v>
      </c>
      <c r="J1652">
        <f>ROUND(Table1[[#This Row],[Discharge Time (s)]]/3600,3)</f>
        <v>16</v>
      </c>
    </row>
    <row r="1653" spans="1:10">
      <c r="A1653" t="s">
        <v>10</v>
      </c>
      <c r="B1653">
        <v>3</v>
      </c>
      <c r="C1653" s="13">
        <v>37</v>
      </c>
      <c r="D1653" t="str">
        <f>IF(OR(MOD((Table1[[#This Row],[Cycle]])-1,8)=0,Table1[[#This Row],[Cycle]]=1),"Yes","No")</f>
        <v>No</v>
      </c>
      <c r="E1653">
        <v>1.0094430208625001E-2</v>
      </c>
      <c r="F1653">
        <f t="shared" si="28"/>
        <v>10.094430208625001</v>
      </c>
      <c r="H1653">
        <v>1.4479601383209229</v>
      </c>
      <c r="I1653">
        <v>57600.039715814739</v>
      </c>
      <c r="J1653">
        <f>ROUND(Table1[[#This Row],[Discharge Time (s)]]/3600,3)</f>
        <v>16</v>
      </c>
    </row>
    <row r="1654" spans="1:10">
      <c r="A1654" t="s">
        <v>10</v>
      </c>
      <c r="B1654">
        <v>3</v>
      </c>
      <c r="C1654" s="13">
        <v>38</v>
      </c>
      <c r="D1654" t="str">
        <f>IF(OR(MOD((Table1[[#This Row],[Cycle]])-1,8)=0,Table1[[#This Row],[Cycle]]=1),"Yes","No")</f>
        <v>No</v>
      </c>
      <c r="E1654">
        <v>1.0095456325063E-2</v>
      </c>
      <c r="F1654">
        <f t="shared" si="28"/>
        <v>10.095456325062999</v>
      </c>
      <c r="H1654">
        <v>1.3609033823013306</v>
      </c>
      <c r="I1654">
        <v>57600.039781667299</v>
      </c>
      <c r="J1654">
        <f>ROUND(Table1[[#This Row],[Discharge Time (s)]]/3600,3)</f>
        <v>16</v>
      </c>
    </row>
    <row r="1655" spans="1:10">
      <c r="A1655" t="s">
        <v>10</v>
      </c>
      <c r="B1655">
        <v>3</v>
      </c>
      <c r="C1655" s="13">
        <v>39</v>
      </c>
      <c r="D1655" t="str">
        <f>IF(OR(MOD((Table1[[#This Row],[Cycle]])-1,8)=0,Table1[[#This Row],[Cycle]]=1),"Yes","No")</f>
        <v>No</v>
      </c>
      <c r="E1655">
        <v>1.0097564150942999E-2</v>
      </c>
      <c r="F1655">
        <f t="shared" ref="F1655:F1718" si="29">1000*E1655</f>
        <v>10.097564150942999</v>
      </c>
      <c r="H1655">
        <v>1.4048035144805908</v>
      </c>
      <c r="I1655">
        <v>57600.039607704406</v>
      </c>
      <c r="J1655">
        <f>ROUND(Table1[[#This Row],[Discharge Time (s)]]/3600,3)</f>
        <v>16</v>
      </c>
    </row>
    <row r="1656" spans="1:10">
      <c r="A1656" t="s">
        <v>10</v>
      </c>
      <c r="B1656">
        <v>3</v>
      </c>
      <c r="C1656" s="13">
        <v>40</v>
      </c>
      <c r="D1656" t="str">
        <f>IF(OR(MOD((Table1[[#This Row],[Cycle]])-1,8)=0,Table1[[#This Row],[Cycle]]=1),"Yes","No")</f>
        <v>No</v>
      </c>
      <c r="E1656">
        <v>0</v>
      </c>
      <c r="F1656">
        <f t="shared" si="29"/>
        <v>0</v>
      </c>
      <c r="H1656">
        <v>1.4048035144805908</v>
      </c>
      <c r="I1656">
        <v>0</v>
      </c>
      <c r="J1656">
        <f>ROUND(Table1[[#This Row],[Discharge Time (s)]]/3600,3)</f>
        <v>0</v>
      </c>
    </row>
    <row r="1657" spans="1:10">
      <c r="A1657" t="s">
        <v>10</v>
      </c>
      <c r="B1657">
        <v>3</v>
      </c>
      <c r="C1657" s="13">
        <v>42</v>
      </c>
      <c r="D1657" t="str">
        <f>IF(OR(MOD((Table1[[#This Row],[Cycle]])-1,8)=0,Table1[[#This Row],[Cycle]]=1),"Yes","No")</f>
        <v>No</v>
      </c>
      <c r="E1657">
        <v>1.0095593042902E-2</v>
      </c>
      <c r="F1657">
        <f t="shared" si="29"/>
        <v>10.095593042901999</v>
      </c>
      <c r="H1657">
        <v>1.7112256288528442</v>
      </c>
      <c r="I1657">
        <v>57600.035941184811</v>
      </c>
      <c r="J1657">
        <f>ROUND(Table1[[#This Row],[Discharge Time (s)]]/3600,3)</f>
        <v>16</v>
      </c>
    </row>
    <row r="1658" spans="1:10">
      <c r="A1658" t="s">
        <v>10</v>
      </c>
      <c r="B1658">
        <v>3</v>
      </c>
      <c r="C1658" s="13">
        <v>43</v>
      </c>
      <c r="D1658" t="str">
        <f>IF(OR(MOD((Table1[[#This Row],[Cycle]])-1,8)=0,Table1[[#This Row],[Cycle]]=1),"Yes","No")</f>
        <v>No</v>
      </c>
      <c r="E1658">
        <v>1.0098942170225E-2</v>
      </c>
      <c r="F1658">
        <f t="shared" si="29"/>
        <v>10.098942170225001</v>
      </c>
      <c r="H1658">
        <v>1.4479601383209229</v>
      </c>
      <c r="I1658">
        <v>57601.992495512</v>
      </c>
      <c r="J1658">
        <f>ROUND(Table1[[#This Row],[Discharge Time (s)]]/3600,3)</f>
        <v>16.001000000000001</v>
      </c>
    </row>
    <row r="1659" spans="1:10">
      <c r="A1659" t="s">
        <v>10</v>
      </c>
      <c r="B1659">
        <v>3</v>
      </c>
      <c r="C1659" s="13">
        <v>44</v>
      </c>
      <c r="D1659" t="str">
        <f>IF(OR(MOD((Table1[[#This Row],[Cycle]])-1,8)=0,Table1[[#This Row],[Cycle]]=1),"Yes","No")</f>
        <v>No</v>
      </c>
      <c r="E1659">
        <v>1.0095477663487E-2</v>
      </c>
      <c r="F1659">
        <f t="shared" si="29"/>
        <v>10.095477663486999</v>
      </c>
      <c r="H1659">
        <v>1.4055249691009521</v>
      </c>
      <c r="I1659">
        <v>57601.998215225103</v>
      </c>
      <c r="J1659">
        <f>ROUND(Table1[[#This Row],[Discharge Time (s)]]/3600,3)</f>
        <v>16.001000000000001</v>
      </c>
    </row>
    <row r="1660" spans="1:10">
      <c r="A1660" t="s">
        <v>10</v>
      </c>
      <c r="B1660">
        <v>3</v>
      </c>
      <c r="C1660" s="13">
        <v>45</v>
      </c>
      <c r="D1660" t="str">
        <f>IF(OR(MOD((Table1[[#This Row],[Cycle]])-1,8)=0,Table1[[#This Row],[Cycle]]=1),"Yes","No")</f>
        <v>No</v>
      </c>
      <c r="E1660">
        <v>1.0095313704738E-2</v>
      </c>
      <c r="F1660">
        <f t="shared" si="29"/>
        <v>10.095313704738</v>
      </c>
      <c r="H1660">
        <v>1.3609033823013306</v>
      </c>
      <c r="I1660">
        <v>57600.027123855281</v>
      </c>
      <c r="J1660">
        <f>ROUND(Table1[[#This Row],[Discharge Time (s)]]/3600,3)</f>
        <v>16</v>
      </c>
    </row>
    <row r="1661" spans="1:10">
      <c r="A1661" t="s">
        <v>10</v>
      </c>
      <c r="B1661">
        <v>3</v>
      </c>
      <c r="C1661" s="13">
        <v>46</v>
      </c>
      <c r="D1661" t="str">
        <f>IF(OR(MOD((Table1[[#This Row],[Cycle]])-1,8)=0,Table1[[#This Row],[Cycle]]=1),"Yes","No")</f>
        <v>No</v>
      </c>
      <c r="E1661">
        <v>1.0095143118670999E-2</v>
      </c>
      <c r="F1661">
        <f t="shared" si="29"/>
        <v>10.095143118670999</v>
      </c>
      <c r="H1661">
        <v>1.4479601383209229</v>
      </c>
      <c r="I1661">
        <v>57600.039555675619</v>
      </c>
      <c r="J1661">
        <f>ROUND(Table1[[#This Row],[Discharge Time (s)]]/3600,3)</f>
        <v>16</v>
      </c>
    </row>
    <row r="1662" spans="1:10">
      <c r="A1662" t="s">
        <v>10</v>
      </c>
      <c r="B1662">
        <v>3</v>
      </c>
      <c r="C1662" s="13">
        <v>47</v>
      </c>
      <c r="D1662" t="str">
        <f>IF(OR(MOD((Table1[[#This Row],[Cycle]])-1,8)=0,Table1[[#This Row],[Cycle]]=1),"Yes","No")</f>
        <v>No</v>
      </c>
      <c r="E1662">
        <v>1.0093540236252E-2</v>
      </c>
      <c r="F1662">
        <f t="shared" si="29"/>
        <v>10.093540236252</v>
      </c>
      <c r="H1662">
        <v>1.4048035144805908</v>
      </c>
      <c r="I1662">
        <v>57601.991639561747</v>
      </c>
      <c r="J1662">
        <f>ROUND(Table1[[#This Row],[Discharge Time (s)]]/3600,3)</f>
        <v>16.001000000000001</v>
      </c>
    </row>
    <row r="1663" spans="1:10">
      <c r="A1663" t="s">
        <v>10</v>
      </c>
      <c r="B1663">
        <v>3</v>
      </c>
      <c r="C1663" s="13">
        <v>48</v>
      </c>
      <c r="D1663" t="str">
        <f>IF(OR(MOD((Table1[[#This Row],[Cycle]])-1,8)=0,Table1[[#This Row],[Cycle]]=1),"Yes","No")</f>
        <v>No</v>
      </c>
      <c r="E1663">
        <v>0</v>
      </c>
      <c r="F1663">
        <f t="shared" si="29"/>
        <v>0</v>
      </c>
      <c r="H1663">
        <v>1.4048035144805908</v>
      </c>
      <c r="I1663">
        <v>0</v>
      </c>
      <c r="J1663">
        <f>ROUND(Table1[[#This Row],[Discharge Time (s)]]/3600,3)</f>
        <v>0</v>
      </c>
    </row>
    <row r="1664" spans="1:10">
      <c r="A1664" t="s">
        <v>10</v>
      </c>
      <c r="B1664">
        <v>3</v>
      </c>
      <c r="C1664" s="13">
        <v>50</v>
      </c>
      <c r="D1664" t="str">
        <f>IF(OR(MOD((Table1[[#This Row],[Cycle]])-1,8)=0,Table1[[#This Row],[Cycle]]=1),"Yes","No")</f>
        <v>No</v>
      </c>
      <c r="E1664">
        <v>1.0096427330894E-2</v>
      </c>
      <c r="F1664">
        <f t="shared" si="29"/>
        <v>10.096427330893999</v>
      </c>
      <c r="H1664">
        <v>1.7551032304763794</v>
      </c>
      <c r="I1664">
        <v>57601.999139765656</v>
      </c>
      <c r="J1664">
        <f>ROUND(Table1[[#This Row],[Discharge Time (s)]]/3600,3)</f>
        <v>16.001000000000001</v>
      </c>
    </row>
    <row r="1665" spans="1:10">
      <c r="A1665" t="s">
        <v>10</v>
      </c>
      <c r="B1665">
        <v>3</v>
      </c>
      <c r="C1665" s="13">
        <v>51</v>
      </c>
      <c r="D1665" t="str">
        <f>IF(OR(MOD((Table1[[#This Row],[Cycle]])-1,8)=0,Table1[[#This Row],[Cycle]]=1),"Yes","No")</f>
        <v>No</v>
      </c>
      <c r="E1665">
        <v>1.0094990241263001E-2</v>
      </c>
      <c r="F1665">
        <f t="shared" si="29"/>
        <v>10.094990241263</v>
      </c>
      <c r="H1665">
        <v>1.4048035144805908</v>
      </c>
      <c r="I1665">
        <v>57602.014522970348</v>
      </c>
      <c r="J1665">
        <f>ROUND(Table1[[#This Row],[Discharge Time (s)]]/3600,3)</f>
        <v>16.001000000000001</v>
      </c>
    </row>
    <row r="1666" spans="1:10">
      <c r="A1666" t="s">
        <v>10</v>
      </c>
      <c r="B1666">
        <v>3</v>
      </c>
      <c r="C1666" s="13">
        <v>52</v>
      </c>
      <c r="D1666" t="str">
        <f>IF(OR(MOD((Table1[[#This Row],[Cycle]])-1,8)=0,Table1[[#This Row],[Cycle]]=1),"Yes","No")</f>
        <v>No</v>
      </c>
      <c r="E1666">
        <v>1.0091001017789E-2</v>
      </c>
      <c r="F1666">
        <f t="shared" si="29"/>
        <v>10.091001017788999</v>
      </c>
      <c r="H1666">
        <v>1.491837739944458</v>
      </c>
      <c r="I1666">
        <v>57601.988667373385</v>
      </c>
      <c r="J1666">
        <f>ROUND(Table1[[#This Row],[Discharge Time (s)]]/3600,3)</f>
        <v>16.001000000000001</v>
      </c>
    </row>
    <row r="1667" spans="1:10">
      <c r="A1667" t="s">
        <v>10</v>
      </c>
      <c r="B1667">
        <v>3</v>
      </c>
      <c r="C1667" s="13">
        <v>53</v>
      </c>
      <c r="D1667" t="str">
        <f>IF(OR(MOD((Table1[[#This Row],[Cycle]])-1,8)=0,Table1[[#This Row],[Cycle]]=1),"Yes","No")</f>
        <v>No</v>
      </c>
      <c r="E1667">
        <v>1.0091095306184E-2</v>
      </c>
      <c r="F1667">
        <f t="shared" si="29"/>
        <v>10.091095306184</v>
      </c>
      <c r="H1667">
        <v>1.491837739944458</v>
      </c>
      <c r="I1667">
        <v>57600.039757879123</v>
      </c>
      <c r="J1667">
        <f>ROUND(Table1[[#This Row],[Discharge Time (s)]]/3600,3)</f>
        <v>16</v>
      </c>
    </row>
    <row r="1668" spans="1:10">
      <c r="A1668" t="s">
        <v>10</v>
      </c>
      <c r="B1668">
        <v>3</v>
      </c>
      <c r="C1668" s="13">
        <v>54</v>
      </c>
      <c r="D1668" t="str">
        <f>IF(OR(MOD((Table1[[#This Row],[Cycle]])-1,8)=0,Table1[[#This Row],[Cycle]]=1),"Yes","No")</f>
        <v>No</v>
      </c>
      <c r="E1668">
        <v>1.0092059902963999E-2</v>
      </c>
      <c r="F1668">
        <f t="shared" si="29"/>
        <v>10.092059902963999</v>
      </c>
      <c r="H1668">
        <v>1.4479601383209229</v>
      </c>
      <c r="I1668">
        <v>57600.039605902173</v>
      </c>
      <c r="J1668">
        <f>ROUND(Table1[[#This Row],[Discharge Time (s)]]/3600,3)</f>
        <v>16</v>
      </c>
    </row>
    <row r="1669" spans="1:10">
      <c r="A1669" t="s">
        <v>10</v>
      </c>
      <c r="B1669">
        <v>3</v>
      </c>
      <c r="C1669" s="13">
        <v>55</v>
      </c>
      <c r="D1669" t="str">
        <f>IF(OR(MOD((Table1[[#This Row],[Cycle]])-1,8)=0,Table1[[#This Row],[Cycle]]=1),"Yes","No")</f>
        <v>No</v>
      </c>
      <c r="E1669">
        <v>1.0091325669468E-2</v>
      </c>
      <c r="F1669">
        <f t="shared" si="29"/>
        <v>10.091325669468</v>
      </c>
      <c r="H1669">
        <v>1.4910727739334106</v>
      </c>
      <c r="I1669">
        <v>57602.014508637905</v>
      </c>
      <c r="J1669">
        <f>ROUND(Table1[[#This Row],[Discharge Time (s)]]/3600,3)</f>
        <v>16.001000000000001</v>
      </c>
    </row>
    <row r="1670" spans="1:10">
      <c r="A1670" t="s">
        <v>10</v>
      </c>
      <c r="B1670">
        <v>3</v>
      </c>
      <c r="C1670" s="13">
        <v>56</v>
      </c>
      <c r="D1670" t="str">
        <f>IF(OR(MOD((Table1[[#This Row],[Cycle]])-1,8)=0,Table1[[#This Row],[Cycle]]=1),"Yes","No")</f>
        <v>No</v>
      </c>
      <c r="E1670">
        <v>0</v>
      </c>
      <c r="F1670">
        <f t="shared" si="29"/>
        <v>0</v>
      </c>
      <c r="H1670">
        <v>1.4910727739334106</v>
      </c>
      <c r="I1670">
        <v>0</v>
      </c>
      <c r="J1670">
        <f>ROUND(Table1[[#This Row],[Discharge Time (s)]]/3600,3)</f>
        <v>0</v>
      </c>
    </row>
    <row r="1671" spans="1:10">
      <c r="A1671" t="s">
        <v>10</v>
      </c>
      <c r="B1671">
        <v>3</v>
      </c>
      <c r="C1671" s="13">
        <v>58</v>
      </c>
      <c r="D1671" t="str">
        <f>IF(OR(MOD((Table1[[#This Row],[Cycle]])-1,8)=0,Table1[[#This Row],[Cycle]]=1),"Yes","No")</f>
        <v>No</v>
      </c>
      <c r="E1671">
        <v>1.0086519513119001E-2</v>
      </c>
      <c r="F1671">
        <f t="shared" si="29"/>
        <v>10.086519513119001</v>
      </c>
      <c r="H1671">
        <v>1.7551032304763794</v>
      </c>
      <c r="I1671">
        <v>57600.039688145407</v>
      </c>
      <c r="J1671">
        <f>ROUND(Table1[[#This Row],[Discharge Time (s)]]/3600,3)</f>
        <v>16</v>
      </c>
    </row>
    <row r="1672" spans="1:10">
      <c r="A1672" t="s">
        <v>10</v>
      </c>
      <c r="B1672">
        <v>3</v>
      </c>
      <c r="C1672" s="13">
        <v>59</v>
      </c>
      <c r="D1672" t="str">
        <f>IF(OR(MOD((Table1[[#This Row],[Cycle]])-1,8)=0,Table1[[#This Row],[Cycle]]=1),"Yes","No")</f>
        <v>No</v>
      </c>
      <c r="E1672">
        <v>1.0086537366322999E-2</v>
      </c>
      <c r="F1672">
        <f t="shared" si="29"/>
        <v>10.086537366322998</v>
      </c>
      <c r="H1672">
        <v>1.5341411828994751</v>
      </c>
      <c r="I1672">
        <v>57602.005998227833</v>
      </c>
      <c r="J1672">
        <f>ROUND(Table1[[#This Row],[Discharge Time (s)]]/3600,3)</f>
        <v>16.001000000000001</v>
      </c>
    </row>
    <row r="1673" spans="1:10">
      <c r="A1673" t="s">
        <v>10</v>
      </c>
      <c r="B1673">
        <v>3</v>
      </c>
      <c r="C1673" s="13">
        <v>60</v>
      </c>
      <c r="D1673" t="str">
        <f>IF(OR(MOD((Table1[[#This Row],[Cycle]])-1,8)=0,Table1[[#This Row],[Cycle]]=1),"Yes","No")</f>
        <v>No</v>
      </c>
      <c r="E1673">
        <v>1.0087520323036E-2</v>
      </c>
      <c r="F1673">
        <f t="shared" si="29"/>
        <v>10.087520323035999</v>
      </c>
      <c r="H1673">
        <v>1.4479601383209229</v>
      </c>
      <c r="I1673">
        <v>57602.005730447563</v>
      </c>
      <c r="J1673">
        <f>ROUND(Table1[[#This Row],[Discharge Time (s)]]/3600,3)</f>
        <v>16.001000000000001</v>
      </c>
    </row>
    <row r="1674" spans="1:10">
      <c r="A1674" t="s">
        <v>10</v>
      </c>
      <c r="B1674">
        <v>3</v>
      </c>
      <c r="C1674" s="13">
        <v>61</v>
      </c>
      <c r="D1674" t="str">
        <f>IF(OR(MOD((Table1[[#This Row],[Cycle]])-1,8)=0,Table1[[#This Row],[Cycle]]=1),"Yes","No")</f>
        <v>No</v>
      </c>
      <c r="E1674">
        <v>1.0096182073905001E-2</v>
      </c>
      <c r="F1674">
        <f t="shared" si="29"/>
        <v>10.096182073905</v>
      </c>
      <c r="H1674">
        <v>1.4055249691009521</v>
      </c>
      <c r="I1674">
        <v>57600.039654016815</v>
      </c>
      <c r="J1674">
        <f>ROUND(Table1[[#This Row],[Discharge Time (s)]]/3600,3)</f>
        <v>16</v>
      </c>
    </row>
    <row r="1675" spans="1:10">
      <c r="A1675" t="s">
        <v>10</v>
      </c>
      <c r="B1675">
        <v>3</v>
      </c>
      <c r="C1675" s="13">
        <v>62</v>
      </c>
      <c r="D1675" t="str">
        <f>IF(OR(MOD((Table1[[#This Row],[Cycle]])-1,8)=0,Table1[[#This Row],[Cycle]]=1),"Yes","No")</f>
        <v>No</v>
      </c>
      <c r="E1675">
        <v>1.0099452619858E-2</v>
      </c>
      <c r="F1675">
        <f t="shared" si="29"/>
        <v>10.099452619858001</v>
      </c>
      <c r="H1675">
        <v>1.4055249691009521</v>
      </c>
      <c r="I1675">
        <v>57602.020399530164</v>
      </c>
      <c r="J1675">
        <f>ROUND(Table1[[#This Row],[Discharge Time (s)]]/3600,3)</f>
        <v>16.001000000000001</v>
      </c>
    </row>
    <row r="1676" spans="1:10">
      <c r="A1676" t="s">
        <v>10</v>
      </c>
      <c r="B1676">
        <v>3</v>
      </c>
      <c r="C1676" s="13">
        <v>63</v>
      </c>
      <c r="D1676" t="str">
        <f>IF(OR(MOD((Table1[[#This Row],[Cycle]])-1,8)=0,Table1[[#This Row],[Cycle]]=1),"Yes","No")</f>
        <v>No</v>
      </c>
      <c r="E1676">
        <v>1.0099326515041E-2</v>
      </c>
      <c r="F1676">
        <f t="shared" si="29"/>
        <v>10.099326515041</v>
      </c>
      <c r="H1676">
        <v>1.4055249691009521</v>
      </c>
      <c r="I1676">
        <v>57602.005654762062</v>
      </c>
      <c r="J1676">
        <f>ROUND(Table1[[#This Row],[Discharge Time (s)]]/3600,3)</f>
        <v>16.001000000000001</v>
      </c>
    </row>
    <row r="1677" spans="1:10">
      <c r="A1677" t="s">
        <v>10</v>
      </c>
      <c r="B1677">
        <v>3</v>
      </c>
      <c r="C1677" s="13">
        <v>64</v>
      </c>
      <c r="D1677" t="str">
        <f>IF(OR(MOD((Table1[[#This Row],[Cycle]])-1,8)=0,Table1[[#This Row],[Cycle]]=1),"Yes","No")</f>
        <v>No</v>
      </c>
      <c r="E1677">
        <v>0</v>
      </c>
      <c r="F1677">
        <f t="shared" si="29"/>
        <v>0</v>
      </c>
      <c r="H1677">
        <v>1.4055249691009521</v>
      </c>
      <c r="I1677">
        <v>0</v>
      </c>
      <c r="J1677">
        <f>ROUND(Table1[[#This Row],[Discharge Time (s)]]/3600,3)</f>
        <v>0</v>
      </c>
    </row>
    <row r="1678" spans="1:10" hidden="1">
      <c r="A1678" t="s">
        <v>11</v>
      </c>
      <c r="B1678">
        <v>3</v>
      </c>
      <c r="C1678" s="13">
        <v>1</v>
      </c>
      <c r="D1678" t="str">
        <f>IF(OR(MOD((Table1[[#This Row],[Cycle]])-1,8)=0,Table1[[#This Row],[Cycle]]=1),"Yes","No")</f>
        <v>Yes</v>
      </c>
      <c r="E1678">
        <v>2.1614608582555001E-2</v>
      </c>
      <c r="F1678">
        <f t="shared" si="29"/>
        <v>21.614608582555</v>
      </c>
      <c r="H1678">
        <v>3.3838200569152832</v>
      </c>
      <c r="I1678">
        <v>133772.25125881989</v>
      </c>
      <c r="J1678">
        <f>ROUND(Table1[[#This Row],[Discharge Time (s)]]/3600,3)</f>
        <v>37.158999999999999</v>
      </c>
    </row>
    <row r="1679" spans="1:10" hidden="1">
      <c r="A1679" t="s">
        <v>11</v>
      </c>
      <c r="B1679">
        <v>3</v>
      </c>
      <c r="C1679" s="13">
        <v>2</v>
      </c>
      <c r="D1679" t="str">
        <f>IF(OR(MOD((Table1[[#This Row],[Cycle]])-1,8)=0,Table1[[#This Row],[Cycle]]=1),"Yes","No")</f>
        <v>No</v>
      </c>
      <c r="E1679">
        <v>1.0084055003494E-2</v>
      </c>
      <c r="F1679">
        <f t="shared" si="29"/>
        <v>10.084055003494001</v>
      </c>
      <c r="H1679">
        <v>3.8731179237365723</v>
      </c>
      <c r="I1679">
        <v>57601.975586593253</v>
      </c>
      <c r="J1679">
        <f>ROUND(Table1[[#This Row],[Discharge Time (s)]]/3600,3)</f>
        <v>16.001000000000001</v>
      </c>
    </row>
    <row r="1680" spans="1:10" hidden="1">
      <c r="A1680" t="s">
        <v>11</v>
      </c>
      <c r="B1680">
        <v>3</v>
      </c>
      <c r="C1680" s="13">
        <v>3</v>
      </c>
      <c r="D1680" t="str">
        <f>IF(OR(MOD((Table1[[#This Row],[Cycle]])-1,8)=0,Table1[[#This Row],[Cycle]]=1),"Yes","No")</f>
        <v>No</v>
      </c>
      <c r="E1680">
        <v>1.0079275019347999E-2</v>
      </c>
      <c r="F1680">
        <f t="shared" si="29"/>
        <v>10.079275019348</v>
      </c>
      <c r="H1680">
        <v>3.2976016998291016</v>
      </c>
      <c r="I1680">
        <v>57601.976644625742</v>
      </c>
      <c r="J1680">
        <f>ROUND(Table1[[#This Row],[Discharge Time (s)]]/3600,3)</f>
        <v>16.001000000000001</v>
      </c>
    </row>
    <row r="1681" spans="1:10" hidden="1">
      <c r="A1681" t="s">
        <v>11</v>
      </c>
      <c r="B1681">
        <v>3</v>
      </c>
      <c r="C1681" s="13">
        <v>4</v>
      </c>
      <c r="D1681" t="str">
        <f>IF(OR(MOD((Table1[[#This Row],[Cycle]])-1,8)=0,Table1[[#This Row],[Cycle]]=1),"Yes","No")</f>
        <v>No</v>
      </c>
      <c r="E1681">
        <v>1.0084569544772E-2</v>
      </c>
      <c r="F1681">
        <f t="shared" si="29"/>
        <v>10.084569544772</v>
      </c>
      <c r="H1681">
        <v>3.3381805419921875</v>
      </c>
      <c r="I1681">
        <v>57600.008464924787</v>
      </c>
      <c r="J1681">
        <f>ROUND(Table1[[#This Row],[Discharge Time (s)]]/3600,3)</f>
        <v>16</v>
      </c>
    </row>
    <row r="1682" spans="1:10" hidden="1">
      <c r="A1682" t="s">
        <v>11</v>
      </c>
      <c r="B1682">
        <v>3</v>
      </c>
      <c r="C1682" s="13">
        <v>5</v>
      </c>
      <c r="D1682" t="str">
        <f>IF(OR(MOD((Table1[[#This Row],[Cycle]])-1,8)=0,Table1[[#This Row],[Cycle]]=1),"Yes","No")</f>
        <v>No</v>
      </c>
      <c r="E1682">
        <v>1.0084824145040999E-2</v>
      </c>
      <c r="F1682">
        <f t="shared" si="29"/>
        <v>10.084824145040999</v>
      </c>
      <c r="H1682">
        <v>3.1673052310943604</v>
      </c>
      <c r="I1682">
        <v>57600.016559099327</v>
      </c>
      <c r="J1682">
        <f>ROUND(Table1[[#This Row],[Discharge Time (s)]]/3600,3)</f>
        <v>16</v>
      </c>
    </row>
    <row r="1683" spans="1:10" hidden="1">
      <c r="A1683" t="s">
        <v>11</v>
      </c>
      <c r="B1683">
        <v>3</v>
      </c>
      <c r="C1683" s="13">
        <v>6</v>
      </c>
      <c r="D1683" t="str">
        <f>IF(OR(MOD((Table1[[#This Row],[Cycle]])-1,8)=0,Table1[[#This Row],[Cycle]]=1),"Yes","No")</f>
        <v>No</v>
      </c>
      <c r="E1683">
        <v>1.0085381336093E-2</v>
      </c>
      <c r="F1683">
        <f t="shared" si="29"/>
        <v>10.085381336093</v>
      </c>
      <c r="H1683">
        <v>3.4242908954620361</v>
      </c>
      <c r="I1683">
        <v>57601.976810555308</v>
      </c>
      <c r="J1683">
        <f>ROUND(Table1[[#This Row],[Discharge Time (s)]]/3600,3)</f>
        <v>16.001000000000001</v>
      </c>
    </row>
    <row r="1684" spans="1:10" hidden="1">
      <c r="A1684" t="s">
        <v>11</v>
      </c>
      <c r="B1684">
        <v>3</v>
      </c>
      <c r="C1684" s="13">
        <v>7</v>
      </c>
      <c r="D1684" t="str">
        <f>IF(OR(MOD((Table1[[#This Row],[Cycle]])-1,8)=0,Table1[[#This Row],[Cycle]]=1),"Yes","No")</f>
        <v>No</v>
      </c>
      <c r="E1684">
        <v>1.0085831224061001E-2</v>
      </c>
      <c r="F1684">
        <f t="shared" si="29"/>
        <v>10.085831224061</v>
      </c>
      <c r="H1684">
        <v>3.2536337375640869</v>
      </c>
      <c r="I1684">
        <v>57601.972892858656</v>
      </c>
      <c r="J1684">
        <f>ROUND(Table1[[#This Row],[Discharge Time (s)]]/3600,3)</f>
        <v>16.001000000000001</v>
      </c>
    </row>
    <row r="1685" spans="1:10" hidden="1">
      <c r="A1685" t="s">
        <v>11</v>
      </c>
      <c r="B1685">
        <v>3</v>
      </c>
      <c r="C1685" s="13">
        <v>8</v>
      </c>
      <c r="D1685" t="str">
        <f>IF(OR(MOD((Table1[[#This Row],[Cycle]])-1,8)=0,Table1[[#This Row],[Cycle]]=1),"Yes","No")</f>
        <v>No</v>
      </c>
      <c r="E1685">
        <v>0</v>
      </c>
      <c r="F1685">
        <f t="shared" si="29"/>
        <v>0</v>
      </c>
      <c r="H1685">
        <v>3.2536337375640869</v>
      </c>
      <c r="I1685">
        <v>0</v>
      </c>
      <c r="J1685">
        <f>ROUND(Table1[[#This Row],[Discharge Time (s)]]/3600,3)</f>
        <v>0</v>
      </c>
    </row>
    <row r="1686" spans="1:10" hidden="1">
      <c r="A1686" t="s">
        <v>11</v>
      </c>
      <c r="B1686">
        <v>3</v>
      </c>
      <c r="C1686" s="13">
        <v>9</v>
      </c>
      <c r="D1686" t="str">
        <f>IF(OR(MOD((Table1[[#This Row],[Cycle]])-1,8)=0,Table1[[#This Row],[Cycle]]=1),"Yes","No")</f>
        <v>Yes</v>
      </c>
      <c r="E1686">
        <v>2.1495904815722E-2</v>
      </c>
      <c r="F1686">
        <f t="shared" si="29"/>
        <v>21.495904815722</v>
      </c>
      <c r="H1686">
        <v>3.3381805419921875</v>
      </c>
      <c r="I1686">
        <v>133751.25871058213</v>
      </c>
      <c r="J1686">
        <f>ROUND(Table1[[#This Row],[Discharge Time (s)]]/3600,3)</f>
        <v>37.152999999999999</v>
      </c>
    </row>
    <row r="1687" spans="1:10" hidden="1">
      <c r="A1687" t="s">
        <v>11</v>
      </c>
      <c r="B1687">
        <v>3</v>
      </c>
      <c r="C1687" s="13">
        <v>10</v>
      </c>
      <c r="D1687" t="str">
        <f>IF(OR(MOD((Table1[[#This Row],[Cycle]])-1,8)=0,Table1[[#This Row],[Cycle]]=1),"Yes","No")</f>
        <v>No</v>
      </c>
      <c r="E1687">
        <v>1.0085990063313E-2</v>
      </c>
      <c r="F1687">
        <f t="shared" si="29"/>
        <v>10.085990063313</v>
      </c>
      <c r="H1687">
        <v>3.9551143646240234</v>
      </c>
      <c r="I1687">
        <v>57601.976724805529</v>
      </c>
      <c r="J1687">
        <f>ROUND(Table1[[#This Row],[Discharge Time (s)]]/3600,3)</f>
        <v>16.001000000000001</v>
      </c>
    </row>
    <row r="1688" spans="1:10" hidden="1">
      <c r="A1688" t="s">
        <v>11</v>
      </c>
      <c r="B1688">
        <v>3</v>
      </c>
      <c r="C1688" s="13">
        <v>11</v>
      </c>
      <c r="D1688" t="str">
        <f>IF(OR(MOD((Table1[[#This Row],[Cycle]])-1,8)=0,Table1[[#This Row],[Cycle]]=1),"Yes","No")</f>
        <v>No</v>
      </c>
      <c r="E1688">
        <v>1.0083605015379001E-2</v>
      </c>
      <c r="F1688">
        <f t="shared" si="29"/>
        <v>10.083605015379002</v>
      </c>
      <c r="H1688">
        <v>3.3381805419921875</v>
      </c>
      <c r="I1688">
        <v>57601.976894036736</v>
      </c>
      <c r="J1688">
        <f>ROUND(Table1[[#This Row],[Discharge Time (s)]]/3600,3)</f>
        <v>16.001000000000001</v>
      </c>
    </row>
    <row r="1689" spans="1:10" hidden="1">
      <c r="A1689" t="s">
        <v>11</v>
      </c>
      <c r="B1689">
        <v>3</v>
      </c>
      <c r="C1689" s="13">
        <v>12</v>
      </c>
      <c r="D1689" t="str">
        <f>IF(OR(MOD((Table1[[#This Row],[Cycle]])-1,8)=0,Table1[[#This Row],[Cycle]]=1),"Yes","No")</f>
        <v>No</v>
      </c>
      <c r="E1689">
        <v>1.0085163858363E-2</v>
      </c>
      <c r="F1689">
        <f t="shared" si="29"/>
        <v>10.085163858363</v>
      </c>
      <c r="H1689">
        <v>3.3381805419921875</v>
      </c>
      <c r="I1689">
        <v>57601.976745961329</v>
      </c>
      <c r="J1689">
        <f>ROUND(Table1[[#This Row],[Discharge Time (s)]]/3600,3)</f>
        <v>16.001000000000001</v>
      </c>
    </row>
    <row r="1690" spans="1:10" hidden="1">
      <c r="A1690" t="s">
        <v>11</v>
      </c>
      <c r="B1690">
        <v>3</v>
      </c>
      <c r="C1690" s="13">
        <v>13</v>
      </c>
      <c r="D1690" t="str">
        <f>IF(OR(MOD((Table1[[#This Row],[Cycle]])-1,8)=0,Table1[[#This Row],[Cycle]]=1),"Yes","No")</f>
        <v>No</v>
      </c>
      <c r="E1690">
        <v>1.0089267452774E-2</v>
      </c>
      <c r="F1690">
        <f t="shared" si="29"/>
        <v>10.089267452773999</v>
      </c>
      <c r="H1690">
        <v>3.3381805419921875</v>
      </c>
      <c r="I1690">
        <v>57600.010709576221</v>
      </c>
      <c r="J1690">
        <f>ROUND(Table1[[#This Row],[Discharge Time (s)]]/3600,3)</f>
        <v>16</v>
      </c>
    </row>
    <row r="1691" spans="1:10" hidden="1">
      <c r="A1691" t="s">
        <v>11</v>
      </c>
      <c r="B1691">
        <v>3</v>
      </c>
      <c r="C1691" s="13">
        <v>14</v>
      </c>
      <c r="D1691" t="str">
        <f>IF(OR(MOD((Table1[[#This Row],[Cycle]])-1,8)=0,Table1[[#This Row],[Cycle]]=1),"Yes","No")</f>
        <v>No</v>
      </c>
      <c r="E1691">
        <v>1.0093391388382E-2</v>
      </c>
      <c r="F1691">
        <f t="shared" si="29"/>
        <v>10.093391388382001</v>
      </c>
      <c r="H1691">
        <v>3.2536337375640869</v>
      </c>
      <c r="I1691">
        <v>57601.976529257037</v>
      </c>
      <c r="J1691">
        <f>ROUND(Table1[[#This Row],[Discharge Time (s)]]/3600,3)</f>
        <v>16.001000000000001</v>
      </c>
    </row>
    <row r="1692" spans="1:10" hidden="1">
      <c r="A1692" t="s">
        <v>11</v>
      </c>
      <c r="B1692">
        <v>3</v>
      </c>
      <c r="C1692" s="13">
        <v>15</v>
      </c>
      <c r="D1692" t="str">
        <f>IF(OR(MOD((Table1[[#This Row],[Cycle]])-1,8)=0,Table1[[#This Row],[Cycle]]=1),"Yes","No")</f>
        <v>No</v>
      </c>
      <c r="E1692">
        <v>1.0111241563166E-2</v>
      </c>
      <c r="F1692">
        <f t="shared" si="29"/>
        <v>10.111241563166001</v>
      </c>
      <c r="H1692">
        <v>3.339874267578125</v>
      </c>
      <c r="I1692">
        <v>57601.976890179219</v>
      </c>
      <c r="J1692">
        <f>ROUND(Table1[[#This Row],[Discharge Time (s)]]/3600,3)</f>
        <v>16.001000000000001</v>
      </c>
    </row>
    <row r="1693" spans="1:10" hidden="1">
      <c r="A1693" t="s">
        <v>11</v>
      </c>
      <c r="B1693">
        <v>3</v>
      </c>
      <c r="C1693" s="13">
        <v>16</v>
      </c>
      <c r="D1693" t="str">
        <f>IF(OR(MOD((Table1[[#This Row],[Cycle]])-1,8)=0,Table1[[#This Row],[Cycle]]=1),"Yes","No")</f>
        <v>No</v>
      </c>
      <c r="E1693">
        <v>0</v>
      </c>
      <c r="F1693">
        <f t="shared" si="29"/>
        <v>0</v>
      </c>
      <c r="H1693">
        <v>3.339874267578125</v>
      </c>
      <c r="I1693">
        <v>0</v>
      </c>
      <c r="J1693">
        <f>ROUND(Table1[[#This Row],[Discharge Time (s)]]/3600,3)</f>
        <v>0</v>
      </c>
    </row>
    <row r="1694" spans="1:10" hidden="1">
      <c r="A1694" t="s">
        <v>11</v>
      </c>
      <c r="B1694">
        <v>3</v>
      </c>
      <c r="C1694" s="13">
        <v>17</v>
      </c>
      <c r="D1694" t="str">
        <f>IF(OR(MOD((Table1[[#This Row],[Cycle]])-1,8)=0,Table1[[#This Row],[Cycle]]=1),"Yes","No")</f>
        <v>Yes</v>
      </c>
      <c r="E1694">
        <v>2.1459532146691999E-2</v>
      </c>
      <c r="F1694">
        <f t="shared" si="29"/>
        <v>21.459532146691998</v>
      </c>
      <c r="H1694">
        <v>3.3415696620941162</v>
      </c>
      <c r="I1694">
        <v>133119.60712379598</v>
      </c>
      <c r="J1694">
        <f>ROUND(Table1[[#This Row],[Discharge Time (s)]]/3600,3)</f>
        <v>36.978000000000002</v>
      </c>
    </row>
    <row r="1695" spans="1:10" hidden="1">
      <c r="A1695" t="s">
        <v>11</v>
      </c>
      <c r="B1695">
        <v>3</v>
      </c>
      <c r="C1695" s="13">
        <v>18</v>
      </c>
      <c r="D1695" t="str">
        <f>IF(OR(MOD((Table1[[#This Row],[Cycle]])-1,8)=0,Table1[[#This Row],[Cycle]]=1),"Yes","No")</f>
        <v>No</v>
      </c>
      <c r="E1695">
        <v>1.0111957779142E-2</v>
      </c>
      <c r="F1695">
        <f t="shared" si="29"/>
        <v>10.111957779142001</v>
      </c>
      <c r="H1695">
        <v>3.8252179622650146</v>
      </c>
      <c r="I1695">
        <v>57601.989792971501</v>
      </c>
      <c r="J1695">
        <f>ROUND(Table1[[#This Row],[Discharge Time (s)]]/3600,3)</f>
        <v>16.001000000000001</v>
      </c>
    </row>
    <row r="1696" spans="1:10" hidden="1">
      <c r="A1696" t="s">
        <v>11</v>
      </c>
      <c r="B1696">
        <v>3</v>
      </c>
      <c r="C1696" s="13">
        <v>19</v>
      </c>
      <c r="D1696" t="str">
        <f>IF(OR(MOD((Table1[[#This Row],[Cycle]])-1,8)=0,Table1[[#This Row],[Cycle]]=1),"Yes","No")</f>
        <v>No</v>
      </c>
      <c r="E1696">
        <v>1.0107609513977E-2</v>
      </c>
      <c r="F1696">
        <f t="shared" si="29"/>
        <v>10.107609513977</v>
      </c>
      <c r="H1696">
        <v>3.2552859783172607</v>
      </c>
      <c r="I1696">
        <v>57600.010566611207</v>
      </c>
      <c r="J1696">
        <f>ROUND(Table1[[#This Row],[Discharge Time (s)]]/3600,3)</f>
        <v>16</v>
      </c>
    </row>
    <row r="1697" spans="1:10" hidden="1">
      <c r="A1697" t="s">
        <v>11</v>
      </c>
      <c r="B1697">
        <v>3</v>
      </c>
      <c r="C1697" s="13">
        <v>20</v>
      </c>
      <c r="D1697" t="str">
        <f>IF(OR(MOD((Table1[[#This Row],[Cycle]])-1,8)=0,Table1[[#This Row],[Cycle]]=1),"Yes","No")</f>
        <v>No</v>
      </c>
      <c r="E1697">
        <v>1.0106020499811999E-2</v>
      </c>
      <c r="F1697">
        <f t="shared" si="29"/>
        <v>10.106020499811999</v>
      </c>
      <c r="H1697">
        <v>3.3855376243591309</v>
      </c>
      <c r="I1697">
        <v>57601.977036625489</v>
      </c>
      <c r="J1697">
        <f>ROUND(Table1[[#This Row],[Discharge Time (s)]]/3600,3)</f>
        <v>16.001000000000001</v>
      </c>
    </row>
    <row r="1698" spans="1:10" hidden="1">
      <c r="A1698" t="s">
        <v>11</v>
      </c>
      <c r="B1698">
        <v>3</v>
      </c>
      <c r="C1698" s="13">
        <v>21</v>
      </c>
      <c r="D1698" t="str">
        <f>IF(OR(MOD((Table1[[#This Row],[Cycle]])-1,8)=0,Table1[[#This Row],[Cycle]]=1),"Yes","No")</f>
        <v>No</v>
      </c>
      <c r="E1698">
        <v>1.0112338233777E-2</v>
      </c>
      <c r="F1698">
        <f t="shared" si="29"/>
        <v>10.112338233776999</v>
      </c>
      <c r="H1698">
        <v>3.2552859783172607</v>
      </c>
      <c r="I1698">
        <v>57601.97662802448</v>
      </c>
      <c r="J1698">
        <f>ROUND(Table1[[#This Row],[Discharge Time (s)]]/3600,3)</f>
        <v>16.001000000000001</v>
      </c>
    </row>
    <row r="1699" spans="1:10" hidden="1">
      <c r="A1699" t="s">
        <v>11</v>
      </c>
      <c r="B1699">
        <v>3</v>
      </c>
      <c r="C1699" s="13">
        <v>22</v>
      </c>
      <c r="D1699" t="str">
        <f>IF(OR(MOD((Table1[[#This Row],[Cycle]])-1,8)=0,Table1[[#This Row],[Cycle]]=1),"Yes","No")</f>
        <v>No</v>
      </c>
      <c r="E1699">
        <v>1.0107346826430001E-2</v>
      </c>
      <c r="F1699">
        <f t="shared" si="29"/>
        <v>10.10734682643</v>
      </c>
      <c r="H1699">
        <v>3.339874267578125</v>
      </c>
      <c r="I1699">
        <v>57600.010597400069</v>
      </c>
      <c r="J1699">
        <f>ROUND(Table1[[#This Row],[Discharge Time (s)]]/3600,3)</f>
        <v>16</v>
      </c>
    </row>
    <row r="1700" spans="1:10" hidden="1">
      <c r="A1700" t="s">
        <v>11</v>
      </c>
      <c r="B1700">
        <v>3</v>
      </c>
      <c r="C1700" s="13">
        <v>23</v>
      </c>
      <c r="D1700" t="str">
        <f>IF(OR(MOD((Table1[[#This Row],[Cycle]])-1,8)=0,Table1[[#This Row],[Cycle]]=1),"Yes","No")</f>
        <v>No</v>
      </c>
      <c r="E1700">
        <v>1.0105519107127999E-2</v>
      </c>
      <c r="F1700">
        <f t="shared" si="29"/>
        <v>10.105519107128</v>
      </c>
      <c r="H1700">
        <v>3.3821039199829102</v>
      </c>
      <c r="I1700">
        <v>57601.97668356575</v>
      </c>
      <c r="J1700">
        <f>ROUND(Table1[[#This Row],[Discharge Time (s)]]/3600,3)</f>
        <v>16.001000000000001</v>
      </c>
    </row>
    <row r="1701" spans="1:10" hidden="1">
      <c r="A1701" t="s">
        <v>11</v>
      </c>
      <c r="B1701">
        <v>3</v>
      </c>
      <c r="C1701" s="13">
        <v>24</v>
      </c>
      <c r="D1701" t="str">
        <f>IF(OR(MOD((Table1[[#This Row],[Cycle]])-1,8)=0,Table1[[#This Row],[Cycle]]=1),"Yes","No")</f>
        <v>No</v>
      </c>
      <c r="E1701">
        <v>0</v>
      </c>
      <c r="F1701">
        <f t="shared" si="29"/>
        <v>0</v>
      </c>
      <c r="H1701">
        <v>3.3821039199829102</v>
      </c>
      <c r="I1701">
        <v>0</v>
      </c>
      <c r="J1701">
        <f>ROUND(Table1[[#This Row],[Discharge Time (s)]]/3600,3)</f>
        <v>0</v>
      </c>
    </row>
    <row r="1702" spans="1:10" hidden="1">
      <c r="A1702" t="s">
        <v>11</v>
      </c>
      <c r="B1702">
        <v>3</v>
      </c>
      <c r="C1702" s="13">
        <v>25</v>
      </c>
      <c r="D1702" t="str">
        <f>IF(OR(MOD((Table1[[#This Row],[Cycle]])-1,8)=0,Table1[[#This Row],[Cycle]]=1),"Yes","No")</f>
        <v>Yes</v>
      </c>
      <c r="E1702">
        <v>2.1402485127454001E-2</v>
      </c>
      <c r="F1702">
        <f t="shared" si="29"/>
        <v>21.402485127454</v>
      </c>
      <c r="H1702">
        <v>3.3415696620941162</v>
      </c>
      <c r="I1702">
        <v>132974.68660570064</v>
      </c>
      <c r="J1702">
        <f>ROUND(Table1[[#This Row],[Discharge Time (s)]]/3600,3)</f>
        <v>36.936999999999998</v>
      </c>
    </row>
    <row r="1703" spans="1:10" hidden="1">
      <c r="A1703" t="s">
        <v>11</v>
      </c>
      <c r="B1703">
        <v>3</v>
      </c>
      <c r="C1703" s="13">
        <v>26</v>
      </c>
      <c r="D1703" t="str">
        <f>IF(OR(MOD((Table1[[#This Row],[Cycle]])-1,8)=0,Table1[[#This Row],[Cycle]]=1),"Yes","No")</f>
        <v>No</v>
      </c>
      <c r="E1703">
        <v>1.0094354550349001E-2</v>
      </c>
      <c r="F1703">
        <f t="shared" si="29"/>
        <v>10.094354550349001</v>
      </c>
      <c r="H1703">
        <v>3.867222785949707</v>
      </c>
      <c r="I1703">
        <v>57601.976678585539</v>
      </c>
      <c r="J1703">
        <f>ROUND(Table1[[#This Row],[Discharge Time (s)]]/3600,3)</f>
        <v>16.001000000000001</v>
      </c>
    </row>
    <row r="1704" spans="1:10" hidden="1">
      <c r="A1704" t="s">
        <v>11</v>
      </c>
      <c r="B1704">
        <v>3</v>
      </c>
      <c r="C1704" s="13">
        <v>27</v>
      </c>
      <c r="D1704" t="str">
        <f>IF(OR(MOD((Table1[[#This Row],[Cycle]])-1,8)=0,Table1[[#This Row],[Cycle]]=1),"Yes","No")</f>
        <v>No</v>
      </c>
      <c r="E1704">
        <v>1.0095377930143E-2</v>
      </c>
      <c r="F1704">
        <f t="shared" si="29"/>
        <v>10.095377930143</v>
      </c>
      <c r="H1704">
        <v>3.339874267578125</v>
      </c>
      <c r="I1704">
        <v>57601.97666614539</v>
      </c>
      <c r="J1704">
        <f>ROUND(Table1[[#This Row],[Discharge Time (s)]]/3600,3)</f>
        <v>16.001000000000001</v>
      </c>
    </row>
    <row r="1705" spans="1:10" hidden="1">
      <c r="A1705" t="s">
        <v>11</v>
      </c>
      <c r="B1705">
        <v>3</v>
      </c>
      <c r="C1705" s="13">
        <v>28</v>
      </c>
      <c r="D1705" t="str">
        <f>IF(OR(MOD((Table1[[#This Row],[Cycle]])-1,8)=0,Table1[[#This Row],[Cycle]]=1),"Yes","No")</f>
        <v>No</v>
      </c>
      <c r="E1705">
        <v>1.0093344888209999E-2</v>
      </c>
      <c r="F1705">
        <f t="shared" si="29"/>
        <v>10.09334488821</v>
      </c>
      <c r="H1705">
        <v>3.4260272979736328</v>
      </c>
      <c r="I1705">
        <v>57601.976603095551</v>
      </c>
      <c r="J1705">
        <f>ROUND(Table1[[#This Row],[Discharge Time (s)]]/3600,3)</f>
        <v>16.001000000000001</v>
      </c>
    </row>
    <row r="1706" spans="1:10" hidden="1">
      <c r="A1706" t="s">
        <v>11</v>
      </c>
      <c r="B1706">
        <v>3</v>
      </c>
      <c r="C1706" s="13">
        <v>29</v>
      </c>
      <c r="D1706" t="str">
        <f>IF(OR(MOD((Table1[[#This Row],[Cycle]])-1,8)=0,Table1[[#This Row],[Cycle]]=1),"Yes","No")</f>
        <v>No</v>
      </c>
      <c r="E1706">
        <v>1.0088687368273E-2</v>
      </c>
      <c r="F1706">
        <f t="shared" si="29"/>
        <v>10.088687368273</v>
      </c>
      <c r="H1706">
        <v>3.3381805419921875</v>
      </c>
      <c r="I1706">
        <v>57600.010671657379</v>
      </c>
      <c r="J1706">
        <f>ROUND(Table1[[#This Row],[Discharge Time (s)]]/3600,3)</f>
        <v>16</v>
      </c>
    </row>
    <row r="1707" spans="1:10" hidden="1">
      <c r="A1707" t="s">
        <v>11</v>
      </c>
      <c r="B1707">
        <v>3</v>
      </c>
      <c r="C1707" s="13">
        <v>30</v>
      </c>
      <c r="D1707" t="str">
        <f>IF(OR(MOD((Table1[[#This Row],[Cycle]])-1,8)=0,Table1[[#This Row],[Cycle]]=1),"Yes","No")</f>
        <v>No</v>
      </c>
      <c r="E1707">
        <v>1.0103286424179E-2</v>
      </c>
      <c r="F1707">
        <f t="shared" si="29"/>
        <v>10.103286424179</v>
      </c>
      <c r="H1707">
        <v>3.4699506759643555</v>
      </c>
      <c r="I1707">
        <v>57601.976725108834</v>
      </c>
      <c r="J1707">
        <f>ROUND(Table1[[#This Row],[Discharge Time (s)]]/3600,3)</f>
        <v>16.001000000000001</v>
      </c>
    </row>
    <row r="1708" spans="1:10" hidden="1">
      <c r="A1708" t="s">
        <v>11</v>
      </c>
      <c r="B1708">
        <v>3</v>
      </c>
      <c r="C1708" s="13">
        <v>31</v>
      </c>
      <c r="D1708" t="str">
        <f>IF(OR(MOD((Table1[[#This Row],[Cycle]])-1,8)=0,Table1[[#This Row],[Cycle]]=1),"Yes","No")</f>
        <v>No</v>
      </c>
      <c r="E1708">
        <v>1.0099831500707999E-2</v>
      </c>
      <c r="F1708">
        <f t="shared" si="29"/>
        <v>10.099831500708</v>
      </c>
      <c r="H1708">
        <v>3.3855376243591309</v>
      </c>
      <c r="I1708">
        <v>57600.010525071455</v>
      </c>
      <c r="J1708">
        <f>ROUND(Table1[[#This Row],[Discharge Time (s)]]/3600,3)</f>
        <v>16</v>
      </c>
    </row>
    <row r="1709" spans="1:10" hidden="1">
      <c r="A1709" t="s">
        <v>11</v>
      </c>
      <c r="B1709">
        <v>3</v>
      </c>
      <c r="C1709" s="13">
        <v>32</v>
      </c>
      <c r="D1709" t="str">
        <f>IF(OR(MOD((Table1[[#This Row],[Cycle]])-1,8)=0,Table1[[#This Row],[Cycle]]=1),"Yes","No")</f>
        <v>No</v>
      </c>
      <c r="E1709">
        <v>0</v>
      </c>
      <c r="F1709">
        <f t="shared" si="29"/>
        <v>0</v>
      </c>
      <c r="H1709">
        <v>3.3855376243591309</v>
      </c>
      <c r="I1709">
        <v>0</v>
      </c>
      <c r="J1709">
        <f>ROUND(Table1[[#This Row],[Discharge Time (s)]]/3600,3)</f>
        <v>0</v>
      </c>
    </row>
    <row r="1710" spans="1:10" hidden="1">
      <c r="A1710" t="s">
        <v>11</v>
      </c>
      <c r="B1710">
        <v>3</v>
      </c>
      <c r="C1710" s="13">
        <v>33</v>
      </c>
      <c r="D1710" t="str">
        <f>IF(OR(MOD((Table1[[#This Row],[Cycle]])-1,8)=0,Table1[[#This Row],[Cycle]]=1),"Yes","No")</f>
        <v>Yes</v>
      </c>
      <c r="E1710">
        <v>2.1338960779097998E-2</v>
      </c>
      <c r="F1710">
        <f t="shared" si="29"/>
        <v>21.338960779097999</v>
      </c>
      <c r="H1710">
        <v>0</v>
      </c>
      <c r="I1710">
        <v>132616.33089559429</v>
      </c>
      <c r="J1710">
        <f>ROUND(Table1[[#This Row],[Discharge Time (s)]]/3600,3)</f>
        <v>36.838000000000001</v>
      </c>
    </row>
    <row r="1711" spans="1:10" hidden="1">
      <c r="A1711" t="s">
        <v>11</v>
      </c>
      <c r="B1711">
        <v>3</v>
      </c>
      <c r="C1711" s="13">
        <v>34</v>
      </c>
      <c r="D1711" t="str">
        <f>IF(OR(MOD((Table1[[#This Row],[Cycle]])-1,8)=0,Table1[[#This Row],[Cycle]]=1),"Yes","No")</f>
        <v>No</v>
      </c>
      <c r="E1711">
        <v>1.0091420480541E-2</v>
      </c>
      <c r="F1711">
        <f t="shared" si="29"/>
        <v>10.091420480541</v>
      </c>
      <c r="H1711">
        <v>3.867222785949707</v>
      </c>
      <c r="I1711">
        <v>57600.039827442386</v>
      </c>
      <c r="J1711">
        <f>ROUND(Table1[[#This Row],[Discharge Time (s)]]/3600,3)</f>
        <v>16</v>
      </c>
    </row>
    <row r="1712" spans="1:10" hidden="1">
      <c r="A1712" t="s">
        <v>11</v>
      </c>
      <c r="B1712">
        <v>3</v>
      </c>
      <c r="C1712" s="13">
        <v>35</v>
      </c>
      <c r="D1712" t="str">
        <f>IF(OR(MOD((Table1[[#This Row],[Cycle]])-1,8)=0,Table1[[#This Row],[Cycle]]=1),"Yes","No")</f>
        <v>No</v>
      </c>
      <c r="E1712">
        <v>1.0092707392974999E-2</v>
      </c>
      <c r="F1712">
        <f t="shared" si="29"/>
        <v>10.092707392974999</v>
      </c>
      <c r="H1712">
        <v>3.3855376243591309</v>
      </c>
      <c r="I1712">
        <v>57600.026406431825</v>
      </c>
      <c r="J1712">
        <f>ROUND(Table1[[#This Row],[Discharge Time (s)]]/3600,3)</f>
        <v>16</v>
      </c>
    </row>
    <row r="1713" spans="1:10" hidden="1">
      <c r="A1713" t="s">
        <v>11</v>
      </c>
      <c r="B1713">
        <v>3</v>
      </c>
      <c r="C1713" s="13">
        <v>36</v>
      </c>
      <c r="D1713" t="str">
        <f>IF(OR(MOD((Table1[[#This Row],[Cycle]])-1,8)=0,Table1[[#This Row],[Cycle]]=1),"Yes","No")</f>
        <v>No</v>
      </c>
      <c r="E1713">
        <v>1.0090371643678001E-2</v>
      </c>
      <c r="F1713">
        <f t="shared" si="29"/>
        <v>10.090371643678001</v>
      </c>
      <c r="H1713">
        <v>3.4277658462524414</v>
      </c>
      <c r="I1713">
        <v>57602.003536858974</v>
      </c>
      <c r="J1713">
        <f>ROUND(Table1[[#This Row],[Discharge Time (s)]]/3600,3)</f>
        <v>16.001000000000001</v>
      </c>
    </row>
    <row r="1714" spans="1:10" hidden="1">
      <c r="A1714" t="s">
        <v>11</v>
      </c>
      <c r="B1714">
        <v>3</v>
      </c>
      <c r="C1714" s="13">
        <v>37</v>
      </c>
      <c r="D1714" t="str">
        <f>IF(OR(MOD((Table1[[#This Row],[Cycle]])-1,8)=0,Table1[[#This Row],[Cycle]]=1),"Yes","No")</f>
        <v>No</v>
      </c>
      <c r="E1714">
        <v>1.0084661131890001E-2</v>
      </c>
      <c r="F1714">
        <f t="shared" si="29"/>
        <v>10.08466113189</v>
      </c>
      <c r="H1714">
        <v>3.3855376243591309</v>
      </c>
      <c r="I1714">
        <v>57602.00341306052</v>
      </c>
      <c r="J1714">
        <f>ROUND(Table1[[#This Row],[Discharge Time (s)]]/3600,3)</f>
        <v>16.001000000000001</v>
      </c>
    </row>
    <row r="1715" spans="1:10" hidden="1">
      <c r="A1715" t="s">
        <v>11</v>
      </c>
      <c r="B1715">
        <v>3</v>
      </c>
      <c r="C1715" s="13">
        <v>38</v>
      </c>
      <c r="D1715" t="str">
        <f>IF(OR(MOD((Table1[[#This Row],[Cycle]])-1,8)=0,Table1[[#This Row],[Cycle]]=1),"Yes","No")</f>
        <v>No</v>
      </c>
      <c r="E1715">
        <v>1.0081862460345E-2</v>
      </c>
      <c r="F1715">
        <f t="shared" si="29"/>
        <v>10.081862460345</v>
      </c>
      <c r="H1715">
        <v>3.3872570991516113</v>
      </c>
      <c r="I1715">
        <v>57600.039735483617</v>
      </c>
      <c r="J1715">
        <f>ROUND(Table1[[#This Row],[Discharge Time (s)]]/3600,3)</f>
        <v>16</v>
      </c>
    </row>
    <row r="1716" spans="1:10" hidden="1">
      <c r="A1716" t="s">
        <v>11</v>
      </c>
      <c r="B1716">
        <v>3</v>
      </c>
      <c r="C1716" s="13">
        <v>39</v>
      </c>
      <c r="D1716" t="str">
        <f>IF(OR(MOD((Table1[[#This Row],[Cycle]])-1,8)=0,Table1[[#This Row],[Cycle]]=1),"Yes","No")</f>
        <v>No</v>
      </c>
      <c r="E1716">
        <v>1.0080959160168001E-2</v>
      </c>
      <c r="F1716">
        <f t="shared" si="29"/>
        <v>10.080959160168002</v>
      </c>
      <c r="H1716">
        <v>3.3838200569152832</v>
      </c>
      <c r="I1716">
        <v>57602.006036375737</v>
      </c>
      <c r="J1716">
        <f>ROUND(Table1[[#This Row],[Discharge Time (s)]]/3600,3)</f>
        <v>16.001000000000001</v>
      </c>
    </row>
    <row r="1717" spans="1:10" hidden="1">
      <c r="A1717" t="s">
        <v>11</v>
      </c>
      <c r="B1717">
        <v>3</v>
      </c>
      <c r="C1717" s="13">
        <v>40</v>
      </c>
      <c r="D1717" t="str">
        <f>IF(OR(MOD((Table1[[#This Row],[Cycle]])-1,8)=0,Table1[[#This Row],[Cycle]]=1),"Yes","No")</f>
        <v>No</v>
      </c>
      <c r="E1717">
        <v>0</v>
      </c>
      <c r="F1717">
        <f t="shared" si="29"/>
        <v>0</v>
      </c>
      <c r="H1717">
        <v>3.3838200569152832</v>
      </c>
      <c r="I1717">
        <v>0</v>
      </c>
      <c r="J1717">
        <f>ROUND(Table1[[#This Row],[Discharge Time (s)]]/3600,3)</f>
        <v>0</v>
      </c>
    </row>
    <row r="1718" spans="1:10" hidden="1">
      <c r="A1718" t="s">
        <v>11</v>
      </c>
      <c r="B1718">
        <v>3</v>
      </c>
      <c r="C1718" s="13">
        <v>41</v>
      </c>
      <c r="D1718" t="str">
        <f>IF(OR(MOD((Table1[[#This Row],[Cycle]])-1,8)=0,Table1[[#This Row],[Cycle]]=1),"Yes","No")</f>
        <v>Yes</v>
      </c>
      <c r="E1718">
        <v>2.1300583723388999E-2</v>
      </c>
      <c r="F1718">
        <f t="shared" si="29"/>
        <v>21.300583723389</v>
      </c>
      <c r="H1718">
        <v>3.3432667255401611</v>
      </c>
      <c r="I1718">
        <v>132520.50308701204</v>
      </c>
      <c r="J1718">
        <f>ROUND(Table1[[#This Row],[Discharge Time (s)]]/3600,3)</f>
        <v>36.811</v>
      </c>
    </row>
    <row r="1719" spans="1:10" hidden="1">
      <c r="A1719" t="s">
        <v>11</v>
      </c>
      <c r="B1719">
        <v>3</v>
      </c>
      <c r="C1719" s="13">
        <v>42</v>
      </c>
      <c r="D1719" t="str">
        <f>IF(OR(MOD((Table1[[#This Row],[Cycle]])-1,8)=0,Table1[[#This Row],[Cycle]]=1),"Yes","No")</f>
        <v>No</v>
      </c>
      <c r="E1719">
        <v>1.0089198939827E-2</v>
      </c>
      <c r="F1719">
        <f t="shared" ref="F1719:F1782" si="30">1000*E1719</f>
        <v>10.089198939827</v>
      </c>
      <c r="H1719">
        <v>3.78125</v>
      </c>
      <c r="I1719">
        <v>57602.006386018882</v>
      </c>
      <c r="J1719">
        <f>ROUND(Table1[[#This Row],[Discharge Time (s)]]/3600,3)</f>
        <v>16.001000000000001</v>
      </c>
    </row>
    <row r="1720" spans="1:10" hidden="1">
      <c r="A1720" t="s">
        <v>11</v>
      </c>
      <c r="B1720">
        <v>3</v>
      </c>
      <c r="C1720" s="13">
        <v>43</v>
      </c>
      <c r="D1720" t="str">
        <f>IF(OR(MOD((Table1[[#This Row],[Cycle]])-1,8)=0,Table1[[#This Row],[Cycle]]=1),"Yes","No")</f>
        <v>No</v>
      </c>
      <c r="E1720">
        <v>1.0090275485733E-2</v>
      </c>
      <c r="F1720">
        <f t="shared" si="30"/>
        <v>10.090275485733001</v>
      </c>
      <c r="H1720">
        <v>3.3415696620941162</v>
      </c>
      <c r="I1720">
        <v>57601.991842160031</v>
      </c>
      <c r="J1720">
        <f>ROUND(Table1[[#This Row],[Discharge Time (s)]]/3600,3)</f>
        <v>16.001000000000001</v>
      </c>
    </row>
    <row r="1721" spans="1:10" hidden="1">
      <c r="A1721" t="s">
        <v>11</v>
      </c>
      <c r="B1721">
        <v>3</v>
      </c>
      <c r="C1721" s="13">
        <v>44</v>
      </c>
      <c r="D1721" t="str">
        <f>IF(OR(MOD((Table1[[#This Row],[Cycle]])-1,8)=0,Table1[[#This Row],[Cycle]]=1),"Yes","No")</f>
        <v>No</v>
      </c>
      <c r="E1721">
        <v>1.0088748145170001E-2</v>
      </c>
      <c r="F1721">
        <f t="shared" si="30"/>
        <v>10.088748145170001</v>
      </c>
      <c r="H1721">
        <v>3.2992763519287109</v>
      </c>
      <c r="I1721">
        <v>57600.039539879086</v>
      </c>
      <c r="J1721">
        <f>ROUND(Table1[[#This Row],[Discharge Time (s)]]/3600,3)</f>
        <v>16</v>
      </c>
    </row>
    <row r="1722" spans="1:10" hidden="1">
      <c r="A1722" t="s">
        <v>11</v>
      </c>
      <c r="B1722">
        <v>3</v>
      </c>
      <c r="C1722" s="13">
        <v>45</v>
      </c>
      <c r="D1722" t="str">
        <f>IF(OR(MOD((Table1[[#This Row],[Cycle]])-1,8)=0,Table1[[#This Row],[Cycle]]=1),"Yes","No")</f>
        <v>No</v>
      </c>
      <c r="E1722">
        <v>1.0090626171278001E-2</v>
      </c>
      <c r="F1722">
        <f t="shared" si="30"/>
        <v>10.090626171278</v>
      </c>
      <c r="H1722">
        <v>3.3838200569152832</v>
      </c>
      <c r="I1722">
        <v>57602.004524275457</v>
      </c>
      <c r="J1722">
        <f>ROUND(Table1[[#This Row],[Discharge Time (s)]]/3600,3)</f>
        <v>16.001000000000001</v>
      </c>
    </row>
    <row r="1723" spans="1:10" hidden="1">
      <c r="A1723" t="s">
        <v>11</v>
      </c>
      <c r="B1723">
        <v>3</v>
      </c>
      <c r="C1723" s="13">
        <v>46</v>
      </c>
      <c r="D1723" t="str">
        <f>IF(OR(MOD((Table1[[#This Row],[Cycle]])-1,8)=0,Table1[[#This Row],[Cycle]]=1),"Yes","No")</f>
        <v>No</v>
      </c>
      <c r="E1723">
        <v>1.0087724715518E-2</v>
      </c>
      <c r="F1723">
        <f t="shared" si="30"/>
        <v>10.087724715518</v>
      </c>
      <c r="H1723">
        <v>3.4699506759643555</v>
      </c>
      <c r="I1723">
        <v>57600.030291288749</v>
      </c>
      <c r="J1723">
        <f>ROUND(Table1[[#This Row],[Discharge Time (s)]]/3600,3)</f>
        <v>16</v>
      </c>
    </row>
    <row r="1724" spans="1:10" hidden="1">
      <c r="A1724" t="s">
        <v>11</v>
      </c>
      <c r="B1724">
        <v>3</v>
      </c>
      <c r="C1724" s="13">
        <v>47</v>
      </c>
      <c r="D1724" t="str">
        <f>IF(OR(MOD((Table1[[#This Row],[Cycle]])-1,8)=0,Table1[[#This Row],[Cycle]]=1),"Yes","No")</f>
        <v>No</v>
      </c>
      <c r="E1724">
        <v>1.0079476730282999E-2</v>
      </c>
      <c r="F1724">
        <f t="shared" si="30"/>
        <v>10.079476730283</v>
      </c>
      <c r="H1724">
        <v>3.3838200569152832</v>
      </c>
      <c r="I1724">
        <v>57601.998152077256</v>
      </c>
      <c r="J1724">
        <f>ROUND(Table1[[#This Row],[Discharge Time (s)]]/3600,3)</f>
        <v>16.001000000000001</v>
      </c>
    </row>
    <row r="1725" spans="1:10" hidden="1">
      <c r="A1725" t="s">
        <v>11</v>
      </c>
      <c r="B1725">
        <v>3</v>
      </c>
      <c r="C1725" s="13">
        <v>48</v>
      </c>
      <c r="D1725" t="str">
        <f>IF(OR(MOD((Table1[[#This Row],[Cycle]])-1,8)=0,Table1[[#This Row],[Cycle]]=1),"Yes","No")</f>
        <v>No</v>
      </c>
      <c r="E1725">
        <v>0</v>
      </c>
      <c r="F1725">
        <f t="shared" si="30"/>
        <v>0</v>
      </c>
      <c r="H1725">
        <v>3.3838200569152832</v>
      </c>
      <c r="I1725">
        <v>0</v>
      </c>
      <c r="J1725">
        <f>ROUND(Table1[[#This Row],[Discharge Time (s)]]/3600,3)</f>
        <v>0</v>
      </c>
    </row>
    <row r="1726" spans="1:10" hidden="1">
      <c r="A1726" t="s">
        <v>11</v>
      </c>
      <c r="B1726">
        <v>3</v>
      </c>
      <c r="C1726" s="13">
        <v>49</v>
      </c>
      <c r="D1726" t="str">
        <f>IF(OR(MOD((Table1[[#This Row],[Cycle]])-1,8)=0,Table1[[#This Row],[Cycle]]=1),"Yes","No")</f>
        <v>Yes</v>
      </c>
      <c r="E1726">
        <v>2.1258038441716001E-2</v>
      </c>
      <c r="F1726">
        <f t="shared" si="30"/>
        <v>21.258038441716</v>
      </c>
      <c r="H1726">
        <v>3.4277658462524414</v>
      </c>
      <c r="I1726">
        <v>132199.56052137638</v>
      </c>
      <c r="J1726">
        <f>ROUND(Table1[[#This Row],[Discharge Time (s)]]/3600,3)</f>
        <v>36.722000000000001</v>
      </c>
    </row>
    <row r="1727" spans="1:10" hidden="1">
      <c r="A1727" t="s">
        <v>11</v>
      </c>
      <c r="B1727">
        <v>3</v>
      </c>
      <c r="C1727" s="13">
        <v>50</v>
      </c>
      <c r="D1727" t="str">
        <f>IF(OR(MOD((Table1[[#This Row],[Cycle]])-1,8)=0,Table1[[#This Row],[Cycle]]=1),"Yes","No")</f>
        <v>No</v>
      </c>
      <c r="E1727">
        <v>1.0093368407190001E-2</v>
      </c>
      <c r="F1727">
        <f t="shared" si="30"/>
        <v>10.093368407190001</v>
      </c>
      <c r="H1727">
        <v>3.8252179622650146</v>
      </c>
      <c r="I1727">
        <v>57602.003648583166</v>
      </c>
      <c r="J1727">
        <f>ROUND(Table1[[#This Row],[Discharge Time (s)]]/3600,3)</f>
        <v>16.001000000000001</v>
      </c>
    </row>
    <row r="1728" spans="1:10" hidden="1">
      <c r="A1728" t="s">
        <v>11</v>
      </c>
      <c r="B1728">
        <v>3</v>
      </c>
      <c r="C1728" s="13">
        <v>51</v>
      </c>
      <c r="D1728" t="str">
        <f>IF(OR(MOD((Table1[[#This Row],[Cycle]])-1,8)=0,Table1[[#This Row],[Cycle]]=1),"Yes","No")</f>
        <v>No</v>
      </c>
      <c r="E1728">
        <v>1.0088078883981E-2</v>
      </c>
      <c r="F1728">
        <f t="shared" si="30"/>
        <v>10.088078883981</v>
      </c>
      <c r="H1728">
        <v>3.4717113971710205</v>
      </c>
      <c r="I1728">
        <v>57602.007303428181</v>
      </c>
      <c r="J1728">
        <f>ROUND(Table1[[#This Row],[Discharge Time (s)]]/3600,3)</f>
        <v>16.001000000000001</v>
      </c>
    </row>
    <row r="1729" spans="1:10" hidden="1">
      <c r="A1729" t="s">
        <v>11</v>
      </c>
      <c r="B1729">
        <v>3</v>
      </c>
      <c r="C1729" s="13">
        <v>52</v>
      </c>
      <c r="D1729" t="str">
        <f>IF(OR(MOD((Table1[[#This Row],[Cycle]])-1,8)=0,Table1[[#This Row],[Cycle]]=1),"Yes","No")</f>
        <v>No</v>
      </c>
      <c r="E1729">
        <v>1.0089131228352999E-2</v>
      </c>
      <c r="F1729">
        <f t="shared" si="30"/>
        <v>10.089131228352999</v>
      </c>
      <c r="H1729">
        <v>3.4277658462524414</v>
      </c>
      <c r="I1729">
        <v>57602.005293412403</v>
      </c>
      <c r="J1729">
        <f>ROUND(Table1[[#This Row],[Discharge Time (s)]]/3600,3)</f>
        <v>16.001000000000001</v>
      </c>
    </row>
    <row r="1730" spans="1:10" hidden="1">
      <c r="A1730" t="s">
        <v>11</v>
      </c>
      <c r="B1730">
        <v>3</v>
      </c>
      <c r="C1730" s="13">
        <v>53</v>
      </c>
      <c r="D1730" t="str">
        <f>IF(OR(MOD((Table1[[#This Row],[Cycle]])-1,8)=0,Table1[[#This Row],[Cycle]]=1),"Yes","No")</f>
        <v>No</v>
      </c>
      <c r="E1730">
        <v>1.0088681458529E-2</v>
      </c>
      <c r="F1730">
        <f t="shared" si="30"/>
        <v>10.088681458528999</v>
      </c>
      <c r="H1730">
        <v>3.4295058250427246</v>
      </c>
      <c r="I1730">
        <v>57600.039658546302</v>
      </c>
      <c r="J1730">
        <f>ROUND(Table1[[#This Row],[Discharge Time (s)]]/3600,3)</f>
        <v>16</v>
      </c>
    </row>
    <row r="1731" spans="1:10" hidden="1">
      <c r="A1731" t="s">
        <v>11</v>
      </c>
      <c r="B1731">
        <v>3</v>
      </c>
      <c r="C1731" s="13">
        <v>54</v>
      </c>
      <c r="D1731" t="str">
        <f>IF(OR(MOD((Table1[[#This Row],[Cycle]])-1,8)=0,Table1[[#This Row],[Cycle]]=1),"Yes","No")</f>
        <v>No</v>
      </c>
      <c r="E1731">
        <v>1.0093648319265999E-2</v>
      </c>
      <c r="F1731">
        <f t="shared" si="30"/>
        <v>10.093648319265998</v>
      </c>
      <c r="H1731">
        <v>3.3855376243591309</v>
      </c>
      <c r="I1731">
        <v>57602.003297875679</v>
      </c>
      <c r="J1731">
        <f>ROUND(Table1[[#This Row],[Discharge Time (s)]]/3600,3)</f>
        <v>16.001000000000001</v>
      </c>
    </row>
    <row r="1732" spans="1:10" hidden="1">
      <c r="A1732" t="s">
        <v>11</v>
      </c>
      <c r="B1732">
        <v>3</v>
      </c>
      <c r="C1732" s="13">
        <v>55</v>
      </c>
      <c r="D1732" t="str">
        <f>IF(OR(MOD((Table1[[#This Row],[Cycle]])-1,8)=0,Table1[[#This Row],[Cycle]]=1),"Yes","No")</f>
        <v>No</v>
      </c>
      <c r="E1732">
        <v>1.0096561091622E-2</v>
      </c>
      <c r="F1732">
        <f t="shared" si="30"/>
        <v>10.096561091622</v>
      </c>
      <c r="H1732">
        <v>3.3009529113769531</v>
      </c>
      <c r="I1732">
        <v>57602.005657148809</v>
      </c>
      <c r="J1732">
        <f>ROUND(Table1[[#This Row],[Discharge Time (s)]]/3600,3)</f>
        <v>16.001000000000001</v>
      </c>
    </row>
    <row r="1733" spans="1:10" hidden="1">
      <c r="A1733" t="s">
        <v>11</v>
      </c>
      <c r="B1733">
        <v>3</v>
      </c>
      <c r="C1733" s="13">
        <v>56</v>
      </c>
      <c r="D1733" t="str">
        <f>IF(OR(MOD((Table1[[#This Row],[Cycle]])-1,8)=0,Table1[[#This Row],[Cycle]]=1),"Yes","No")</f>
        <v>No</v>
      </c>
      <c r="E1733">
        <v>0</v>
      </c>
      <c r="F1733">
        <f t="shared" si="30"/>
        <v>0</v>
      </c>
      <c r="H1733">
        <v>3.3009529113769531</v>
      </c>
      <c r="I1733">
        <v>0</v>
      </c>
      <c r="J1733">
        <f>ROUND(Table1[[#This Row],[Discharge Time (s)]]/3600,3)</f>
        <v>0</v>
      </c>
    </row>
    <row r="1734" spans="1:10" hidden="1">
      <c r="A1734" t="s">
        <v>11</v>
      </c>
      <c r="B1734">
        <v>3</v>
      </c>
      <c r="C1734" s="13">
        <v>57</v>
      </c>
      <c r="D1734" t="str">
        <f>IF(OR(MOD((Table1[[#This Row],[Cycle]])-1,8)=0,Table1[[#This Row],[Cycle]]=1),"Yes","No")</f>
        <v>Yes</v>
      </c>
      <c r="E1734">
        <v>2.1237605453189999E-2</v>
      </c>
      <c r="F1734">
        <f t="shared" si="30"/>
        <v>21.23760545319</v>
      </c>
      <c r="H1734">
        <v>3.4699506759643555</v>
      </c>
      <c r="I1734">
        <v>131905.43862014962</v>
      </c>
      <c r="J1734">
        <f>ROUND(Table1[[#This Row],[Discharge Time (s)]]/3600,3)</f>
        <v>36.64</v>
      </c>
    </row>
    <row r="1735" spans="1:10" hidden="1">
      <c r="A1735" t="s">
        <v>11</v>
      </c>
      <c r="B1735">
        <v>3</v>
      </c>
      <c r="C1735" s="13">
        <v>58</v>
      </c>
      <c r="D1735" t="str">
        <f>IF(OR(MOD((Table1[[#This Row],[Cycle]])-1,8)=0,Table1[[#This Row],[Cycle]]=1),"Yes","No")</f>
        <v>No</v>
      </c>
      <c r="E1735">
        <v>1.0091792947835E-2</v>
      </c>
      <c r="F1735">
        <f t="shared" si="30"/>
        <v>10.091792947835</v>
      </c>
      <c r="H1735">
        <v>3.8232772350311279</v>
      </c>
      <c r="I1735">
        <v>57600.039912113774</v>
      </c>
      <c r="J1735">
        <f>ROUND(Table1[[#This Row],[Discharge Time (s)]]/3600,3)</f>
        <v>16</v>
      </c>
    </row>
    <row r="1736" spans="1:10" hidden="1">
      <c r="A1736" t="s">
        <v>11</v>
      </c>
      <c r="B1736">
        <v>3</v>
      </c>
      <c r="C1736" s="13">
        <v>59</v>
      </c>
      <c r="D1736" t="str">
        <f>IF(OR(MOD((Table1[[#This Row],[Cycle]])-1,8)=0,Table1[[#This Row],[Cycle]]=1),"Yes","No")</f>
        <v>No</v>
      </c>
      <c r="E1736">
        <v>1.0079744913378E-2</v>
      </c>
      <c r="F1736">
        <f t="shared" si="30"/>
        <v>10.079744913378001</v>
      </c>
      <c r="H1736">
        <v>3.3855376243591309</v>
      </c>
      <c r="I1736">
        <v>57600.039739577696</v>
      </c>
      <c r="J1736">
        <f>ROUND(Table1[[#This Row],[Discharge Time (s)]]/3600,3)</f>
        <v>16</v>
      </c>
    </row>
    <row r="1737" spans="1:10" hidden="1">
      <c r="A1737" t="s">
        <v>11</v>
      </c>
      <c r="B1737">
        <v>3</v>
      </c>
      <c r="C1737" s="13">
        <v>60</v>
      </c>
      <c r="D1737" t="str">
        <f>IF(OR(MOD((Table1[[#This Row],[Cycle]])-1,8)=0,Table1[[#This Row],[Cycle]]=1),"Yes","No")</f>
        <v>No</v>
      </c>
      <c r="E1737">
        <v>1.0073303816979001E-2</v>
      </c>
      <c r="F1737">
        <f t="shared" si="30"/>
        <v>10.073303816979001</v>
      </c>
      <c r="H1737">
        <v>3.5156571865081787</v>
      </c>
      <c r="I1737">
        <v>57602.005388128033</v>
      </c>
      <c r="J1737">
        <f>ROUND(Table1[[#This Row],[Discharge Time (s)]]/3600,3)</f>
        <v>16.001000000000001</v>
      </c>
    </row>
    <row r="1738" spans="1:10" hidden="1">
      <c r="A1738" t="s">
        <v>11</v>
      </c>
      <c r="B1738">
        <v>3</v>
      </c>
      <c r="C1738" s="13">
        <v>61</v>
      </c>
      <c r="D1738" t="str">
        <f>IF(OR(MOD((Table1[[#This Row],[Cycle]])-1,8)=0,Table1[[#This Row],[Cycle]]=1),"Yes","No")</f>
        <v>No</v>
      </c>
      <c r="E1738">
        <v>1.0081958147455E-2</v>
      </c>
      <c r="F1738">
        <f t="shared" si="30"/>
        <v>10.081958147455</v>
      </c>
      <c r="H1738">
        <v>3.4717113971710205</v>
      </c>
      <c r="I1738">
        <v>126905.29950355728</v>
      </c>
      <c r="J1738">
        <f>ROUND(Table1[[#This Row],[Discharge Time (s)]]/3600,3)</f>
        <v>35.250999999999998</v>
      </c>
    </row>
    <row r="1739" spans="1:10" hidden="1">
      <c r="A1739" t="s">
        <v>11</v>
      </c>
      <c r="B1739">
        <v>3</v>
      </c>
      <c r="C1739" s="13">
        <v>62</v>
      </c>
      <c r="D1739" t="str">
        <f>IF(OR(MOD((Table1[[#This Row],[Cycle]])-1,8)=0,Table1[[#This Row],[Cycle]]=1),"Yes","No")</f>
        <v>No</v>
      </c>
      <c r="E1739">
        <v>1.0091010868884E-2</v>
      </c>
      <c r="F1739">
        <f t="shared" si="30"/>
        <v>10.091010868884</v>
      </c>
      <c r="H1739">
        <v>3.4699506759643555</v>
      </c>
      <c r="I1739">
        <v>57600.037666961944</v>
      </c>
      <c r="J1739">
        <f>ROUND(Table1[[#This Row],[Discharge Time (s)]]/3600,3)</f>
        <v>16</v>
      </c>
    </row>
    <row r="1740" spans="1:10" hidden="1">
      <c r="A1740" t="s">
        <v>11</v>
      </c>
      <c r="B1740">
        <v>3</v>
      </c>
      <c r="C1740" s="13">
        <v>63</v>
      </c>
      <c r="D1740" t="str">
        <f>IF(OR(MOD((Table1[[#This Row],[Cycle]])-1,8)=0,Table1[[#This Row],[Cycle]]=1),"Yes","No")</f>
        <v>No</v>
      </c>
      <c r="E1740">
        <v>1.0093385530745E-2</v>
      </c>
      <c r="F1740">
        <f t="shared" si="30"/>
        <v>10.093385530745</v>
      </c>
      <c r="H1740">
        <v>0</v>
      </c>
      <c r="I1740">
        <v>57601.970415495249</v>
      </c>
      <c r="J1740">
        <f>ROUND(Table1[[#This Row],[Discharge Time (s)]]/3600,3)</f>
        <v>16.001000000000001</v>
      </c>
    </row>
    <row r="1741" spans="1:10" hidden="1">
      <c r="A1741" t="s">
        <v>11</v>
      </c>
      <c r="B1741">
        <v>3</v>
      </c>
      <c r="C1741" s="13">
        <v>64</v>
      </c>
      <c r="D1741" t="str">
        <f>IF(OR(MOD((Table1[[#This Row],[Cycle]])-1,8)=0,Table1[[#This Row],[Cycle]]=1),"Yes","No")</f>
        <v>No</v>
      </c>
      <c r="E1741">
        <v>0</v>
      </c>
      <c r="F1741">
        <f t="shared" si="30"/>
        <v>0</v>
      </c>
      <c r="H1741">
        <v>0</v>
      </c>
      <c r="I1741">
        <v>0</v>
      </c>
      <c r="J1741">
        <f>ROUND(Table1[[#This Row],[Discharge Time (s)]]/3600,3)</f>
        <v>0</v>
      </c>
    </row>
    <row r="1742" spans="1:10" hidden="1">
      <c r="A1742" t="s">
        <v>11</v>
      </c>
      <c r="B1742">
        <v>3</v>
      </c>
      <c r="C1742" s="13">
        <v>65</v>
      </c>
      <c r="D1742" t="str">
        <f>IF(OR(MOD((Table1[[#This Row],[Cycle]])-1,8)=0,Table1[[#This Row],[Cycle]]=1),"Yes","No")</f>
        <v>Yes</v>
      </c>
      <c r="E1742">
        <v>2.1199494580327001E-2</v>
      </c>
      <c r="F1742">
        <f t="shared" si="30"/>
        <v>21.199494580327002</v>
      </c>
      <c r="H1742">
        <v>3.5138740539550781</v>
      </c>
      <c r="I1742">
        <v>131580.63775411021</v>
      </c>
      <c r="J1742">
        <f>ROUND(Table1[[#This Row],[Discharge Time (s)]]/3600,3)</f>
        <v>36.549999999999997</v>
      </c>
    </row>
    <row r="1743" spans="1:10" hidden="1">
      <c r="A1743" t="s">
        <v>11</v>
      </c>
      <c r="B1743">
        <v>3</v>
      </c>
      <c r="C1743" s="13">
        <v>66</v>
      </c>
      <c r="D1743" t="str">
        <f>IF(OR(MOD((Table1[[#This Row],[Cycle]])-1,8)=0,Table1[[#This Row],[Cycle]]=1),"Yes","No")</f>
        <v>No</v>
      </c>
      <c r="E1743">
        <v>1.0092944063536001E-2</v>
      </c>
      <c r="F1743">
        <f t="shared" si="30"/>
        <v>10.092944063536001</v>
      </c>
      <c r="H1743">
        <v>3.8691859245300293</v>
      </c>
      <c r="I1743">
        <v>57601.978022458847</v>
      </c>
      <c r="J1743">
        <f>ROUND(Table1[[#This Row],[Discharge Time (s)]]/3600,3)</f>
        <v>16.001000000000001</v>
      </c>
    </row>
    <row r="1744" spans="1:10" hidden="1">
      <c r="A1744" t="s">
        <v>11</v>
      </c>
      <c r="B1744">
        <v>3</v>
      </c>
      <c r="C1744" s="13">
        <v>67</v>
      </c>
      <c r="D1744" t="str">
        <f>IF(OR(MOD((Table1[[#This Row],[Cycle]])-1,8)=0,Table1[[#This Row],[Cycle]]=1),"Yes","No")</f>
        <v>No</v>
      </c>
      <c r="E1744">
        <v>1.0090588894467E-2</v>
      </c>
      <c r="F1744">
        <f t="shared" si="30"/>
        <v>10.090588894467</v>
      </c>
      <c r="H1744">
        <v>3.5138740539550781</v>
      </c>
      <c r="I1744">
        <v>57601.975893524541</v>
      </c>
      <c r="J1744">
        <f>ROUND(Table1[[#This Row],[Discharge Time (s)]]/3600,3)</f>
        <v>16.001000000000001</v>
      </c>
    </row>
    <row r="1745" spans="1:10" hidden="1">
      <c r="A1745" t="s">
        <v>11</v>
      </c>
      <c r="B1745">
        <v>3</v>
      </c>
      <c r="C1745" s="13">
        <v>68</v>
      </c>
      <c r="D1745" t="str">
        <f>IF(OR(MOD((Table1[[#This Row],[Cycle]])-1,8)=0,Table1[[#This Row],[Cycle]]=1),"Yes","No")</f>
        <v>No</v>
      </c>
      <c r="E1745">
        <v>1.0085153036120001E-2</v>
      </c>
      <c r="F1745">
        <f t="shared" si="30"/>
        <v>10.085153036120001</v>
      </c>
      <c r="H1745">
        <v>3.3855376243591309</v>
      </c>
      <c r="I1745">
        <v>57601.978138969811</v>
      </c>
      <c r="J1745">
        <f>ROUND(Table1[[#This Row],[Discharge Time (s)]]/3600,3)</f>
        <v>16.001000000000001</v>
      </c>
    </row>
    <row r="1746" spans="1:10" hidden="1">
      <c r="A1746" t="s">
        <v>11</v>
      </c>
      <c r="B1746">
        <v>3</v>
      </c>
      <c r="C1746" s="13">
        <v>69</v>
      </c>
      <c r="D1746" t="str">
        <f>IF(OR(MOD((Table1[[#This Row],[Cycle]])-1,8)=0,Table1[[#This Row],[Cycle]]=1),"Yes","No")</f>
        <v>No</v>
      </c>
      <c r="E1746">
        <v>1.0080051371909E-2</v>
      </c>
      <c r="F1746">
        <f t="shared" si="30"/>
        <v>10.080051371909001</v>
      </c>
      <c r="H1746">
        <v>3.4312474727630615</v>
      </c>
      <c r="I1746">
        <v>57600.009726569871</v>
      </c>
      <c r="J1746">
        <f>ROUND(Table1[[#This Row],[Discharge Time (s)]]/3600,3)</f>
        <v>16</v>
      </c>
    </row>
    <row r="1747" spans="1:10" hidden="1">
      <c r="A1747" t="s">
        <v>11</v>
      </c>
      <c r="B1747">
        <v>3</v>
      </c>
      <c r="C1747" s="13">
        <v>70</v>
      </c>
      <c r="D1747" t="str">
        <f>IF(OR(MOD((Table1[[#This Row],[Cycle]])-1,8)=0,Table1[[#This Row],[Cycle]]=1),"Yes","No")</f>
        <v>No</v>
      </c>
      <c r="E1747">
        <v>1.0080391604317E-2</v>
      </c>
      <c r="F1747">
        <f t="shared" si="30"/>
        <v>10.080391604317001</v>
      </c>
      <c r="H1747">
        <v>3.4295058250427246</v>
      </c>
      <c r="I1747">
        <v>57601.977320205027</v>
      </c>
      <c r="J1747">
        <f>ROUND(Table1[[#This Row],[Discharge Time (s)]]/3600,3)</f>
        <v>16.001000000000001</v>
      </c>
    </row>
    <row r="1748" spans="1:10" hidden="1">
      <c r="A1748" t="s">
        <v>11</v>
      </c>
      <c r="B1748">
        <v>3</v>
      </c>
      <c r="C1748" s="13">
        <v>71</v>
      </c>
      <c r="D1748" t="str">
        <f>IF(OR(MOD((Table1[[#This Row],[Cycle]])-1,8)=0,Table1[[#This Row],[Cycle]]=1),"Yes","No")</f>
        <v>No</v>
      </c>
      <c r="E1748">
        <v>1.0093563237088E-2</v>
      </c>
      <c r="F1748">
        <f t="shared" si="30"/>
        <v>10.093563237088</v>
      </c>
      <c r="H1748">
        <v>3.4717113971710205</v>
      </c>
      <c r="I1748">
        <v>57601.975645055616</v>
      </c>
      <c r="J1748">
        <f>ROUND(Table1[[#This Row],[Discharge Time (s)]]/3600,3)</f>
        <v>16.001000000000001</v>
      </c>
    </row>
    <row r="1749" spans="1:10" hidden="1">
      <c r="A1749" t="s">
        <v>11</v>
      </c>
      <c r="B1749">
        <v>3</v>
      </c>
      <c r="C1749" s="13">
        <v>72</v>
      </c>
      <c r="D1749" t="str">
        <f>IF(OR(MOD((Table1[[#This Row],[Cycle]])-1,8)=0,Table1[[#This Row],[Cycle]]=1),"Yes","No")</f>
        <v>No</v>
      </c>
      <c r="E1749">
        <v>0</v>
      </c>
      <c r="F1749">
        <f t="shared" si="30"/>
        <v>0</v>
      </c>
      <c r="H1749">
        <v>3.4717113971710205</v>
      </c>
      <c r="I1749">
        <v>0</v>
      </c>
      <c r="J1749">
        <f>ROUND(Table1[[#This Row],[Discharge Time (s)]]/3600,3)</f>
        <v>0</v>
      </c>
    </row>
    <row r="1750" spans="1:10" hidden="1">
      <c r="A1750" t="s">
        <v>11</v>
      </c>
      <c r="B1750">
        <v>3</v>
      </c>
      <c r="C1750" s="13">
        <v>73</v>
      </c>
      <c r="D1750" t="str">
        <f>IF(OR(MOD((Table1[[#This Row],[Cycle]])-1,8)=0,Table1[[#This Row],[Cycle]]=1),"Yes","No")</f>
        <v>Yes</v>
      </c>
      <c r="E1750">
        <v>2.1150769191625E-2</v>
      </c>
      <c r="F1750">
        <f t="shared" si="30"/>
        <v>21.150769191624999</v>
      </c>
      <c r="H1750">
        <v>3.5156571865081787</v>
      </c>
      <c r="I1750">
        <v>131368.06668411466</v>
      </c>
      <c r="J1750">
        <f>ROUND(Table1[[#This Row],[Discharge Time (s)]]/3600,3)</f>
        <v>36.491</v>
      </c>
    </row>
    <row r="1751" spans="1:10" hidden="1">
      <c r="A1751" t="s">
        <v>11</v>
      </c>
      <c r="B1751">
        <v>3</v>
      </c>
      <c r="C1751" s="13">
        <v>74</v>
      </c>
      <c r="D1751" t="str">
        <f>IF(OR(MOD((Table1[[#This Row],[Cycle]])-1,8)=0,Table1[[#This Row],[Cycle]]=1),"Yes","No")</f>
        <v>No</v>
      </c>
      <c r="E1751">
        <v>1.0091476214814999E-2</v>
      </c>
      <c r="F1751">
        <f t="shared" si="30"/>
        <v>10.091476214815</v>
      </c>
      <c r="H1751">
        <v>3.9131538867950439</v>
      </c>
      <c r="I1751">
        <v>57601.987519900278</v>
      </c>
      <c r="J1751">
        <f>ROUND(Table1[[#This Row],[Discharge Time (s)]]/3600,3)</f>
        <v>16.001000000000001</v>
      </c>
    </row>
    <row r="1752" spans="1:10" hidden="1">
      <c r="A1752" t="s">
        <v>11</v>
      </c>
      <c r="B1752">
        <v>3</v>
      </c>
      <c r="C1752" s="13">
        <v>75</v>
      </c>
      <c r="D1752" t="str">
        <f>IF(OR(MOD((Table1[[#This Row],[Cycle]])-1,8)=0,Table1[[#This Row],[Cycle]]=1),"Yes","No")</f>
        <v>No</v>
      </c>
      <c r="E1752">
        <v>1.0089446267584E-2</v>
      </c>
      <c r="F1752">
        <f t="shared" si="30"/>
        <v>10.089446267584</v>
      </c>
      <c r="H1752">
        <v>3.4734737873077393</v>
      </c>
      <c r="I1752">
        <v>57601.97594139837</v>
      </c>
      <c r="J1752">
        <f>ROUND(Table1[[#This Row],[Discharge Time (s)]]/3600,3)</f>
        <v>16.001000000000001</v>
      </c>
    </row>
    <row r="1753" spans="1:10" hidden="1">
      <c r="A1753" t="s">
        <v>11</v>
      </c>
      <c r="B1753">
        <v>3</v>
      </c>
      <c r="C1753" s="13">
        <v>76</v>
      </c>
      <c r="D1753" t="str">
        <f>IF(OR(MOD((Table1[[#This Row],[Cycle]])-1,8)=0,Table1[[#This Row],[Cycle]]=1),"Yes","No")</f>
        <v>No</v>
      </c>
      <c r="E1753">
        <v>1.0091359160037E-2</v>
      </c>
      <c r="F1753">
        <f t="shared" si="30"/>
        <v>10.091359160037001</v>
      </c>
      <c r="H1753">
        <v>3.4717113971710205</v>
      </c>
      <c r="I1753">
        <v>57601.992334760565</v>
      </c>
      <c r="J1753">
        <f>ROUND(Table1[[#This Row],[Discharge Time (s)]]/3600,3)</f>
        <v>16.001000000000001</v>
      </c>
    </row>
    <row r="1754" spans="1:10" hidden="1">
      <c r="A1754" t="s">
        <v>11</v>
      </c>
      <c r="B1754">
        <v>3</v>
      </c>
      <c r="C1754" s="13">
        <v>77</v>
      </c>
      <c r="D1754" t="str">
        <f>IF(OR(MOD((Table1[[#This Row],[Cycle]])-1,8)=0,Table1[[#This Row],[Cycle]]=1),"Yes","No")</f>
        <v>No</v>
      </c>
      <c r="E1754">
        <v>1.0107363531031E-2</v>
      </c>
      <c r="F1754">
        <f t="shared" si="30"/>
        <v>10.107363531031</v>
      </c>
      <c r="H1754">
        <v>3.4734737873077393</v>
      </c>
      <c r="I1754">
        <v>57600.009668276645</v>
      </c>
      <c r="J1754">
        <f>ROUND(Table1[[#This Row],[Discharge Time (s)]]/3600,3)</f>
        <v>16</v>
      </c>
    </row>
    <row r="1755" spans="1:10" hidden="1">
      <c r="A1755" t="s">
        <v>11</v>
      </c>
      <c r="B1755">
        <v>3</v>
      </c>
      <c r="C1755" s="13">
        <v>78</v>
      </c>
      <c r="D1755" t="str">
        <f>IF(OR(MOD((Table1[[#This Row],[Cycle]])-1,8)=0,Table1[[#This Row],[Cycle]]=1),"Yes","No")</f>
        <v>No</v>
      </c>
      <c r="E1755">
        <v>1.009818386644E-2</v>
      </c>
      <c r="F1755">
        <f t="shared" si="30"/>
        <v>10.098183866439999</v>
      </c>
      <c r="H1755">
        <v>3.4312474727630615</v>
      </c>
      <c r="I1755">
        <v>57601.988170567653</v>
      </c>
      <c r="J1755">
        <f>ROUND(Table1[[#This Row],[Discharge Time (s)]]/3600,3)</f>
        <v>16.001000000000001</v>
      </c>
    </row>
    <row r="1756" spans="1:10" hidden="1">
      <c r="A1756" t="s">
        <v>11</v>
      </c>
      <c r="B1756">
        <v>3</v>
      </c>
      <c r="C1756" s="13">
        <v>79</v>
      </c>
      <c r="D1756" t="str">
        <f>IF(OR(MOD((Table1[[#This Row],[Cycle]])-1,8)=0,Table1[[#This Row],[Cycle]]=1),"Yes","No")</f>
        <v>No</v>
      </c>
      <c r="E1756">
        <v>1.0097914805074999E-2</v>
      </c>
      <c r="F1756">
        <f t="shared" si="30"/>
        <v>10.097914805075</v>
      </c>
      <c r="H1756">
        <v>3.5174417495727539</v>
      </c>
      <c r="I1756">
        <v>57601.974210399261</v>
      </c>
      <c r="J1756">
        <f>ROUND(Table1[[#This Row],[Discharge Time (s)]]/3600,3)</f>
        <v>16.001000000000001</v>
      </c>
    </row>
    <row r="1757" spans="1:10" hidden="1">
      <c r="A1757" t="s">
        <v>11</v>
      </c>
      <c r="B1757">
        <v>3</v>
      </c>
      <c r="C1757" s="13">
        <v>80</v>
      </c>
      <c r="D1757" t="str">
        <f>IF(OR(MOD((Table1[[#This Row],[Cycle]])-1,8)=0,Table1[[#This Row],[Cycle]]=1),"Yes","No")</f>
        <v>No</v>
      </c>
      <c r="E1757">
        <v>0</v>
      </c>
      <c r="F1757">
        <f t="shared" si="30"/>
        <v>0</v>
      </c>
      <c r="H1757">
        <v>3.5174417495727539</v>
      </c>
      <c r="I1757">
        <v>0</v>
      </c>
      <c r="J1757">
        <f>ROUND(Table1[[#This Row],[Discharge Time (s)]]/3600,3)</f>
        <v>0</v>
      </c>
    </row>
    <row r="1758" spans="1:10" hidden="1">
      <c r="A1758" t="s">
        <v>11</v>
      </c>
      <c r="B1758">
        <v>3</v>
      </c>
      <c r="C1758" s="13">
        <v>81</v>
      </c>
      <c r="D1758" t="str">
        <f>IF(OR(MOD((Table1[[#This Row],[Cycle]])-1,8)=0,Table1[[#This Row],[Cycle]]=1),"Yes","No")</f>
        <v>Yes</v>
      </c>
      <c r="E1758">
        <v>2.1141279548436E-2</v>
      </c>
      <c r="F1758">
        <f t="shared" si="30"/>
        <v>21.141279548436</v>
      </c>
      <c r="H1758">
        <v>3.4752378463745117</v>
      </c>
      <c r="I1758">
        <v>131126.56122497952</v>
      </c>
      <c r="J1758">
        <f>ROUND(Table1[[#This Row],[Discharge Time (s)]]/3600,3)</f>
        <v>36.423999999999999</v>
      </c>
    </row>
    <row r="1759" spans="1:10" hidden="1">
      <c r="A1759" t="s">
        <v>11</v>
      </c>
      <c r="B1759">
        <v>3</v>
      </c>
      <c r="C1759" s="13">
        <v>82</v>
      </c>
      <c r="D1759" t="str">
        <f>IF(OR(MOD((Table1[[#This Row],[Cycle]])-1,8)=0,Table1[[#This Row],[Cycle]]=1),"Yes","No")</f>
        <v>No</v>
      </c>
      <c r="E1759">
        <v>1.0094556012357E-2</v>
      </c>
      <c r="F1759">
        <f t="shared" si="30"/>
        <v>10.094556012357</v>
      </c>
      <c r="H1759">
        <v>3.8691859245300293</v>
      </c>
      <c r="I1759">
        <v>57601.978525384053</v>
      </c>
      <c r="J1759">
        <f>ROUND(Table1[[#This Row],[Discharge Time (s)]]/3600,3)</f>
        <v>16.001000000000001</v>
      </c>
    </row>
    <row r="1760" spans="1:10" hidden="1">
      <c r="A1760" t="s">
        <v>11</v>
      </c>
      <c r="B1760">
        <v>3</v>
      </c>
      <c r="C1760" s="13">
        <v>83</v>
      </c>
      <c r="D1760" t="str">
        <f>IF(OR(MOD((Table1[[#This Row],[Cycle]])-1,8)=0,Table1[[#This Row],[Cycle]]=1),"Yes","No")</f>
        <v>No</v>
      </c>
      <c r="E1760">
        <v>1.0102206197147001E-2</v>
      </c>
      <c r="F1760">
        <f t="shared" si="30"/>
        <v>10.102206197147002</v>
      </c>
      <c r="H1760">
        <v>3.5156571865081787</v>
      </c>
      <c r="I1760">
        <v>57601.974628620897</v>
      </c>
      <c r="J1760">
        <f>ROUND(Table1[[#This Row],[Discharge Time (s)]]/3600,3)</f>
        <v>16.001000000000001</v>
      </c>
    </row>
    <row r="1761" spans="1:10" hidden="1">
      <c r="A1761" t="s">
        <v>11</v>
      </c>
      <c r="B1761">
        <v>3</v>
      </c>
      <c r="C1761" s="13">
        <v>84</v>
      </c>
      <c r="D1761" t="str">
        <f>IF(OR(MOD((Table1[[#This Row],[Cycle]])-1,8)=0,Table1[[#This Row],[Cycle]]=1),"Yes","No")</f>
        <v>No</v>
      </c>
      <c r="E1761">
        <v>1.0086654007708E-2</v>
      </c>
      <c r="F1761">
        <f t="shared" si="30"/>
        <v>10.086654007707999</v>
      </c>
      <c r="H1761">
        <v>3.5577976703643799</v>
      </c>
      <c r="I1761">
        <v>57601.97545981787</v>
      </c>
      <c r="J1761">
        <f>ROUND(Table1[[#This Row],[Discharge Time (s)]]/3600,3)</f>
        <v>16.001000000000001</v>
      </c>
    </row>
    <row r="1762" spans="1:10" hidden="1">
      <c r="A1762" t="s">
        <v>11</v>
      </c>
      <c r="B1762">
        <v>3</v>
      </c>
      <c r="C1762" s="13">
        <v>85</v>
      </c>
      <c r="D1762" t="str">
        <f>IF(OR(MOD((Table1[[#This Row],[Cycle]])-1,8)=0,Table1[[#This Row],[Cycle]]=1),"Yes","No")</f>
        <v>No</v>
      </c>
      <c r="E1762">
        <v>1.0077145584296E-2</v>
      </c>
      <c r="F1762">
        <f t="shared" si="30"/>
        <v>10.077145584296</v>
      </c>
      <c r="H1762">
        <v>3.5156571865081787</v>
      </c>
      <c r="I1762">
        <v>57601.975568707159</v>
      </c>
      <c r="J1762">
        <f>ROUND(Table1[[#This Row],[Discharge Time (s)]]/3600,3)</f>
        <v>16.001000000000001</v>
      </c>
    </row>
    <row r="1763" spans="1:10" hidden="1">
      <c r="A1763" t="s">
        <v>11</v>
      </c>
      <c r="B1763">
        <v>3</v>
      </c>
      <c r="C1763" s="13">
        <v>86</v>
      </c>
      <c r="D1763" t="str">
        <f>IF(OR(MOD((Table1[[#This Row],[Cycle]])-1,8)=0,Table1[[#This Row],[Cycle]]=1),"Yes","No")</f>
        <v>No</v>
      </c>
      <c r="E1763">
        <v>1.0068510594468999E-2</v>
      </c>
      <c r="F1763">
        <f t="shared" si="30"/>
        <v>10.068510594469</v>
      </c>
      <c r="H1763">
        <v>3.4734737873077393</v>
      </c>
      <c r="I1763">
        <v>57601.975922220736</v>
      </c>
      <c r="J1763">
        <f>ROUND(Table1[[#This Row],[Discharge Time (s)]]/3600,3)</f>
        <v>16.001000000000001</v>
      </c>
    </row>
    <row r="1764" spans="1:10" hidden="1">
      <c r="A1764" t="s">
        <v>11</v>
      </c>
      <c r="B1764">
        <v>3</v>
      </c>
      <c r="C1764" s="13">
        <v>87</v>
      </c>
      <c r="D1764" t="str">
        <f>IF(OR(MOD((Table1[[#This Row],[Cycle]])-1,8)=0,Table1[[#This Row],[Cycle]]=1),"Yes","No")</f>
        <v>No</v>
      </c>
      <c r="E1764">
        <v>1.0065641892568001E-2</v>
      </c>
      <c r="F1764">
        <f t="shared" si="30"/>
        <v>10.065641892568001</v>
      </c>
      <c r="H1764">
        <v>3.5174417495727539</v>
      </c>
      <c r="I1764">
        <v>57601.975621386737</v>
      </c>
      <c r="J1764">
        <f>ROUND(Table1[[#This Row],[Discharge Time (s)]]/3600,3)</f>
        <v>16.001000000000001</v>
      </c>
    </row>
    <row r="1765" spans="1:10" hidden="1">
      <c r="A1765" t="s">
        <v>11</v>
      </c>
      <c r="B1765">
        <v>3</v>
      </c>
      <c r="C1765" s="13">
        <v>88</v>
      </c>
      <c r="D1765" t="str">
        <f>IF(OR(MOD((Table1[[#This Row],[Cycle]])-1,8)=0,Table1[[#This Row],[Cycle]]=1),"Yes","No")</f>
        <v>No</v>
      </c>
      <c r="E1765">
        <v>0</v>
      </c>
      <c r="F1765">
        <f t="shared" si="30"/>
        <v>0</v>
      </c>
      <c r="H1765">
        <v>3.5174417495727539</v>
      </c>
      <c r="I1765">
        <v>0</v>
      </c>
      <c r="J1765">
        <f>ROUND(Table1[[#This Row],[Discharge Time (s)]]/3600,3)</f>
        <v>0</v>
      </c>
    </row>
    <row r="1766" spans="1:10" hidden="1">
      <c r="A1766" t="s">
        <v>11</v>
      </c>
      <c r="B1766">
        <v>3</v>
      </c>
      <c r="C1766" s="13">
        <v>89</v>
      </c>
      <c r="D1766" t="str">
        <f>IF(OR(MOD((Table1[[#This Row],[Cycle]])-1,8)=0,Table1[[#This Row],[Cycle]]=1),"Yes","No")</f>
        <v>Yes</v>
      </c>
      <c r="E1766">
        <v>2.1067910052991998E-2</v>
      </c>
      <c r="F1766">
        <f t="shared" si="30"/>
        <v>21.067910052991998</v>
      </c>
      <c r="H1766">
        <v>3.4717113971710205</v>
      </c>
      <c r="I1766">
        <v>131132.00849305425</v>
      </c>
      <c r="J1766">
        <f>ROUND(Table1[[#This Row],[Discharge Time (s)]]/3600,3)</f>
        <v>36.426000000000002</v>
      </c>
    </row>
    <row r="1767" spans="1:10" hidden="1">
      <c r="A1767" t="s">
        <v>11</v>
      </c>
      <c r="B1767">
        <v>3</v>
      </c>
      <c r="C1767" s="13">
        <v>90</v>
      </c>
      <c r="D1767" t="str">
        <f>IF(OR(MOD((Table1[[#This Row],[Cycle]])-1,8)=0,Table1[[#This Row],[Cycle]]=1),"Yes","No")</f>
        <v>No</v>
      </c>
      <c r="E1767">
        <v>1.0071339808346E-2</v>
      </c>
      <c r="F1767">
        <f t="shared" si="30"/>
        <v>10.071339808346</v>
      </c>
      <c r="H1767">
        <v>3.9551143646240234</v>
      </c>
      <c r="I1767">
        <v>57601.979034982462</v>
      </c>
      <c r="J1767">
        <f>ROUND(Table1[[#This Row],[Discharge Time (s)]]/3600,3)</f>
        <v>16.001000000000001</v>
      </c>
    </row>
    <row r="1768" spans="1:10" hidden="1">
      <c r="A1768" t="s">
        <v>11</v>
      </c>
      <c r="B1768">
        <v>3</v>
      </c>
      <c r="C1768" s="13">
        <v>91</v>
      </c>
      <c r="D1768" t="str">
        <f>IF(OR(MOD((Table1[[#This Row],[Cycle]])-1,8)=0,Table1[[#This Row],[Cycle]]=1),"Yes","No")</f>
        <v>No</v>
      </c>
      <c r="E1768">
        <v>1.0071942897869999E-2</v>
      </c>
      <c r="F1768">
        <f t="shared" si="30"/>
        <v>10.071942897869999</v>
      </c>
      <c r="H1768">
        <v>3.4717113971710205</v>
      </c>
      <c r="I1768">
        <v>57600.022636428781</v>
      </c>
      <c r="J1768">
        <f>ROUND(Table1[[#This Row],[Discharge Time (s)]]/3600,3)</f>
        <v>16</v>
      </c>
    </row>
    <row r="1769" spans="1:10" hidden="1">
      <c r="A1769" t="s">
        <v>11</v>
      </c>
      <c r="B1769">
        <v>3</v>
      </c>
      <c r="C1769" s="13">
        <v>92</v>
      </c>
      <c r="D1769" t="str">
        <f>IF(OR(MOD((Table1[[#This Row],[Cycle]])-1,8)=0,Table1[[#This Row],[Cycle]]=1),"Yes","No")</f>
        <v>No</v>
      </c>
      <c r="E1769">
        <v>1.0072446641948E-2</v>
      </c>
      <c r="F1769">
        <f t="shared" si="30"/>
        <v>10.072446641948</v>
      </c>
      <c r="H1769">
        <v>3.5174417495727539</v>
      </c>
      <c r="I1769">
        <v>57601.992112099309</v>
      </c>
      <c r="J1769">
        <f>ROUND(Table1[[#This Row],[Discharge Time (s)]]/3600,3)</f>
        <v>16.001000000000001</v>
      </c>
    </row>
    <row r="1770" spans="1:10" hidden="1">
      <c r="A1770" t="s">
        <v>11</v>
      </c>
      <c r="B1770">
        <v>3</v>
      </c>
      <c r="C1770" s="13">
        <v>93</v>
      </c>
      <c r="D1770" t="str">
        <f>IF(OR(MOD((Table1[[#This Row],[Cycle]])-1,8)=0,Table1[[#This Row],[Cycle]]=1),"Yes","No")</f>
        <v>No</v>
      </c>
      <c r="E1770">
        <v>1.0071109664194E-2</v>
      </c>
      <c r="F1770">
        <f t="shared" si="30"/>
        <v>10.071109664194001</v>
      </c>
      <c r="H1770">
        <v>3.4734737873077393</v>
      </c>
      <c r="I1770">
        <v>57601.98084411044</v>
      </c>
      <c r="J1770">
        <f>ROUND(Table1[[#This Row],[Discharge Time (s)]]/3600,3)</f>
        <v>16.001000000000001</v>
      </c>
    </row>
    <row r="1771" spans="1:10" hidden="1">
      <c r="A1771" t="s">
        <v>11</v>
      </c>
      <c r="B1771">
        <v>3</v>
      </c>
      <c r="C1771" s="13">
        <v>94</v>
      </c>
      <c r="D1771" t="str">
        <f>IF(OR(MOD((Table1[[#This Row],[Cycle]])-1,8)=0,Table1[[#This Row],[Cycle]]=1),"Yes","No")</f>
        <v>No</v>
      </c>
      <c r="E1771">
        <v>1.0066014976091E-2</v>
      </c>
      <c r="F1771">
        <f t="shared" si="30"/>
        <v>10.066014976090999</v>
      </c>
      <c r="H1771">
        <v>3.4734737873077393</v>
      </c>
      <c r="I1771">
        <v>57601.972819086834</v>
      </c>
      <c r="J1771">
        <f>ROUND(Table1[[#This Row],[Discharge Time (s)]]/3600,3)</f>
        <v>16.001000000000001</v>
      </c>
    </row>
    <row r="1772" spans="1:10" hidden="1">
      <c r="A1772" t="s">
        <v>11</v>
      </c>
      <c r="B1772">
        <v>3</v>
      </c>
      <c r="C1772" s="13">
        <v>95</v>
      </c>
      <c r="D1772" t="str">
        <f>IF(OR(MOD((Table1[[#This Row],[Cycle]])-1,8)=0,Table1[[#This Row],[Cycle]]=1),"Yes","No")</f>
        <v>No</v>
      </c>
      <c r="E1772">
        <v>1.0068956755621999E-2</v>
      </c>
      <c r="F1772">
        <f t="shared" si="30"/>
        <v>10.068956755621999</v>
      </c>
      <c r="H1772">
        <v>3.5156571865081787</v>
      </c>
      <c r="I1772">
        <v>57601.993005601413</v>
      </c>
      <c r="J1772">
        <f>ROUND(Table1[[#This Row],[Discharge Time (s)]]/3600,3)</f>
        <v>16.001000000000001</v>
      </c>
    </row>
    <row r="1773" spans="1:10" hidden="1">
      <c r="A1773" t="s">
        <v>11</v>
      </c>
      <c r="B1773">
        <v>3</v>
      </c>
      <c r="C1773" s="13">
        <v>96</v>
      </c>
      <c r="D1773" t="str">
        <f>IF(OR(MOD((Table1[[#This Row],[Cycle]])-1,8)=0,Table1[[#This Row],[Cycle]]=1),"Yes","No")</f>
        <v>No</v>
      </c>
      <c r="E1773">
        <v>0</v>
      </c>
      <c r="F1773">
        <f t="shared" si="30"/>
        <v>0</v>
      </c>
      <c r="H1773">
        <v>3.5156571865081787</v>
      </c>
      <c r="I1773">
        <v>0</v>
      </c>
      <c r="J1773">
        <f>ROUND(Table1[[#This Row],[Discharge Time (s)]]/3600,3)</f>
        <v>0</v>
      </c>
    </row>
    <row r="1774" spans="1:10" hidden="1">
      <c r="A1774" t="s">
        <v>11</v>
      </c>
      <c r="B1774">
        <v>3</v>
      </c>
      <c r="C1774" s="13">
        <v>97</v>
      </c>
      <c r="D1774" t="str">
        <f>IF(OR(MOD((Table1[[#This Row],[Cycle]])-1,8)=0,Table1[[#This Row],[Cycle]]=1),"Yes","No")</f>
        <v>Yes</v>
      </c>
      <c r="E1774">
        <v>2.1043033834943999E-2</v>
      </c>
      <c r="F1774">
        <f t="shared" si="30"/>
        <v>21.043033834943998</v>
      </c>
      <c r="H1774">
        <v>3.5156571865081787</v>
      </c>
      <c r="I1774">
        <v>130914.57675958474</v>
      </c>
      <c r="J1774">
        <f>ROUND(Table1[[#This Row],[Discharge Time (s)]]/3600,3)</f>
        <v>36.365000000000002</v>
      </c>
    </row>
    <row r="1775" spans="1:10" hidden="1">
      <c r="A1775" t="s">
        <v>11</v>
      </c>
      <c r="B1775">
        <v>3</v>
      </c>
      <c r="C1775" s="13">
        <v>98</v>
      </c>
      <c r="D1775" t="str">
        <f>IF(OR(MOD((Table1[[#This Row],[Cycle]])-1,8)=0,Table1[[#This Row],[Cycle]]=1),"Yes","No")</f>
        <v>No</v>
      </c>
      <c r="E1775">
        <v>1.0073068516083E-2</v>
      </c>
      <c r="F1775">
        <f t="shared" si="30"/>
        <v>10.073068516083</v>
      </c>
      <c r="H1775">
        <v>3.8691859245300293</v>
      </c>
      <c r="I1775">
        <v>57600.02888149819</v>
      </c>
      <c r="J1775">
        <f>ROUND(Table1[[#This Row],[Discharge Time (s)]]/3600,3)</f>
        <v>16</v>
      </c>
    </row>
    <row r="1776" spans="1:10" hidden="1">
      <c r="A1776" t="s">
        <v>11</v>
      </c>
      <c r="B1776">
        <v>3</v>
      </c>
      <c r="C1776" s="13">
        <v>99</v>
      </c>
      <c r="D1776" t="str">
        <f>IF(OR(MOD((Table1[[#This Row],[Cycle]])-1,8)=0,Table1[[#This Row],[Cycle]]=1),"Yes","No")</f>
        <v>No</v>
      </c>
      <c r="E1776">
        <v>1.0075737580586001E-2</v>
      </c>
      <c r="F1776">
        <f t="shared" si="30"/>
        <v>10.075737580586001</v>
      </c>
      <c r="H1776">
        <v>3.5596029758453369</v>
      </c>
      <c r="I1776">
        <v>57601.981031780342</v>
      </c>
      <c r="J1776">
        <f>ROUND(Table1[[#This Row],[Discharge Time (s)]]/3600,3)</f>
        <v>16.001000000000001</v>
      </c>
    </row>
    <row r="1777" spans="1:10" hidden="1">
      <c r="A1777" t="s">
        <v>11</v>
      </c>
      <c r="B1777">
        <v>3</v>
      </c>
      <c r="C1777" s="13">
        <v>100</v>
      </c>
      <c r="D1777" t="str">
        <f>IF(OR(MOD((Table1[[#This Row],[Cycle]])-1,8)=0,Table1[[#This Row],[Cycle]]=1),"Yes","No")</f>
        <v>No</v>
      </c>
      <c r="E1777">
        <v>1.0074869870012E-2</v>
      </c>
      <c r="F1777">
        <f t="shared" si="30"/>
        <v>10.074869870012</v>
      </c>
      <c r="H1777">
        <v>3.5577976703643799</v>
      </c>
      <c r="I1777">
        <v>57601.990469747223</v>
      </c>
      <c r="J1777">
        <f>ROUND(Table1[[#This Row],[Discharge Time (s)]]/3600,3)</f>
        <v>16.001000000000001</v>
      </c>
    </row>
    <row r="1778" spans="1:10" hidden="1">
      <c r="A1778" t="s">
        <v>11</v>
      </c>
      <c r="B1778">
        <v>3</v>
      </c>
      <c r="C1778" s="13">
        <v>101</v>
      </c>
      <c r="D1778" t="str">
        <f>IF(OR(MOD((Table1[[#This Row],[Cycle]])-1,8)=0,Table1[[#This Row],[Cycle]]=1),"Yes","No")</f>
        <v>No</v>
      </c>
      <c r="E1778">
        <v>1.0065598997965001E-2</v>
      </c>
      <c r="F1778">
        <f t="shared" si="30"/>
        <v>10.065598997965001</v>
      </c>
      <c r="H1778">
        <v>3.6456444263458252</v>
      </c>
      <c r="I1778">
        <v>57601.980470650851</v>
      </c>
      <c r="J1778">
        <f>ROUND(Table1[[#This Row],[Discharge Time (s)]]/3600,3)</f>
        <v>16.001000000000001</v>
      </c>
    </row>
    <row r="1779" spans="1:10" hidden="1">
      <c r="A1779" t="s">
        <v>11</v>
      </c>
      <c r="B1779">
        <v>3</v>
      </c>
      <c r="C1779" s="13">
        <v>102</v>
      </c>
      <c r="D1779" t="str">
        <f>IF(OR(MOD((Table1[[#This Row],[Cycle]])-1,8)=0,Table1[[#This Row],[Cycle]]=1),"Yes","No")</f>
        <v>No</v>
      </c>
      <c r="E1779">
        <v>1.0066924283153001E-2</v>
      </c>
      <c r="F1779">
        <f t="shared" si="30"/>
        <v>10.066924283153</v>
      </c>
      <c r="H1779">
        <v>3.5998954772949219</v>
      </c>
      <c r="I1779">
        <v>57601.980777869205</v>
      </c>
      <c r="J1779">
        <f>ROUND(Table1[[#This Row],[Discharge Time (s)]]/3600,3)</f>
        <v>16.001000000000001</v>
      </c>
    </row>
    <row r="1780" spans="1:10" hidden="1">
      <c r="A1780" t="s">
        <v>11</v>
      </c>
      <c r="B1780">
        <v>3</v>
      </c>
      <c r="C1780" s="13">
        <v>103</v>
      </c>
      <c r="D1780" t="str">
        <f>IF(OR(MOD((Table1[[#This Row],[Cycle]])-1,8)=0,Table1[[#This Row],[Cycle]]=1),"Yes","No")</f>
        <v>No</v>
      </c>
      <c r="E1780">
        <v>1.0074018556633001E-2</v>
      </c>
      <c r="F1780">
        <f t="shared" si="30"/>
        <v>10.074018556633</v>
      </c>
      <c r="H1780">
        <v>3.5596029758453369</v>
      </c>
      <c r="I1780">
        <v>57600.023066336507</v>
      </c>
      <c r="J1780">
        <f>ROUND(Table1[[#This Row],[Discharge Time (s)]]/3600,3)</f>
        <v>16</v>
      </c>
    </row>
    <row r="1781" spans="1:10" hidden="1">
      <c r="A1781" t="s">
        <v>11</v>
      </c>
      <c r="B1781">
        <v>3</v>
      </c>
      <c r="C1781" s="13">
        <v>104</v>
      </c>
      <c r="D1781" t="str">
        <f>IF(OR(MOD((Table1[[#This Row],[Cycle]])-1,8)=0,Table1[[#This Row],[Cycle]]=1),"Yes","No")</f>
        <v>No</v>
      </c>
      <c r="E1781">
        <v>0</v>
      </c>
      <c r="F1781">
        <f t="shared" si="30"/>
        <v>0</v>
      </c>
      <c r="H1781">
        <v>3.5596029758453369</v>
      </c>
      <c r="I1781">
        <v>0</v>
      </c>
      <c r="J1781">
        <f>ROUND(Table1[[#This Row],[Discharge Time (s)]]/3600,3)</f>
        <v>0</v>
      </c>
    </row>
    <row r="1782" spans="1:10" hidden="1">
      <c r="A1782" t="s">
        <v>11</v>
      </c>
      <c r="B1782">
        <v>3</v>
      </c>
      <c r="C1782" s="13">
        <v>105</v>
      </c>
      <c r="D1782" t="str">
        <f>IF(OR(MOD((Table1[[#This Row],[Cycle]])-1,8)=0,Table1[[#This Row],[Cycle]]=1),"Yes","No")</f>
        <v>Yes</v>
      </c>
      <c r="E1782">
        <v>2.1018182142748001E-2</v>
      </c>
      <c r="F1782">
        <f t="shared" si="30"/>
        <v>21.018182142748</v>
      </c>
      <c r="H1782">
        <v>3.5998954772949219</v>
      </c>
      <c r="I1782">
        <v>130663.49934989359</v>
      </c>
      <c r="J1782">
        <f>ROUND(Table1[[#This Row],[Discharge Time (s)]]/3600,3)</f>
        <v>36.295000000000002</v>
      </c>
    </row>
    <row r="1783" spans="1:10" hidden="1">
      <c r="A1783" t="s">
        <v>11</v>
      </c>
      <c r="B1783">
        <v>3</v>
      </c>
      <c r="C1783" s="13">
        <v>106</v>
      </c>
      <c r="D1783" t="str">
        <f>IF(OR(MOD((Table1[[#This Row],[Cycle]])-1,8)=0,Table1[[#This Row],[Cycle]]=1),"Yes","No")</f>
        <v>No</v>
      </c>
      <c r="E1783">
        <v>1.0073164723023E-2</v>
      </c>
      <c r="F1783">
        <f t="shared" ref="F1783:F1846" si="31">1000*E1783</f>
        <v>10.073164723023</v>
      </c>
      <c r="H1783">
        <v>3.9131538867950439</v>
      </c>
      <c r="I1783">
        <v>57601.9847960486</v>
      </c>
      <c r="J1783">
        <f>ROUND(Table1[[#This Row],[Discharge Time (s)]]/3600,3)</f>
        <v>16.001000000000001</v>
      </c>
    </row>
    <row r="1784" spans="1:10" hidden="1">
      <c r="A1784" t="s">
        <v>11</v>
      </c>
      <c r="B1784">
        <v>3</v>
      </c>
      <c r="C1784" s="13">
        <v>107</v>
      </c>
      <c r="D1784" t="str">
        <f>IF(OR(MOD((Table1[[#This Row],[Cycle]])-1,8)=0,Table1[[#This Row],[Cycle]]=1),"Yes","No")</f>
        <v>No</v>
      </c>
      <c r="E1784">
        <v>1.0074462474833E-2</v>
      </c>
      <c r="F1784">
        <f t="shared" si="31"/>
        <v>10.074462474833</v>
      </c>
      <c r="H1784">
        <v>3.5596029758453369</v>
      </c>
      <c r="I1784">
        <v>57601.999351671067</v>
      </c>
      <c r="J1784">
        <f>ROUND(Table1[[#This Row],[Discharge Time (s)]]/3600,3)</f>
        <v>16.001000000000001</v>
      </c>
    </row>
    <row r="1785" spans="1:10" hidden="1">
      <c r="A1785" t="s">
        <v>11</v>
      </c>
      <c r="B1785">
        <v>3</v>
      </c>
      <c r="C1785" s="13">
        <v>108</v>
      </c>
      <c r="D1785" t="str">
        <f>IF(OR(MOD((Table1[[#This Row],[Cycle]])-1,8)=0,Table1[[#This Row],[Cycle]]=1),"Yes","No")</f>
        <v>No</v>
      </c>
      <c r="E1785">
        <v>1.0072336870296E-2</v>
      </c>
      <c r="F1785">
        <f t="shared" si="31"/>
        <v>10.072336870295999</v>
      </c>
      <c r="H1785">
        <v>3.603548526763916</v>
      </c>
      <c r="I1785">
        <v>57601.985125655745</v>
      </c>
      <c r="J1785">
        <f>ROUND(Table1[[#This Row],[Discharge Time (s)]]/3600,3)</f>
        <v>16.001000000000001</v>
      </c>
    </row>
    <row r="1786" spans="1:10" hidden="1">
      <c r="A1786" t="s">
        <v>11</v>
      </c>
      <c r="B1786">
        <v>3</v>
      </c>
      <c r="C1786" s="13">
        <v>109</v>
      </c>
      <c r="D1786" t="str">
        <f>IF(OR(MOD((Table1[[#This Row],[Cycle]])-1,8)=0,Table1[[#This Row],[Cycle]]=1),"Yes","No")</f>
        <v>No</v>
      </c>
      <c r="E1786">
        <v>1.0066016947312999E-2</v>
      </c>
      <c r="F1786">
        <f t="shared" si="31"/>
        <v>10.066016947312999</v>
      </c>
      <c r="H1786">
        <v>3.5596029758453369</v>
      </c>
      <c r="I1786">
        <v>57602.008046560193</v>
      </c>
      <c r="J1786">
        <f>ROUND(Table1[[#This Row],[Discharge Time (s)]]/3600,3)</f>
        <v>16.001000000000001</v>
      </c>
    </row>
    <row r="1787" spans="1:10" hidden="1">
      <c r="A1787" t="s">
        <v>11</v>
      </c>
      <c r="B1787">
        <v>3</v>
      </c>
      <c r="C1787" s="13">
        <v>110</v>
      </c>
      <c r="D1787" t="str">
        <f>IF(OR(MOD((Table1[[#This Row],[Cycle]])-1,8)=0,Table1[[#This Row],[Cycle]]=1),"Yes","No")</f>
        <v>No</v>
      </c>
      <c r="E1787">
        <v>1.0067707429715E-2</v>
      </c>
      <c r="F1787">
        <f t="shared" si="31"/>
        <v>10.067707429715</v>
      </c>
      <c r="H1787">
        <v>3.5174417495727539</v>
      </c>
      <c r="I1787">
        <v>57600.148352020689</v>
      </c>
      <c r="J1787">
        <f>ROUND(Table1[[#This Row],[Discharge Time (s)]]/3600,3)</f>
        <v>16</v>
      </c>
    </row>
    <row r="1788" spans="1:10" hidden="1">
      <c r="A1788" t="s">
        <v>11</v>
      </c>
      <c r="B1788">
        <v>3</v>
      </c>
      <c r="C1788" s="13">
        <v>111</v>
      </c>
      <c r="D1788" t="str">
        <f>IF(OR(MOD((Table1[[#This Row],[Cycle]])-1,8)=0,Table1[[#This Row],[Cycle]]=1),"Yes","No")</f>
        <v>No</v>
      </c>
      <c r="E1788">
        <v>1.0078011240082001E-2</v>
      </c>
      <c r="F1788">
        <f t="shared" si="31"/>
        <v>10.078011240082001</v>
      </c>
      <c r="H1788">
        <v>3.5596029758453369</v>
      </c>
      <c r="I1788">
        <v>57602.993209918961</v>
      </c>
      <c r="J1788">
        <f>ROUND(Table1[[#This Row],[Discharge Time (s)]]/3600,3)</f>
        <v>16.001000000000001</v>
      </c>
    </row>
    <row r="1789" spans="1:10" hidden="1">
      <c r="A1789" t="s">
        <v>11</v>
      </c>
      <c r="B1789">
        <v>3</v>
      </c>
      <c r="C1789" s="13">
        <v>112</v>
      </c>
      <c r="D1789" t="str">
        <f>IF(OR(MOD((Table1[[#This Row],[Cycle]])-1,8)=0,Table1[[#This Row],[Cycle]]=1),"Yes","No")</f>
        <v>No</v>
      </c>
      <c r="E1789">
        <v>0</v>
      </c>
      <c r="F1789">
        <f t="shared" si="31"/>
        <v>0</v>
      </c>
      <c r="H1789">
        <v>3.5596029758453369</v>
      </c>
      <c r="I1789">
        <v>0</v>
      </c>
      <c r="J1789">
        <f>ROUND(Table1[[#This Row],[Discharge Time (s)]]/3600,3)</f>
        <v>0</v>
      </c>
    </row>
    <row r="1790" spans="1:10" hidden="1">
      <c r="A1790" t="s">
        <v>11</v>
      </c>
      <c r="B1790">
        <v>3</v>
      </c>
      <c r="C1790" s="13">
        <v>113</v>
      </c>
      <c r="D1790" t="str">
        <f>IF(OR(MOD((Table1[[#This Row],[Cycle]])-1,8)=0,Table1[[#This Row],[Cycle]]=1),"Yes","No")</f>
        <v>Yes</v>
      </c>
      <c r="E1790">
        <v>2.0992186481330999E-2</v>
      </c>
      <c r="F1790">
        <f t="shared" si="31"/>
        <v>20.992186481331</v>
      </c>
      <c r="H1790">
        <v>3.6456444263458252</v>
      </c>
      <c r="I1790">
        <v>130499.52353457232</v>
      </c>
      <c r="J1790">
        <f>ROUND(Table1[[#This Row],[Discharge Time (s)]]/3600,3)</f>
        <v>36.25</v>
      </c>
    </row>
    <row r="1791" spans="1:10" hidden="1">
      <c r="A1791" t="s">
        <v>11</v>
      </c>
      <c r="B1791">
        <v>3</v>
      </c>
      <c r="C1791" s="13">
        <v>114</v>
      </c>
      <c r="D1791" t="str">
        <f>IF(OR(MOD((Table1[[#This Row],[Cycle]])-1,8)=0,Table1[[#This Row],[Cycle]]=1),"Yes","No")</f>
        <v>No</v>
      </c>
      <c r="E1791">
        <v>1.0069804421962999E-2</v>
      </c>
      <c r="F1791">
        <f t="shared" si="31"/>
        <v>10.069804421962999</v>
      </c>
      <c r="H1791">
        <v>0</v>
      </c>
      <c r="I1791">
        <v>57602.007576205739</v>
      </c>
      <c r="J1791">
        <f>ROUND(Table1[[#This Row],[Discharge Time (s)]]/3600,3)</f>
        <v>16.001000000000001</v>
      </c>
    </row>
    <row r="1792" spans="1:10" hidden="1">
      <c r="A1792" t="s">
        <v>11</v>
      </c>
      <c r="B1792">
        <v>3</v>
      </c>
      <c r="C1792" s="13">
        <v>115</v>
      </c>
      <c r="D1792" t="str">
        <f>IF(OR(MOD((Table1[[#This Row],[Cycle]])-1,8)=0,Table1[[#This Row],[Cycle]]=1),"Yes","No")</f>
        <v>No</v>
      </c>
      <c r="E1792">
        <v>1.00664120694E-2</v>
      </c>
      <c r="F1792">
        <f t="shared" si="31"/>
        <v>10.0664120694</v>
      </c>
      <c r="H1792">
        <v>3.6456444263458252</v>
      </c>
      <c r="I1792">
        <v>57600.037303927777</v>
      </c>
      <c r="J1792">
        <f>ROUND(Table1[[#This Row],[Discharge Time (s)]]/3600,3)</f>
        <v>16</v>
      </c>
    </row>
    <row r="1793" spans="1:10" hidden="1">
      <c r="A1793" t="s">
        <v>11</v>
      </c>
      <c r="B1793">
        <v>3</v>
      </c>
      <c r="C1793" s="13">
        <v>116</v>
      </c>
      <c r="D1793" t="str">
        <f>IF(OR(MOD((Table1[[#This Row],[Cycle]])-1,8)=0,Table1[[#This Row],[Cycle]]=1),"Yes","No")</f>
        <v>No</v>
      </c>
      <c r="E1793">
        <v>1.0111917067493001E-2</v>
      </c>
      <c r="F1793">
        <f t="shared" si="31"/>
        <v>10.111917067493</v>
      </c>
      <c r="H1793">
        <v>3.5174417495727539</v>
      </c>
      <c r="I1793">
        <v>57602.003801657294</v>
      </c>
      <c r="J1793">
        <f>ROUND(Table1[[#This Row],[Discharge Time (s)]]/3600,3)</f>
        <v>16.001000000000001</v>
      </c>
    </row>
    <row r="1794" spans="1:10" hidden="1">
      <c r="A1794" t="s">
        <v>11</v>
      </c>
      <c r="B1794">
        <v>3</v>
      </c>
      <c r="C1794" s="13">
        <v>117</v>
      </c>
      <c r="D1794" t="str">
        <f>IF(OR(MOD((Table1[[#This Row],[Cycle]])-1,8)=0,Table1[[#This Row],[Cycle]]=1),"Yes","No")</f>
        <v>No</v>
      </c>
      <c r="E1794">
        <v>1.0077977111435999E-2</v>
      </c>
      <c r="F1794">
        <f t="shared" si="31"/>
        <v>10.077977111435999</v>
      </c>
      <c r="H1794">
        <v>3.603548526763916</v>
      </c>
      <c r="I1794">
        <v>57602.004050751646</v>
      </c>
      <c r="J1794">
        <f>ROUND(Table1[[#This Row],[Discharge Time (s)]]/3600,3)</f>
        <v>16.001000000000001</v>
      </c>
    </row>
    <row r="1795" spans="1:10" hidden="1">
      <c r="A1795" t="s">
        <v>11</v>
      </c>
      <c r="B1795">
        <v>3</v>
      </c>
      <c r="C1795" s="13">
        <v>118</v>
      </c>
      <c r="D1795" t="str">
        <f>IF(OR(MOD((Table1[[#This Row],[Cycle]])-1,8)=0,Table1[[#This Row],[Cycle]]=1),"Yes","No")</f>
        <v>No</v>
      </c>
      <c r="E1795">
        <v>1.0077585798622999E-2</v>
      </c>
      <c r="F1795">
        <f t="shared" si="31"/>
        <v>10.077585798623</v>
      </c>
      <c r="H1795">
        <v>3.6456444263458252</v>
      </c>
      <c r="I1795">
        <v>57600.037933358413</v>
      </c>
      <c r="J1795">
        <f>ROUND(Table1[[#This Row],[Discharge Time (s)]]/3600,3)</f>
        <v>16</v>
      </c>
    </row>
    <row r="1796" spans="1:10" hidden="1">
      <c r="A1796" t="s">
        <v>11</v>
      </c>
      <c r="B1796">
        <v>3</v>
      </c>
      <c r="C1796" s="13">
        <v>119</v>
      </c>
      <c r="D1796" t="str">
        <f>IF(OR(MOD((Table1[[#This Row],[Cycle]])-1,8)=0,Table1[[#This Row],[Cycle]]=1),"Yes","No")</f>
        <v>No</v>
      </c>
      <c r="E1796">
        <v>1.0077776943422E-2</v>
      </c>
      <c r="F1796">
        <f t="shared" si="31"/>
        <v>10.077776943422</v>
      </c>
      <c r="H1796">
        <v>3.603548526763916</v>
      </c>
      <c r="I1796">
        <v>57602.003879066498</v>
      </c>
      <c r="J1796">
        <f>ROUND(Table1[[#This Row],[Discharge Time (s)]]/3600,3)</f>
        <v>16.001000000000001</v>
      </c>
    </row>
    <row r="1797" spans="1:10" hidden="1">
      <c r="A1797" t="s">
        <v>11</v>
      </c>
      <c r="B1797">
        <v>3</v>
      </c>
      <c r="C1797" s="13">
        <v>120</v>
      </c>
      <c r="D1797" t="str">
        <f>IF(OR(MOD((Table1[[#This Row],[Cycle]])-1,8)=0,Table1[[#This Row],[Cycle]]=1),"Yes","No")</f>
        <v>No</v>
      </c>
      <c r="E1797">
        <v>0</v>
      </c>
      <c r="F1797">
        <f t="shared" si="31"/>
        <v>0</v>
      </c>
      <c r="H1797">
        <v>3.603548526763916</v>
      </c>
      <c r="I1797">
        <v>0</v>
      </c>
      <c r="J1797">
        <f>ROUND(Table1[[#This Row],[Discharge Time (s)]]/3600,3)</f>
        <v>0</v>
      </c>
    </row>
    <row r="1798" spans="1:10" hidden="1">
      <c r="A1798" t="s">
        <v>11</v>
      </c>
      <c r="B1798">
        <v>3</v>
      </c>
      <c r="C1798" s="13">
        <v>121</v>
      </c>
      <c r="D1798" t="str">
        <f>IF(OR(MOD((Table1[[#This Row],[Cycle]])-1,8)=0,Table1[[#This Row],[Cycle]]=1),"Yes","No")</f>
        <v>Yes</v>
      </c>
      <c r="E1798">
        <v>2.094911105655E-2</v>
      </c>
      <c r="F1798">
        <f t="shared" si="31"/>
        <v>20.949111056549999</v>
      </c>
      <c r="H1798">
        <v>3.603548526763916</v>
      </c>
      <c r="I1798">
        <v>130234.88992814522</v>
      </c>
      <c r="J1798">
        <f>ROUND(Table1[[#This Row],[Discharge Time (s)]]/3600,3)</f>
        <v>36.176000000000002</v>
      </c>
    </row>
    <row r="1799" spans="1:10" hidden="1">
      <c r="A1799" t="s">
        <v>11</v>
      </c>
      <c r="B1799">
        <v>3</v>
      </c>
      <c r="C1799" s="13">
        <v>122</v>
      </c>
      <c r="D1799" t="str">
        <f>IF(OR(MOD((Table1[[#This Row],[Cycle]])-1,8)=0,Table1[[#This Row],[Cycle]]=1),"Yes","No")</f>
        <v>No</v>
      </c>
      <c r="E1799">
        <v>1.0071339568548001E-2</v>
      </c>
      <c r="F1799">
        <f t="shared" si="31"/>
        <v>10.071339568548</v>
      </c>
      <c r="H1799">
        <v>3.9551143646240234</v>
      </c>
      <c r="I1799">
        <v>57602.004020430279</v>
      </c>
      <c r="J1799">
        <f>ROUND(Table1[[#This Row],[Discharge Time (s)]]/3600,3)</f>
        <v>16.001000000000001</v>
      </c>
    </row>
    <row r="1800" spans="1:10" hidden="1">
      <c r="A1800" t="s">
        <v>11</v>
      </c>
      <c r="B1800">
        <v>3</v>
      </c>
      <c r="C1800" s="13">
        <v>123</v>
      </c>
      <c r="D1800" t="str">
        <f>IF(OR(MOD((Table1[[#This Row],[Cycle]])-1,8)=0,Table1[[#This Row],[Cycle]]=1),"Yes","No")</f>
        <v>No</v>
      </c>
      <c r="E1800">
        <v>1.0065143723017001E-2</v>
      </c>
      <c r="F1800">
        <f t="shared" si="31"/>
        <v>10.065143723017</v>
      </c>
      <c r="H1800">
        <v>3.5192282199859619</v>
      </c>
      <c r="I1800">
        <v>57602.003955057269</v>
      </c>
      <c r="J1800">
        <f>ROUND(Table1[[#This Row],[Discharge Time (s)]]/3600,3)</f>
        <v>16.001000000000001</v>
      </c>
    </row>
    <row r="1801" spans="1:10" hidden="1">
      <c r="A1801" t="s">
        <v>11</v>
      </c>
      <c r="B1801">
        <v>3</v>
      </c>
      <c r="C1801" s="13">
        <v>124</v>
      </c>
      <c r="D1801" t="str">
        <f>IF(OR(MOD((Table1[[#This Row],[Cycle]])-1,8)=0,Table1[[#This Row],[Cycle]]=1),"Yes","No")</f>
        <v>No</v>
      </c>
      <c r="E1801">
        <v>1.0072106332092001E-2</v>
      </c>
      <c r="F1801">
        <f t="shared" si="31"/>
        <v>10.072106332092</v>
      </c>
      <c r="H1801">
        <v>3.4770035743713379</v>
      </c>
      <c r="I1801">
        <v>57602.004095522352</v>
      </c>
      <c r="J1801">
        <f>ROUND(Table1[[#This Row],[Discharge Time (s)]]/3600,3)</f>
        <v>16.001000000000001</v>
      </c>
    </row>
    <row r="1802" spans="1:10" hidden="1">
      <c r="A1802" t="s">
        <v>11</v>
      </c>
      <c r="B1802">
        <v>3</v>
      </c>
      <c r="C1802" s="13">
        <v>125</v>
      </c>
      <c r="D1802" t="str">
        <f>IF(OR(MOD((Table1[[#This Row],[Cycle]])-1,8)=0,Table1[[#This Row],[Cycle]]=1),"Yes","No")</f>
        <v>No</v>
      </c>
      <c r="E1802">
        <v>1.0076524040662E-2</v>
      </c>
      <c r="F1802">
        <f t="shared" si="31"/>
        <v>10.076524040661999</v>
      </c>
      <c r="H1802">
        <v>3.6474943161010742</v>
      </c>
      <c r="I1802">
        <v>57602.003504545566</v>
      </c>
      <c r="J1802">
        <f>ROUND(Table1[[#This Row],[Discharge Time (s)]]/3600,3)</f>
        <v>16.001000000000001</v>
      </c>
    </row>
    <row r="1803" spans="1:10" hidden="1">
      <c r="A1803" t="s">
        <v>11</v>
      </c>
      <c r="B1803">
        <v>3</v>
      </c>
      <c r="C1803" s="13">
        <v>126</v>
      </c>
      <c r="D1803" t="str">
        <f>IF(OR(MOD((Table1[[#This Row],[Cycle]])-1,8)=0,Table1[[#This Row],[Cycle]]=1),"Yes","No")</f>
        <v>No</v>
      </c>
      <c r="E1803">
        <v>1.0108881420586999E-2</v>
      </c>
      <c r="F1803">
        <f t="shared" si="31"/>
        <v>10.108881420587</v>
      </c>
      <c r="H1803">
        <v>3.6053779125213623</v>
      </c>
      <c r="I1803">
        <v>57600.037376176726</v>
      </c>
      <c r="J1803">
        <f>ROUND(Table1[[#This Row],[Discharge Time (s)]]/3600,3)</f>
        <v>16</v>
      </c>
    </row>
    <row r="1804" spans="1:10" hidden="1">
      <c r="A1804" t="s">
        <v>11</v>
      </c>
      <c r="B1804">
        <v>3</v>
      </c>
      <c r="C1804" s="13">
        <v>127</v>
      </c>
      <c r="D1804" t="str">
        <f>IF(OR(MOD((Table1[[#This Row],[Cycle]])-1,8)=0,Table1[[#This Row],[Cycle]]=1),"Yes","No")</f>
        <v>No</v>
      </c>
      <c r="E1804">
        <v>1.0085845080207E-2</v>
      </c>
      <c r="F1804">
        <f t="shared" si="31"/>
        <v>10.085845080207001</v>
      </c>
      <c r="H1804">
        <v>3.6876978874206543</v>
      </c>
      <c r="I1804">
        <v>57602.003692559825</v>
      </c>
      <c r="J1804">
        <f>ROUND(Table1[[#This Row],[Discharge Time (s)]]/3600,3)</f>
        <v>16.001000000000001</v>
      </c>
    </row>
    <row r="1805" spans="1:10" hidden="1">
      <c r="A1805" t="s">
        <v>11</v>
      </c>
      <c r="B1805">
        <v>3</v>
      </c>
      <c r="C1805" s="13">
        <v>128</v>
      </c>
      <c r="D1805" t="str">
        <f>IF(OR(MOD((Table1[[#This Row],[Cycle]])-1,8)=0,Table1[[#This Row],[Cycle]]=1),"Yes","No")</f>
        <v>No</v>
      </c>
      <c r="E1805">
        <v>0</v>
      </c>
      <c r="F1805">
        <f t="shared" si="31"/>
        <v>0</v>
      </c>
      <c r="H1805">
        <v>3.6876978874206543</v>
      </c>
      <c r="I1805">
        <v>0</v>
      </c>
      <c r="J1805">
        <f>ROUND(Table1[[#This Row],[Discharge Time (s)]]/3600,3)</f>
        <v>0</v>
      </c>
    </row>
    <row r="1806" spans="1:10" hidden="1">
      <c r="A1806" t="s">
        <v>11</v>
      </c>
      <c r="B1806">
        <v>3</v>
      </c>
      <c r="C1806" s="13">
        <v>129</v>
      </c>
      <c r="D1806" t="str">
        <f>IF(OR(MOD((Table1[[#This Row],[Cycle]])-1,8)=0,Table1[[#This Row],[Cycle]]=1),"Yes","No")</f>
        <v>Yes</v>
      </c>
      <c r="E1806">
        <v>2.0920345283071001E-2</v>
      </c>
      <c r="F1806">
        <f t="shared" si="31"/>
        <v>20.920345283071001</v>
      </c>
      <c r="H1806">
        <v>3.6474943161010742</v>
      </c>
      <c r="I1806">
        <v>130093.41471185956</v>
      </c>
      <c r="J1806">
        <f>ROUND(Table1[[#This Row],[Discharge Time (s)]]/3600,3)</f>
        <v>36.137</v>
      </c>
    </row>
    <row r="1807" spans="1:10" hidden="1">
      <c r="A1807" t="s">
        <v>11</v>
      </c>
      <c r="B1807">
        <v>3</v>
      </c>
      <c r="C1807" s="13">
        <v>130</v>
      </c>
      <c r="D1807" t="str">
        <f>IF(OR(MOD((Table1[[#This Row],[Cycle]])-1,8)=0,Table1[[#This Row],[Cycle]]=1),"Yes","No")</f>
        <v>No</v>
      </c>
      <c r="E1807">
        <v>1.0070686506463001E-2</v>
      </c>
      <c r="F1807">
        <f t="shared" si="31"/>
        <v>10.070686506463</v>
      </c>
      <c r="H1807">
        <v>4.0368609428405762</v>
      </c>
      <c r="I1807">
        <v>57602.004186038655</v>
      </c>
      <c r="J1807">
        <f>ROUND(Table1[[#This Row],[Discharge Time (s)]]/3600,3)</f>
        <v>16.001000000000001</v>
      </c>
    </row>
    <row r="1808" spans="1:10" hidden="1">
      <c r="A1808" t="s">
        <v>11</v>
      </c>
      <c r="B1808">
        <v>3</v>
      </c>
      <c r="C1808" s="13">
        <v>131</v>
      </c>
      <c r="D1808" t="str">
        <f>IF(OR(MOD((Table1[[#This Row],[Cycle]])-1,8)=0,Table1[[#This Row],[Cycle]]=1),"Yes","No")</f>
        <v>No</v>
      </c>
      <c r="E1808">
        <v>1.0086903447923E-2</v>
      </c>
      <c r="F1808">
        <f t="shared" si="31"/>
        <v>10.086903447923</v>
      </c>
      <c r="H1808">
        <v>3.5650291442871094</v>
      </c>
      <c r="I1808">
        <v>57601.990174773753</v>
      </c>
      <c r="J1808">
        <f>ROUND(Table1[[#This Row],[Discharge Time (s)]]/3600,3)</f>
        <v>16.001000000000001</v>
      </c>
    </row>
    <row r="1809" spans="1:10" hidden="1">
      <c r="A1809" t="s">
        <v>11</v>
      </c>
      <c r="B1809">
        <v>3</v>
      </c>
      <c r="C1809" s="13">
        <v>132</v>
      </c>
      <c r="D1809" t="str">
        <f>IF(OR(MOD((Table1[[#This Row],[Cycle]])-1,8)=0,Table1[[#This Row],[Cycle]]=1),"Yes","No")</f>
        <v>No</v>
      </c>
      <c r="E1809">
        <v>1.0071620403235001E-2</v>
      </c>
      <c r="F1809">
        <f t="shared" si="31"/>
        <v>10.071620403235</v>
      </c>
      <c r="H1809">
        <v>3.6053779125213623</v>
      </c>
      <c r="I1809">
        <v>57601.996996467613</v>
      </c>
      <c r="J1809">
        <f>ROUND(Table1[[#This Row],[Discharge Time (s)]]/3600,3)</f>
        <v>16.001000000000001</v>
      </c>
    </row>
    <row r="1810" spans="1:10" hidden="1">
      <c r="A1810" t="s">
        <v>11</v>
      </c>
      <c r="B1810">
        <v>3</v>
      </c>
      <c r="C1810" s="13">
        <v>133</v>
      </c>
      <c r="D1810" t="str">
        <f>IF(OR(MOD((Table1[[#This Row],[Cycle]])-1,8)=0,Table1[[#This Row],[Cycle]]=1),"Yes","No")</f>
        <v>No</v>
      </c>
      <c r="E1810">
        <v>1.0092775044299E-2</v>
      </c>
      <c r="F1810">
        <f t="shared" si="31"/>
        <v>10.092775044299</v>
      </c>
      <c r="H1810">
        <v>3.6474943161010742</v>
      </c>
      <c r="I1810">
        <v>57601.991456407741</v>
      </c>
      <c r="J1810">
        <f>ROUND(Table1[[#This Row],[Discharge Time (s)]]/3600,3)</f>
        <v>16.001000000000001</v>
      </c>
    </row>
    <row r="1811" spans="1:10" hidden="1">
      <c r="A1811" t="s">
        <v>11</v>
      </c>
      <c r="B1811">
        <v>3</v>
      </c>
      <c r="C1811" s="13">
        <v>134</v>
      </c>
      <c r="D1811" t="str">
        <f>IF(OR(MOD((Table1[[#This Row],[Cycle]])-1,8)=0,Table1[[#This Row],[Cycle]]=1),"Yes","No")</f>
        <v>No</v>
      </c>
      <c r="E1811">
        <v>1.0073456559259E-2</v>
      </c>
      <c r="F1811">
        <f t="shared" si="31"/>
        <v>10.073456559259</v>
      </c>
      <c r="H1811">
        <v>3.6072089672088623</v>
      </c>
      <c r="I1811">
        <v>57600.038068092101</v>
      </c>
      <c r="J1811">
        <f>ROUND(Table1[[#This Row],[Discharge Time (s)]]/3600,3)</f>
        <v>16</v>
      </c>
    </row>
    <row r="1812" spans="1:10" hidden="1">
      <c r="A1812" t="s">
        <v>11</v>
      </c>
      <c r="B1812">
        <v>3</v>
      </c>
      <c r="C1812" s="13">
        <v>135</v>
      </c>
      <c r="D1812" t="str">
        <f>IF(OR(MOD((Table1[[#This Row],[Cycle]])-1,8)=0,Table1[[#This Row],[Cycle]]=1),"Yes","No")</f>
        <v>No</v>
      </c>
      <c r="E1812">
        <v>1.0078484486275E-2</v>
      </c>
      <c r="F1812">
        <f t="shared" si="31"/>
        <v>10.078484486275</v>
      </c>
      <c r="H1812">
        <v>0</v>
      </c>
      <c r="I1812">
        <v>57600.035815902491</v>
      </c>
      <c r="J1812">
        <f>ROUND(Table1[[#This Row],[Discharge Time (s)]]/3600,3)</f>
        <v>16</v>
      </c>
    </row>
    <row r="1813" spans="1:10" hidden="1">
      <c r="A1813" t="s">
        <v>11</v>
      </c>
      <c r="B1813">
        <v>3</v>
      </c>
      <c r="C1813" s="13">
        <v>136</v>
      </c>
      <c r="D1813" t="str">
        <f>IF(OR(MOD((Table1[[#This Row],[Cycle]])-1,8)=0,Table1[[#This Row],[Cycle]]=1),"Yes","No")</f>
        <v>No</v>
      </c>
      <c r="E1813">
        <v>0</v>
      </c>
      <c r="F1813">
        <f t="shared" si="31"/>
        <v>0</v>
      </c>
      <c r="H1813">
        <v>0</v>
      </c>
      <c r="I1813">
        <v>0</v>
      </c>
      <c r="J1813">
        <f>ROUND(Table1[[#This Row],[Discharge Time (s)]]/3600,3)</f>
        <v>0</v>
      </c>
    </row>
    <row r="1814" spans="1:10" hidden="1">
      <c r="A1814" t="s">
        <v>11</v>
      </c>
      <c r="B1814">
        <v>3</v>
      </c>
      <c r="C1814" s="13">
        <v>137</v>
      </c>
      <c r="D1814" t="str">
        <f>IF(OR(MOD((Table1[[#This Row],[Cycle]])-1,8)=0,Table1[[#This Row],[Cycle]]=1),"Yes","No")</f>
        <v>Yes</v>
      </c>
      <c r="E1814">
        <v>2.0873035146142999E-2</v>
      </c>
      <c r="F1814">
        <f t="shared" si="31"/>
        <v>20.873035146143</v>
      </c>
      <c r="H1814">
        <v>3.7353856563568115</v>
      </c>
      <c r="I1814">
        <v>129813.16737561893</v>
      </c>
      <c r="J1814">
        <f>ROUND(Table1[[#This Row],[Discharge Time (s)]]/3600,3)</f>
        <v>36.058999999999997</v>
      </c>
    </row>
    <row r="1815" spans="1:10" hidden="1">
      <c r="A1815" t="s">
        <v>11</v>
      </c>
      <c r="B1815">
        <v>3</v>
      </c>
      <c r="C1815" s="13">
        <v>138</v>
      </c>
      <c r="D1815" t="str">
        <f>IF(OR(MOD((Table1[[#This Row],[Cycle]])-1,8)=0,Table1[[#This Row],[Cycle]]=1),"Yes","No")</f>
        <v>No</v>
      </c>
      <c r="E1815">
        <v>1.0071624980441E-2</v>
      </c>
      <c r="F1815">
        <f t="shared" si="31"/>
        <v>10.071624980441001</v>
      </c>
      <c r="H1815">
        <v>4.1684980392456055</v>
      </c>
      <c r="I1815">
        <v>57602.003982329901</v>
      </c>
      <c r="J1815">
        <f>ROUND(Table1[[#This Row],[Discharge Time (s)]]/3600,3)</f>
        <v>16.001000000000001</v>
      </c>
    </row>
    <row r="1816" spans="1:10" hidden="1">
      <c r="A1816" t="s">
        <v>11</v>
      </c>
      <c r="B1816">
        <v>3</v>
      </c>
      <c r="C1816" s="13">
        <v>139</v>
      </c>
      <c r="D1816" t="str">
        <f>IF(OR(MOD((Table1[[#This Row],[Cycle]])-1,8)=0,Table1[[#This Row],[Cycle]]=1),"Yes","No")</f>
        <v>No</v>
      </c>
      <c r="E1816">
        <v>1.0094000477348999E-2</v>
      </c>
      <c r="F1816">
        <f t="shared" si="31"/>
        <v>10.094000477348999</v>
      </c>
      <c r="H1816">
        <v>3.7334911823272705</v>
      </c>
      <c r="I1816">
        <v>57602.003640570343</v>
      </c>
      <c r="J1816">
        <f>ROUND(Table1[[#This Row],[Discharge Time (s)]]/3600,3)</f>
        <v>16.001000000000001</v>
      </c>
    </row>
    <row r="1817" spans="1:10" hidden="1">
      <c r="A1817" t="s">
        <v>11</v>
      </c>
      <c r="B1817">
        <v>3</v>
      </c>
      <c r="C1817" s="13">
        <v>140</v>
      </c>
      <c r="D1817" t="str">
        <f>IF(OR(MOD((Table1[[#This Row],[Cycle]])-1,8)=0,Table1[[#This Row],[Cycle]]=1),"Yes","No")</f>
        <v>No</v>
      </c>
      <c r="E1817">
        <v>1.0091465627641001E-2</v>
      </c>
      <c r="F1817">
        <f t="shared" si="31"/>
        <v>10.091465627641</v>
      </c>
      <c r="H1817">
        <v>3.7353856563568115</v>
      </c>
      <c r="I1817">
        <v>57602.00363004535</v>
      </c>
      <c r="J1817">
        <f>ROUND(Table1[[#This Row],[Discharge Time (s)]]/3600,3)</f>
        <v>16.001000000000001</v>
      </c>
    </row>
    <row r="1818" spans="1:10" hidden="1">
      <c r="A1818" t="s">
        <v>11</v>
      </c>
      <c r="B1818">
        <v>3</v>
      </c>
      <c r="C1818" s="13">
        <v>141</v>
      </c>
      <c r="D1818" t="str">
        <f>IF(OR(MOD((Table1[[#This Row],[Cycle]])-1,8)=0,Table1[[#This Row],[Cycle]]=1),"Yes","No")</f>
        <v>No</v>
      </c>
      <c r="E1818">
        <v>1.0080981032086E-2</v>
      </c>
      <c r="F1818">
        <f t="shared" si="31"/>
        <v>10.080981032085999</v>
      </c>
      <c r="H1818">
        <v>3.6072089672088623</v>
      </c>
      <c r="I1818">
        <v>57602.003835105003</v>
      </c>
      <c r="J1818">
        <f>ROUND(Table1[[#This Row],[Discharge Time (s)]]/3600,3)</f>
        <v>16.001000000000001</v>
      </c>
    </row>
    <row r="1819" spans="1:10" hidden="1">
      <c r="A1819" t="s">
        <v>11</v>
      </c>
      <c r="B1819">
        <v>3</v>
      </c>
      <c r="C1819" s="13">
        <v>142</v>
      </c>
      <c r="D1819" t="str">
        <f>IF(OR(MOD((Table1[[#This Row],[Cycle]])-1,8)=0,Table1[[#This Row],[Cycle]]=1),"Yes","No")</f>
        <v>No</v>
      </c>
      <c r="E1819">
        <v>1.0071662011854001E-2</v>
      </c>
      <c r="F1819">
        <f t="shared" si="31"/>
        <v>10.071662011854</v>
      </c>
      <c r="H1819">
        <v>3.7774147987365723</v>
      </c>
      <c r="I1819">
        <v>57602.003711956</v>
      </c>
      <c r="J1819">
        <f>ROUND(Table1[[#This Row],[Discharge Time (s)]]/3600,3)</f>
        <v>16.001000000000001</v>
      </c>
    </row>
    <row r="1820" spans="1:10" hidden="1">
      <c r="A1820" t="s">
        <v>11</v>
      </c>
      <c r="B1820">
        <v>3</v>
      </c>
      <c r="C1820" s="13">
        <v>143</v>
      </c>
      <c r="D1820" t="str">
        <f>IF(OR(MOD((Table1[[#This Row],[Cycle]])-1,8)=0,Table1[[#This Row],[Cycle]]=1),"Yes","No")</f>
        <v>No</v>
      </c>
      <c r="E1820">
        <v>1.0074939628103999E-2</v>
      </c>
      <c r="F1820">
        <f t="shared" si="31"/>
        <v>10.074939628104</v>
      </c>
      <c r="H1820">
        <v>3.6053779125213623</v>
      </c>
      <c r="I1820">
        <v>57600.037664894175</v>
      </c>
      <c r="J1820">
        <f>ROUND(Table1[[#This Row],[Discharge Time (s)]]/3600,3)</f>
        <v>16</v>
      </c>
    </row>
    <row r="1821" spans="1:10" hidden="1">
      <c r="A1821" t="s">
        <v>11</v>
      </c>
      <c r="B1821">
        <v>3</v>
      </c>
      <c r="C1821" s="13">
        <v>144</v>
      </c>
      <c r="D1821" t="str">
        <f>IF(OR(MOD((Table1[[#This Row],[Cycle]])-1,8)=0,Table1[[#This Row],[Cycle]]=1),"Yes","No")</f>
        <v>No</v>
      </c>
      <c r="E1821">
        <v>0</v>
      </c>
      <c r="F1821">
        <f t="shared" si="31"/>
        <v>0</v>
      </c>
      <c r="H1821">
        <v>3.6053779125213623</v>
      </c>
      <c r="I1821">
        <v>0</v>
      </c>
      <c r="J1821">
        <f>ROUND(Table1[[#This Row],[Discharge Time (s)]]/3600,3)</f>
        <v>0</v>
      </c>
    </row>
    <row r="1822" spans="1:10" hidden="1">
      <c r="A1822" t="s">
        <v>11</v>
      </c>
      <c r="B1822">
        <v>3</v>
      </c>
      <c r="C1822" s="13">
        <v>145</v>
      </c>
      <c r="D1822" t="str">
        <f>IF(OR(MOD((Table1[[#This Row],[Cycle]])-1,8)=0,Table1[[#This Row],[Cycle]]=1),"Yes","No")</f>
        <v>Yes</v>
      </c>
      <c r="E1822">
        <v>2.0859472071605999E-2</v>
      </c>
      <c r="F1822">
        <f t="shared" si="31"/>
        <v>20.859472071606</v>
      </c>
      <c r="H1822">
        <v>3.7774147987365723</v>
      </c>
      <c r="I1822">
        <v>129693.85946176419</v>
      </c>
      <c r="J1822">
        <f>ROUND(Table1[[#This Row],[Discharge Time (s)]]/3600,3)</f>
        <v>36.026000000000003</v>
      </c>
    </row>
    <row r="1823" spans="1:10" hidden="1">
      <c r="A1823" t="s">
        <v>11</v>
      </c>
      <c r="B1823">
        <v>3</v>
      </c>
      <c r="C1823" s="13">
        <v>146</v>
      </c>
      <c r="D1823" t="str">
        <f>IF(OR(MOD((Table1[[#This Row],[Cycle]])-1,8)=0,Table1[[#This Row],[Cycle]]=1),"Yes","No")</f>
        <v>No</v>
      </c>
      <c r="E1823">
        <v>1.0072328046694E-2</v>
      </c>
      <c r="F1823">
        <f t="shared" si="31"/>
        <v>10.072328046694</v>
      </c>
      <c r="H1823">
        <v>4.0869512557983398</v>
      </c>
      <c r="I1823">
        <v>57600.037857407078</v>
      </c>
      <c r="J1823">
        <f>ROUND(Table1[[#This Row],[Discharge Time (s)]]/3600,3)</f>
        <v>16</v>
      </c>
    </row>
    <row r="1824" spans="1:10" hidden="1">
      <c r="A1824" t="s">
        <v>11</v>
      </c>
      <c r="B1824">
        <v>3</v>
      </c>
      <c r="C1824" s="13">
        <v>147</v>
      </c>
      <c r="D1824" t="str">
        <f>IF(OR(MOD((Table1[[#This Row],[Cycle]])-1,8)=0,Table1[[#This Row],[Cycle]]=1),"Yes","No")</f>
        <v>No</v>
      </c>
      <c r="E1824">
        <v>1.0071369235035E-2</v>
      </c>
      <c r="F1824">
        <f t="shared" si="31"/>
        <v>10.071369235035</v>
      </c>
      <c r="H1824">
        <v>3.6053779125213623</v>
      </c>
      <c r="I1824">
        <v>57602.003593522968</v>
      </c>
      <c r="J1824">
        <f>ROUND(Table1[[#This Row],[Discharge Time (s)]]/3600,3)</f>
        <v>16.001000000000001</v>
      </c>
    </row>
    <row r="1825" spans="1:10" hidden="1">
      <c r="A1825" t="s">
        <v>11</v>
      </c>
      <c r="B1825">
        <v>3</v>
      </c>
      <c r="C1825" s="13">
        <v>148</v>
      </c>
      <c r="D1825" t="str">
        <f>IF(OR(MOD((Table1[[#This Row],[Cycle]])-1,8)=0,Table1[[#This Row],[Cycle]]=1),"Yes","No")</f>
        <v>No</v>
      </c>
      <c r="E1825">
        <v>1.0071653328717E-2</v>
      </c>
      <c r="F1825">
        <f t="shared" si="31"/>
        <v>10.071653328717</v>
      </c>
      <c r="H1825">
        <v>3.6914401054382324</v>
      </c>
      <c r="I1825">
        <v>57601.998583034285</v>
      </c>
      <c r="J1825">
        <f>ROUND(Table1[[#This Row],[Discharge Time (s)]]/3600,3)</f>
        <v>16.001000000000001</v>
      </c>
    </row>
    <row r="1826" spans="1:10" hidden="1">
      <c r="A1826" t="s">
        <v>11</v>
      </c>
      <c r="B1826">
        <v>3</v>
      </c>
      <c r="C1826" s="13">
        <v>149</v>
      </c>
      <c r="D1826" t="str">
        <f>IF(OR(MOD((Table1[[#This Row],[Cycle]])-1,8)=0,Table1[[#This Row],[Cycle]]=1),"Yes","No")</f>
        <v>No</v>
      </c>
      <c r="E1826">
        <v>1.0074831430412001E-2</v>
      </c>
      <c r="F1826">
        <f t="shared" si="31"/>
        <v>10.074831430412001</v>
      </c>
      <c r="H1826">
        <v>3.6933138370513916</v>
      </c>
      <c r="I1826">
        <v>57602.001382806251</v>
      </c>
      <c r="J1826">
        <f>ROUND(Table1[[#This Row],[Discharge Time (s)]]/3600,3)</f>
        <v>16.001000000000001</v>
      </c>
    </row>
    <row r="1827" spans="1:10" hidden="1">
      <c r="A1827" t="s">
        <v>11</v>
      </c>
      <c r="B1827">
        <v>3</v>
      </c>
      <c r="C1827" s="13">
        <v>150</v>
      </c>
      <c r="D1827" t="str">
        <f>IF(OR(MOD((Table1[[#This Row],[Cycle]])-1,8)=0,Table1[[#This Row],[Cycle]]=1),"Yes","No")</f>
        <v>No</v>
      </c>
      <c r="E1827">
        <v>1.0069420341458E-2</v>
      </c>
      <c r="F1827">
        <f t="shared" si="31"/>
        <v>10.069420341458001</v>
      </c>
      <c r="H1827">
        <v>3.7774147987365723</v>
      </c>
      <c r="I1827">
        <v>57602.003643461183</v>
      </c>
      <c r="J1827">
        <f>ROUND(Table1[[#This Row],[Discharge Time (s)]]/3600,3)</f>
        <v>16.001000000000001</v>
      </c>
    </row>
    <row r="1828" spans="1:10" hidden="1">
      <c r="A1828" t="s">
        <v>11</v>
      </c>
      <c r="B1828">
        <v>3</v>
      </c>
      <c r="C1828" s="13">
        <v>151</v>
      </c>
      <c r="D1828" t="str">
        <f>IF(OR(MOD((Table1[[#This Row],[Cycle]])-1,8)=0,Table1[[#This Row],[Cycle]]=1),"Yes","No")</f>
        <v>No</v>
      </c>
      <c r="E1828">
        <v>1.0068823005061E-2</v>
      </c>
      <c r="F1828">
        <f t="shared" si="31"/>
        <v>10.068823005060999</v>
      </c>
      <c r="H1828">
        <v>3.6511991024017334</v>
      </c>
      <c r="I1828">
        <v>57602.003870793087</v>
      </c>
      <c r="J1828">
        <f>ROUND(Table1[[#This Row],[Discharge Time (s)]]/3600,3)</f>
        <v>16.001000000000001</v>
      </c>
    </row>
    <row r="1829" spans="1:10" hidden="1">
      <c r="A1829" t="s">
        <v>11</v>
      </c>
      <c r="B1829">
        <v>3</v>
      </c>
      <c r="C1829" s="13">
        <v>152</v>
      </c>
      <c r="D1829" t="str">
        <f>IF(OR(MOD((Table1[[#This Row],[Cycle]])-1,8)=0,Table1[[#This Row],[Cycle]]=1),"Yes","No")</f>
        <v>No</v>
      </c>
      <c r="E1829">
        <v>0</v>
      </c>
      <c r="F1829">
        <f t="shared" si="31"/>
        <v>0</v>
      </c>
      <c r="H1829">
        <v>3.6511991024017334</v>
      </c>
      <c r="I1829">
        <v>0</v>
      </c>
      <c r="J1829">
        <f>ROUND(Table1[[#This Row],[Discharge Time (s)]]/3600,3)</f>
        <v>0</v>
      </c>
    </row>
    <row r="1830" spans="1:10" hidden="1">
      <c r="A1830" t="s">
        <v>11</v>
      </c>
      <c r="B1830">
        <v>3</v>
      </c>
      <c r="C1830" s="13">
        <v>153</v>
      </c>
      <c r="D1830" t="str">
        <f>IF(OR(MOD((Table1[[#This Row],[Cycle]])-1,8)=0,Table1[[#This Row],[Cycle]]=1),"Yes","No")</f>
        <v>Yes</v>
      </c>
      <c r="E1830">
        <v>2.0833574315268999E-2</v>
      </c>
      <c r="F1830">
        <f t="shared" si="31"/>
        <v>20.833574315268997</v>
      </c>
      <c r="H1830">
        <v>3.6933138370513916</v>
      </c>
      <c r="I1830">
        <v>129528.84438589684</v>
      </c>
      <c r="J1830">
        <f>ROUND(Table1[[#This Row],[Discharge Time (s)]]/3600,3)</f>
        <v>35.979999999999997</v>
      </c>
    </row>
    <row r="1831" spans="1:10" hidden="1">
      <c r="A1831" t="s">
        <v>11</v>
      </c>
      <c r="B1831">
        <v>3</v>
      </c>
      <c r="C1831" s="13">
        <v>154</v>
      </c>
      <c r="D1831" t="str">
        <f>IF(OR(MOD((Table1[[#This Row],[Cycle]])-1,8)=0,Table1[[#This Row],[Cycle]]=1),"Yes","No")</f>
        <v>No</v>
      </c>
      <c r="E1831">
        <v>1.0068240835658E-2</v>
      </c>
      <c r="F1831">
        <f t="shared" si="31"/>
        <v>10.068240835658001</v>
      </c>
      <c r="H1831">
        <v>4.1267094612121582</v>
      </c>
      <c r="I1831">
        <v>57602.002104476473</v>
      </c>
      <c r="J1831">
        <f>ROUND(Table1[[#This Row],[Discharge Time (s)]]/3600,3)</f>
        <v>16.001000000000001</v>
      </c>
    </row>
    <row r="1832" spans="1:10" hidden="1">
      <c r="A1832" t="s">
        <v>11</v>
      </c>
      <c r="B1832">
        <v>3</v>
      </c>
      <c r="C1832" s="13">
        <v>155</v>
      </c>
      <c r="D1832" t="str">
        <f>IF(OR(MOD((Table1[[#This Row],[Cycle]])-1,8)=0,Table1[[#This Row],[Cycle]]=1),"Yes","No")</f>
        <v>No</v>
      </c>
      <c r="E1832">
        <v>1.0070175254473001E-2</v>
      </c>
      <c r="F1832">
        <f t="shared" si="31"/>
        <v>10.070175254473</v>
      </c>
      <c r="H1832">
        <v>3.6951894760131836</v>
      </c>
      <c r="I1832">
        <v>57601.990166498035</v>
      </c>
      <c r="J1832">
        <f>ROUND(Table1[[#This Row],[Discharge Time (s)]]/3600,3)</f>
        <v>16.001000000000001</v>
      </c>
    </row>
    <row r="1833" spans="1:10" hidden="1">
      <c r="A1833" t="s">
        <v>11</v>
      </c>
      <c r="B1833">
        <v>3</v>
      </c>
      <c r="C1833" s="13">
        <v>156</v>
      </c>
      <c r="D1833" t="str">
        <f>IF(OR(MOD((Table1[[#This Row],[Cycle]])-1,8)=0,Table1[[#This Row],[Cycle]]=1),"Yes","No")</f>
        <v>No</v>
      </c>
      <c r="E1833">
        <v>1.0069343747629E-2</v>
      </c>
      <c r="F1833">
        <f t="shared" si="31"/>
        <v>10.069343747629</v>
      </c>
      <c r="H1833">
        <v>3.6511991024017334</v>
      </c>
      <c r="I1833">
        <v>57602.003517221565</v>
      </c>
      <c r="J1833">
        <f>ROUND(Table1[[#This Row],[Discharge Time (s)]]/3600,3)</f>
        <v>16.001000000000001</v>
      </c>
    </row>
    <row r="1834" spans="1:10" hidden="1">
      <c r="A1834" t="s">
        <v>11</v>
      </c>
      <c r="B1834">
        <v>3</v>
      </c>
      <c r="C1834" s="13">
        <v>157</v>
      </c>
      <c r="D1834" t="str">
        <f>IF(OR(MOD((Table1[[#This Row],[Cycle]])-1,8)=0,Table1[[#This Row],[Cycle]]=1),"Yes","No")</f>
        <v>No</v>
      </c>
      <c r="E1834">
        <v>1.0086649705854E-2</v>
      </c>
      <c r="F1834">
        <f t="shared" si="31"/>
        <v>10.086649705854001</v>
      </c>
      <c r="H1834">
        <v>3.7353856563568115</v>
      </c>
      <c r="I1834">
        <v>57602.003599051903</v>
      </c>
      <c r="J1834">
        <f>ROUND(Table1[[#This Row],[Discharge Time (s)]]/3600,3)</f>
        <v>16.001000000000001</v>
      </c>
    </row>
    <row r="1835" spans="1:10" hidden="1">
      <c r="A1835" t="s">
        <v>11</v>
      </c>
      <c r="B1835">
        <v>3</v>
      </c>
      <c r="C1835" s="13">
        <v>158</v>
      </c>
      <c r="D1835" t="str">
        <f>IF(OR(MOD((Table1[[#This Row],[Cycle]])-1,8)=0,Table1[[#This Row],[Cycle]]=1),"Yes","No")</f>
        <v>No</v>
      </c>
      <c r="E1835">
        <v>1.0107193594736E-2</v>
      </c>
      <c r="F1835">
        <f t="shared" si="31"/>
        <v>10.107193594736</v>
      </c>
      <c r="H1835">
        <v>3.7774147987365723</v>
      </c>
      <c r="I1835">
        <v>57602.001616994661</v>
      </c>
      <c r="J1835">
        <f>ROUND(Table1[[#This Row],[Discharge Time (s)]]/3600,3)</f>
        <v>16.001000000000001</v>
      </c>
    </row>
    <row r="1836" spans="1:10" hidden="1">
      <c r="A1836" t="s">
        <v>11</v>
      </c>
      <c r="B1836">
        <v>3</v>
      </c>
      <c r="C1836" s="13">
        <v>159</v>
      </c>
      <c r="D1836" t="str">
        <f>IF(OR(MOD((Table1[[#This Row],[Cycle]])-1,8)=0,Table1[[#This Row],[Cycle]]=1),"Yes","No")</f>
        <v>No</v>
      </c>
      <c r="E1836">
        <v>1.0091372300755E-2</v>
      </c>
      <c r="F1836">
        <f t="shared" si="31"/>
        <v>10.091372300755001</v>
      </c>
      <c r="H1836">
        <v>3.6933138370513916</v>
      </c>
      <c r="I1836">
        <v>57601.992946433762</v>
      </c>
      <c r="J1836">
        <f>ROUND(Table1[[#This Row],[Discharge Time (s)]]/3600,3)</f>
        <v>16.001000000000001</v>
      </c>
    </row>
    <row r="1837" spans="1:10" hidden="1">
      <c r="A1837" t="s">
        <v>11</v>
      </c>
      <c r="B1837">
        <v>3</v>
      </c>
      <c r="C1837" s="13">
        <v>160</v>
      </c>
      <c r="D1837" t="str">
        <f>IF(OR(MOD((Table1[[#This Row],[Cycle]])-1,8)=0,Table1[[#This Row],[Cycle]]=1),"Yes","No")</f>
        <v>No</v>
      </c>
      <c r="E1837">
        <v>0</v>
      </c>
      <c r="F1837">
        <f t="shared" si="31"/>
        <v>0</v>
      </c>
      <c r="H1837">
        <v>3.6933138370513916</v>
      </c>
      <c r="I1837">
        <v>0</v>
      </c>
      <c r="J1837">
        <f>ROUND(Table1[[#This Row],[Discharge Time (s)]]/3600,3)</f>
        <v>0</v>
      </c>
    </row>
    <row r="1838" spans="1:10" hidden="1">
      <c r="A1838" t="s">
        <v>11</v>
      </c>
      <c r="B1838">
        <v>3</v>
      </c>
      <c r="C1838" s="13">
        <v>161</v>
      </c>
      <c r="D1838" t="str">
        <f>IF(OR(MOD((Table1[[#This Row],[Cycle]])-1,8)=0,Table1[[#This Row],[Cycle]]=1),"Yes","No")</f>
        <v>Yes</v>
      </c>
      <c r="E1838">
        <v>2.0827326167644999E-2</v>
      </c>
      <c r="F1838">
        <f t="shared" si="31"/>
        <v>20.827326167644998</v>
      </c>
      <c r="H1838">
        <v>3.7353856563568115</v>
      </c>
      <c r="I1838">
        <v>129225.36707631603</v>
      </c>
      <c r="J1838">
        <f>ROUND(Table1[[#This Row],[Discharge Time (s)]]/3600,3)</f>
        <v>35.896000000000001</v>
      </c>
    </row>
    <row r="1839" spans="1:10" hidden="1">
      <c r="A1839" t="s">
        <v>11</v>
      </c>
      <c r="B1839">
        <v>3</v>
      </c>
      <c r="C1839" s="13">
        <v>162</v>
      </c>
      <c r="D1839" t="str">
        <f>IF(OR(MOD((Table1[[#This Row],[Cycle]])-1,8)=0,Table1[[#This Row],[Cycle]]=1),"Yes","No")</f>
        <v>No</v>
      </c>
      <c r="E1839">
        <v>1.0109922479505E-2</v>
      </c>
      <c r="F1839">
        <f t="shared" si="31"/>
        <v>10.109922479505</v>
      </c>
      <c r="H1839">
        <v>4.0450582504272461</v>
      </c>
      <c r="I1839">
        <v>57601.990168927499</v>
      </c>
      <c r="J1839">
        <f>ROUND(Table1[[#This Row],[Discharge Time (s)]]/3600,3)</f>
        <v>16.001000000000001</v>
      </c>
    </row>
    <row r="1840" spans="1:10" hidden="1">
      <c r="A1840" t="s">
        <v>11</v>
      </c>
      <c r="B1840">
        <v>3</v>
      </c>
      <c r="C1840" s="13">
        <v>163</v>
      </c>
      <c r="D1840" t="str">
        <f>IF(OR(MOD((Table1[[#This Row],[Cycle]])-1,8)=0,Table1[[#This Row],[Cycle]]=1),"Yes","No")</f>
        <v>No</v>
      </c>
      <c r="E1840">
        <v>1.0095437718031E-2</v>
      </c>
      <c r="F1840">
        <f t="shared" si="31"/>
        <v>10.095437718031</v>
      </c>
      <c r="H1840">
        <v>3.6933138370513916</v>
      </c>
      <c r="I1840">
        <v>57602.001535313815</v>
      </c>
      <c r="J1840">
        <f>ROUND(Table1[[#This Row],[Discharge Time (s)]]/3600,3)</f>
        <v>16.001000000000001</v>
      </c>
    </row>
    <row r="1841" spans="1:10" hidden="1">
      <c r="A1841" t="s">
        <v>11</v>
      </c>
      <c r="B1841">
        <v>3</v>
      </c>
      <c r="C1841" s="13">
        <v>164</v>
      </c>
      <c r="D1841" t="str">
        <f>IF(OR(MOD((Table1[[#This Row],[Cycle]])-1,8)=0,Table1[[#This Row],[Cycle]]=1),"Yes","No")</f>
        <v>No</v>
      </c>
      <c r="E1841">
        <v>1.0074752780084999E-2</v>
      </c>
      <c r="F1841">
        <f t="shared" si="31"/>
        <v>10.074752780084999</v>
      </c>
      <c r="H1841">
        <v>3.7774147987365723</v>
      </c>
      <c r="I1841">
        <v>57600.037668351215</v>
      </c>
      <c r="J1841">
        <f>ROUND(Table1[[#This Row],[Discharge Time (s)]]/3600,3)</f>
        <v>16</v>
      </c>
    </row>
    <row r="1842" spans="1:10" hidden="1">
      <c r="A1842" t="s">
        <v>11</v>
      </c>
      <c r="B1842">
        <v>3</v>
      </c>
      <c r="C1842" s="13">
        <v>165</v>
      </c>
      <c r="D1842" t="str">
        <f>IF(OR(MOD((Table1[[#This Row],[Cycle]])-1,8)=0,Table1[[#This Row],[Cycle]]=1),"Yes","No")</f>
        <v>No</v>
      </c>
      <c r="E1842">
        <v>1.0081347323880999E-2</v>
      </c>
      <c r="F1842">
        <f t="shared" si="31"/>
        <v>10.081347323880999</v>
      </c>
      <c r="H1842">
        <v>3.649345874786377</v>
      </c>
      <c r="I1842">
        <v>57601.998599353145</v>
      </c>
      <c r="J1842">
        <f>ROUND(Table1[[#This Row],[Discharge Time (s)]]/3600,3)</f>
        <v>16.001000000000001</v>
      </c>
    </row>
    <row r="1843" spans="1:10" hidden="1">
      <c r="A1843" t="s">
        <v>11</v>
      </c>
      <c r="B1843">
        <v>3</v>
      </c>
      <c r="C1843" s="13">
        <v>166</v>
      </c>
      <c r="D1843" t="str">
        <f>IF(OR(MOD((Table1[[#This Row],[Cycle]])-1,8)=0,Table1[[#This Row],[Cycle]]=1),"Yes","No")</f>
        <v>No</v>
      </c>
      <c r="E1843">
        <v>1.0090723170685E-2</v>
      </c>
      <c r="F1843">
        <f t="shared" si="31"/>
        <v>10.090723170685001</v>
      </c>
      <c r="H1843">
        <v>3.7353856563568115</v>
      </c>
      <c r="I1843">
        <v>57600.037881091601</v>
      </c>
      <c r="J1843">
        <f>ROUND(Table1[[#This Row],[Discharge Time (s)]]/3600,3)</f>
        <v>16</v>
      </c>
    </row>
    <row r="1844" spans="1:10" hidden="1">
      <c r="A1844" t="s">
        <v>11</v>
      </c>
      <c r="B1844">
        <v>3</v>
      </c>
      <c r="C1844" s="13">
        <v>167</v>
      </c>
      <c r="D1844" t="str">
        <f>IF(OR(MOD((Table1[[#This Row],[Cycle]])-1,8)=0,Table1[[#This Row],[Cycle]]=1),"Yes","No")</f>
        <v>No</v>
      </c>
      <c r="E1844">
        <v>1.0071798752901999E-2</v>
      </c>
      <c r="F1844">
        <f t="shared" si="31"/>
        <v>10.071798752902</v>
      </c>
      <c r="H1844">
        <v>3.7353856563568115</v>
      </c>
      <c r="I1844">
        <v>57600.037376912442</v>
      </c>
      <c r="J1844">
        <f>ROUND(Table1[[#This Row],[Discharge Time (s)]]/3600,3)</f>
        <v>16</v>
      </c>
    </row>
    <row r="1845" spans="1:10" hidden="1">
      <c r="A1845" t="s">
        <v>11</v>
      </c>
      <c r="B1845">
        <v>3</v>
      </c>
      <c r="C1845" s="13">
        <v>168</v>
      </c>
      <c r="D1845" t="str">
        <f>IF(OR(MOD((Table1[[#This Row],[Cycle]])-1,8)=0,Table1[[#This Row],[Cycle]]=1),"Yes","No")</f>
        <v>No</v>
      </c>
      <c r="E1845">
        <v>0</v>
      </c>
      <c r="F1845">
        <f t="shared" si="31"/>
        <v>0</v>
      </c>
      <c r="H1845">
        <v>3.7353856563568115</v>
      </c>
      <c r="I1845">
        <v>0</v>
      </c>
      <c r="J1845">
        <f>ROUND(Table1[[#This Row],[Discharge Time (s)]]/3600,3)</f>
        <v>0</v>
      </c>
    </row>
    <row r="1846" spans="1:10" hidden="1">
      <c r="A1846" t="s">
        <v>11</v>
      </c>
      <c r="B1846">
        <v>3</v>
      </c>
      <c r="C1846" s="13">
        <v>169</v>
      </c>
      <c r="D1846" t="str">
        <f>IF(OR(MOD((Table1[[#This Row],[Cycle]])-1,8)=0,Table1[[#This Row],[Cycle]]=1),"Yes","No")</f>
        <v>Yes</v>
      </c>
      <c r="E1846">
        <v>2.0783391349101E-2</v>
      </c>
      <c r="F1846">
        <f t="shared" si="31"/>
        <v>20.783391349100999</v>
      </c>
      <c r="H1846">
        <v>3.7372817993164063</v>
      </c>
      <c r="I1846">
        <v>129333.23816062383</v>
      </c>
      <c r="J1846">
        <f>ROUND(Table1[[#This Row],[Discharge Time (s)]]/3600,3)</f>
        <v>35.926000000000002</v>
      </c>
    </row>
    <row r="1847" spans="1:10" hidden="1">
      <c r="A1847" t="s">
        <v>11</v>
      </c>
      <c r="B1847">
        <v>3</v>
      </c>
      <c r="C1847" s="13">
        <v>170</v>
      </c>
      <c r="D1847" t="str">
        <f>IF(OR(MOD((Table1[[#This Row],[Cycle]])-1,8)=0,Table1[[#This Row],[Cycle]]=1),"Yes","No")</f>
        <v>No</v>
      </c>
      <c r="E1847">
        <v>1.0090776363506001E-2</v>
      </c>
      <c r="F1847">
        <f t="shared" ref="F1847:F1910" si="32">1000*E1847</f>
        <v>10.090776363506</v>
      </c>
      <c r="H1847">
        <v>4.1288022994995117</v>
      </c>
      <c r="I1847">
        <v>57602.001619658949</v>
      </c>
      <c r="J1847">
        <f>ROUND(Table1[[#This Row],[Discharge Time (s)]]/3600,3)</f>
        <v>16.001000000000001</v>
      </c>
    </row>
    <row r="1848" spans="1:10" hidden="1">
      <c r="A1848" t="s">
        <v>11</v>
      </c>
      <c r="B1848">
        <v>3</v>
      </c>
      <c r="C1848" s="13">
        <v>171</v>
      </c>
      <c r="D1848" t="str">
        <f>IF(OR(MOD((Table1[[#This Row],[Cycle]])-1,8)=0,Table1[[#This Row],[Cycle]]=1),"Yes","No")</f>
        <v>No</v>
      </c>
      <c r="E1848">
        <v>1.0101779537757E-2</v>
      </c>
      <c r="F1848">
        <f t="shared" si="32"/>
        <v>10.101779537757</v>
      </c>
      <c r="H1848">
        <v>3.7372817993164063</v>
      </c>
      <c r="I1848">
        <v>57602.001034223671</v>
      </c>
      <c r="J1848">
        <f>ROUND(Table1[[#This Row],[Discharge Time (s)]]/3600,3)</f>
        <v>16.001000000000001</v>
      </c>
    </row>
    <row r="1849" spans="1:10" hidden="1">
      <c r="A1849" t="s">
        <v>11</v>
      </c>
      <c r="B1849">
        <v>3</v>
      </c>
      <c r="C1849" s="13">
        <v>172</v>
      </c>
      <c r="D1849" t="str">
        <f>IF(OR(MOD((Table1[[#This Row],[Cycle]])-1,8)=0,Table1[[#This Row],[Cycle]]=1),"Yes","No")</f>
        <v>No</v>
      </c>
      <c r="E1849">
        <v>1.0074019998297001E-2</v>
      </c>
      <c r="F1849">
        <f t="shared" si="32"/>
        <v>10.074019998297</v>
      </c>
      <c r="H1849">
        <v>3.6933138370513916</v>
      </c>
      <c r="I1849">
        <v>57602.003735964565</v>
      </c>
      <c r="J1849">
        <f>ROUND(Table1[[#This Row],[Discharge Time (s)]]/3600,3)</f>
        <v>16.001000000000001</v>
      </c>
    </row>
    <row r="1850" spans="1:10" hidden="1">
      <c r="A1850" t="s">
        <v>11</v>
      </c>
      <c r="B1850">
        <v>3</v>
      </c>
      <c r="C1850" s="13">
        <v>173</v>
      </c>
      <c r="D1850" t="str">
        <f>IF(OR(MOD((Table1[[#This Row],[Cycle]])-1,8)=0,Table1[[#This Row],[Cycle]]=1),"Yes","No")</f>
        <v>No</v>
      </c>
      <c r="E1850">
        <v>1.0076958103227E-2</v>
      </c>
      <c r="F1850">
        <f t="shared" si="32"/>
        <v>10.076958103227</v>
      </c>
      <c r="H1850">
        <v>3.7774147987365723</v>
      </c>
      <c r="I1850">
        <v>57600.040630255986</v>
      </c>
      <c r="J1850">
        <f>ROUND(Table1[[#This Row],[Discharge Time (s)]]/3600,3)</f>
        <v>16</v>
      </c>
    </row>
    <row r="1851" spans="1:10" hidden="1">
      <c r="A1851" t="s">
        <v>11</v>
      </c>
      <c r="B1851">
        <v>3</v>
      </c>
      <c r="C1851" s="13">
        <v>174</v>
      </c>
      <c r="D1851" t="str">
        <f>IF(OR(MOD((Table1[[#This Row],[Cycle]])-1,8)=0,Table1[[#This Row],[Cycle]]=1),"Yes","No")</f>
        <v>No</v>
      </c>
      <c r="E1851">
        <v>1.0109370322481E-2</v>
      </c>
      <c r="F1851">
        <f t="shared" si="32"/>
        <v>10.109370322481</v>
      </c>
      <c r="H1851">
        <v>3.6951894760131836</v>
      </c>
      <c r="I1851">
        <v>57600.037959798137</v>
      </c>
      <c r="J1851">
        <f>ROUND(Table1[[#This Row],[Discharge Time (s)]]/3600,3)</f>
        <v>16</v>
      </c>
    </row>
    <row r="1852" spans="1:10" hidden="1">
      <c r="A1852" t="s">
        <v>11</v>
      </c>
      <c r="B1852">
        <v>3</v>
      </c>
      <c r="C1852" s="13">
        <v>175</v>
      </c>
      <c r="D1852" t="str">
        <f>IF(OR(MOD((Table1[[#This Row],[Cycle]])-1,8)=0,Table1[[#This Row],[Cycle]]=1),"Yes","No")</f>
        <v>No</v>
      </c>
      <c r="E1852">
        <v>1.01572743838E-2</v>
      </c>
      <c r="F1852">
        <f t="shared" si="32"/>
        <v>10.157274383799999</v>
      </c>
      <c r="H1852">
        <v>3.6951894760131836</v>
      </c>
      <c r="I1852">
        <v>57602.003253375311</v>
      </c>
      <c r="J1852">
        <f>ROUND(Table1[[#This Row],[Discharge Time (s)]]/3600,3)</f>
        <v>16.001000000000001</v>
      </c>
    </row>
    <row r="1853" spans="1:10" hidden="1">
      <c r="A1853" t="s">
        <v>11</v>
      </c>
      <c r="B1853">
        <v>3</v>
      </c>
      <c r="C1853" s="13">
        <v>176</v>
      </c>
      <c r="D1853" t="str">
        <f>IF(OR(MOD((Table1[[#This Row],[Cycle]])-1,8)=0,Table1[[#This Row],[Cycle]]=1),"Yes","No")</f>
        <v>No</v>
      </c>
      <c r="E1853">
        <v>0</v>
      </c>
      <c r="F1853">
        <f t="shared" si="32"/>
        <v>0</v>
      </c>
      <c r="H1853">
        <v>3.6951894760131836</v>
      </c>
      <c r="I1853">
        <v>0</v>
      </c>
      <c r="J1853">
        <f>ROUND(Table1[[#This Row],[Discharge Time (s)]]/3600,3)</f>
        <v>0</v>
      </c>
    </row>
    <row r="1854" spans="1:10" hidden="1">
      <c r="A1854" t="s">
        <v>11</v>
      </c>
      <c r="B1854">
        <v>3</v>
      </c>
      <c r="C1854" s="13">
        <v>177</v>
      </c>
      <c r="D1854" t="str">
        <f>IF(OR(MOD((Table1[[#This Row],[Cycle]])-1,8)=0,Table1[[#This Row],[Cycle]]=1),"Yes","No")</f>
        <v>Yes</v>
      </c>
      <c r="E1854">
        <v>2.0830504788914999E-2</v>
      </c>
      <c r="F1854">
        <f t="shared" si="32"/>
        <v>20.830504788915</v>
      </c>
      <c r="H1854">
        <v>3.7372817993164063</v>
      </c>
      <c r="I1854">
        <v>128676.25675534396</v>
      </c>
      <c r="J1854">
        <f>ROUND(Table1[[#This Row],[Discharge Time (s)]]/3600,3)</f>
        <v>35.743000000000002</v>
      </c>
    </row>
    <row r="1855" spans="1:10" hidden="1">
      <c r="A1855" t="s">
        <v>11</v>
      </c>
      <c r="B1855">
        <v>3</v>
      </c>
      <c r="C1855" s="13">
        <v>178</v>
      </c>
      <c r="D1855" t="str">
        <f>IF(OR(MOD((Table1[[#This Row],[Cycle]])-1,8)=0,Table1[[#This Row],[Cycle]]=1),"Yes","No")</f>
        <v>No</v>
      </c>
      <c r="E1855">
        <v>1.0109127153825E-2</v>
      </c>
      <c r="F1855">
        <f t="shared" si="32"/>
        <v>10.109127153825</v>
      </c>
      <c r="H1855">
        <v>4.0471124649047852</v>
      </c>
      <c r="I1855">
        <v>57602.003784467357</v>
      </c>
      <c r="J1855">
        <f>ROUND(Table1[[#This Row],[Discharge Time (s)]]/3600,3)</f>
        <v>16.001000000000001</v>
      </c>
    </row>
    <row r="1856" spans="1:10" hidden="1">
      <c r="A1856" t="s">
        <v>11</v>
      </c>
      <c r="B1856">
        <v>3</v>
      </c>
      <c r="C1856" s="13">
        <v>179</v>
      </c>
      <c r="D1856" t="str">
        <f>IF(OR(MOD((Table1[[#This Row],[Cycle]])-1,8)=0,Table1[[#This Row],[Cycle]]=1),"Yes","No")</f>
        <v>No</v>
      </c>
      <c r="E1856">
        <v>1.0102654183759999E-2</v>
      </c>
      <c r="F1856">
        <f t="shared" si="32"/>
        <v>10.102654183759999</v>
      </c>
      <c r="H1856">
        <v>3.6970672607421875</v>
      </c>
      <c r="I1856">
        <v>57602.003750379794</v>
      </c>
      <c r="J1856">
        <f>ROUND(Table1[[#This Row],[Discharge Time (s)]]/3600,3)</f>
        <v>16.001000000000001</v>
      </c>
    </row>
    <row r="1857" spans="1:10" hidden="1">
      <c r="A1857" t="s">
        <v>11</v>
      </c>
      <c r="B1857">
        <v>3</v>
      </c>
      <c r="C1857" s="13">
        <v>180</v>
      </c>
      <c r="D1857" t="str">
        <f>IF(OR(MOD((Table1[[#This Row],[Cycle]])-1,8)=0,Table1[[#This Row],[Cycle]]=1),"Yes","No")</f>
        <v>No</v>
      </c>
      <c r="E1857">
        <v>1.0094010903915001E-2</v>
      </c>
      <c r="F1857">
        <f t="shared" si="32"/>
        <v>10.094010903915001</v>
      </c>
      <c r="H1857">
        <v>3.8213381767272949</v>
      </c>
      <c r="I1857">
        <v>57600.03829840845</v>
      </c>
      <c r="J1857">
        <f>ROUND(Table1[[#This Row],[Discharge Time (s)]]/3600,3)</f>
        <v>16</v>
      </c>
    </row>
    <row r="1858" spans="1:10" hidden="1">
      <c r="A1858" t="s">
        <v>11</v>
      </c>
      <c r="B1858">
        <v>3</v>
      </c>
      <c r="C1858" s="13">
        <v>181</v>
      </c>
      <c r="D1858" t="str">
        <f>IF(OR(MOD((Table1[[#This Row],[Cycle]])-1,8)=0,Table1[[#This Row],[Cycle]]=1),"Yes","No")</f>
        <v>No</v>
      </c>
      <c r="E1858">
        <v>1.0128042209396001E-2</v>
      </c>
      <c r="F1858">
        <f t="shared" si="32"/>
        <v>10.128042209396002</v>
      </c>
      <c r="H1858">
        <v>3.6933138370513916</v>
      </c>
      <c r="I1858">
        <v>57602.003607570579</v>
      </c>
      <c r="J1858">
        <f>ROUND(Table1[[#This Row],[Discharge Time (s)]]/3600,3)</f>
        <v>16.001000000000001</v>
      </c>
    </row>
    <row r="1859" spans="1:10" hidden="1">
      <c r="A1859" t="s">
        <v>11</v>
      </c>
      <c r="B1859">
        <v>3</v>
      </c>
      <c r="C1859" s="13">
        <v>182</v>
      </c>
      <c r="D1859" t="str">
        <f>IF(OR(MOD((Table1[[#This Row],[Cycle]])-1,8)=0,Table1[[#This Row],[Cycle]]=1),"Yes","No")</f>
        <v>No</v>
      </c>
      <c r="E1859">
        <v>1.010966450819E-2</v>
      </c>
      <c r="F1859">
        <f t="shared" si="32"/>
        <v>10.109664508189999</v>
      </c>
      <c r="H1859">
        <v>3.7391798496246338</v>
      </c>
      <c r="I1859">
        <v>57602.003792235759</v>
      </c>
      <c r="J1859">
        <f>ROUND(Table1[[#This Row],[Discharge Time (s)]]/3600,3)</f>
        <v>16.001000000000001</v>
      </c>
    </row>
    <row r="1860" spans="1:10" hidden="1">
      <c r="A1860" t="s">
        <v>11</v>
      </c>
      <c r="B1860">
        <v>3</v>
      </c>
      <c r="C1860" s="13">
        <v>183</v>
      </c>
      <c r="D1860" t="str">
        <f>IF(OR(MOD((Table1[[#This Row],[Cycle]])-1,8)=0,Table1[[#This Row],[Cycle]]=1),"Yes","No")</f>
        <v>No</v>
      </c>
      <c r="E1860">
        <v>1.0108174001299E-2</v>
      </c>
      <c r="F1860">
        <f t="shared" si="32"/>
        <v>10.108174001299</v>
      </c>
      <c r="H1860">
        <v>3.7372817993164063</v>
      </c>
      <c r="I1860">
        <v>57600.041754441627</v>
      </c>
      <c r="J1860">
        <f>ROUND(Table1[[#This Row],[Discharge Time (s)]]/3600,3)</f>
        <v>16</v>
      </c>
    </row>
    <row r="1861" spans="1:10" hidden="1">
      <c r="A1861" t="s">
        <v>11</v>
      </c>
      <c r="B1861">
        <v>3</v>
      </c>
      <c r="C1861" s="13">
        <v>184</v>
      </c>
      <c r="D1861" t="str">
        <f>IF(OR(MOD((Table1[[#This Row],[Cycle]])-1,8)=0,Table1[[#This Row],[Cycle]]=1),"Yes","No")</f>
        <v>No</v>
      </c>
      <c r="E1861">
        <v>0</v>
      </c>
      <c r="F1861">
        <f t="shared" si="32"/>
        <v>0</v>
      </c>
      <c r="H1861">
        <v>3.7372817993164063</v>
      </c>
      <c r="I1861">
        <v>0</v>
      </c>
      <c r="J1861">
        <f>ROUND(Table1[[#This Row],[Discharge Time (s)]]/3600,3)</f>
        <v>0</v>
      </c>
    </row>
    <row r="1862" spans="1:10" hidden="1">
      <c r="A1862" t="s">
        <v>11</v>
      </c>
      <c r="B1862">
        <v>3</v>
      </c>
      <c r="C1862" s="13">
        <v>185</v>
      </c>
      <c r="D1862" t="str">
        <f>IF(OR(MOD((Table1[[#This Row],[Cycle]])-1,8)=0,Table1[[#This Row],[Cycle]]=1),"Yes","No")</f>
        <v>Yes</v>
      </c>
      <c r="E1862">
        <v>2.0786966814675002E-2</v>
      </c>
      <c r="F1862">
        <f t="shared" si="32"/>
        <v>20.786966814675001</v>
      </c>
      <c r="H1862">
        <v>3.8232772350311279</v>
      </c>
      <c r="I1862">
        <v>128721.12124653012</v>
      </c>
      <c r="J1862">
        <f>ROUND(Table1[[#This Row],[Discharge Time (s)]]/3600,3)</f>
        <v>35.756</v>
      </c>
    </row>
    <row r="1863" spans="1:10" hidden="1">
      <c r="A1863" t="s">
        <v>11</v>
      </c>
      <c r="B1863">
        <v>3</v>
      </c>
      <c r="C1863" s="13">
        <v>186</v>
      </c>
      <c r="D1863" t="str">
        <f>IF(OR(MOD((Table1[[#This Row],[Cycle]])-1,8)=0,Table1[[#This Row],[Cycle]]=1),"Yes","No")</f>
        <v>No</v>
      </c>
      <c r="E1863">
        <v>1.0114233217976E-2</v>
      </c>
      <c r="F1863">
        <f t="shared" si="32"/>
        <v>10.114233217976</v>
      </c>
      <c r="H1863">
        <v>4.0890259742736816</v>
      </c>
      <c r="I1863">
        <v>57600.042193674322</v>
      </c>
      <c r="J1863">
        <f>ROUND(Table1[[#This Row],[Discharge Time (s)]]/3600,3)</f>
        <v>16</v>
      </c>
    </row>
    <row r="1864" spans="1:10" hidden="1">
      <c r="A1864" t="s">
        <v>11</v>
      </c>
      <c r="B1864">
        <v>3</v>
      </c>
      <c r="C1864" s="13">
        <v>187</v>
      </c>
      <c r="D1864" t="str">
        <f>IF(OR(MOD((Table1[[#This Row],[Cycle]])-1,8)=0,Table1[[#This Row],[Cycle]]=1),"Yes","No")</f>
        <v>No</v>
      </c>
      <c r="E1864">
        <v>1.0107987107246001E-2</v>
      </c>
      <c r="F1864">
        <f t="shared" si="32"/>
        <v>10.107987107246</v>
      </c>
      <c r="H1864">
        <v>3.6951894760131836</v>
      </c>
      <c r="I1864">
        <v>57602.001973204577</v>
      </c>
      <c r="J1864">
        <f>ROUND(Table1[[#This Row],[Discharge Time (s)]]/3600,3)</f>
        <v>16.001000000000001</v>
      </c>
    </row>
    <row r="1865" spans="1:10" hidden="1">
      <c r="A1865" t="s">
        <v>11</v>
      </c>
      <c r="B1865">
        <v>3</v>
      </c>
      <c r="C1865" s="13">
        <v>188</v>
      </c>
      <c r="D1865" t="str">
        <f>IF(OR(MOD((Table1[[#This Row],[Cycle]])-1,8)=0,Table1[[#This Row],[Cycle]]=1),"Yes","No")</f>
        <v>No</v>
      </c>
      <c r="E1865">
        <v>1.0101305717945E-2</v>
      </c>
      <c r="F1865">
        <f t="shared" si="32"/>
        <v>10.101305717944999</v>
      </c>
      <c r="H1865">
        <v>3.8232772350311279</v>
      </c>
      <c r="I1865">
        <v>57602.004213316744</v>
      </c>
      <c r="J1865">
        <f>ROUND(Table1[[#This Row],[Discharge Time (s)]]/3600,3)</f>
        <v>16.001000000000001</v>
      </c>
    </row>
    <row r="1866" spans="1:10" hidden="1">
      <c r="A1866" t="s">
        <v>11</v>
      </c>
      <c r="B1866">
        <v>3</v>
      </c>
      <c r="C1866" s="13">
        <v>189</v>
      </c>
      <c r="D1866" t="str">
        <f>IF(OR(MOD((Table1[[#This Row],[Cycle]])-1,8)=0,Table1[[#This Row],[Cycle]]=1),"Yes","No")</f>
        <v>No</v>
      </c>
      <c r="E1866">
        <v>1.0075867450477E-2</v>
      </c>
      <c r="F1866">
        <f t="shared" si="32"/>
        <v>10.075867450477</v>
      </c>
      <c r="H1866">
        <v>3.7793314456939697</v>
      </c>
      <c r="I1866">
        <v>57602.003484687681</v>
      </c>
      <c r="J1866">
        <f>ROUND(Table1[[#This Row],[Discharge Time (s)]]/3600,3)</f>
        <v>16.001000000000001</v>
      </c>
    </row>
    <row r="1867" spans="1:10" hidden="1">
      <c r="A1867" t="s">
        <v>11</v>
      </c>
      <c r="B1867">
        <v>3</v>
      </c>
      <c r="C1867" s="13">
        <v>190</v>
      </c>
      <c r="D1867" t="str">
        <f>IF(OR(MOD((Table1[[#This Row],[Cycle]])-1,8)=0,Table1[[#This Row],[Cycle]]=1),"Yes","No")</f>
        <v>No</v>
      </c>
      <c r="E1867">
        <v>1.0069167044315999E-2</v>
      </c>
      <c r="F1867">
        <f t="shared" si="32"/>
        <v>10.069167044316</v>
      </c>
      <c r="H1867">
        <v>3.8194012641906738</v>
      </c>
      <c r="I1867">
        <v>57602.002204979915</v>
      </c>
      <c r="J1867">
        <f>ROUND(Table1[[#This Row],[Discharge Time (s)]]/3600,3)</f>
        <v>16.001000000000001</v>
      </c>
    </row>
    <row r="1868" spans="1:10" hidden="1">
      <c r="A1868" t="s">
        <v>11</v>
      </c>
      <c r="B1868">
        <v>3</v>
      </c>
      <c r="C1868" s="13">
        <v>191</v>
      </c>
      <c r="D1868" t="str">
        <f>IF(OR(MOD((Table1[[#This Row],[Cycle]])-1,8)=0,Table1[[#This Row],[Cycle]]=1),"Yes","No")</f>
        <v>No</v>
      </c>
      <c r="E1868">
        <v>1.0086004212453E-2</v>
      </c>
      <c r="F1868">
        <f t="shared" si="32"/>
        <v>10.086004212453</v>
      </c>
      <c r="H1868">
        <v>3.86330246925354</v>
      </c>
      <c r="I1868">
        <v>57600.037693391707</v>
      </c>
      <c r="J1868">
        <f>ROUND(Table1[[#This Row],[Discharge Time (s)]]/3600,3)</f>
        <v>16</v>
      </c>
    </row>
    <row r="1869" spans="1:10" hidden="1">
      <c r="A1869" t="s">
        <v>11</v>
      </c>
      <c r="B1869">
        <v>3</v>
      </c>
      <c r="C1869" s="13">
        <v>192</v>
      </c>
      <c r="D1869" t="str">
        <f>IF(OR(MOD((Table1[[#This Row],[Cycle]])-1,8)=0,Table1[[#This Row],[Cycle]]=1),"Yes","No")</f>
        <v>No</v>
      </c>
      <c r="E1869">
        <v>0</v>
      </c>
      <c r="F1869">
        <f t="shared" si="32"/>
        <v>0</v>
      </c>
      <c r="H1869">
        <v>3.86330246925354</v>
      </c>
      <c r="I1869">
        <v>0</v>
      </c>
      <c r="J1869">
        <f>ROUND(Table1[[#This Row],[Discharge Time (s)]]/3600,3)</f>
        <v>0</v>
      </c>
    </row>
    <row r="1870" spans="1:10" hidden="1">
      <c r="A1870" t="s">
        <v>11</v>
      </c>
      <c r="B1870">
        <v>3</v>
      </c>
      <c r="C1870" s="13">
        <v>193</v>
      </c>
      <c r="D1870" t="str">
        <f>IF(OR(MOD((Table1[[#This Row],[Cycle]])-1,8)=0,Table1[[#This Row],[Cycle]]=1),"Yes","No")</f>
        <v>Yes</v>
      </c>
      <c r="E1870">
        <v>2.0746277764181E-2</v>
      </c>
      <c r="F1870">
        <f t="shared" si="32"/>
        <v>20.746277764180999</v>
      </c>
      <c r="H1870">
        <v>3.8232772350311279</v>
      </c>
      <c r="I1870">
        <v>128757.54702559476</v>
      </c>
      <c r="J1870">
        <f>ROUND(Table1[[#This Row],[Discharge Time (s)]]/3600,3)</f>
        <v>35.765999999999998</v>
      </c>
    </row>
    <row r="1871" spans="1:10" hidden="1">
      <c r="A1871" t="s">
        <v>11</v>
      </c>
      <c r="B1871">
        <v>3</v>
      </c>
      <c r="C1871" s="13">
        <v>194</v>
      </c>
      <c r="D1871" t="str">
        <f>IF(OR(MOD((Table1[[#This Row],[Cycle]])-1,8)=0,Table1[[#This Row],[Cycle]]=1),"Yes","No")</f>
        <v>No</v>
      </c>
      <c r="E1871">
        <v>1.0079511374278E-2</v>
      </c>
      <c r="F1871">
        <f t="shared" si="32"/>
        <v>10.079511374278001</v>
      </c>
      <c r="H1871">
        <v>4.1727256774902344</v>
      </c>
      <c r="I1871">
        <v>57602.003830220463</v>
      </c>
      <c r="J1871">
        <f>ROUND(Table1[[#This Row],[Discharge Time (s)]]/3600,3)</f>
        <v>16.001000000000001</v>
      </c>
    </row>
    <row r="1872" spans="1:10">
      <c r="A1872" t="s">
        <v>10</v>
      </c>
      <c r="B1872">
        <v>3</v>
      </c>
      <c r="C1872" s="13">
        <v>1</v>
      </c>
      <c r="D1872" t="str">
        <f>IF(OR(MOD((Table1[[#This Row],[Cycle]])-1,8)=0,Table1[[#This Row],[Cycle]]=1),"Yes","No")</f>
        <v>Yes</v>
      </c>
      <c r="E1872">
        <v>1.7581058732424999E-2</v>
      </c>
      <c r="F1872">
        <f t="shared" si="32"/>
        <v>17.581058732424999</v>
      </c>
      <c r="H1872">
        <v>1.3609033823013306</v>
      </c>
      <c r="I1872">
        <v>106294.62295187022</v>
      </c>
      <c r="J1872">
        <f>ROUND(Table1[[#This Row],[Discharge Time (s)]]/3600,3)</f>
        <v>29.526</v>
      </c>
    </row>
    <row r="1873" spans="1:10">
      <c r="A1873" t="s">
        <v>10</v>
      </c>
      <c r="B1873">
        <v>3</v>
      </c>
      <c r="C1873" s="13">
        <v>9</v>
      </c>
      <c r="D1873" t="str">
        <f>IF(OR(MOD((Table1[[#This Row],[Cycle]])-1,8)=0,Table1[[#This Row],[Cycle]]=1),"Yes","No")</f>
        <v>Yes</v>
      </c>
      <c r="E1873">
        <v>1.7195463833131999E-2</v>
      </c>
      <c r="F1873">
        <f t="shared" si="32"/>
        <v>17.195463833131999</v>
      </c>
      <c r="H1873">
        <v>1.4040826559066772</v>
      </c>
      <c r="I1873">
        <v>104786.85133067625</v>
      </c>
      <c r="J1873">
        <f>ROUND(Table1[[#This Row],[Discharge Time (s)]]/3600,3)</f>
        <v>29.106999999999999</v>
      </c>
    </row>
    <row r="1874" spans="1:10">
      <c r="A1874" t="s">
        <v>10</v>
      </c>
      <c r="B1874">
        <v>3</v>
      </c>
      <c r="C1874" s="20">
        <v>66</v>
      </c>
      <c r="D1874" t="str">
        <f>IF(OR(MOD((Table1[[#This Row],[Cycle]])-1,8)=0,Table1[[#This Row],[Cycle]]=1),"Yes","No")</f>
        <v>No</v>
      </c>
      <c r="E1874">
        <v>1.0082260967471E-2</v>
      </c>
      <c r="F1874">
        <f t="shared" si="32"/>
        <v>10.082260967471001</v>
      </c>
      <c r="H1874">
        <v>1.3609033823013306</v>
      </c>
      <c r="I1874">
        <v>57600.020039164039</v>
      </c>
      <c r="J1874">
        <f>ROUND(Table1[[#This Row],[Discharge Time (s)]]/3600,3)</f>
        <v>16</v>
      </c>
    </row>
    <row r="1875" spans="1:10">
      <c r="A1875" t="s">
        <v>10</v>
      </c>
      <c r="B1875">
        <v>3</v>
      </c>
      <c r="C1875" s="20">
        <v>67</v>
      </c>
      <c r="D1875" t="str">
        <f>IF(OR(MOD((Table1[[#This Row],[Cycle]])-1,8)=0,Table1[[#This Row],[Cycle]]=1),"Yes","No")</f>
        <v>No</v>
      </c>
      <c r="E1875">
        <v>1.00865746841E-2</v>
      </c>
      <c r="F1875">
        <f t="shared" si="32"/>
        <v>10.0865746841</v>
      </c>
      <c r="H1875">
        <v>1.3609033823013306</v>
      </c>
      <c r="I1875">
        <v>57600.007610561166</v>
      </c>
      <c r="J1875">
        <f>ROUND(Table1[[#This Row],[Discharge Time (s)]]/3600,3)</f>
        <v>16</v>
      </c>
    </row>
    <row r="1876" spans="1:10">
      <c r="A1876" t="s">
        <v>10</v>
      </c>
      <c r="B1876">
        <v>3</v>
      </c>
      <c r="C1876" s="20">
        <v>68</v>
      </c>
      <c r="D1876" t="str">
        <f>IF(OR(MOD((Table1[[#This Row],[Cycle]])-1,8)=0,Table1[[#This Row],[Cycle]]=1),"Yes","No")</f>
        <v>No</v>
      </c>
      <c r="E1876">
        <v>1.0090423018988E-2</v>
      </c>
      <c r="F1876">
        <f t="shared" si="32"/>
        <v>10.090423018988</v>
      </c>
      <c r="H1876">
        <v>1.3609033823013306</v>
      </c>
      <c r="I1876">
        <v>57601.976018571826</v>
      </c>
      <c r="J1876">
        <f>ROUND(Table1[[#This Row],[Discharge Time (s)]]/3600,3)</f>
        <v>16.001000000000001</v>
      </c>
    </row>
    <row r="1877" spans="1:10">
      <c r="A1877" t="s">
        <v>10</v>
      </c>
      <c r="B1877">
        <v>3</v>
      </c>
      <c r="C1877" s="20">
        <v>69</v>
      </c>
      <c r="D1877" t="str">
        <f>IF(OR(MOD((Table1[[#This Row],[Cycle]])-1,8)=0,Table1[[#This Row],[Cycle]]=1),"Yes","No")</f>
        <v>No</v>
      </c>
      <c r="E1877">
        <v>1.0090390500162E-2</v>
      </c>
      <c r="F1877">
        <f t="shared" si="32"/>
        <v>10.090390500162</v>
      </c>
      <c r="H1877">
        <v>1.3609033823013306</v>
      </c>
      <c r="I1877">
        <v>57600.009673534027</v>
      </c>
      <c r="J1877">
        <f>ROUND(Table1[[#This Row],[Discharge Time (s)]]/3600,3)</f>
        <v>16</v>
      </c>
    </row>
    <row r="1878" spans="1:10">
      <c r="A1878" t="s">
        <v>10</v>
      </c>
      <c r="B1878">
        <v>3</v>
      </c>
      <c r="C1878" s="20">
        <v>70</v>
      </c>
      <c r="D1878" t="str">
        <f>IF(OR(MOD((Table1[[#This Row],[Cycle]])-1,8)=0,Table1[[#This Row],[Cycle]]=1),"Yes","No")</f>
        <v>No</v>
      </c>
      <c r="E1878">
        <v>1.0088808703631E-2</v>
      </c>
      <c r="F1878">
        <f t="shared" si="32"/>
        <v>10.088808703631001</v>
      </c>
      <c r="H1878">
        <v>1.3609033823013306</v>
      </c>
      <c r="I1878">
        <v>57601.975615508738</v>
      </c>
      <c r="J1878">
        <f>ROUND(Table1[[#This Row],[Discharge Time (s)]]/3600,3)</f>
        <v>16.001000000000001</v>
      </c>
    </row>
    <row r="1879" spans="1:10">
      <c r="A1879" t="s">
        <v>10</v>
      </c>
      <c r="B1879">
        <v>3</v>
      </c>
      <c r="C1879" s="20">
        <v>71</v>
      </c>
      <c r="D1879" t="str">
        <f>IF(OR(MOD((Table1[[#This Row],[Cycle]])-1,8)=0,Table1[[#This Row],[Cycle]]=1),"Yes","No")</f>
        <v>No</v>
      </c>
      <c r="E1879">
        <v>1.0090711147659999E-2</v>
      </c>
      <c r="F1879">
        <f t="shared" si="32"/>
        <v>10.090711147659999</v>
      </c>
      <c r="H1879">
        <v>1.3609033823013306</v>
      </c>
      <c r="I1879">
        <v>57601.975679076568</v>
      </c>
      <c r="J1879">
        <f>ROUND(Table1[[#This Row],[Discharge Time (s)]]/3600,3)</f>
        <v>16.001000000000001</v>
      </c>
    </row>
    <row r="1880" spans="1:10">
      <c r="A1880" t="s">
        <v>10</v>
      </c>
      <c r="B1880">
        <v>3</v>
      </c>
      <c r="C1880" s="20">
        <v>72</v>
      </c>
      <c r="D1880" t="str">
        <f>IF(OR(MOD((Table1[[#This Row],[Cycle]])-1,8)=0,Table1[[#This Row],[Cycle]]=1),"Yes","No")</f>
        <v>No</v>
      </c>
      <c r="E1880">
        <v>0</v>
      </c>
      <c r="F1880">
        <f t="shared" si="32"/>
        <v>0</v>
      </c>
      <c r="H1880">
        <v>1.3609033823013306</v>
      </c>
      <c r="I1880">
        <v>0</v>
      </c>
      <c r="J1880">
        <f>ROUND(Table1[[#This Row],[Discharge Time (s)]]/3600,3)</f>
        <v>0</v>
      </c>
    </row>
    <row r="1881" spans="1:10">
      <c r="A1881" t="s">
        <v>10</v>
      </c>
      <c r="B1881">
        <v>3</v>
      </c>
      <c r="C1881" s="13">
        <v>17</v>
      </c>
      <c r="D1881" t="str">
        <f>IF(OR(MOD((Table1[[#This Row],[Cycle]])-1,8)=0,Table1[[#This Row],[Cycle]]=1),"Yes","No")</f>
        <v>Yes</v>
      </c>
      <c r="E1881">
        <v>1.7084682515405999E-2</v>
      </c>
      <c r="F1881">
        <f t="shared" si="32"/>
        <v>17.084682515405998</v>
      </c>
      <c r="H1881">
        <v>1.3176796436309814</v>
      </c>
      <c r="I1881">
        <v>104100.7300067934</v>
      </c>
      <c r="J1881">
        <f>ROUND(Table1[[#This Row],[Discharge Time (s)]]/3600,3)</f>
        <v>28.917000000000002</v>
      </c>
    </row>
    <row r="1882" spans="1:10">
      <c r="A1882" t="s">
        <v>10</v>
      </c>
      <c r="B1882">
        <v>3</v>
      </c>
      <c r="C1882" s="20">
        <v>74</v>
      </c>
      <c r="D1882" t="str">
        <f>IF(OR(MOD((Table1[[#This Row],[Cycle]])-1,8)=0,Table1[[#This Row],[Cycle]]=1),"Yes","No")</f>
        <v>No</v>
      </c>
      <c r="E1882">
        <v>1.0093836775827999E-2</v>
      </c>
      <c r="F1882">
        <f t="shared" si="32"/>
        <v>10.093836775827999</v>
      </c>
      <c r="H1882">
        <v>1.3609033823013306</v>
      </c>
      <c r="I1882">
        <v>57600.009347525061</v>
      </c>
      <c r="J1882">
        <f>ROUND(Table1[[#This Row],[Discharge Time (s)]]/3600,3)</f>
        <v>16</v>
      </c>
    </row>
    <row r="1883" spans="1:10">
      <c r="A1883" t="s">
        <v>10</v>
      </c>
      <c r="B1883">
        <v>3</v>
      </c>
      <c r="C1883" s="20">
        <v>75</v>
      </c>
      <c r="D1883" t="str">
        <f>IF(OR(MOD((Table1[[#This Row],[Cycle]])-1,8)=0,Table1[[#This Row],[Cycle]]=1),"Yes","No")</f>
        <v>No</v>
      </c>
      <c r="E1883">
        <v>1.008710650118E-2</v>
      </c>
      <c r="F1883">
        <f t="shared" si="32"/>
        <v>10.087106501180001</v>
      </c>
      <c r="H1883">
        <v>1.3609033823013306</v>
      </c>
      <c r="I1883">
        <v>57600.009730326783</v>
      </c>
      <c r="J1883">
        <f>ROUND(Table1[[#This Row],[Discharge Time (s)]]/3600,3)</f>
        <v>16</v>
      </c>
    </row>
    <row r="1884" spans="1:10">
      <c r="A1884" t="s">
        <v>10</v>
      </c>
      <c r="B1884">
        <v>3</v>
      </c>
      <c r="C1884" s="20">
        <v>76</v>
      </c>
      <c r="D1884" t="str">
        <f>IF(OR(MOD((Table1[[#This Row],[Cycle]])-1,8)=0,Table1[[#This Row],[Cycle]]=1),"Yes","No")</f>
        <v>No</v>
      </c>
      <c r="E1884">
        <v>1.0090930051109E-2</v>
      </c>
      <c r="F1884">
        <f t="shared" si="32"/>
        <v>10.090930051109</v>
      </c>
      <c r="H1884">
        <v>1.3609033823013306</v>
      </c>
      <c r="I1884">
        <v>57601.981420953147</v>
      </c>
      <c r="J1884">
        <f>ROUND(Table1[[#This Row],[Discharge Time (s)]]/3600,3)</f>
        <v>16.001000000000001</v>
      </c>
    </row>
    <row r="1885" spans="1:10">
      <c r="A1885" t="s">
        <v>10</v>
      </c>
      <c r="B1885">
        <v>3</v>
      </c>
      <c r="C1885" s="20">
        <v>77</v>
      </c>
      <c r="D1885" t="str">
        <f>IF(OR(MOD((Table1[[#This Row],[Cycle]])-1,8)=0,Table1[[#This Row],[Cycle]]=1),"Yes","No")</f>
        <v>No</v>
      </c>
      <c r="E1885">
        <v>1.0087731759738001E-2</v>
      </c>
      <c r="F1885">
        <f t="shared" si="32"/>
        <v>10.087731759738</v>
      </c>
      <c r="H1885">
        <v>1.3609033823013306</v>
      </c>
      <c r="I1885">
        <v>57600.013048536021</v>
      </c>
      <c r="J1885">
        <f>ROUND(Table1[[#This Row],[Discharge Time (s)]]/3600,3)</f>
        <v>16</v>
      </c>
    </row>
    <row r="1886" spans="1:10">
      <c r="A1886" t="s">
        <v>10</v>
      </c>
      <c r="B1886">
        <v>3</v>
      </c>
      <c r="C1886" s="20">
        <v>78</v>
      </c>
      <c r="D1886" t="str">
        <f>IF(OR(MOD((Table1[[#This Row],[Cycle]])-1,8)=0,Table1[[#This Row],[Cycle]]=1),"Yes","No")</f>
        <v>No</v>
      </c>
      <c r="E1886">
        <v>1.0089757753441999E-2</v>
      </c>
      <c r="F1886">
        <f t="shared" si="32"/>
        <v>10.089757753441999</v>
      </c>
      <c r="H1886">
        <v>1.3609033823013306</v>
      </c>
      <c r="I1886">
        <v>57600.010828389553</v>
      </c>
      <c r="J1886">
        <f>ROUND(Table1[[#This Row],[Discharge Time (s)]]/3600,3)</f>
        <v>16</v>
      </c>
    </row>
    <row r="1887" spans="1:10">
      <c r="A1887" t="s">
        <v>10</v>
      </c>
      <c r="B1887">
        <v>3</v>
      </c>
      <c r="C1887" s="20">
        <v>79</v>
      </c>
      <c r="D1887" t="str">
        <f>IF(OR(MOD((Table1[[#This Row],[Cycle]])-1,8)=0,Table1[[#This Row],[Cycle]]=1),"Yes","No")</f>
        <v>No</v>
      </c>
      <c r="E1887">
        <v>1.0090060114905E-2</v>
      </c>
      <c r="F1887">
        <f t="shared" si="32"/>
        <v>10.090060114905</v>
      </c>
      <c r="H1887">
        <v>1.3609033823013306</v>
      </c>
      <c r="I1887">
        <v>57601.974805477614</v>
      </c>
      <c r="J1887">
        <f>ROUND(Table1[[#This Row],[Discharge Time (s)]]/3600,3)</f>
        <v>16.001000000000001</v>
      </c>
    </row>
    <row r="1888" spans="1:10">
      <c r="A1888" t="s">
        <v>10</v>
      </c>
      <c r="B1888">
        <v>3</v>
      </c>
      <c r="C1888" s="20">
        <v>80</v>
      </c>
      <c r="D1888" t="str">
        <f>IF(OR(MOD((Table1[[#This Row],[Cycle]])-1,8)=0,Table1[[#This Row],[Cycle]]=1),"Yes","No")</f>
        <v>No</v>
      </c>
      <c r="E1888">
        <v>0</v>
      </c>
      <c r="F1888">
        <f t="shared" si="32"/>
        <v>0</v>
      </c>
      <c r="H1888">
        <v>1.3609033823013306</v>
      </c>
      <c r="I1888">
        <v>0</v>
      </c>
      <c r="J1888">
        <f>ROUND(Table1[[#This Row],[Discharge Time (s)]]/3600,3)</f>
        <v>0</v>
      </c>
    </row>
    <row r="1889" spans="1:10">
      <c r="A1889" t="s">
        <v>10</v>
      </c>
      <c r="B1889">
        <v>3</v>
      </c>
      <c r="C1889" s="13">
        <v>25</v>
      </c>
      <c r="D1889" t="str">
        <f>IF(OR(MOD((Table1[[#This Row],[Cycle]])-1,8)=0,Table1[[#This Row],[Cycle]]=1),"Yes","No")</f>
        <v>Yes</v>
      </c>
      <c r="E1889">
        <v>1.7012146430947998E-2</v>
      </c>
      <c r="F1889">
        <f t="shared" si="32"/>
        <v>17.012146430947997</v>
      </c>
      <c r="H1889">
        <v>1.4033626317977905</v>
      </c>
      <c r="I1889">
        <v>103587.14157135259</v>
      </c>
      <c r="J1889">
        <f>ROUND(Table1[[#This Row],[Discharge Time (s)]]/3600,3)</f>
        <v>28.774000000000001</v>
      </c>
    </row>
    <row r="1890" spans="1:10">
      <c r="A1890" t="s">
        <v>10</v>
      </c>
      <c r="B1890">
        <v>3</v>
      </c>
      <c r="C1890" s="20">
        <v>82</v>
      </c>
      <c r="D1890" t="str">
        <f>IF(OR(MOD((Table1[[#This Row],[Cycle]])-1,8)=0,Table1[[#This Row],[Cycle]]=1),"Yes","No")</f>
        <v>No</v>
      </c>
      <c r="E1890">
        <v>1.0084034860313E-2</v>
      </c>
      <c r="F1890">
        <f t="shared" si="32"/>
        <v>10.084034860313</v>
      </c>
      <c r="H1890">
        <v>1.3609033823013306</v>
      </c>
      <c r="I1890">
        <v>57600.025075862766</v>
      </c>
      <c r="J1890">
        <f>ROUND(Table1[[#This Row],[Discharge Time (s)]]/3600,3)</f>
        <v>16</v>
      </c>
    </row>
    <row r="1891" spans="1:10">
      <c r="A1891" t="s">
        <v>10</v>
      </c>
      <c r="B1891">
        <v>3</v>
      </c>
      <c r="C1891" s="20">
        <v>83</v>
      </c>
      <c r="D1891" t="str">
        <f>IF(OR(MOD((Table1[[#This Row],[Cycle]])-1,8)=0,Table1[[#This Row],[Cycle]]=1),"Yes","No")</f>
        <v>No</v>
      </c>
      <c r="E1891">
        <v>1.0084464315144001E-2</v>
      </c>
      <c r="F1891">
        <f t="shared" si="32"/>
        <v>10.084464315144</v>
      </c>
      <c r="H1891">
        <v>1.3609033823013306</v>
      </c>
      <c r="I1891">
        <v>57600.00681717835</v>
      </c>
      <c r="J1891">
        <f>ROUND(Table1[[#This Row],[Discharge Time (s)]]/3600,3)</f>
        <v>16</v>
      </c>
    </row>
    <row r="1892" spans="1:10">
      <c r="A1892" t="s">
        <v>10</v>
      </c>
      <c r="B1892">
        <v>3</v>
      </c>
      <c r="C1892" s="20">
        <v>84</v>
      </c>
      <c r="D1892" t="str">
        <f>IF(OR(MOD((Table1[[#This Row],[Cycle]])-1,8)=0,Table1[[#This Row],[Cycle]]=1),"Yes","No")</f>
        <v>No</v>
      </c>
      <c r="E1892">
        <v>1.0083537696085E-2</v>
      </c>
      <c r="F1892">
        <f t="shared" si="32"/>
        <v>10.083537696085001</v>
      </c>
      <c r="H1892">
        <v>1.3609033823013306</v>
      </c>
      <c r="I1892">
        <v>57600.009659163523</v>
      </c>
      <c r="J1892">
        <f>ROUND(Table1[[#This Row],[Discharge Time (s)]]/3600,3)</f>
        <v>16</v>
      </c>
    </row>
    <row r="1893" spans="1:10">
      <c r="A1893" t="s">
        <v>10</v>
      </c>
      <c r="B1893">
        <v>3</v>
      </c>
      <c r="C1893" s="20">
        <v>85</v>
      </c>
      <c r="D1893" t="str">
        <f>IF(OR(MOD((Table1[[#This Row],[Cycle]])-1,8)=0,Table1[[#This Row],[Cycle]]=1),"Yes","No")</f>
        <v>No</v>
      </c>
      <c r="E1893">
        <v>1.0088549583157001E-2</v>
      </c>
      <c r="F1893">
        <f t="shared" si="32"/>
        <v>10.088549583157</v>
      </c>
      <c r="H1893">
        <v>1.3609033823013306</v>
      </c>
      <c r="I1893">
        <v>57600.009613941198</v>
      </c>
      <c r="J1893">
        <f>ROUND(Table1[[#This Row],[Discharge Time (s)]]/3600,3)</f>
        <v>16</v>
      </c>
    </row>
    <row r="1894" spans="1:10">
      <c r="A1894" t="s">
        <v>10</v>
      </c>
      <c r="B1894">
        <v>3</v>
      </c>
      <c r="C1894" s="20">
        <v>86</v>
      </c>
      <c r="D1894" t="str">
        <f>IF(OR(MOD((Table1[[#This Row],[Cycle]])-1,8)=0,Table1[[#This Row],[Cycle]]=1),"Yes","No")</f>
        <v>No</v>
      </c>
      <c r="E1894">
        <v>1.008290860717E-2</v>
      </c>
      <c r="F1894">
        <f t="shared" si="32"/>
        <v>10.082908607169999</v>
      </c>
      <c r="H1894">
        <v>1.3609033823013306</v>
      </c>
      <c r="I1894">
        <v>57600.012559382027</v>
      </c>
      <c r="J1894">
        <f>ROUND(Table1[[#This Row],[Discharge Time (s)]]/3600,3)</f>
        <v>16</v>
      </c>
    </row>
    <row r="1895" spans="1:10">
      <c r="A1895" t="s">
        <v>10</v>
      </c>
      <c r="B1895">
        <v>3</v>
      </c>
      <c r="C1895" s="20">
        <v>87</v>
      </c>
      <c r="D1895" t="str">
        <f>IF(OR(MOD((Table1[[#This Row],[Cycle]])-1,8)=0,Table1[[#This Row],[Cycle]]=1),"Yes","No")</f>
        <v>No</v>
      </c>
      <c r="E1895">
        <v>1.0084895737579E-2</v>
      </c>
      <c r="F1895">
        <f t="shared" si="32"/>
        <v>10.084895737579</v>
      </c>
      <c r="H1895">
        <v>1.3609033823013306</v>
      </c>
      <c r="I1895">
        <v>57600.00645902929</v>
      </c>
      <c r="J1895">
        <f>ROUND(Table1[[#This Row],[Discharge Time (s)]]/3600,3)</f>
        <v>16</v>
      </c>
    </row>
    <row r="1896" spans="1:10">
      <c r="A1896" t="s">
        <v>10</v>
      </c>
      <c r="B1896">
        <v>3</v>
      </c>
      <c r="C1896" s="20">
        <v>88</v>
      </c>
      <c r="D1896" t="str">
        <f>IF(OR(MOD((Table1[[#This Row],[Cycle]])-1,8)=0,Table1[[#This Row],[Cycle]]=1),"Yes","No")</f>
        <v>No</v>
      </c>
      <c r="E1896">
        <v>0</v>
      </c>
      <c r="F1896">
        <f t="shared" si="32"/>
        <v>0</v>
      </c>
      <c r="H1896">
        <v>1.3609033823013306</v>
      </c>
      <c r="I1896">
        <v>0</v>
      </c>
      <c r="J1896">
        <f>ROUND(Table1[[#This Row],[Discharge Time (s)]]/3600,3)</f>
        <v>0</v>
      </c>
    </row>
    <row r="1897" spans="1:10">
      <c r="A1897" t="s">
        <v>10</v>
      </c>
      <c r="B1897">
        <v>3</v>
      </c>
      <c r="C1897" s="13">
        <v>33</v>
      </c>
      <c r="D1897" t="str">
        <f>IF(OR(MOD((Table1[[#This Row],[Cycle]])-1,8)=0,Table1[[#This Row],[Cycle]]=1),"Yes","No")</f>
        <v>Yes</v>
      </c>
      <c r="E1897">
        <v>1.6960038494673001E-2</v>
      </c>
      <c r="F1897">
        <f t="shared" si="32"/>
        <v>16.960038494673</v>
      </c>
      <c r="H1897">
        <v>1.4033626317977905</v>
      </c>
      <c r="I1897">
        <v>103182.90665105695</v>
      </c>
      <c r="J1897">
        <f>ROUND(Table1[[#This Row],[Discharge Time (s)]]/3600,3)</f>
        <v>28.661999999999999</v>
      </c>
    </row>
    <row r="1898" spans="1:10">
      <c r="A1898" t="s">
        <v>10</v>
      </c>
      <c r="B1898">
        <v>3</v>
      </c>
      <c r="C1898" s="20">
        <v>90</v>
      </c>
      <c r="D1898" t="str">
        <f>IF(OR(MOD((Table1[[#This Row],[Cycle]])-1,8)=0,Table1[[#This Row],[Cycle]]=1),"Yes","No")</f>
        <v>No</v>
      </c>
      <c r="E1898">
        <v>1.0099069788901001E-2</v>
      </c>
      <c r="F1898">
        <f t="shared" si="32"/>
        <v>10.099069788901</v>
      </c>
      <c r="H1898">
        <v>1.3609033823013306</v>
      </c>
      <c r="I1898">
        <v>57600.009717264591</v>
      </c>
      <c r="J1898">
        <f>ROUND(Table1[[#This Row],[Discharge Time (s)]]/3600,3)</f>
        <v>16</v>
      </c>
    </row>
    <row r="1899" spans="1:10">
      <c r="A1899" t="s">
        <v>10</v>
      </c>
      <c r="B1899">
        <v>3</v>
      </c>
      <c r="C1899" s="20">
        <v>91</v>
      </c>
      <c r="D1899" t="str">
        <f>IF(OR(MOD((Table1[[#This Row],[Cycle]])-1,8)=0,Table1[[#This Row],[Cycle]]=1),"Yes","No")</f>
        <v>No</v>
      </c>
      <c r="E1899">
        <v>1.0103686304971E-2</v>
      </c>
      <c r="F1899">
        <f t="shared" si="32"/>
        <v>10.103686304971001</v>
      </c>
      <c r="H1899">
        <v>1.3609033823013306</v>
      </c>
      <c r="I1899">
        <v>57600.009696267647</v>
      </c>
      <c r="J1899">
        <f>ROUND(Table1[[#This Row],[Discharge Time (s)]]/3600,3)</f>
        <v>16</v>
      </c>
    </row>
    <row r="1900" spans="1:10">
      <c r="A1900" t="s">
        <v>10</v>
      </c>
      <c r="B1900">
        <v>3</v>
      </c>
      <c r="C1900" s="20">
        <v>92</v>
      </c>
      <c r="D1900" t="str">
        <f>IF(OR(MOD((Table1[[#This Row],[Cycle]])-1,8)=0,Table1[[#This Row],[Cycle]]=1),"Yes","No")</f>
        <v>No</v>
      </c>
      <c r="E1900">
        <v>1.0098237595006001E-2</v>
      </c>
      <c r="F1900">
        <f t="shared" si="32"/>
        <v>10.098237595006001</v>
      </c>
      <c r="H1900">
        <v>1.3609033823013306</v>
      </c>
      <c r="I1900">
        <v>57600.009825366389</v>
      </c>
      <c r="J1900">
        <f>ROUND(Table1[[#This Row],[Discharge Time (s)]]/3600,3)</f>
        <v>16</v>
      </c>
    </row>
    <row r="1901" spans="1:10">
      <c r="A1901" t="s">
        <v>10</v>
      </c>
      <c r="B1901">
        <v>3</v>
      </c>
      <c r="C1901" s="20">
        <v>93</v>
      </c>
      <c r="D1901" t="str">
        <f>IF(OR(MOD((Table1[[#This Row],[Cycle]])-1,8)=0,Table1[[#This Row],[Cycle]]=1),"Yes","No")</f>
        <v>No</v>
      </c>
      <c r="E1901">
        <v>1.0097800384081999E-2</v>
      </c>
      <c r="F1901">
        <f t="shared" si="32"/>
        <v>10.097800384081999</v>
      </c>
      <c r="H1901">
        <v>1.3609033823013306</v>
      </c>
      <c r="I1901">
        <v>57600.009739620727</v>
      </c>
      <c r="J1901">
        <f>ROUND(Table1[[#This Row],[Discharge Time (s)]]/3600,3)</f>
        <v>16</v>
      </c>
    </row>
    <row r="1902" spans="1:10">
      <c r="A1902" t="s">
        <v>10</v>
      </c>
      <c r="B1902">
        <v>3</v>
      </c>
      <c r="C1902" s="20">
        <v>94</v>
      </c>
      <c r="D1902" t="str">
        <f>IF(OR(MOD((Table1[[#This Row],[Cycle]])-1,8)=0,Table1[[#This Row],[Cycle]]=1),"Yes","No")</f>
        <v>No</v>
      </c>
      <c r="E1902">
        <v>1.0094858872674001E-2</v>
      </c>
      <c r="F1902">
        <f t="shared" si="32"/>
        <v>10.094858872674001</v>
      </c>
      <c r="H1902">
        <v>1.3609033823013306</v>
      </c>
      <c r="I1902">
        <v>57600.013013184755</v>
      </c>
      <c r="J1902">
        <f>ROUND(Table1[[#This Row],[Discharge Time (s)]]/3600,3)</f>
        <v>16</v>
      </c>
    </row>
    <row r="1903" spans="1:10">
      <c r="A1903" t="s">
        <v>10</v>
      </c>
      <c r="B1903">
        <v>3</v>
      </c>
      <c r="C1903" s="20">
        <v>95</v>
      </c>
      <c r="D1903" t="str">
        <f>IF(OR(MOD((Table1[[#This Row],[Cycle]])-1,8)=0,Table1[[#This Row],[Cycle]]=1),"Yes","No")</f>
        <v>No</v>
      </c>
      <c r="E1903">
        <v>1.009562782029E-2</v>
      </c>
      <c r="F1903">
        <f t="shared" si="32"/>
        <v>10.09562782029</v>
      </c>
      <c r="H1903">
        <v>1.3609033823013306</v>
      </c>
      <c r="I1903">
        <v>57600.020742609777</v>
      </c>
      <c r="J1903">
        <f>ROUND(Table1[[#This Row],[Discharge Time (s)]]/3600,3)</f>
        <v>16</v>
      </c>
    </row>
    <row r="1904" spans="1:10">
      <c r="A1904" t="s">
        <v>10</v>
      </c>
      <c r="B1904">
        <v>3</v>
      </c>
      <c r="C1904" s="20">
        <v>96</v>
      </c>
      <c r="D1904" t="str">
        <f>IF(OR(MOD((Table1[[#This Row],[Cycle]])-1,8)=0,Table1[[#This Row],[Cycle]]=1),"Yes","No")</f>
        <v>No</v>
      </c>
      <c r="E1904">
        <v>0</v>
      </c>
      <c r="F1904">
        <f t="shared" si="32"/>
        <v>0</v>
      </c>
      <c r="H1904">
        <v>1.3609033823013306</v>
      </c>
      <c r="I1904">
        <v>0</v>
      </c>
      <c r="J1904">
        <f>ROUND(Table1[[#This Row],[Discharge Time (s)]]/3600,3)</f>
        <v>0</v>
      </c>
    </row>
    <row r="1905" spans="1:10">
      <c r="A1905" t="s">
        <v>10</v>
      </c>
      <c r="B1905">
        <v>3</v>
      </c>
      <c r="C1905" s="13">
        <v>41</v>
      </c>
      <c r="D1905" t="str">
        <f>IF(OR(MOD((Table1[[#This Row],[Cycle]])-1,8)=0,Table1[[#This Row],[Cycle]]=1),"Yes","No")</f>
        <v>Yes</v>
      </c>
      <c r="E1905">
        <v>1.6916315707369001E-2</v>
      </c>
      <c r="F1905">
        <f t="shared" si="32"/>
        <v>16.916315707369002</v>
      </c>
      <c r="H1905">
        <v>1.4048035144805908</v>
      </c>
      <c r="I1905">
        <v>102814.91373473764</v>
      </c>
      <c r="J1905">
        <f>ROUND(Table1[[#This Row],[Discharge Time (s)]]/3600,3)</f>
        <v>28.56</v>
      </c>
    </row>
    <row r="1906" spans="1:10">
      <c r="A1906" t="s">
        <v>10</v>
      </c>
      <c r="B1906">
        <v>3</v>
      </c>
      <c r="C1906" s="20">
        <v>98</v>
      </c>
      <c r="D1906" t="str">
        <f>IF(OR(MOD((Table1[[#This Row],[Cycle]])-1,8)=0,Table1[[#This Row],[Cycle]]=1),"Yes","No")</f>
        <v>No</v>
      </c>
      <c r="E1906">
        <v>1.0097005114952E-2</v>
      </c>
      <c r="F1906">
        <f t="shared" si="32"/>
        <v>10.097005114952001</v>
      </c>
      <c r="H1906">
        <v>1.3609033823013306</v>
      </c>
      <c r="I1906">
        <v>57600.01051730162</v>
      </c>
      <c r="J1906">
        <f>ROUND(Table1[[#This Row],[Discharge Time (s)]]/3600,3)</f>
        <v>16</v>
      </c>
    </row>
    <row r="1907" spans="1:10">
      <c r="A1907" t="s">
        <v>10</v>
      </c>
      <c r="B1907">
        <v>3</v>
      </c>
      <c r="C1907" s="20">
        <v>99</v>
      </c>
      <c r="D1907" t="str">
        <f>IF(OR(MOD((Table1[[#This Row],[Cycle]])-1,8)=0,Table1[[#This Row],[Cycle]]=1),"Yes","No")</f>
        <v>No</v>
      </c>
      <c r="E1907">
        <v>1.0099362652498001E-2</v>
      </c>
      <c r="F1907">
        <f t="shared" si="32"/>
        <v>10.099362652498002</v>
      </c>
      <c r="H1907">
        <v>1.3609033823013306</v>
      </c>
      <c r="I1907">
        <v>57600.016453044373</v>
      </c>
      <c r="J1907">
        <f>ROUND(Table1[[#This Row],[Discharge Time (s)]]/3600,3)</f>
        <v>16</v>
      </c>
    </row>
    <row r="1908" spans="1:10">
      <c r="A1908" t="s">
        <v>10</v>
      </c>
      <c r="B1908">
        <v>3</v>
      </c>
      <c r="C1908" s="20">
        <v>100</v>
      </c>
      <c r="D1908" t="str">
        <f>IF(OR(MOD((Table1[[#This Row],[Cycle]])-1,8)=0,Table1[[#This Row],[Cycle]]=1),"Yes","No")</f>
        <v>No</v>
      </c>
      <c r="E1908">
        <v>1.0094559098329001E-2</v>
      </c>
      <c r="F1908">
        <f t="shared" si="32"/>
        <v>10.094559098329</v>
      </c>
      <c r="H1908">
        <v>1.3609033823013306</v>
      </c>
      <c r="I1908">
        <v>57600.056886637467</v>
      </c>
      <c r="J1908">
        <f>ROUND(Table1[[#This Row],[Discharge Time (s)]]/3600,3)</f>
        <v>16</v>
      </c>
    </row>
    <row r="1909" spans="1:10">
      <c r="A1909" t="s">
        <v>10</v>
      </c>
      <c r="B1909">
        <v>3</v>
      </c>
      <c r="C1909" s="20">
        <v>101</v>
      </c>
      <c r="D1909" t="str">
        <f>IF(OR(MOD((Table1[[#This Row],[Cycle]])-1,8)=0,Table1[[#This Row],[Cycle]]=1),"Yes","No")</f>
        <v>No</v>
      </c>
      <c r="E1909">
        <v>1.0093997391544001E-2</v>
      </c>
      <c r="F1909">
        <f t="shared" si="32"/>
        <v>10.093997391544001</v>
      </c>
      <c r="H1909">
        <v>1.3609033823013306</v>
      </c>
      <c r="I1909">
        <v>57600.009998374473</v>
      </c>
      <c r="J1909">
        <f>ROUND(Table1[[#This Row],[Discharge Time (s)]]/3600,3)</f>
        <v>16</v>
      </c>
    </row>
    <row r="1910" spans="1:10">
      <c r="A1910" t="s">
        <v>10</v>
      </c>
      <c r="B1910">
        <v>3</v>
      </c>
      <c r="C1910" s="20">
        <v>102</v>
      </c>
      <c r="D1910" t="str">
        <f>IF(OR(MOD((Table1[[#This Row],[Cycle]])-1,8)=0,Table1[[#This Row],[Cycle]]=1),"Yes","No")</f>
        <v>No</v>
      </c>
      <c r="E1910">
        <v>1.0093082720741E-2</v>
      </c>
      <c r="F1910">
        <f t="shared" si="32"/>
        <v>10.093082720741</v>
      </c>
      <c r="H1910">
        <v>1.3609033823013306</v>
      </c>
      <c r="I1910">
        <v>57601.987025418042</v>
      </c>
      <c r="J1910">
        <f>ROUND(Table1[[#This Row],[Discharge Time (s)]]/3600,3)</f>
        <v>16.001000000000001</v>
      </c>
    </row>
    <row r="1911" spans="1:10">
      <c r="A1911" t="s">
        <v>10</v>
      </c>
      <c r="B1911">
        <v>3</v>
      </c>
      <c r="C1911" s="20">
        <v>103</v>
      </c>
      <c r="D1911" t="str">
        <f>IF(OR(MOD((Table1[[#This Row],[Cycle]])-1,8)=0,Table1[[#This Row],[Cycle]]=1),"Yes","No")</f>
        <v>No</v>
      </c>
      <c r="E1911">
        <v>1.0091735379602E-2</v>
      </c>
      <c r="F1911">
        <f t="shared" ref="F1911:F1974" si="33">1000*E1911</f>
        <v>10.091735379602</v>
      </c>
      <c r="H1911">
        <v>1.3609033823013306</v>
      </c>
      <c r="I1911">
        <v>57600.027644209214</v>
      </c>
      <c r="J1911">
        <f>ROUND(Table1[[#This Row],[Discharge Time (s)]]/3600,3)</f>
        <v>16</v>
      </c>
    </row>
    <row r="1912" spans="1:10">
      <c r="A1912" t="s">
        <v>10</v>
      </c>
      <c r="B1912">
        <v>3</v>
      </c>
      <c r="C1912" s="20">
        <v>104</v>
      </c>
      <c r="D1912" t="str">
        <f>IF(OR(MOD((Table1[[#This Row],[Cycle]])-1,8)=0,Table1[[#This Row],[Cycle]]=1),"Yes","No")</f>
        <v>No</v>
      </c>
      <c r="E1912">
        <v>0</v>
      </c>
      <c r="F1912">
        <f t="shared" si="33"/>
        <v>0</v>
      </c>
      <c r="H1912">
        <v>1.3609033823013306</v>
      </c>
      <c r="I1912">
        <v>0</v>
      </c>
      <c r="J1912">
        <f>ROUND(Table1[[#This Row],[Discharge Time (s)]]/3600,3)</f>
        <v>0</v>
      </c>
    </row>
    <row r="1913" spans="1:10">
      <c r="A1913" t="s">
        <v>10</v>
      </c>
      <c r="B1913">
        <v>3</v>
      </c>
      <c r="C1913" s="13">
        <v>49</v>
      </c>
      <c r="D1913" t="str">
        <f>IF(OR(MOD((Table1[[#This Row],[Cycle]])-1,8)=0,Table1[[#This Row],[Cycle]]=1),"Yes","No")</f>
        <v>Yes</v>
      </c>
      <c r="E1913">
        <v>1.6879915702640001E-2</v>
      </c>
      <c r="F1913">
        <f t="shared" si="33"/>
        <v>16.879915702640002</v>
      </c>
      <c r="H1913">
        <v>1.4055249691009521</v>
      </c>
      <c r="I1913">
        <v>102640.09958807842</v>
      </c>
      <c r="J1913">
        <f>ROUND(Table1[[#This Row],[Discharge Time (s)]]/3600,3)</f>
        <v>28.510999999999999</v>
      </c>
    </row>
    <row r="1914" spans="1:10">
      <c r="A1914" t="s">
        <v>10</v>
      </c>
      <c r="B1914">
        <v>3</v>
      </c>
      <c r="C1914" s="20">
        <v>106</v>
      </c>
      <c r="D1914" t="str">
        <f>IF(OR(MOD((Table1[[#This Row],[Cycle]])-1,8)=0,Table1[[#This Row],[Cycle]]=1),"Yes","No")</f>
        <v>No</v>
      </c>
      <c r="E1914">
        <v>1.0098934229534E-2</v>
      </c>
      <c r="F1914">
        <f t="shared" si="33"/>
        <v>10.098934229534001</v>
      </c>
      <c r="H1914">
        <v>1.3609033823013306</v>
      </c>
      <c r="I1914">
        <v>57600.015140000243</v>
      </c>
      <c r="J1914">
        <f>ROUND(Table1[[#This Row],[Discharge Time (s)]]/3600,3)</f>
        <v>16</v>
      </c>
    </row>
    <row r="1915" spans="1:10">
      <c r="A1915" t="s">
        <v>10</v>
      </c>
      <c r="B1915">
        <v>3</v>
      </c>
      <c r="C1915" s="20">
        <v>107</v>
      </c>
      <c r="D1915" t="str">
        <f>IF(OR(MOD((Table1[[#This Row],[Cycle]])-1,8)=0,Table1[[#This Row],[Cycle]]=1),"Yes","No")</f>
        <v>No</v>
      </c>
      <c r="E1915">
        <v>1.0096338839029001E-2</v>
      </c>
      <c r="F1915">
        <f t="shared" si="33"/>
        <v>10.096338839029</v>
      </c>
      <c r="H1915">
        <v>1.3609033823013306</v>
      </c>
      <c r="I1915">
        <v>57600.030605787688</v>
      </c>
      <c r="J1915">
        <f>ROUND(Table1[[#This Row],[Discharge Time (s)]]/3600,3)</f>
        <v>16</v>
      </c>
    </row>
    <row r="1916" spans="1:10">
      <c r="A1916" t="s">
        <v>10</v>
      </c>
      <c r="B1916">
        <v>3</v>
      </c>
      <c r="C1916" s="20">
        <v>108</v>
      </c>
      <c r="D1916" t="str">
        <f>IF(OR(MOD((Table1[[#This Row],[Cycle]])-1,8)=0,Table1[[#This Row],[Cycle]]=1),"Yes","No")</f>
        <v>No</v>
      </c>
      <c r="E1916">
        <v>1.0093152692336E-2</v>
      </c>
      <c r="F1916">
        <f t="shared" si="33"/>
        <v>10.093152692336</v>
      </c>
      <c r="H1916">
        <v>1.3609033823013306</v>
      </c>
      <c r="I1916">
        <v>57600.017795639345</v>
      </c>
      <c r="J1916">
        <f>ROUND(Table1[[#This Row],[Discharge Time (s)]]/3600,3)</f>
        <v>16</v>
      </c>
    </row>
    <row r="1917" spans="1:10">
      <c r="A1917" t="s">
        <v>10</v>
      </c>
      <c r="B1917">
        <v>3</v>
      </c>
      <c r="C1917" s="20">
        <v>109</v>
      </c>
      <c r="D1917" t="str">
        <f>IF(OR(MOD((Table1[[#This Row],[Cycle]])-1,8)=0,Table1[[#This Row],[Cycle]]=1),"Yes","No")</f>
        <v>No</v>
      </c>
      <c r="E1917">
        <v>1.0091670755752E-2</v>
      </c>
      <c r="F1917">
        <f t="shared" si="33"/>
        <v>10.091670755752</v>
      </c>
      <c r="H1917">
        <v>1.3609033823013306</v>
      </c>
      <c r="I1917">
        <v>57600.009808187344</v>
      </c>
      <c r="J1917">
        <f>ROUND(Table1[[#This Row],[Discharge Time (s)]]/3600,3)</f>
        <v>16</v>
      </c>
    </row>
    <row r="1918" spans="1:10">
      <c r="A1918" t="s">
        <v>10</v>
      </c>
      <c r="B1918">
        <v>3</v>
      </c>
      <c r="C1918" s="20">
        <v>110</v>
      </c>
      <c r="D1918" t="str">
        <f>IF(OR(MOD((Table1[[#This Row],[Cycle]])-1,8)=0,Table1[[#This Row],[Cycle]]=1),"Yes","No")</f>
        <v>No</v>
      </c>
      <c r="E1918">
        <v>1.0092915133134E-2</v>
      </c>
      <c r="F1918">
        <f t="shared" si="33"/>
        <v>10.092915133133999</v>
      </c>
      <c r="H1918">
        <v>1.3609033823013306</v>
      </c>
      <c r="I1918">
        <v>57601.977084336235</v>
      </c>
      <c r="J1918">
        <f>ROUND(Table1[[#This Row],[Discharge Time (s)]]/3600,3)</f>
        <v>16.001000000000001</v>
      </c>
    </row>
    <row r="1919" spans="1:10">
      <c r="A1919" t="s">
        <v>10</v>
      </c>
      <c r="B1919">
        <v>3</v>
      </c>
      <c r="C1919" s="20">
        <v>111</v>
      </c>
      <c r="D1919" t="str">
        <f>IF(OR(MOD((Table1[[#This Row],[Cycle]])-1,8)=0,Table1[[#This Row],[Cycle]]=1),"Yes","No")</f>
        <v>No</v>
      </c>
      <c r="E1919">
        <v>1.0093593757608E-2</v>
      </c>
      <c r="F1919">
        <f t="shared" si="33"/>
        <v>10.093593757608</v>
      </c>
      <c r="H1919">
        <v>1.3609033823013306</v>
      </c>
      <c r="I1919">
        <v>57600.007053773283</v>
      </c>
      <c r="J1919">
        <f>ROUND(Table1[[#This Row],[Discharge Time (s)]]/3600,3)</f>
        <v>16</v>
      </c>
    </row>
    <row r="1920" spans="1:10">
      <c r="A1920" t="s">
        <v>10</v>
      </c>
      <c r="B1920">
        <v>3</v>
      </c>
      <c r="C1920" s="20">
        <v>112</v>
      </c>
      <c r="D1920" t="str">
        <f>IF(OR(MOD((Table1[[#This Row],[Cycle]])-1,8)=0,Table1[[#This Row],[Cycle]]=1),"Yes","No")</f>
        <v>No</v>
      </c>
      <c r="E1920">
        <v>0</v>
      </c>
      <c r="F1920">
        <f t="shared" si="33"/>
        <v>0</v>
      </c>
      <c r="H1920">
        <v>1.3609033823013306</v>
      </c>
      <c r="I1920">
        <v>0</v>
      </c>
      <c r="J1920">
        <f>ROUND(Table1[[#This Row],[Discharge Time (s)]]/3600,3)</f>
        <v>0</v>
      </c>
    </row>
    <row r="1921" spans="1:10">
      <c r="A1921" t="s">
        <v>10</v>
      </c>
      <c r="B1921">
        <v>3</v>
      </c>
      <c r="C1921" s="13">
        <v>57</v>
      </c>
      <c r="D1921" t="str">
        <f>IF(OR(MOD((Table1[[#This Row],[Cycle]])-1,8)=0,Table1[[#This Row],[Cycle]]=1),"Yes","No")</f>
        <v>Yes</v>
      </c>
      <c r="E1921">
        <v>1.6845730549543001E-2</v>
      </c>
      <c r="F1921">
        <f t="shared" si="33"/>
        <v>16.845730549543003</v>
      </c>
      <c r="H1921">
        <v>1.4487035274505615</v>
      </c>
      <c r="I1921">
        <v>102481.88171894384</v>
      </c>
      <c r="J1921">
        <f>ROUND(Table1[[#This Row],[Discharge Time (s)]]/3600,3)</f>
        <v>28.466999999999999</v>
      </c>
    </row>
    <row r="1922" spans="1:10">
      <c r="A1922" t="s">
        <v>10</v>
      </c>
      <c r="B1922">
        <v>3</v>
      </c>
      <c r="C1922" s="20">
        <v>114</v>
      </c>
      <c r="D1922" t="str">
        <f>IF(OR(MOD((Table1[[#This Row],[Cycle]])-1,8)=0,Table1[[#This Row],[Cycle]]=1),"Yes","No")</f>
        <v>No</v>
      </c>
      <c r="E1922">
        <v>1.009415924944E-2</v>
      </c>
      <c r="F1922">
        <f t="shared" si="33"/>
        <v>10.094159249440001</v>
      </c>
      <c r="H1922">
        <v>1.3609033823013306</v>
      </c>
      <c r="I1922">
        <v>57601.987154835369</v>
      </c>
      <c r="J1922">
        <f>ROUND(Table1[[#This Row],[Discharge Time (s)]]/3600,3)</f>
        <v>16.001000000000001</v>
      </c>
    </row>
    <row r="1923" spans="1:10">
      <c r="A1923" t="s">
        <v>10</v>
      </c>
      <c r="B1923">
        <v>3</v>
      </c>
      <c r="C1923" s="20">
        <v>115</v>
      </c>
      <c r="D1923" t="str">
        <f>IF(OR(MOD((Table1[[#This Row],[Cycle]])-1,8)=0,Table1[[#This Row],[Cycle]]=1),"Yes","No")</f>
        <v>No</v>
      </c>
      <c r="E1923">
        <v>1.0096124144584001E-2</v>
      </c>
      <c r="F1923">
        <f t="shared" si="33"/>
        <v>10.096124144584001</v>
      </c>
      <c r="H1923">
        <v>1.3609033823013306</v>
      </c>
      <c r="I1923">
        <v>57601.982957825137</v>
      </c>
      <c r="J1923">
        <f>ROUND(Table1[[#This Row],[Discharge Time (s)]]/3600,3)</f>
        <v>16.001000000000001</v>
      </c>
    </row>
    <row r="1924" spans="1:10">
      <c r="A1924" t="s">
        <v>10</v>
      </c>
      <c r="B1924">
        <v>3</v>
      </c>
      <c r="C1924" s="20">
        <v>116</v>
      </c>
      <c r="D1924" t="str">
        <f>IF(OR(MOD((Table1[[#This Row],[Cycle]])-1,8)=0,Table1[[#This Row],[Cycle]]=1),"Yes","No")</f>
        <v>No</v>
      </c>
      <c r="E1924">
        <v>1.0090155309418E-2</v>
      </c>
      <c r="F1924">
        <f t="shared" si="33"/>
        <v>10.090155309418</v>
      </c>
      <c r="H1924">
        <v>1.3609033823013306</v>
      </c>
      <c r="I1924">
        <v>57602.186377835191</v>
      </c>
      <c r="J1924">
        <f>ROUND(Table1[[#This Row],[Discharge Time (s)]]/3600,3)</f>
        <v>16.001000000000001</v>
      </c>
    </row>
    <row r="1925" spans="1:10">
      <c r="A1925" t="s">
        <v>10</v>
      </c>
      <c r="B1925">
        <v>3</v>
      </c>
      <c r="C1925" s="20">
        <v>117</v>
      </c>
      <c r="D1925" t="str">
        <f>IF(OR(MOD((Table1[[#This Row],[Cycle]])-1,8)=0,Table1[[#This Row],[Cycle]]=1),"Yes","No")</f>
        <v>No</v>
      </c>
      <c r="E1925">
        <v>1.0092928439875E-2</v>
      </c>
      <c r="F1925">
        <f t="shared" si="33"/>
        <v>10.092928439875001</v>
      </c>
      <c r="H1925">
        <v>1.3609033823013306</v>
      </c>
      <c r="I1925">
        <v>57613.914931454696</v>
      </c>
      <c r="J1925">
        <f>ROUND(Table1[[#This Row],[Discharge Time (s)]]/3600,3)</f>
        <v>16.004000000000001</v>
      </c>
    </row>
    <row r="1926" spans="1:10">
      <c r="A1926" t="s">
        <v>10</v>
      </c>
      <c r="B1926">
        <v>3</v>
      </c>
      <c r="C1926" s="20">
        <v>118</v>
      </c>
      <c r="D1926" t="str">
        <f>IF(OR(MOD((Table1[[#This Row],[Cycle]])-1,8)=0,Table1[[#This Row],[Cycle]]=1),"Yes","No")</f>
        <v>No</v>
      </c>
      <c r="E1926">
        <v>1.0090629257255001E-2</v>
      </c>
      <c r="F1926">
        <f t="shared" si="33"/>
        <v>10.090629257255001</v>
      </c>
      <c r="H1926">
        <v>1.3609033823013306</v>
      </c>
      <c r="I1926">
        <v>57613.625076495518</v>
      </c>
      <c r="J1926">
        <f>ROUND(Table1[[#This Row],[Discharge Time (s)]]/3600,3)</f>
        <v>16.004000000000001</v>
      </c>
    </row>
    <row r="1927" spans="1:10">
      <c r="A1927" t="s">
        <v>10</v>
      </c>
      <c r="B1927">
        <v>3</v>
      </c>
      <c r="C1927" s="20">
        <v>119</v>
      </c>
      <c r="D1927" t="str">
        <f>IF(OR(MOD((Table1[[#This Row],[Cycle]])-1,8)=0,Table1[[#This Row],[Cycle]]=1),"Yes","No")</f>
        <v>No</v>
      </c>
      <c r="E1927">
        <v>6.0009879870120001E-3</v>
      </c>
      <c r="F1927">
        <f t="shared" si="33"/>
        <v>6.0009879870120004</v>
      </c>
      <c r="H1927">
        <v>1.3609033823013306</v>
      </c>
      <c r="I1927">
        <v>39754.214944711755</v>
      </c>
      <c r="J1927">
        <f>ROUND(Table1[[#This Row],[Discharge Time (s)]]/3600,3)</f>
        <v>11.042999999999999</v>
      </c>
    </row>
    <row r="1928" spans="1:10">
      <c r="A1928" t="s">
        <v>10</v>
      </c>
      <c r="B1928">
        <v>3</v>
      </c>
      <c r="C1928" s="20">
        <v>120</v>
      </c>
      <c r="D1928" t="str">
        <f>IF(OR(MOD((Table1[[#This Row],[Cycle]])-1,8)=0,Table1[[#This Row],[Cycle]]=1),"Yes","No")</f>
        <v>No</v>
      </c>
      <c r="E1928">
        <v>0</v>
      </c>
      <c r="F1928">
        <f t="shared" si="33"/>
        <v>0</v>
      </c>
      <c r="H1928">
        <v>1.3609033823013306</v>
      </c>
      <c r="I1928">
        <v>0</v>
      </c>
      <c r="J1928">
        <f>ROUND(Table1[[#This Row],[Discharge Time (s)]]/3600,3)</f>
        <v>0</v>
      </c>
    </row>
    <row r="1929" spans="1:10">
      <c r="A1929" t="s">
        <v>10</v>
      </c>
      <c r="B1929">
        <v>3</v>
      </c>
      <c r="C1929" s="13">
        <v>65</v>
      </c>
      <c r="D1929" t="str">
        <f>IF(OR(MOD((Table1[[#This Row],[Cycle]])-1,8)=0,Table1[[#This Row],[Cycle]]=1),"Yes","No")</f>
        <v>Yes</v>
      </c>
      <c r="E1929">
        <v>1.6805569643231998E-2</v>
      </c>
      <c r="F1929">
        <f t="shared" si="33"/>
        <v>16.805569643231998</v>
      </c>
      <c r="H1929">
        <v>1.5349278450012207</v>
      </c>
      <c r="I1929">
        <v>102156.10070245551</v>
      </c>
      <c r="J1929">
        <f>ROUND(Table1[[#This Row],[Discharge Time (s)]]/3600,3)</f>
        <v>28.376999999999999</v>
      </c>
    </row>
    <row r="1930" spans="1:10">
      <c r="A1930" t="s">
        <v>10</v>
      </c>
      <c r="B1930">
        <v>3</v>
      </c>
      <c r="C1930" s="20">
        <v>122</v>
      </c>
      <c r="D1930" t="str">
        <f>IF(OR(MOD((Table1[[#This Row],[Cycle]])-1,8)=0,Table1[[#This Row],[Cycle]]=1),"Yes","No")</f>
        <v>No</v>
      </c>
      <c r="E1930">
        <v>1.0067936382599001E-2</v>
      </c>
      <c r="F1930">
        <f t="shared" si="33"/>
        <v>10.067936382599001</v>
      </c>
      <c r="H1930">
        <v>1.3609033823013306</v>
      </c>
      <c r="I1930">
        <v>57600.037917469796</v>
      </c>
      <c r="J1930">
        <f>ROUND(Table1[[#This Row],[Discharge Time (s)]]/3600,3)</f>
        <v>16</v>
      </c>
    </row>
    <row r="1931" spans="1:10">
      <c r="A1931" t="s">
        <v>10</v>
      </c>
      <c r="B1931">
        <v>3</v>
      </c>
      <c r="C1931" s="20">
        <v>123</v>
      </c>
      <c r="D1931" t="str">
        <f>IF(OR(MOD((Table1[[#This Row],[Cycle]])-1,8)=0,Table1[[#This Row],[Cycle]]=1),"Yes","No")</f>
        <v>No</v>
      </c>
      <c r="E1931">
        <v>1.0087238557125001E-2</v>
      </c>
      <c r="F1931">
        <f t="shared" si="33"/>
        <v>10.087238557125001</v>
      </c>
      <c r="H1931">
        <v>1.3609033823013306</v>
      </c>
      <c r="I1931">
        <v>57602.003424033901</v>
      </c>
      <c r="J1931">
        <f>ROUND(Table1[[#This Row],[Discharge Time (s)]]/3600,3)</f>
        <v>16.001000000000001</v>
      </c>
    </row>
    <row r="1932" spans="1:10">
      <c r="A1932" t="s">
        <v>10</v>
      </c>
      <c r="B1932">
        <v>3</v>
      </c>
      <c r="C1932" s="20">
        <v>124</v>
      </c>
      <c r="D1932" t="str">
        <f>IF(OR(MOD((Table1[[#This Row],[Cycle]])-1,8)=0,Table1[[#This Row],[Cycle]]=1),"Yes","No")</f>
        <v>No</v>
      </c>
      <c r="E1932">
        <v>1.0088390582192E-2</v>
      </c>
      <c r="F1932">
        <f t="shared" si="33"/>
        <v>10.088390582192</v>
      </c>
      <c r="H1932">
        <v>1.3609033823013306</v>
      </c>
      <c r="I1932">
        <v>57600.037914535889</v>
      </c>
      <c r="J1932">
        <f>ROUND(Table1[[#This Row],[Discharge Time (s)]]/3600,3)</f>
        <v>16</v>
      </c>
    </row>
    <row r="1933" spans="1:10">
      <c r="A1933" t="s">
        <v>10</v>
      </c>
      <c r="B1933">
        <v>3</v>
      </c>
      <c r="C1933" s="20">
        <v>125</v>
      </c>
      <c r="D1933" t="str">
        <f>IF(OR(MOD((Table1[[#This Row],[Cycle]])-1,8)=0,Table1[[#This Row],[Cycle]]=1),"Yes","No")</f>
        <v>No</v>
      </c>
      <c r="E1933">
        <v>1.0086215728116001E-2</v>
      </c>
      <c r="F1933">
        <f t="shared" si="33"/>
        <v>10.086215728116001</v>
      </c>
      <c r="H1933">
        <v>1.3609033823013306</v>
      </c>
      <c r="I1933">
        <v>57600.037840142781</v>
      </c>
      <c r="J1933">
        <f>ROUND(Table1[[#This Row],[Discharge Time (s)]]/3600,3)</f>
        <v>16</v>
      </c>
    </row>
    <row r="1934" spans="1:10">
      <c r="A1934" t="s">
        <v>10</v>
      </c>
      <c r="B1934">
        <v>3</v>
      </c>
      <c r="C1934" s="20">
        <v>126</v>
      </c>
      <c r="D1934" t="str">
        <f>IF(OR(MOD((Table1[[#This Row],[Cycle]])-1,8)=0,Table1[[#This Row],[Cycle]]=1),"Yes","No")</f>
        <v>No</v>
      </c>
      <c r="E1934">
        <v>1.0089329172241999E-2</v>
      </c>
      <c r="F1934">
        <f t="shared" si="33"/>
        <v>10.089329172242</v>
      </c>
      <c r="H1934">
        <v>1.3609033823013306</v>
      </c>
      <c r="I1934">
        <v>57600.038058616141</v>
      </c>
      <c r="J1934">
        <f>ROUND(Table1[[#This Row],[Discharge Time (s)]]/3600,3)</f>
        <v>16</v>
      </c>
    </row>
    <row r="1935" spans="1:10">
      <c r="A1935" t="s">
        <v>10</v>
      </c>
      <c r="B1935">
        <v>3</v>
      </c>
      <c r="C1935" s="20">
        <v>127</v>
      </c>
      <c r="D1935" t="str">
        <f>IF(OR(MOD((Table1[[#This Row],[Cycle]])-1,8)=0,Table1[[#This Row],[Cycle]]=1),"Yes","No")</f>
        <v>No</v>
      </c>
      <c r="E1935">
        <v>1.0088531672043001E-2</v>
      </c>
      <c r="F1935">
        <f t="shared" si="33"/>
        <v>10.088531672043</v>
      </c>
      <c r="H1935">
        <v>1.3609033823013306</v>
      </c>
      <c r="I1935">
        <v>57600.037314486595</v>
      </c>
      <c r="J1935">
        <f>ROUND(Table1[[#This Row],[Discharge Time (s)]]/3600,3)</f>
        <v>16</v>
      </c>
    </row>
    <row r="1936" spans="1:10">
      <c r="A1936" t="s">
        <v>10</v>
      </c>
      <c r="B1936">
        <v>3</v>
      </c>
      <c r="C1936" s="20">
        <v>128</v>
      </c>
      <c r="D1936" t="str">
        <f>IF(OR(MOD((Table1[[#This Row],[Cycle]])-1,8)=0,Table1[[#This Row],[Cycle]]=1),"Yes","No")</f>
        <v>No</v>
      </c>
      <c r="E1936">
        <v>0</v>
      </c>
      <c r="F1936">
        <f t="shared" si="33"/>
        <v>0</v>
      </c>
      <c r="H1936">
        <v>1.3609033823013306</v>
      </c>
      <c r="I1936">
        <v>0</v>
      </c>
      <c r="J1936">
        <f>ROUND(Table1[[#This Row],[Discharge Time (s)]]/3600,3)</f>
        <v>0</v>
      </c>
    </row>
    <row r="1937" spans="1:10">
      <c r="A1937" t="s">
        <v>10</v>
      </c>
      <c r="B1937">
        <v>3</v>
      </c>
      <c r="C1937" s="20">
        <v>73</v>
      </c>
      <c r="D1937" t="str">
        <f>IF(OR(MOD((Table1[[#This Row],[Cycle]])-1,8)=0,Table1[[#This Row],[Cycle]]=1),"Yes","No")</f>
        <v>Yes</v>
      </c>
      <c r="E1937">
        <v>1.6780209870816999E-2</v>
      </c>
      <c r="F1937">
        <f t="shared" si="33"/>
        <v>16.780209870817</v>
      </c>
      <c r="H1937">
        <v>1.3609033823013306</v>
      </c>
      <c r="I1937">
        <v>101973.14882249988</v>
      </c>
      <c r="J1937">
        <f>ROUND(Table1[[#This Row],[Discharge Time (s)]]/3600,3)</f>
        <v>28.326000000000001</v>
      </c>
    </row>
    <row r="1938" spans="1:10">
      <c r="A1938" t="s">
        <v>10</v>
      </c>
      <c r="B1938">
        <v>3</v>
      </c>
      <c r="C1938" s="20">
        <v>130</v>
      </c>
      <c r="D1938" t="str">
        <f>IF(OR(MOD((Table1[[#This Row],[Cycle]])-1,8)=0,Table1[[#This Row],[Cycle]]=1),"Yes","No")</f>
        <v>No</v>
      </c>
      <c r="E1938">
        <v>1.0088476739751001E-2</v>
      </c>
      <c r="F1938">
        <f t="shared" si="33"/>
        <v>10.088476739751</v>
      </c>
      <c r="H1938">
        <v>1.3609033823013306</v>
      </c>
      <c r="I1938">
        <v>57600.037959220768</v>
      </c>
      <c r="J1938">
        <f>ROUND(Table1[[#This Row],[Discharge Time (s)]]/3600,3)</f>
        <v>16</v>
      </c>
    </row>
    <row r="1939" spans="1:10">
      <c r="A1939" t="s">
        <v>10</v>
      </c>
      <c r="B1939">
        <v>3</v>
      </c>
      <c r="C1939" s="20">
        <v>131</v>
      </c>
      <c r="D1939" t="str">
        <f>IF(OR(MOD((Table1[[#This Row],[Cycle]])-1,8)=0,Table1[[#This Row],[Cycle]]=1),"Yes","No")</f>
        <v>No</v>
      </c>
      <c r="E1939">
        <v>1.0087672277588E-2</v>
      </c>
      <c r="F1939">
        <f t="shared" si="33"/>
        <v>10.087672277588</v>
      </c>
      <c r="H1939">
        <v>1.3609033823013306</v>
      </c>
      <c r="I1939">
        <v>57600.03768940219</v>
      </c>
      <c r="J1939">
        <f>ROUND(Table1[[#This Row],[Discharge Time (s)]]/3600,3)</f>
        <v>16</v>
      </c>
    </row>
    <row r="1940" spans="1:10">
      <c r="A1940" t="s">
        <v>10</v>
      </c>
      <c r="B1940">
        <v>3</v>
      </c>
      <c r="C1940" s="20">
        <v>132</v>
      </c>
      <c r="D1940" t="str">
        <f>IF(OR(MOD((Table1[[#This Row],[Cycle]])-1,8)=0,Table1[[#This Row],[Cycle]]=1),"Yes","No")</f>
        <v>No</v>
      </c>
      <c r="E1940">
        <v>1.0072945723295E-2</v>
      </c>
      <c r="F1940">
        <f t="shared" si="33"/>
        <v>10.072945723295</v>
      </c>
      <c r="H1940">
        <v>1.3609033823013306</v>
      </c>
      <c r="I1940">
        <v>57600.037801056329</v>
      </c>
      <c r="J1940">
        <f>ROUND(Table1[[#This Row],[Discharge Time (s)]]/3600,3)</f>
        <v>16</v>
      </c>
    </row>
    <row r="1941" spans="1:10">
      <c r="A1941" t="s">
        <v>10</v>
      </c>
      <c r="B1941">
        <v>3</v>
      </c>
      <c r="C1941" s="20">
        <v>133</v>
      </c>
      <c r="D1941" t="str">
        <f>IF(OR(MOD((Table1[[#This Row],[Cycle]])-1,8)=0,Table1[[#This Row],[Cycle]]=1),"Yes","No")</f>
        <v>No</v>
      </c>
      <c r="E1941">
        <v>1.0079673390782E-2</v>
      </c>
      <c r="F1941">
        <f t="shared" si="33"/>
        <v>10.079673390782</v>
      </c>
      <c r="H1941">
        <v>1.3609033823013306</v>
      </c>
      <c r="I1941">
        <v>57600.022743966365</v>
      </c>
      <c r="J1941">
        <f>ROUND(Table1[[#This Row],[Discharge Time (s)]]/3600,3)</f>
        <v>16</v>
      </c>
    </row>
    <row r="1942" spans="1:10">
      <c r="A1942" t="s">
        <v>10</v>
      </c>
      <c r="B1942">
        <v>3</v>
      </c>
      <c r="C1942" s="20">
        <v>134</v>
      </c>
      <c r="D1942" t="str">
        <f>IF(OR(MOD((Table1[[#This Row],[Cycle]])-1,8)=0,Table1[[#This Row],[Cycle]]=1),"Yes","No")</f>
        <v>No</v>
      </c>
      <c r="E1942">
        <v>1.0087472710396001E-2</v>
      </c>
      <c r="F1942">
        <f t="shared" si="33"/>
        <v>10.087472710396002</v>
      </c>
      <c r="H1942">
        <v>1.3609033823013306</v>
      </c>
      <c r="I1942">
        <v>57600.037734716221</v>
      </c>
      <c r="J1942">
        <f>ROUND(Table1[[#This Row],[Discharge Time (s)]]/3600,3)</f>
        <v>16</v>
      </c>
    </row>
    <row r="1943" spans="1:10">
      <c r="A1943" t="s">
        <v>10</v>
      </c>
      <c r="B1943">
        <v>3</v>
      </c>
      <c r="C1943" s="20">
        <v>135</v>
      </c>
      <c r="D1943" t="str">
        <f>IF(OR(MOD((Table1[[#This Row],[Cycle]])-1,8)=0,Table1[[#This Row],[Cycle]]=1),"Yes","No")</f>
        <v>No</v>
      </c>
      <c r="E1943">
        <v>1.0088062021634999E-2</v>
      </c>
      <c r="F1943">
        <f t="shared" si="33"/>
        <v>10.088062021634999</v>
      </c>
      <c r="H1943">
        <v>1.3609033823013306</v>
      </c>
      <c r="I1943">
        <v>57602.003666288125</v>
      </c>
      <c r="J1943">
        <f>ROUND(Table1[[#This Row],[Discharge Time (s)]]/3600,3)</f>
        <v>16.001000000000001</v>
      </c>
    </row>
    <row r="1944" spans="1:10">
      <c r="A1944" t="s">
        <v>10</v>
      </c>
      <c r="B1944">
        <v>3</v>
      </c>
      <c r="C1944" s="20">
        <v>136</v>
      </c>
      <c r="D1944" t="str">
        <f>IF(OR(MOD((Table1[[#This Row],[Cycle]])-1,8)=0,Table1[[#This Row],[Cycle]]=1),"Yes","No")</f>
        <v>No</v>
      </c>
      <c r="E1944">
        <v>0</v>
      </c>
      <c r="F1944">
        <f t="shared" si="33"/>
        <v>0</v>
      </c>
      <c r="H1944">
        <v>1.3609033823013306</v>
      </c>
      <c r="I1944">
        <v>0</v>
      </c>
      <c r="J1944">
        <f>ROUND(Table1[[#This Row],[Discharge Time (s)]]/3600,3)</f>
        <v>0</v>
      </c>
    </row>
    <row r="1945" spans="1:10">
      <c r="A1945" t="s">
        <v>10</v>
      </c>
      <c r="B1945">
        <v>3</v>
      </c>
      <c r="C1945" s="20">
        <v>81</v>
      </c>
      <c r="D1945" t="str">
        <f>IF(OR(MOD((Table1[[#This Row],[Cycle]])-1,8)=0,Table1[[#This Row],[Cycle]]=1),"Yes","No")</f>
        <v>Yes</v>
      </c>
      <c r="E1945">
        <v>1.6745571368412999E-2</v>
      </c>
      <c r="F1945">
        <f t="shared" si="33"/>
        <v>16.745571368413</v>
      </c>
      <c r="H1945">
        <v>1.3609033823013306</v>
      </c>
      <c r="I1945">
        <v>101920.37515163266</v>
      </c>
      <c r="J1945">
        <f>ROUND(Table1[[#This Row],[Discharge Time (s)]]/3600,3)</f>
        <v>28.311</v>
      </c>
    </row>
    <row r="1946" spans="1:10">
      <c r="A1946" t="s">
        <v>10</v>
      </c>
      <c r="B1946">
        <v>3</v>
      </c>
      <c r="C1946" s="20">
        <v>138</v>
      </c>
      <c r="D1946" t="str">
        <f>IF(OR(MOD((Table1[[#This Row],[Cycle]])-1,8)=0,Table1[[#This Row],[Cycle]]=1),"Yes","No")</f>
        <v>No</v>
      </c>
      <c r="E1946">
        <v>1.0089939059156E-2</v>
      </c>
      <c r="F1946">
        <f t="shared" si="33"/>
        <v>10.089939059156</v>
      </c>
      <c r="H1946">
        <v>1.3609033823013306</v>
      </c>
      <c r="I1946">
        <v>57600.035432308141</v>
      </c>
      <c r="J1946">
        <f>ROUND(Table1[[#This Row],[Discharge Time (s)]]/3600,3)</f>
        <v>16</v>
      </c>
    </row>
    <row r="1947" spans="1:10">
      <c r="A1947" t="s">
        <v>10</v>
      </c>
      <c r="B1947">
        <v>3</v>
      </c>
      <c r="C1947" s="20">
        <v>139</v>
      </c>
      <c r="D1947" t="str">
        <f>IF(OR(MOD((Table1[[#This Row],[Cycle]])-1,8)=0,Table1[[#This Row],[Cycle]]=1),"Yes","No")</f>
        <v>No</v>
      </c>
      <c r="E1947">
        <v>1.0087976043811999E-2</v>
      </c>
      <c r="F1947">
        <f t="shared" si="33"/>
        <v>10.087976043811999</v>
      </c>
      <c r="H1947">
        <v>1.3609033823013306</v>
      </c>
      <c r="I1947">
        <v>57600.029720470702</v>
      </c>
      <c r="J1947">
        <f>ROUND(Table1[[#This Row],[Discharge Time (s)]]/3600,3)</f>
        <v>16</v>
      </c>
    </row>
    <row r="1948" spans="1:10">
      <c r="A1948" t="s">
        <v>10</v>
      </c>
      <c r="B1948">
        <v>3</v>
      </c>
      <c r="C1948" s="20">
        <v>140</v>
      </c>
      <c r="D1948" t="str">
        <f>IF(OR(MOD((Table1[[#This Row],[Cycle]])-1,8)=0,Table1[[#This Row],[Cycle]]=1),"Yes","No")</f>
        <v>No</v>
      </c>
      <c r="E1948">
        <v>1.0079515339619999E-2</v>
      </c>
      <c r="F1948">
        <f t="shared" si="33"/>
        <v>10.07951533962</v>
      </c>
      <c r="H1948">
        <v>1.3609033823013306</v>
      </c>
      <c r="I1948">
        <v>57600.037612741973</v>
      </c>
      <c r="J1948">
        <f>ROUND(Table1[[#This Row],[Discharge Time (s)]]/3600,3)</f>
        <v>16</v>
      </c>
    </row>
    <row r="1949" spans="1:10">
      <c r="A1949" t="s">
        <v>10</v>
      </c>
      <c r="B1949">
        <v>3</v>
      </c>
      <c r="C1949" s="20">
        <v>141</v>
      </c>
      <c r="D1949" t="str">
        <f>IF(OR(MOD((Table1[[#This Row],[Cycle]])-1,8)=0,Table1[[#This Row],[Cycle]]=1),"Yes","No")</f>
        <v>No</v>
      </c>
      <c r="E1949">
        <v>1.0089642540719E-2</v>
      </c>
      <c r="F1949">
        <f t="shared" si="33"/>
        <v>10.089642540719</v>
      </c>
      <c r="H1949">
        <v>1.3609033823013306</v>
      </c>
      <c r="I1949">
        <v>57600.031504984174</v>
      </c>
      <c r="J1949">
        <f>ROUND(Table1[[#This Row],[Discharge Time (s)]]/3600,3)</f>
        <v>16</v>
      </c>
    </row>
    <row r="1950" spans="1:10">
      <c r="A1950" t="s">
        <v>10</v>
      </c>
      <c r="B1950">
        <v>3</v>
      </c>
      <c r="C1950" s="20">
        <v>142</v>
      </c>
      <c r="D1950" t="str">
        <f>IF(OR(MOD((Table1[[#This Row],[Cycle]])-1,8)=0,Table1[[#This Row],[Cycle]]=1),"Yes","No")</f>
        <v>No</v>
      </c>
      <c r="E1950">
        <v>1.0090042747929E-2</v>
      </c>
      <c r="F1950">
        <f t="shared" si="33"/>
        <v>10.090042747929001</v>
      </c>
      <c r="H1950">
        <v>1.3609033823013306</v>
      </c>
      <c r="I1950">
        <v>57602.004054265926</v>
      </c>
      <c r="J1950">
        <f>ROUND(Table1[[#This Row],[Discharge Time (s)]]/3600,3)</f>
        <v>16.001000000000001</v>
      </c>
    </row>
    <row r="1951" spans="1:10">
      <c r="A1951" t="s">
        <v>10</v>
      </c>
      <c r="B1951">
        <v>3</v>
      </c>
      <c r="C1951" s="20">
        <v>143</v>
      </c>
      <c r="D1951" t="str">
        <f>IF(OR(MOD((Table1[[#This Row],[Cycle]])-1,8)=0,Table1[[#This Row],[Cycle]]=1),"Yes","No")</f>
        <v>No</v>
      </c>
      <c r="E1951">
        <v>1.0091513072472E-2</v>
      </c>
      <c r="F1951">
        <f t="shared" si="33"/>
        <v>10.091513072472001</v>
      </c>
      <c r="H1951">
        <v>1.3609033823013306</v>
      </c>
      <c r="I1951">
        <v>57600.038441994853</v>
      </c>
      <c r="J1951">
        <f>ROUND(Table1[[#This Row],[Discharge Time (s)]]/3600,3)</f>
        <v>16</v>
      </c>
    </row>
    <row r="1952" spans="1:10">
      <c r="A1952" t="s">
        <v>10</v>
      </c>
      <c r="B1952">
        <v>3</v>
      </c>
      <c r="C1952" s="20">
        <v>144</v>
      </c>
      <c r="D1952" t="str">
        <f>IF(OR(MOD((Table1[[#This Row],[Cycle]])-1,8)=0,Table1[[#This Row],[Cycle]]=1),"Yes","No")</f>
        <v>No</v>
      </c>
      <c r="E1952">
        <v>0</v>
      </c>
      <c r="F1952">
        <f t="shared" si="33"/>
        <v>0</v>
      </c>
      <c r="H1952">
        <v>1.3609033823013306</v>
      </c>
      <c r="I1952">
        <v>0</v>
      </c>
      <c r="J1952">
        <f>ROUND(Table1[[#This Row],[Discharge Time (s)]]/3600,3)</f>
        <v>0</v>
      </c>
    </row>
    <row r="1953" spans="1:10">
      <c r="A1953" t="s">
        <v>10</v>
      </c>
      <c r="B1953">
        <v>3</v>
      </c>
      <c r="C1953" s="20">
        <v>89</v>
      </c>
      <c r="D1953" t="str">
        <f>IF(OR(MOD((Table1[[#This Row],[Cycle]])-1,8)=0,Table1[[#This Row],[Cycle]]=1),"Yes","No")</f>
        <v>Yes</v>
      </c>
      <c r="E1953">
        <v>1.6720012464886001E-2</v>
      </c>
      <c r="F1953">
        <f t="shared" si="33"/>
        <v>16.720012464886</v>
      </c>
      <c r="H1953">
        <v>1.3609033823013306</v>
      </c>
      <c r="I1953">
        <v>101569.10255829879</v>
      </c>
      <c r="J1953">
        <f>ROUND(Table1[[#This Row],[Discharge Time (s)]]/3600,3)</f>
        <v>28.213999999999999</v>
      </c>
    </row>
    <row r="1954" spans="1:10">
      <c r="A1954" t="s">
        <v>10</v>
      </c>
      <c r="B1954">
        <v>3</v>
      </c>
      <c r="C1954" s="20">
        <v>146</v>
      </c>
      <c r="D1954" t="str">
        <f>IF(OR(MOD((Table1[[#This Row],[Cycle]])-1,8)=0,Table1[[#This Row],[Cycle]]=1),"Yes","No")</f>
        <v>No</v>
      </c>
      <c r="E1954">
        <v>1.0075000944489E-2</v>
      </c>
      <c r="F1954">
        <f t="shared" si="33"/>
        <v>10.075000944489</v>
      </c>
      <c r="H1954">
        <v>1.3609033823013306</v>
      </c>
      <c r="I1954">
        <v>57602.003114779174</v>
      </c>
      <c r="J1954">
        <f>ROUND(Table1[[#This Row],[Discharge Time (s)]]/3600,3)</f>
        <v>16.001000000000001</v>
      </c>
    </row>
    <row r="1955" spans="1:10">
      <c r="A1955" t="s">
        <v>10</v>
      </c>
      <c r="B1955">
        <v>3</v>
      </c>
      <c r="C1955" s="20">
        <v>147</v>
      </c>
      <c r="D1955" t="str">
        <f>IF(OR(MOD((Table1[[#This Row],[Cycle]])-1,8)=0,Table1[[#This Row],[Cycle]]=1),"Yes","No")</f>
        <v>No</v>
      </c>
      <c r="E1955">
        <v>1.0079872928729E-2</v>
      </c>
      <c r="F1955">
        <f t="shared" si="33"/>
        <v>10.079872928728999</v>
      </c>
      <c r="H1955">
        <v>1.3609033823013306</v>
      </c>
      <c r="I1955">
        <v>57600.039116405555</v>
      </c>
      <c r="J1955">
        <f>ROUND(Table1[[#This Row],[Discharge Time (s)]]/3600,3)</f>
        <v>16</v>
      </c>
    </row>
    <row r="1956" spans="1:10">
      <c r="A1956" t="s">
        <v>10</v>
      </c>
      <c r="B1956">
        <v>3</v>
      </c>
      <c r="C1956" s="20">
        <v>148</v>
      </c>
      <c r="D1956" t="str">
        <f>IF(OR(MOD((Table1[[#This Row],[Cycle]])-1,8)=0,Table1[[#This Row],[Cycle]]=1),"Yes","No")</f>
        <v>No</v>
      </c>
      <c r="E1956">
        <v>1.0086198742214E-2</v>
      </c>
      <c r="F1956">
        <f t="shared" si="33"/>
        <v>10.086198742214</v>
      </c>
      <c r="H1956">
        <v>1.3609033823013306</v>
      </c>
      <c r="I1956">
        <v>57600.046180426783</v>
      </c>
      <c r="J1956">
        <f>ROUND(Table1[[#This Row],[Discharge Time (s)]]/3600,3)</f>
        <v>16</v>
      </c>
    </row>
    <row r="1957" spans="1:10">
      <c r="A1957" t="s">
        <v>10</v>
      </c>
      <c r="B1957">
        <v>3</v>
      </c>
      <c r="C1957" s="20">
        <v>149</v>
      </c>
      <c r="D1957" t="str">
        <f>IF(OR(MOD((Table1[[#This Row],[Cycle]])-1,8)=0,Table1[[#This Row],[Cycle]]=1),"Yes","No")</f>
        <v>No</v>
      </c>
      <c r="E1957">
        <v>1.0090404197523E-2</v>
      </c>
      <c r="F1957">
        <f t="shared" si="33"/>
        <v>10.090404197523</v>
      </c>
      <c r="H1957">
        <v>1.3609033823013306</v>
      </c>
      <c r="I1957">
        <v>57600.03557204215</v>
      </c>
      <c r="J1957">
        <f>ROUND(Table1[[#This Row],[Discharge Time (s)]]/3600,3)</f>
        <v>16</v>
      </c>
    </row>
    <row r="1958" spans="1:10">
      <c r="A1958" t="s">
        <v>10</v>
      </c>
      <c r="B1958">
        <v>3</v>
      </c>
      <c r="C1958" s="20">
        <v>150</v>
      </c>
      <c r="D1958" t="str">
        <f>IF(OR(MOD((Table1[[#This Row],[Cycle]])-1,8)=0,Table1[[#This Row],[Cycle]]=1),"Yes","No")</f>
        <v>No</v>
      </c>
      <c r="E1958">
        <v>1.0088487134504E-2</v>
      </c>
      <c r="F1958">
        <f t="shared" si="33"/>
        <v>10.088487134504</v>
      </c>
      <c r="H1958">
        <v>1.3609033823013306</v>
      </c>
      <c r="I1958">
        <v>57600.037634951921</v>
      </c>
      <c r="J1958">
        <f>ROUND(Table1[[#This Row],[Discharge Time (s)]]/3600,3)</f>
        <v>16</v>
      </c>
    </row>
    <row r="1959" spans="1:10">
      <c r="A1959" t="s">
        <v>10</v>
      </c>
      <c r="B1959">
        <v>3</v>
      </c>
      <c r="C1959" s="20">
        <v>151</v>
      </c>
      <c r="D1959" t="str">
        <f>IF(OR(MOD((Table1[[#This Row],[Cycle]])-1,8)=0,Table1[[#This Row],[Cycle]]=1),"Yes","No")</f>
        <v>No</v>
      </c>
      <c r="E1959">
        <v>1.0088493994108E-2</v>
      </c>
      <c r="F1959">
        <f t="shared" si="33"/>
        <v>10.088493994107999</v>
      </c>
      <c r="H1959">
        <v>1.3609033823013306</v>
      </c>
      <c r="I1959">
        <v>57600.037726799645</v>
      </c>
      <c r="J1959">
        <f>ROUND(Table1[[#This Row],[Discharge Time (s)]]/3600,3)</f>
        <v>16</v>
      </c>
    </row>
    <row r="1960" spans="1:10">
      <c r="A1960" t="s">
        <v>10</v>
      </c>
      <c r="B1960">
        <v>3</v>
      </c>
      <c r="C1960" s="20">
        <v>152</v>
      </c>
      <c r="D1960" t="str">
        <f>IF(OR(MOD((Table1[[#This Row],[Cycle]])-1,8)=0,Table1[[#This Row],[Cycle]]=1),"Yes","No")</f>
        <v>No</v>
      </c>
      <c r="E1960">
        <v>0</v>
      </c>
      <c r="F1960">
        <f t="shared" si="33"/>
        <v>0</v>
      </c>
      <c r="H1960">
        <v>1.3609033823013306</v>
      </c>
      <c r="I1960">
        <v>0</v>
      </c>
      <c r="J1960">
        <f>ROUND(Table1[[#This Row],[Discharge Time (s)]]/3600,3)</f>
        <v>0</v>
      </c>
    </row>
    <row r="1961" spans="1:10">
      <c r="A1961" t="s">
        <v>10</v>
      </c>
      <c r="B1961">
        <v>3</v>
      </c>
      <c r="C1961" s="20">
        <v>97</v>
      </c>
      <c r="D1961" t="str">
        <f>IF(OR(MOD((Table1[[#This Row],[Cycle]])-1,8)=0,Table1[[#This Row],[Cycle]]=1),"Yes","No")</f>
        <v>Yes</v>
      </c>
      <c r="E1961">
        <v>1.6686526776251001E-2</v>
      </c>
      <c r="F1961">
        <f t="shared" si="33"/>
        <v>16.686526776251</v>
      </c>
      <c r="H1961">
        <v>1.3609033823013306</v>
      </c>
      <c r="I1961">
        <v>101345.2033008056</v>
      </c>
      <c r="J1961">
        <f>ROUND(Table1[[#This Row],[Discharge Time (s)]]/3600,3)</f>
        <v>28.151</v>
      </c>
    </row>
    <row r="1962" spans="1:10">
      <c r="A1962" t="s">
        <v>10</v>
      </c>
      <c r="B1962">
        <v>3</v>
      </c>
      <c r="C1962" s="20">
        <v>154</v>
      </c>
      <c r="D1962" t="str">
        <f>IF(OR(MOD((Table1[[#This Row],[Cycle]])-1,8)=0,Table1[[#This Row],[Cycle]]=1),"Yes","No")</f>
        <v>No</v>
      </c>
      <c r="E1962">
        <v>1.0088894220380999E-2</v>
      </c>
      <c r="F1962">
        <f t="shared" si="33"/>
        <v>10.088894220380999</v>
      </c>
      <c r="H1962">
        <v>1.3609033823013306</v>
      </c>
      <c r="I1962">
        <v>57600.038652895651</v>
      </c>
      <c r="J1962">
        <f>ROUND(Table1[[#This Row],[Discharge Time (s)]]/3600,3)</f>
        <v>16</v>
      </c>
    </row>
    <row r="1963" spans="1:10">
      <c r="A1963" t="s">
        <v>10</v>
      </c>
      <c r="B1963">
        <v>3</v>
      </c>
      <c r="C1963" s="20">
        <v>155</v>
      </c>
      <c r="D1963" t="str">
        <f>IF(OR(MOD((Table1[[#This Row],[Cycle]])-1,8)=0,Table1[[#This Row],[Cycle]]=1),"Yes","No")</f>
        <v>No</v>
      </c>
      <c r="E1963">
        <v>1.0089108142703E-2</v>
      </c>
      <c r="F1963">
        <f t="shared" si="33"/>
        <v>10.089108142702999</v>
      </c>
      <c r="H1963">
        <v>1.3609033823013306</v>
      </c>
      <c r="I1963">
        <v>57600.030455711458</v>
      </c>
      <c r="J1963">
        <f>ROUND(Table1[[#This Row],[Discharge Time (s)]]/3600,3)</f>
        <v>16</v>
      </c>
    </row>
    <row r="1964" spans="1:10">
      <c r="A1964" t="s">
        <v>10</v>
      </c>
      <c r="B1964">
        <v>3</v>
      </c>
      <c r="C1964" s="20">
        <v>156</v>
      </c>
      <c r="D1964" t="str">
        <f>IF(OR(MOD((Table1[[#This Row],[Cycle]])-1,8)=0,Table1[[#This Row],[Cycle]]=1),"Yes","No")</f>
        <v>No</v>
      </c>
      <c r="E1964">
        <v>1.0084272487655E-2</v>
      </c>
      <c r="F1964">
        <f t="shared" si="33"/>
        <v>10.084272487654999</v>
      </c>
      <c r="H1964">
        <v>1.3609033823013306</v>
      </c>
      <c r="I1964">
        <v>57600.037599688811</v>
      </c>
      <c r="J1964">
        <f>ROUND(Table1[[#This Row],[Discharge Time (s)]]/3600,3)</f>
        <v>16</v>
      </c>
    </row>
    <row r="1965" spans="1:10">
      <c r="A1965" t="s">
        <v>10</v>
      </c>
      <c r="B1965">
        <v>3</v>
      </c>
      <c r="C1965" s="20">
        <v>157</v>
      </c>
      <c r="D1965" t="str">
        <f>IF(OR(MOD((Table1[[#This Row],[Cycle]])-1,8)=0,Table1[[#This Row],[Cycle]]=1),"Yes","No")</f>
        <v>No</v>
      </c>
      <c r="E1965">
        <v>1.0088051627028E-2</v>
      </c>
      <c r="F1965">
        <f t="shared" si="33"/>
        <v>10.088051627027999</v>
      </c>
      <c r="H1965">
        <v>1.3609033823013306</v>
      </c>
      <c r="I1965">
        <v>57600.037607208273</v>
      </c>
      <c r="J1965">
        <f>ROUND(Table1[[#This Row],[Discharge Time (s)]]/3600,3)</f>
        <v>16</v>
      </c>
    </row>
    <row r="1966" spans="1:10">
      <c r="A1966" t="s">
        <v>10</v>
      </c>
      <c r="B1966">
        <v>3</v>
      </c>
      <c r="C1966" s="20">
        <v>158</v>
      </c>
      <c r="D1966" t="str">
        <f>IF(OR(MOD((Table1[[#This Row],[Cycle]])-1,8)=0,Table1[[#This Row],[Cycle]]=1),"Yes","No")</f>
        <v>No</v>
      </c>
      <c r="E1966">
        <v>1.0087443543204001E-2</v>
      </c>
      <c r="F1966">
        <f t="shared" si="33"/>
        <v>10.087443543204001</v>
      </c>
      <c r="H1966">
        <v>1.3609033823013306</v>
      </c>
      <c r="I1966">
        <v>57600.037687214019</v>
      </c>
      <c r="J1966">
        <f>ROUND(Table1[[#This Row],[Discharge Time (s)]]/3600,3)</f>
        <v>16</v>
      </c>
    </row>
    <row r="1967" spans="1:10">
      <c r="A1967" t="s">
        <v>10</v>
      </c>
      <c r="B1967">
        <v>3</v>
      </c>
      <c r="C1967" s="20">
        <v>159</v>
      </c>
      <c r="D1967" t="str">
        <f>IF(OR(MOD((Table1[[#This Row],[Cycle]])-1,8)=0,Table1[[#This Row],[Cycle]]=1),"Yes","No")</f>
        <v>No</v>
      </c>
      <c r="E1967">
        <v>1.0087734622099E-2</v>
      </c>
      <c r="F1967">
        <f t="shared" si="33"/>
        <v>10.087734622098999</v>
      </c>
      <c r="H1967">
        <v>1.3609033823013306</v>
      </c>
      <c r="I1967">
        <v>57600.070591343465</v>
      </c>
      <c r="J1967">
        <f>ROUND(Table1[[#This Row],[Discharge Time (s)]]/3600,3)</f>
        <v>16</v>
      </c>
    </row>
    <row r="1968" spans="1:10">
      <c r="A1968" t="s">
        <v>10</v>
      </c>
      <c r="B1968">
        <v>3</v>
      </c>
      <c r="C1968" s="20">
        <v>160</v>
      </c>
      <c r="D1968" t="str">
        <f>IF(OR(MOD((Table1[[#This Row],[Cycle]])-1,8)=0,Table1[[#This Row],[Cycle]]=1),"Yes","No")</f>
        <v>No</v>
      </c>
      <c r="E1968">
        <v>0</v>
      </c>
      <c r="F1968">
        <f t="shared" si="33"/>
        <v>0</v>
      </c>
      <c r="H1968">
        <v>1.3609033823013306</v>
      </c>
      <c r="I1968">
        <v>0</v>
      </c>
      <c r="J1968">
        <f>ROUND(Table1[[#This Row],[Discharge Time (s)]]/3600,3)</f>
        <v>0</v>
      </c>
    </row>
    <row r="1969" spans="1:10">
      <c r="A1969" t="s">
        <v>10</v>
      </c>
      <c r="B1969">
        <v>3</v>
      </c>
      <c r="C1969" s="20">
        <v>105</v>
      </c>
      <c r="D1969" t="str">
        <f>IF(OR(MOD((Table1[[#This Row],[Cycle]])-1,8)=0,Table1[[#This Row],[Cycle]]=1),"Yes","No")</f>
        <v>Yes</v>
      </c>
      <c r="E1969">
        <v>1.6653413418636E-2</v>
      </c>
      <c r="F1969">
        <f t="shared" si="33"/>
        <v>16.653413418635999</v>
      </c>
      <c r="H1969">
        <v>1.3609033823013306</v>
      </c>
      <c r="I1969">
        <v>101154.13727978626</v>
      </c>
      <c r="J1969">
        <f>ROUND(Table1[[#This Row],[Discharge Time (s)]]/3600,3)</f>
        <v>28.097999999999999</v>
      </c>
    </row>
    <row r="1970" spans="1:10">
      <c r="A1970" t="s">
        <v>10</v>
      </c>
      <c r="B1970">
        <v>3</v>
      </c>
      <c r="C1970" s="20">
        <v>162</v>
      </c>
      <c r="D1970" t="str">
        <f>IF(OR(MOD((Table1[[#This Row],[Cycle]])-1,8)=0,Table1[[#This Row],[Cycle]]=1),"Yes","No")</f>
        <v>No</v>
      </c>
      <c r="E1970">
        <v>1.0091416101101E-2</v>
      </c>
      <c r="F1970">
        <f t="shared" si="33"/>
        <v>10.091416101101</v>
      </c>
      <c r="H1970">
        <v>1.3609033823013306</v>
      </c>
      <c r="I1970">
        <v>57600.03768214694</v>
      </c>
      <c r="J1970">
        <f>ROUND(Table1[[#This Row],[Discharge Time (s)]]/3600,3)</f>
        <v>16</v>
      </c>
    </row>
    <row r="1971" spans="1:10">
      <c r="A1971" t="s">
        <v>10</v>
      </c>
      <c r="B1971">
        <v>3</v>
      </c>
      <c r="C1971" s="20">
        <v>163</v>
      </c>
      <c r="D1971" t="str">
        <f>IF(OR(MOD((Table1[[#This Row],[Cycle]])-1,8)=0,Table1[[#This Row],[Cycle]]=1),"Yes","No")</f>
        <v>No</v>
      </c>
      <c r="E1971">
        <v>1.0087946976901E-2</v>
      </c>
      <c r="F1971">
        <f t="shared" si="33"/>
        <v>10.087946976901</v>
      </c>
      <c r="H1971">
        <v>1.3609033823013306</v>
      </c>
      <c r="I1971">
        <v>57601.991266020952</v>
      </c>
      <c r="J1971">
        <f>ROUND(Table1[[#This Row],[Discharge Time (s)]]/3600,3)</f>
        <v>16.001000000000001</v>
      </c>
    </row>
    <row r="1972" spans="1:10">
      <c r="A1972" t="s">
        <v>10</v>
      </c>
      <c r="B1972">
        <v>3</v>
      </c>
      <c r="C1972" s="20">
        <v>164</v>
      </c>
      <c r="D1972" t="str">
        <f>IF(OR(MOD((Table1[[#This Row],[Cycle]])-1,8)=0,Table1[[#This Row],[Cycle]]=1),"Yes","No")</f>
        <v>No</v>
      </c>
      <c r="E1972">
        <v>1.0089403693524001E-2</v>
      </c>
      <c r="F1972">
        <f t="shared" si="33"/>
        <v>10.089403693524</v>
      </c>
      <c r="H1972">
        <v>1.3609033823013306</v>
      </c>
      <c r="I1972">
        <v>57600.035503204854</v>
      </c>
      <c r="J1972">
        <f>ROUND(Table1[[#This Row],[Discharge Time (s)]]/3600,3)</f>
        <v>16</v>
      </c>
    </row>
    <row r="1973" spans="1:10">
      <c r="A1973" t="s">
        <v>10</v>
      </c>
      <c r="B1973">
        <v>3</v>
      </c>
      <c r="C1973" s="20">
        <v>165</v>
      </c>
      <c r="D1973" t="str">
        <f>IF(OR(MOD((Table1[[#This Row],[Cycle]])-1,8)=0,Table1[[#This Row],[Cycle]]=1),"Yes","No")</f>
        <v>No</v>
      </c>
      <c r="E1973">
        <v>1.0068461230524E-2</v>
      </c>
      <c r="F1973">
        <f t="shared" si="33"/>
        <v>10.068461230523999</v>
      </c>
      <c r="H1973">
        <v>1.3609033823013306</v>
      </c>
      <c r="I1973">
        <v>57600.037721690314</v>
      </c>
      <c r="J1973">
        <f>ROUND(Table1[[#This Row],[Discharge Time (s)]]/3600,3)</f>
        <v>16</v>
      </c>
    </row>
    <row r="1974" spans="1:10">
      <c r="A1974" t="s">
        <v>10</v>
      </c>
      <c r="B1974">
        <v>3</v>
      </c>
      <c r="C1974" s="20">
        <v>166</v>
      </c>
      <c r="D1974" t="str">
        <f>IF(OR(MOD((Table1[[#This Row],[Cycle]])-1,8)=0,Table1[[#This Row],[Cycle]]=1),"Yes","No")</f>
        <v>No</v>
      </c>
      <c r="E1974">
        <v>1.0066800865005001E-2</v>
      </c>
      <c r="F1974">
        <f t="shared" si="33"/>
        <v>10.066800865005</v>
      </c>
      <c r="H1974">
        <v>1.3609033823013306</v>
      </c>
      <c r="I1974">
        <v>57600.037616210815</v>
      </c>
      <c r="J1974">
        <f>ROUND(Table1[[#This Row],[Discharge Time (s)]]/3600,3)</f>
        <v>16</v>
      </c>
    </row>
    <row r="1975" spans="1:10">
      <c r="A1975" t="s">
        <v>10</v>
      </c>
      <c r="B1975">
        <v>3</v>
      </c>
      <c r="C1975" s="20">
        <v>167</v>
      </c>
      <c r="D1975" t="str">
        <f>IF(OR(MOD((Table1[[#This Row],[Cycle]])-1,8)=0,Table1[[#This Row],[Cycle]]=1),"Yes","No")</f>
        <v>No</v>
      </c>
      <c r="E1975">
        <v>1.008835785346E-2</v>
      </c>
      <c r="F1975">
        <f t="shared" ref="F1975:F2038" si="34">1000*E1975</f>
        <v>10.08835785346</v>
      </c>
      <c r="H1975">
        <v>1.3609033823013306</v>
      </c>
      <c r="I1975">
        <v>57600.035597926915</v>
      </c>
      <c r="J1975">
        <f>ROUND(Table1[[#This Row],[Discharge Time (s)]]/3600,3)</f>
        <v>16</v>
      </c>
    </row>
    <row r="1976" spans="1:10">
      <c r="A1976" t="s">
        <v>10</v>
      </c>
      <c r="B1976">
        <v>3</v>
      </c>
      <c r="C1976" s="20">
        <v>168</v>
      </c>
      <c r="D1976" t="str">
        <f>IF(OR(MOD((Table1[[#This Row],[Cycle]])-1,8)=0,Table1[[#This Row],[Cycle]]=1),"Yes","No")</f>
        <v>No</v>
      </c>
      <c r="E1976">
        <v>0</v>
      </c>
      <c r="F1976">
        <f t="shared" si="34"/>
        <v>0</v>
      </c>
      <c r="H1976">
        <v>1.3609033823013306</v>
      </c>
      <c r="I1976">
        <v>0</v>
      </c>
      <c r="J1976">
        <f>ROUND(Table1[[#This Row],[Discharge Time (s)]]/3600,3)</f>
        <v>0</v>
      </c>
    </row>
    <row r="1977" spans="1:10">
      <c r="A1977" t="s">
        <v>10</v>
      </c>
      <c r="B1977">
        <v>3</v>
      </c>
      <c r="C1977" s="20">
        <v>113</v>
      </c>
      <c r="D1977" t="str">
        <f>IF(OR(MOD((Table1[[#This Row],[Cycle]])-1,8)=0,Table1[[#This Row],[Cycle]]=1),"Yes","No")</f>
        <v>Yes</v>
      </c>
      <c r="E1977">
        <v>1.6634741475907999E-2</v>
      </c>
      <c r="F1977">
        <f t="shared" si="34"/>
        <v>16.634741475907997</v>
      </c>
      <c r="H1977">
        <v>1.3609033823013306</v>
      </c>
      <c r="I1977">
        <v>101002.33770391787</v>
      </c>
      <c r="J1977">
        <f>ROUND(Table1[[#This Row],[Discharge Time (s)]]/3600,3)</f>
        <v>28.056000000000001</v>
      </c>
    </row>
    <row r="1978" spans="1:10">
      <c r="A1978" t="s">
        <v>10</v>
      </c>
      <c r="B1978">
        <v>3</v>
      </c>
      <c r="C1978" s="20">
        <v>170</v>
      </c>
      <c r="D1978" t="str">
        <f>IF(OR(MOD((Table1[[#This Row],[Cycle]])-1,8)=0,Table1[[#This Row],[Cycle]]=1),"Yes","No")</f>
        <v>No</v>
      </c>
      <c r="E1978">
        <v>1.0065869520296001E-2</v>
      </c>
      <c r="F1978">
        <f t="shared" si="34"/>
        <v>10.065869520296001</v>
      </c>
      <c r="H1978">
        <v>1.3609033823013306</v>
      </c>
      <c r="I1978">
        <v>57600.031499700315</v>
      </c>
      <c r="J1978">
        <f>ROUND(Table1[[#This Row],[Discharge Time (s)]]/3600,3)</f>
        <v>16</v>
      </c>
    </row>
    <row r="1979" spans="1:10">
      <c r="A1979" t="s">
        <v>10</v>
      </c>
      <c r="B1979">
        <v>3</v>
      </c>
      <c r="C1979" s="20">
        <v>171</v>
      </c>
      <c r="D1979" t="str">
        <f>IF(OR(MOD((Table1[[#This Row],[Cycle]])-1,8)=0,Table1[[#This Row],[Cycle]]=1),"Yes","No")</f>
        <v>No</v>
      </c>
      <c r="E1979">
        <v>1.0079913267208E-2</v>
      </c>
      <c r="F1979">
        <f t="shared" si="34"/>
        <v>10.079913267207999</v>
      </c>
      <c r="H1979">
        <v>1.3609033823013306</v>
      </c>
      <c r="I1979">
        <v>57600.037463994275</v>
      </c>
      <c r="J1979">
        <f>ROUND(Table1[[#This Row],[Discharge Time (s)]]/3600,3)</f>
        <v>16</v>
      </c>
    </row>
    <row r="1980" spans="1:10">
      <c r="A1980" t="s">
        <v>10</v>
      </c>
      <c r="B1980">
        <v>3</v>
      </c>
      <c r="C1980" s="20">
        <v>172</v>
      </c>
      <c r="D1980" t="str">
        <f>IF(OR(MOD((Table1[[#This Row],[Cycle]])-1,8)=0,Table1[[#This Row],[Cycle]]=1),"Yes","No")</f>
        <v>No</v>
      </c>
      <c r="E1980">
        <v>1.0086552536143999E-2</v>
      </c>
      <c r="F1980">
        <f t="shared" si="34"/>
        <v>10.086552536144</v>
      </c>
      <c r="H1980">
        <v>1.3609033823013306</v>
      </c>
      <c r="I1980">
        <v>57600.037755134908</v>
      </c>
      <c r="J1980">
        <f>ROUND(Table1[[#This Row],[Discharge Time (s)]]/3600,3)</f>
        <v>16</v>
      </c>
    </row>
    <row r="1981" spans="1:10">
      <c r="A1981" t="s">
        <v>10</v>
      </c>
      <c r="B1981">
        <v>3</v>
      </c>
      <c r="C1981" s="20">
        <v>173</v>
      </c>
      <c r="D1981" t="str">
        <f>IF(OR(MOD((Table1[[#This Row],[Cycle]])-1,8)=0,Table1[[#This Row],[Cycle]]=1),"Yes","No")</f>
        <v>No</v>
      </c>
      <c r="E1981">
        <v>1.0078652954451E-2</v>
      </c>
      <c r="F1981">
        <f t="shared" si="34"/>
        <v>10.078652954451</v>
      </c>
      <c r="H1981">
        <v>1.3609033823013306</v>
      </c>
      <c r="I1981">
        <v>57601.998593254029</v>
      </c>
      <c r="J1981">
        <f>ROUND(Table1[[#This Row],[Discharge Time (s)]]/3600,3)</f>
        <v>16.001000000000001</v>
      </c>
    </row>
    <row r="1982" spans="1:10">
      <c r="A1982" t="s">
        <v>10</v>
      </c>
      <c r="B1982">
        <v>3</v>
      </c>
      <c r="C1982" s="20">
        <v>174</v>
      </c>
      <c r="D1982" t="str">
        <f>IF(OR(MOD((Table1[[#This Row],[Cycle]])-1,8)=0,Table1[[#This Row],[Cycle]]=1),"Yes","No")</f>
        <v>No</v>
      </c>
      <c r="E1982">
        <v>1.0083006094576E-2</v>
      </c>
      <c r="F1982">
        <f t="shared" si="34"/>
        <v>10.083006094576</v>
      </c>
      <c r="H1982">
        <v>1.3609033823013306</v>
      </c>
      <c r="I1982">
        <v>57600.037940670663</v>
      </c>
      <c r="J1982">
        <f>ROUND(Table1[[#This Row],[Discharge Time (s)]]/3600,3)</f>
        <v>16</v>
      </c>
    </row>
    <row r="1983" spans="1:10">
      <c r="A1983" t="s">
        <v>10</v>
      </c>
      <c r="B1983">
        <v>3</v>
      </c>
      <c r="C1983" s="20">
        <v>175</v>
      </c>
      <c r="D1983" t="str">
        <f>IF(OR(MOD((Table1[[#This Row],[Cycle]])-1,8)=0,Table1[[#This Row],[Cycle]]=1),"Yes","No")</f>
        <v>No</v>
      </c>
      <c r="E1983">
        <v>1.0085289215861E-2</v>
      </c>
      <c r="F1983">
        <f t="shared" si="34"/>
        <v>10.085289215861</v>
      </c>
      <c r="H1983">
        <v>1.3609033823013306</v>
      </c>
      <c r="I1983">
        <v>57600.035451359399</v>
      </c>
      <c r="J1983">
        <f>ROUND(Table1[[#This Row],[Discharge Time (s)]]/3600,3)</f>
        <v>16</v>
      </c>
    </row>
    <row r="1984" spans="1:10">
      <c r="A1984" t="s">
        <v>10</v>
      </c>
      <c r="B1984">
        <v>3</v>
      </c>
      <c r="C1984" s="20">
        <v>176</v>
      </c>
      <c r="D1984" t="str">
        <f>IF(OR(MOD((Table1[[#This Row],[Cycle]])-1,8)=0,Table1[[#This Row],[Cycle]]=1),"Yes","No")</f>
        <v>No</v>
      </c>
      <c r="E1984">
        <v>0</v>
      </c>
      <c r="F1984">
        <f t="shared" si="34"/>
        <v>0</v>
      </c>
      <c r="H1984">
        <v>1.3609033823013306</v>
      </c>
      <c r="I1984">
        <v>0</v>
      </c>
      <c r="J1984">
        <f>ROUND(Table1[[#This Row],[Discharge Time (s)]]/3600,3)</f>
        <v>0</v>
      </c>
    </row>
    <row r="1985" spans="1:10">
      <c r="A1985" t="s">
        <v>10</v>
      </c>
      <c r="B1985">
        <v>3</v>
      </c>
      <c r="C1985" s="20">
        <v>121</v>
      </c>
      <c r="D1985" t="str">
        <f>IF(OR(MOD((Table1[[#This Row],[Cycle]])-1,8)=0,Table1[[#This Row],[Cycle]]=1),"Yes","No")</f>
        <v>Yes</v>
      </c>
      <c r="E1985">
        <v>1.6587177863247E-2</v>
      </c>
      <c r="F1985">
        <f t="shared" si="34"/>
        <v>16.587177863247</v>
      </c>
      <c r="H1985">
        <v>1.3609033823013306</v>
      </c>
      <c r="I1985">
        <v>100702.34944653643</v>
      </c>
      <c r="J1985">
        <f>ROUND(Table1[[#This Row],[Discharge Time (s)]]/3600,3)</f>
        <v>27.972999999999999</v>
      </c>
    </row>
    <row r="1986" spans="1:10">
      <c r="A1986" t="s">
        <v>10</v>
      </c>
      <c r="B1986">
        <v>3</v>
      </c>
      <c r="C1986" s="20">
        <v>178</v>
      </c>
      <c r="D1986" t="str">
        <f>IF(OR(MOD((Table1[[#This Row],[Cycle]])-1,8)=0,Table1[[#This Row],[Cycle]]=1),"Yes","No")</f>
        <v>No</v>
      </c>
      <c r="E1986">
        <v>1.0080278363759E-2</v>
      </c>
      <c r="F1986">
        <f t="shared" si="34"/>
        <v>10.080278363759</v>
      </c>
      <c r="H1986">
        <v>1.3609033823013306</v>
      </c>
      <c r="I1986">
        <v>57600.037360953698</v>
      </c>
      <c r="J1986">
        <f>ROUND(Table1[[#This Row],[Discharge Time (s)]]/3600,3)</f>
        <v>16</v>
      </c>
    </row>
    <row r="1987" spans="1:10">
      <c r="A1987" t="s">
        <v>10</v>
      </c>
      <c r="B1987">
        <v>3</v>
      </c>
      <c r="C1987" s="20">
        <v>179</v>
      </c>
      <c r="D1987" t="str">
        <f>IF(OR(MOD((Table1[[#This Row],[Cycle]])-1,8)=0,Table1[[#This Row],[Cycle]]=1),"Yes","No")</f>
        <v>No</v>
      </c>
      <c r="E1987">
        <v>1.0068668153995E-2</v>
      </c>
      <c r="F1987">
        <f t="shared" si="34"/>
        <v>10.068668153995</v>
      </c>
      <c r="H1987">
        <v>1.3609033823013306</v>
      </c>
      <c r="I1987">
        <v>57600.038244574716</v>
      </c>
      <c r="J1987">
        <f>ROUND(Table1[[#This Row],[Discharge Time (s)]]/3600,3)</f>
        <v>16</v>
      </c>
    </row>
    <row r="1988" spans="1:10">
      <c r="A1988" t="s">
        <v>10</v>
      </c>
      <c r="B1988">
        <v>3</v>
      </c>
      <c r="C1988" s="20">
        <v>180</v>
      </c>
      <c r="D1988" t="str">
        <f>IF(OR(MOD((Table1[[#This Row],[Cycle]])-1,8)=0,Table1[[#This Row],[Cycle]]=1),"Yes","No")</f>
        <v>No</v>
      </c>
      <c r="E1988">
        <v>1.0087998686259999E-2</v>
      </c>
      <c r="F1988">
        <f t="shared" si="34"/>
        <v>10.087998686259999</v>
      </c>
      <c r="H1988">
        <v>1.3609033823013306</v>
      </c>
      <c r="I1988">
        <v>57600.040883122398</v>
      </c>
      <c r="J1988">
        <f>ROUND(Table1[[#This Row],[Discharge Time (s)]]/3600,3)</f>
        <v>16</v>
      </c>
    </row>
    <row r="1989" spans="1:10">
      <c r="A1989" t="s">
        <v>10</v>
      </c>
      <c r="B1989">
        <v>3</v>
      </c>
      <c r="C1989" s="20">
        <v>181</v>
      </c>
      <c r="D1989" t="str">
        <f>IF(OR(MOD((Table1[[#This Row],[Cycle]])-1,8)=0,Table1[[#This Row],[Cycle]]=1),"Yes","No")</f>
        <v>No</v>
      </c>
      <c r="E1989">
        <v>1.0086625529790999E-2</v>
      </c>
      <c r="F1989">
        <f t="shared" si="34"/>
        <v>10.086625529791</v>
      </c>
      <c r="H1989">
        <v>1.3609033823013306</v>
      </c>
      <c r="I1989">
        <v>57600.038447963118</v>
      </c>
      <c r="J1989">
        <f>ROUND(Table1[[#This Row],[Discharge Time (s)]]/3600,3)</f>
        <v>16</v>
      </c>
    </row>
    <row r="1990" spans="1:10">
      <c r="A1990" t="s">
        <v>10</v>
      </c>
      <c r="B1990">
        <v>3</v>
      </c>
      <c r="C1990" s="20">
        <v>182</v>
      </c>
      <c r="D1990" t="str">
        <f>IF(OR(MOD((Table1[[#This Row],[Cycle]])-1,8)=0,Table1[[#This Row],[Cycle]]=1),"Yes","No")</f>
        <v>No</v>
      </c>
      <c r="E1990">
        <v>1.0064952363384999E-2</v>
      </c>
      <c r="F1990">
        <f t="shared" si="34"/>
        <v>10.064952363385</v>
      </c>
      <c r="H1990">
        <v>1.3609033823013306</v>
      </c>
      <c r="I1990">
        <v>57600.038087469424</v>
      </c>
      <c r="J1990">
        <f>ROUND(Table1[[#This Row],[Discharge Time (s)]]/3600,3)</f>
        <v>16</v>
      </c>
    </row>
    <row r="1991" spans="1:10">
      <c r="A1991" t="s">
        <v>10</v>
      </c>
      <c r="B1991">
        <v>3</v>
      </c>
      <c r="C1991" s="20">
        <v>183</v>
      </c>
      <c r="D1991" t="str">
        <f>IF(OR(MOD((Table1[[#This Row],[Cycle]])-1,8)=0,Table1[[#This Row],[Cycle]]=1),"Yes","No")</f>
        <v>No</v>
      </c>
      <c r="E1991">
        <v>1.0038472869211E-2</v>
      </c>
      <c r="F1991">
        <f t="shared" si="34"/>
        <v>10.038472869211001</v>
      </c>
      <c r="H1991">
        <v>1.3609033823013306</v>
      </c>
      <c r="I1991">
        <v>57600.037849199856</v>
      </c>
      <c r="J1991">
        <f>ROUND(Table1[[#This Row],[Discharge Time (s)]]/3600,3)</f>
        <v>16</v>
      </c>
    </row>
    <row r="1992" spans="1:10">
      <c r="A1992" t="s">
        <v>10</v>
      </c>
      <c r="B1992">
        <v>3</v>
      </c>
      <c r="C1992" s="20">
        <v>184</v>
      </c>
      <c r="D1992" t="str">
        <f>IF(OR(MOD((Table1[[#This Row],[Cycle]])-1,8)=0,Table1[[#This Row],[Cycle]]=1),"Yes","No")</f>
        <v>No</v>
      </c>
      <c r="E1992">
        <v>0</v>
      </c>
      <c r="F1992">
        <f t="shared" si="34"/>
        <v>0</v>
      </c>
      <c r="H1992">
        <v>1.3609033823013306</v>
      </c>
      <c r="I1992">
        <v>0</v>
      </c>
      <c r="J1992">
        <f>ROUND(Table1[[#This Row],[Discharge Time (s)]]/3600,3)</f>
        <v>0</v>
      </c>
    </row>
    <row r="1993" spans="1:10">
      <c r="A1993" t="s">
        <v>10</v>
      </c>
      <c r="B1993">
        <v>3</v>
      </c>
      <c r="C1993" s="20">
        <v>129</v>
      </c>
      <c r="D1993" t="str">
        <f>IF(OR(MOD((Table1[[#This Row],[Cycle]])-1,8)=0,Table1[[#This Row],[Cycle]]=1),"Yes","No")</f>
        <v>Yes</v>
      </c>
      <c r="E1993">
        <v>1.6555428953146999E-2</v>
      </c>
      <c r="F1993">
        <f t="shared" si="34"/>
        <v>16.555428953147</v>
      </c>
      <c r="H1993">
        <v>1.3609033823013306</v>
      </c>
      <c r="I1993">
        <v>100506.41297328696</v>
      </c>
      <c r="J1993">
        <f>ROUND(Table1[[#This Row],[Discharge Time (s)]]/3600,3)</f>
        <v>27.917999999999999</v>
      </c>
    </row>
    <row r="1994" spans="1:10">
      <c r="A1994" t="s">
        <v>10</v>
      </c>
      <c r="B1994">
        <v>3</v>
      </c>
      <c r="C1994" s="20">
        <v>186</v>
      </c>
      <c r="D1994" t="str">
        <f>IF(OR(MOD((Table1[[#This Row],[Cycle]])-1,8)=0,Table1[[#This Row],[Cycle]]=1),"Yes","No")</f>
        <v>No</v>
      </c>
      <c r="E1994">
        <v>1.0077621328075E-2</v>
      </c>
      <c r="F1994">
        <f t="shared" si="34"/>
        <v>10.077621328074999</v>
      </c>
      <c r="H1994">
        <v>1.3609033823013306</v>
      </c>
      <c r="I1994">
        <v>57600.033827651263</v>
      </c>
      <c r="J1994">
        <f>ROUND(Table1[[#This Row],[Discharge Time (s)]]/3600,3)</f>
        <v>16</v>
      </c>
    </row>
    <row r="1995" spans="1:10">
      <c r="A1995" t="s">
        <v>10</v>
      </c>
      <c r="B1995">
        <v>3</v>
      </c>
      <c r="C1995" s="20">
        <v>187</v>
      </c>
      <c r="D1995" t="str">
        <f>IF(OR(MOD((Table1[[#This Row],[Cycle]])-1,8)=0,Table1[[#This Row],[Cycle]]=1),"Yes","No")</f>
        <v>No</v>
      </c>
      <c r="E1995">
        <v>1.0070000904589E-2</v>
      </c>
      <c r="F1995">
        <f t="shared" si="34"/>
        <v>10.070000904589</v>
      </c>
      <c r="H1995">
        <v>1.3609033823013306</v>
      </c>
      <c r="I1995">
        <v>57602.002735984417</v>
      </c>
      <c r="J1995">
        <f>ROUND(Table1[[#This Row],[Discharge Time (s)]]/3600,3)</f>
        <v>16.001000000000001</v>
      </c>
    </row>
    <row r="1996" spans="1:10">
      <c r="A1996" t="s">
        <v>10</v>
      </c>
      <c r="B1996">
        <v>3</v>
      </c>
      <c r="C1996" s="20">
        <v>188</v>
      </c>
      <c r="D1996" t="str">
        <f>IF(OR(MOD((Table1[[#This Row],[Cycle]])-1,8)=0,Table1[[#This Row],[Cycle]]=1),"Yes","No")</f>
        <v>No</v>
      </c>
      <c r="E1996">
        <v>1.0081631153103E-2</v>
      </c>
      <c r="F1996">
        <f t="shared" si="34"/>
        <v>10.081631153103</v>
      </c>
      <c r="H1996">
        <v>1.3609033823013306</v>
      </c>
      <c r="I1996">
        <v>57600.03780689829</v>
      </c>
      <c r="J1996">
        <f>ROUND(Table1[[#This Row],[Discharge Time (s)]]/3600,3)</f>
        <v>16</v>
      </c>
    </row>
    <row r="1997" spans="1:10">
      <c r="A1997" t="s">
        <v>10</v>
      </c>
      <c r="B1997">
        <v>3</v>
      </c>
      <c r="C1997" s="20">
        <v>189</v>
      </c>
      <c r="D1997" t="str">
        <f>IF(OR(MOD((Table1[[#This Row],[Cycle]])-1,8)=0,Table1[[#This Row],[Cycle]]=1),"Yes","No")</f>
        <v>No</v>
      </c>
      <c r="E1997">
        <v>1.0065958266123999E-2</v>
      </c>
      <c r="F1997">
        <f t="shared" si="34"/>
        <v>10.065958266123999</v>
      </c>
      <c r="H1997">
        <v>1.3609033823013306</v>
      </c>
      <c r="I1997">
        <v>57600.038230118153</v>
      </c>
      <c r="J1997">
        <f>ROUND(Table1[[#This Row],[Discharge Time (s)]]/3600,3)</f>
        <v>16</v>
      </c>
    </row>
    <row r="1998" spans="1:10">
      <c r="A1998" t="s">
        <v>10</v>
      </c>
      <c r="B1998">
        <v>3</v>
      </c>
      <c r="C1998" s="20">
        <v>190</v>
      </c>
      <c r="D1998" t="str">
        <f>IF(OR(MOD((Table1[[#This Row],[Cycle]])-1,8)=0,Table1[[#This Row],[Cycle]]=1),"Yes","No")</f>
        <v>No</v>
      </c>
      <c r="E1998">
        <v>1.0067880742489E-2</v>
      </c>
      <c r="F1998">
        <f t="shared" si="34"/>
        <v>10.067880742489001</v>
      </c>
      <c r="H1998">
        <v>1.3609033823013306</v>
      </c>
      <c r="I1998">
        <v>57600.027797492745</v>
      </c>
      <c r="J1998">
        <f>ROUND(Table1[[#This Row],[Discharge Time (s)]]/3600,3)</f>
        <v>16</v>
      </c>
    </row>
    <row r="1999" spans="1:10">
      <c r="A1999" t="s">
        <v>10</v>
      </c>
      <c r="B1999">
        <v>3</v>
      </c>
      <c r="C1999" s="20">
        <v>191</v>
      </c>
      <c r="D1999" t="str">
        <f>IF(OR(MOD((Table1[[#This Row],[Cycle]])-1,8)=0,Table1[[#This Row],[Cycle]]=1),"Yes","No")</f>
        <v>No</v>
      </c>
      <c r="E1999">
        <v>1.0071513827693E-2</v>
      </c>
      <c r="F1999">
        <f t="shared" si="34"/>
        <v>10.071513827693</v>
      </c>
      <c r="H1999">
        <v>1.3609033823013306</v>
      </c>
      <c r="I1999">
        <v>57600.037515675118</v>
      </c>
      <c r="J1999">
        <f>ROUND(Table1[[#This Row],[Discharge Time (s)]]/3600,3)</f>
        <v>16</v>
      </c>
    </row>
    <row r="2000" spans="1:10">
      <c r="A2000" t="s">
        <v>10</v>
      </c>
      <c r="B2000">
        <v>3</v>
      </c>
      <c r="C2000" s="20">
        <v>192</v>
      </c>
      <c r="D2000" t="str">
        <f>IF(OR(MOD((Table1[[#This Row],[Cycle]])-1,8)=0,Table1[[#This Row],[Cycle]]=1),"Yes","No")</f>
        <v>No</v>
      </c>
      <c r="E2000">
        <v>0</v>
      </c>
      <c r="F2000">
        <f t="shared" si="34"/>
        <v>0</v>
      </c>
      <c r="H2000">
        <v>1.3609033823013306</v>
      </c>
      <c r="I2000">
        <v>0</v>
      </c>
      <c r="J2000">
        <f>ROUND(Table1[[#This Row],[Discharge Time (s)]]/3600,3)</f>
        <v>0</v>
      </c>
    </row>
    <row r="2001" spans="1:10">
      <c r="A2001" t="s">
        <v>10</v>
      </c>
      <c r="B2001">
        <v>3</v>
      </c>
      <c r="C2001" s="20">
        <v>137</v>
      </c>
      <c r="D2001" t="str">
        <f>IF(OR(MOD((Table1[[#This Row],[Cycle]])-1,8)=0,Table1[[#This Row],[Cycle]]=1),"Yes","No")</f>
        <v>Yes</v>
      </c>
      <c r="E2001">
        <v>1.6535785360589E-2</v>
      </c>
      <c r="F2001">
        <f t="shared" si="34"/>
        <v>16.535785360588999</v>
      </c>
      <c r="H2001">
        <v>1.3609033823013306</v>
      </c>
      <c r="I2001">
        <v>100410.95805824654</v>
      </c>
      <c r="J2001">
        <f>ROUND(Table1[[#This Row],[Discharge Time (s)]]/3600,3)</f>
        <v>27.891999999999999</v>
      </c>
    </row>
    <row r="2002" spans="1:10">
      <c r="A2002" t="s">
        <v>10</v>
      </c>
      <c r="B2002">
        <v>3</v>
      </c>
      <c r="C2002" s="20">
        <v>194</v>
      </c>
      <c r="D2002" t="str">
        <f>IF(OR(MOD((Table1[[#This Row],[Cycle]])-1,8)=0,Table1[[#This Row],[Cycle]]=1),"Yes","No")</f>
        <v>No</v>
      </c>
      <c r="E2002">
        <v>1.0062418169129001E-2</v>
      </c>
      <c r="F2002">
        <f t="shared" si="34"/>
        <v>10.062418169129002</v>
      </c>
      <c r="H2002">
        <v>1.3609033823013306</v>
      </c>
      <c r="I2002">
        <v>57601.996705191574</v>
      </c>
      <c r="J2002">
        <f>ROUND(Table1[[#This Row],[Discharge Time (s)]]/3600,3)</f>
        <v>16.001000000000001</v>
      </c>
    </row>
    <row r="2003" spans="1:10">
      <c r="A2003" t="s">
        <v>10</v>
      </c>
      <c r="B2003">
        <v>3</v>
      </c>
      <c r="C2003" s="20">
        <v>195</v>
      </c>
      <c r="D2003" t="str">
        <f>IF(OR(MOD((Table1[[#This Row],[Cycle]])-1,8)=0,Table1[[#This Row],[Cycle]]=1),"Yes","No")</f>
        <v>No</v>
      </c>
      <c r="E2003">
        <v>1.0057406906196E-2</v>
      </c>
      <c r="F2003">
        <f t="shared" si="34"/>
        <v>10.057406906196</v>
      </c>
      <c r="H2003">
        <v>1.3609033823013306</v>
      </c>
      <c r="I2003">
        <v>57600.037438729938</v>
      </c>
      <c r="J2003">
        <f>ROUND(Table1[[#This Row],[Discharge Time (s)]]/3600,3)</f>
        <v>16</v>
      </c>
    </row>
    <row r="2004" spans="1:10">
      <c r="A2004" t="s">
        <v>10</v>
      </c>
      <c r="B2004">
        <v>3</v>
      </c>
      <c r="C2004" s="20">
        <v>196</v>
      </c>
      <c r="D2004" t="str">
        <f>IF(OR(MOD((Table1[[#This Row],[Cycle]])-1,8)=0,Table1[[#This Row],[Cycle]]=1),"Yes","No")</f>
        <v>No</v>
      </c>
      <c r="E2004">
        <v>1.0055665796617E-2</v>
      </c>
      <c r="F2004">
        <f t="shared" si="34"/>
        <v>10.055665796616999</v>
      </c>
      <c r="H2004">
        <v>1.3609033823013306</v>
      </c>
      <c r="I2004">
        <v>57600.040495884867</v>
      </c>
      <c r="J2004">
        <f>ROUND(Table1[[#This Row],[Discharge Time (s)]]/3600,3)</f>
        <v>16</v>
      </c>
    </row>
    <row r="2005" spans="1:10">
      <c r="A2005" t="s">
        <v>10</v>
      </c>
      <c r="B2005">
        <v>3</v>
      </c>
      <c r="C2005" s="20">
        <v>197</v>
      </c>
      <c r="D2005" t="str">
        <f>IF(OR(MOD((Table1[[#This Row],[Cycle]])-1,8)=0,Table1[[#This Row],[Cycle]]=1),"Yes","No")</f>
        <v>No</v>
      </c>
      <c r="E2005">
        <v>1.0065110175659E-2</v>
      </c>
      <c r="F2005">
        <f t="shared" si="34"/>
        <v>10.065110175658999</v>
      </c>
      <c r="H2005">
        <v>1.3609033823013306</v>
      </c>
      <c r="I2005">
        <v>57600.039641441705</v>
      </c>
      <c r="J2005">
        <f>ROUND(Table1[[#This Row],[Discharge Time (s)]]/3600,3)</f>
        <v>16</v>
      </c>
    </row>
    <row r="2006" spans="1:10">
      <c r="A2006" t="s">
        <v>10</v>
      </c>
      <c r="B2006">
        <v>3</v>
      </c>
      <c r="C2006" s="20">
        <v>198</v>
      </c>
      <c r="D2006" t="str">
        <f>IF(OR(MOD((Table1[[#This Row],[Cycle]])-1,8)=0,Table1[[#This Row],[Cycle]]=1),"Yes","No")</f>
        <v>No</v>
      </c>
      <c r="E2006">
        <v>1.0082537292145E-2</v>
      </c>
      <c r="F2006">
        <f t="shared" si="34"/>
        <v>10.082537292145</v>
      </c>
      <c r="H2006">
        <v>1.3609033823013306</v>
      </c>
      <c r="I2006">
        <v>57602.001006335151</v>
      </c>
      <c r="J2006">
        <f>ROUND(Table1[[#This Row],[Discharge Time (s)]]/3600,3)</f>
        <v>16.001000000000001</v>
      </c>
    </row>
    <row r="2007" spans="1:10">
      <c r="A2007" t="s">
        <v>10</v>
      </c>
      <c r="B2007">
        <v>3</v>
      </c>
      <c r="C2007" s="20">
        <v>199</v>
      </c>
      <c r="D2007" t="str">
        <f>IF(OR(MOD((Table1[[#This Row],[Cycle]])-1,8)=0,Table1[[#This Row],[Cycle]]=1),"Yes","No")</f>
        <v>No</v>
      </c>
      <c r="E2007">
        <v>1.0080283979375999E-2</v>
      </c>
      <c r="F2007">
        <f t="shared" si="34"/>
        <v>10.080283979375999</v>
      </c>
      <c r="H2007">
        <v>1.3609033823013306</v>
      </c>
      <c r="I2007">
        <v>57600.027959123618</v>
      </c>
      <c r="J2007">
        <f>ROUND(Table1[[#This Row],[Discharge Time (s)]]/3600,3)</f>
        <v>16</v>
      </c>
    </row>
    <row r="2008" spans="1:10">
      <c r="A2008" t="s">
        <v>10</v>
      </c>
      <c r="B2008">
        <v>3</v>
      </c>
      <c r="C2008" s="20">
        <v>200</v>
      </c>
      <c r="D2008" t="str">
        <f>IF(OR(MOD((Table1[[#This Row],[Cycle]])-1,8)=0,Table1[[#This Row],[Cycle]]=1),"Yes","No")</f>
        <v>No</v>
      </c>
      <c r="E2008">
        <v>0</v>
      </c>
      <c r="F2008">
        <f t="shared" si="34"/>
        <v>0</v>
      </c>
      <c r="H2008">
        <v>1.3609033823013306</v>
      </c>
      <c r="I2008">
        <v>0</v>
      </c>
      <c r="J2008">
        <f>ROUND(Table1[[#This Row],[Discharge Time (s)]]/3600,3)</f>
        <v>0</v>
      </c>
    </row>
    <row r="2009" spans="1:10">
      <c r="A2009" t="s">
        <v>10</v>
      </c>
      <c r="B2009">
        <v>3</v>
      </c>
      <c r="C2009" s="20">
        <v>145</v>
      </c>
      <c r="D2009" t="str">
        <f>IF(OR(MOD((Table1[[#This Row],[Cycle]])-1,8)=0,Table1[[#This Row],[Cycle]]=1),"Yes","No")</f>
        <v>Yes</v>
      </c>
      <c r="E2009">
        <v>1.6501031700015E-2</v>
      </c>
      <c r="F2009">
        <f t="shared" si="34"/>
        <v>16.501031700015002</v>
      </c>
      <c r="H2009">
        <v>1.3609033823013306</v>
      </c>
      <c r="I2009">
        <v>100163.96516569158</v>
      </c>
      <c r="J2009">
        <f>ROUND(Table1[[#This Row],[Discharge Time (s)]]/3600,3)</f>
        <v>27.823</v>
      </c>
    </row>
    <row r="2010" spans="1:10">
      <c r="A2010" t="s">
        <v>10</v>
      </c>
      <c r="B2010">
        <v>3</v>
      </c>
      <c r="C2010" s="20">
        <v>202</v>
      </c>
      <c r="D2010" t="str">
        <f>IF(OR(MOD((Table1[[#This Row],[Cycle]])-1,8)=0,Table1[[#This Row],[Cycle]]=1),"Yes","No")</f>
        <v>No</v>
      </c>
      <c r="E2010">
        <v>1.0078486102941001E-2</v>
      </c>
      <c r="F2010">
        <f t="shared" si="34"/>
        <v>10.078486102941001</v>
      </c>
      <c r="H2010">
        <v>1.3609033823013306</v>
      </c>
      <c r="I2010">
        <v>57600.037837061973</v>
      </c>
      <c r="J2010">
        <f>ROUND(Table1[[#This Row],[Discharge Time (s)]]/3600,3)</f>
        <v>16</v>
      </c>
    </row>
    <row r="2011" spans="1:10">
      <c r="A2011" t="s">
        <v>10</v>
      </c>
      <c r="B2011">
        <v>3</v>
      </c>
      <c r="C2011" s="20">
        <v>203</v>
      </c>
      <c r="D2011" t="str">
        <f>IF(OR(MOD((Table1[[#This Row],[Cycle]])-1,8)=0,Table1[[#This Row],[Cycle]]=1),"Yes","No")</f>
        <v>No</v>
      </c>
      <c r="E2011">
        <v>1.0077001364098E-2</v>
      </c>
      <c r="F2011">
        <f t="shared" si="34"/>
        <v>10.077001364098001</v>
      </c>
      <c r="H2011">
        <v>1.3609033823013306</v>
      </c>
      <c r="I2011">
        <v>57602.011744616015</v>
      </c>
      <c r="J2011">
        <f>ROUND(Table1[[#This Row],[Discharge Time (s)]]/3600,3)</f>
        <v>16.001000000000001</v>
      </c>
    </row>
    <row r="2012" spans="1:10">
      <c r="A2012" t="s">
        <v>10</v>
      </c>
      <c r="B2012">
        <v>3</v>
      </c>
      <c r="C2012" s="20">
        <v>153</v>
      </c>
      <c r="D2012" t="str">
        <f>IF(OR(MOD((Table1[[#This Row],[Cycle]])-1,8)=0,Table1[[#This Row],[Cycle]]=1),"Yes","No")</f>
        <v>Yes</v>
      </c>
      <c r="E2012">
        <v>1.6474316605041998E-2</v>
      </c>
      <c r="F2012">
        <f t="shared" si="34"/>
        <v>16.474316605041999</v>
      </c>
      <c r="H2012">
        <v>1.3609033823013306</v>
      </c>
      <c r="I2012">
        <v>100002.19757480436</v>
      </c>
      <c r="J2012">
        <f>ROUND(Table1[[#This Row],[Discharge Time (s)]]/3600,3)</f>
        <v>27.777999999999999</v>
      </c>
    </row>
    <row r="2013" spans="1:10">
      <c r="A2013" t="s">
        <v>10</v>
      </c>
      <c r="B2013">
        <v>3</v>
      </c>
      <c r="C2013" s="20">
        <v>161</v>
      </c>
      <c r="D2013" t="str">
        <f>IF(OR(MOD((Table1[[#This Row],[Cycle]])-1,8)=0,Table1[[#This Row],[Cycle]]=1),"Yes","No")</f>
        <v>Yes</v>
      </c>
      <c r="E2013">
        <v>1.6455244992647999E-2</v>
      </c>
      <c r="F2013">
        <f t="shared" si="34"/>
        <v>16.455244992647998</v>
      </c>
      <c r="H2013">
        <v>1.3609033823013306</v>
      </c>
      <c r="I2013">
        <v>99892.110699099358</v>
      </c>
      <c r="J2013">
        <f>ROUND(Table1[[#This Row],[Discharge Time (s)]]/3600,3)</f>
        <v>27.748000000000001</v>
      </c>
    </row>
    <row r="2014" spans="1:10">
      <c r="A2014" t="s">
        <v>10</v>
      </c>
      <c r="B2014">
        <v>3</v>
      </c>
      <c r="C2014" s="20">
        <v>169</v>
      </c>
      <c r="D2014" t="str">
        <f>IF(OR(MOD((Table1[[#This Row],[Cycle]])-1,8)=0,Table1[[#This Row],[Cycle]]=1),"Yes","No")</f>
        <v>Yes</v>
      </c>
      <c r="E2014">
        <v>1.6436094929211002E-2</v>
      </c>
      <c r="F2014">
        <f t="shared" si="34"/>
        <v>16.436094929211002</v>
      </c>
      <c r="H2014">
        <v>1.3609033823013306</v>
      </c>
      <c r="I2014">
        <v>99896.228787430242</v>
      </c>
      <c r="J2014">
        <f>ROUND(Table1[[#This Row],[Discharge Time (s)]]/3600,3)</f>
        <v>27.748999999999999</v>
      </c>
    </row>
    <row r="2015" spans="1:10">
      <c r="A2015" t="s">
        <v>10</v>
      </c>
      <c r="B2015">
        <v>3</v>
      </c>
      <c r="C2015" s="20">
        <v>177</v>
      </c>
      <c r="D2015" t="str">
        <f>IF(OR(MOD((Table1[[#This Row],[Cycle]])-1,8)=0,Table1[[#This Row],[Cycle]]=1),"Yes","No")</f>
        <v>Yes</v>
      </c>
      <c r="E2015">
        <v>1.6407473710019001E-2</v>
      </c>
      <c r="F2015">
        <f t="shared" si="34"/>
        <v>16.407473710019001</v>
      </c>
      <c r="H2015">
        <v>1.3609033823013306</v>
      </c>
      <c r="I2015">
        <v>99519.354907025729</v>
      </c>
      <c r="J2015">
        <f>ROUND(Table1[[#This Row],[Discharge Time (s)]]/3600,3)</f>
        <v>27.643999999999998</v>
      </c>
    </row>
    <row r="2016" spans="1:10">
      <c r="A2016" t="s">
        <v>10</v>
      </c>
      <c r="B2016">
        <v>3</v>
      </c>
      <c r="C2016" s="20">
        <v>185</v>
      </c>
      <c r="D2016" t="str">
        <f>IF(OR(MOD((Table1[[#This Row],[Cycle]])-1,8)=0,Table1[[#This Row],[Cycle]]=1),"Yes","No")</f>
        <v>Yes</v>
      </c>
      <c r="E2016">
        <v>1.6379174383464999E-2</v>
      </c>
      <c r="F2016">
        <f t="shared" si="34"/>
        <v>16.379174383464999</v>
      </c>
      <c r="H2016">
        <v>1.3609033823013306</v>
      </c>
      <c r="I2016">
        <v>99856.776902804515</v>
      </c>
      <c r="J2016">
        <f>ROUND(Table1[[#This Row],[Discharge Time (s)]]/3600,3)</f>
        <v>27.738</v>
      </c>
    </row>
    <row r="2017" spans="1:10">
      <c r="A2017" t="s">
        <v>10</v>
      </c>
      <c r="B2017">
        <v>3</v>
      </c>
      <c r="C2017" s="20">
        <v>193</v>
      </c>
      <c r="D2017" t="str">
        <f>IF(OR(MOD((Table1[[#This Row],[Cycle]])-1,8)=0,Table1[[#This Row],[Cycle]]=1),"Yes","No")</f>
        <v>Yes</v>
      </c>
      <c r="E2017">
        <v>1.6353148687124001E-2</v>
      </c>
      <c r="F2017">
        <f t="shared" si="34"/>
        <v>16.353148687124001</v>
      </c>
      <c r="H2017">
        <v>1.3609033823013306</v>
      </c>
      <c r="I2017">
        <v>99365.030740252332</v>
      </c>
      <c r="J2017">
        <f>ROUND(Table1[[#This Row],[Discharge Time (s)]]/3600,3)</f>
        <v>27.600999999999999</v>
      </c>
    </row>
    <row r="2018" spans="1:10">
      <c r="A2018" t="s">
        <v>10</v>
      </c>
      <c r="B2018">
        <v>3</v>
      </c>
      <c r="C2018" s="20">
        <v>201</v>
      </c>
      <c r="D2018" t="str">
        <f>IF(OR(MOD((Table1[[#This Row],[Cycle]])-1,8)=0,Table1[[#This Row],[Cycle]]=1),"Yes","No")</f>
        <v>Yes</v>
      </c>
      <c r="E2018">
        <v>1.6334976380618E-2</v>
      </c>
      <c r="F2018">
        <f t="shared" si="34"/>
        <v>16.334976380617999</v>
      </c>
      <c r="H2018">
        <v>1.3609033823013306</v>
      </c>
      <c r="I2018">
        <v>99187.953480101874</v>
      </c>
      <c r="J2018">
        <f>ROUND(Table1[[#This Row],[Discharge Time (s)]]/3600,3)</f>
        <v>27.552</v>
      </c>
    </row>
    <row r="2019" spans="1:10">
      <c r="A2019" t="s">
        <v>10</v>
      </c>
      <c r="B2019">
        <v>3</v>
      </c>
      <c r="C2019">
        <v>209</v>
      </c>
      <c r="D2019" t="str">
        <f>IF(OR(MOD((Table1[[#This Row],[Cycle]])-1,8)=0,Table1[[#This Row],[Cycle]]=1),"Yes","No")</f>
        <v>Yes</v>
      </c>
      <c r="E2019">
        <v>1.6305482842578999E-2</v>
      </c>
      <c r="F2019">
        <f t="shared" si="34"/>
        <v>16.305482842579</v>
      </c>
      <c r="H2019">
        <v>1.7103481292724609</v>
      </c>
      <c r="I2019">
        <v>99028.906262540258</v>
      </c>
      <c r="J2019">
        <f>ROUND(Table1[[#This Row],[Discharge Time (s)]]/3600,3)</f>
        <v>27.507999999999999</v>
      </c>
    </row>
    <row r="2020" spans="1:10">
      <c r="A2020" t="s">
        <v>10</v>
      </c>
      <c r="B2020">
        <v>3</v>
      </c>
      <c r="C2020">
        <v>217</v>
      </c>
      <c r="D2020" t="str">
        <f>IF(OR(MOD((Table1[[#This Row],[Cycle]])-1,8)=0,Table1[[#This Row],[Cycle]]=1),"Yes","No")</f>
        <v>Yes</v>
      </c>
      <c r="E2020">
        <v>1.6283474851208998E-2</v>
      </c>
      <c r="F2020">
        <f t="shared" si="34"/>
        <v>16.283474851208997</v>
      </c>
      <c r="H2020">
        <v>1.5812156200408936</v>
      </c>
      <c r="I2020">
        <v>98904.552625694443</v>
      </c>
      <c r="J2020">
        <f>ROUND(Table1[[#This Row],[Discharge Time (s)]]/3600,3)</f>
        <v>27.472999999999999</v>
      </c>
    </row>
    <row r="2021" spans="1:10">
      <c r="A2021" t="s">
        <v>10</v>
      </c>
      <c r="B2021">
        <v>3</v>
      </c>
      <c r="C2021">
        <v>225</v>
      </c>
      <c r="D2021" t="str">
        <f>IF(OR(MOD((Table1[[#This Row],[Cycle]])-1,8)=0,Table1[[#This Row],[Cycle]]=1),"Yes","No")</f>
        <v>Yes</v>
      </c>
      <c r="E2021">
        <v>1.6249356678176001E-2</v>
      </c>
      <c r="F2021">
        <f t="shared" si="34"/>
        <v>16.249356678175999</v>
      </c>
      <c r="H2021">
        <v>1.7112256288528442</v>
      </c>
      <c r="I2021">
        <v>98636.670648433399</v>
      </c>
      <c r="J2021">
        <f>ROUND(Table1[[#This Row],[Discharge Time (s)]]/3600,3)</f>
        <v>27.399000000000001</v>
      </c>
    </row>
    <row r="2022" spans="1:10">
      <c r="A2022" t="s">
        <v>10</v>
      </c>
      <c r="B2022">
        <v>3</v>
      </c>
      <c r="C2022">
        <v>233</v>
      </c>
      <c r="D2022" t="str">
        <f>IF(OR(MOD((Table1[[#This Row],[Cycle]])-1,8)=0,Table1[[#This Row],[Cycle]]=1),"Yes","No")</f>
        <v>Yes</v>
      </c>
      <c r="E2022">
        <v>1.6227185041664E-2</v>
      </c>
      <c r="F2022">
        <f t="shared" si="34"/>
        <v>16.227185041664001</v>
      </c>
      <c r="H2022">
        <v>1.6251382827758789</v>
      </c>
      <c r="I2022">
        <v>98605.474279579124</v>
      </c>
      <c r="J2022">
        <f>ROUND(Table1[[#This Row],[Discharge Time (s)]]/3600,3)</f>
        <v>27.39</v>
      </c>
    </row>
    <row r="2023" spans="1:10">
      <c r="A2023" t="s">
        <v>10</v>
      </c>
      <c r="B2023">
        <v>3</v>
      </c>
      <c r="C2023">
        <v>241</v>
      </c>
      <c r="D2023" t="str">
        <f>IF(OR(MOD((Table1[[#This Row],[Cycle]])-1,8)=0,Table1[[#This Row],[Cycle]]=1),"Yes","No")</f>
        <v>Yes</v>
      </c>
      <c r="E2023">
        <v>1.6203653537112998E-2</v>
      </c>
      <c r="F2023">
        <f t="shared" si="34"/>
        <v>16.203653537112999</v>
      </c>
      <c r="H2023">
        <v>1.754203200340271</v>
      </c>
      <c r="I2023">
        <v>98496.729585405483</v>
      </c>
      <c r="J2023">
        <f>ROUND(Table1[[#This Row],[Discharge Time (s)]]/3600,3)</f>
        <v>27.36</v>
      </c>
    </row>
    <row r="2024" spans="1:10">
      <c r="A2024" t="s">
        <v>10</v>
      </c>
      <c r="B2024">
        <v>3</v>
      </c>
      <c r="C2024">
        <v>249</v>
      </c>
      <c r="D2024" t="str">
        <f>IF(OR(MOD((Table1[[#This Row],[Cycle]])-1,8)=0,Table1[[#This Row],[Cycle]]=1),"Yes","No")</f>
        <v>Yes</v>
      </c>
      <c r="E2024">
        <v>1.6159812804523999E-2</v>
      </c>
      <c r="F2024">
        <f t="shared" si="34"/>
        <v>16.159812804523998</v>
      </c>
      <c r="H2024">
        <v>1.7560043334960938</v>
      </c>
      <c r="I2024">
        <v>98235.008726304062</v>
      </c>
      <c r="J2024">
        <f>ROUND(Table1[[#This Row],[Discharge Time (s)]]/3600,3)</f>
        <v>27.288</v>
      </c>
    </row>
    <row r="2025" spans="1:10">
      <c r="A2025" t="s">
        <v>10</v>
      </c>
      <c r="B2025">
        <v>3</v>
      </c>
      <c r="C2025">
        <v>257</v>
      </c>
      <c r="D2025" t="str">
        <f>IF(OR(MOD((Table1[[#This Row],[Cycle]])-1,8)=0,Table1[[#This Row],[Cycle]]=1),"Yes","No")</f>
        <v>Yes</v>
      </c>
      <c r="E2025">
        <v>1.6138674468244001E-2</v>
      </c>
      <c r="F2025">
        <f t="shared" si="34"/>
        <v>16.138674468244002</v>
      </c>
      <c r="H2025">
        <v>1.7112256288528442</v>
      </c>
      <c r="I2025">
        <v>98150.024241700899</v>
      </c>
      <c r="J2025">
        <f>ROUND(Table1[[#This Row],[Discharge Time (s)]]/3600,3)</f>
        <v>27.263999999999999</v>
      </c>
    </row>
    <row r="2026" spans="1:10">
      <c r="A2026" t="s">
        <v>10</v>
      </c>
      <c r="B2026">
        <v>3</v>
      </c>
      <c r="C2026">
        <v>265</v>
      </c>
      <c r="D2026" t="str">
        <f>IF(OR(MOD((Table1[[#This Row],[Cycle]])-1,8)=0,Table1[[#This Row],[Cycle]]=1),"Yes","No")</f>
        <v>Yes</v>
      </c>
      <c r="E2026">
        <v>1.6110050519200999E-2</v>
      </c>
      <c r="F2026">
        <f t="shared" si="34"/>
        <v>16.110050519201</v>
      </c>
      <c r="H2026">
        <v>1.7551032304763794</v>
      </c>
      <c r="I2026">
        <v>97893.69195393112</v>
      </c>
      <c r="J2026">
        <f>ROUND(Table1[[#This Row],[Discharge Time (s)]]/3600,3)</f>
        <v>27.193000000000001</v>
      </c>
    </row>
    <row r="2027" spans="1:10">
      <c r="A2027" t="s">
        <v>10</v>
      </c>
      <c r="B2027">
        <v>3</v>
      </c>
      <c r="C2027">
        <v>273</v>
      </c>
      <c r="D2027" t="str">
        <f>IF(OR(MOD((Table1[[#This Row],[Cycle]])-1,8)=0,Table1[[#This Row],[Cycle]]=1),"Yes","No")</f>
        <v>Yes</v>
      </c>
      <c r="E2027">
        <v>1.6062093939325998E-2</v>
      </c>
      <c r="F2027">
        <f t="shared" si="34"/>
        <v>16.062093939325997</v>
      </c>
      <c r="H2027">
        <v>1.7551032304763794</v>
      </c>
      <c r="I2027">
        <v>97687.617971483967</v>
      </c>
      <c r="J2027">
        <f>ROUND(Table1[[#This Row],[Discharge Time (s)]]/3600,3)</f>
        <v>27.135000000000002</v>
      </c>
    </row>
    <row r="2028" spans="1:10">
      <c r="A2028" t="s">
        <v>10</v>
      </c>
      <c r="B2028">
        <v>3</v>
      </c>
      <c r="C2028">
        <v>281</v>
      </c>
      <c r="D2028" t="str">
        <f>IF(OR(MOD((Table1[[#This Row],[Cycle]])-1,8)=0,Table1[[#This Row],[Cycle]]=1),"Yes","No")</f>
        <v>Yes</v>
      </c>
      <c r="E2028">
        <v>1.6033389126355001E-2</v>
      </c>
      <c r="F2028">
        <f t="shared" si="34"/>
        <v>16.033389126355001</v>
      </c>
      <c r="H2028">
        <v>1.7560043334960938</v>
      </c>
      <c r="I2028">
        <v>97426.228021595773</v>
      </c>
      <c r="J2028">
        <f>ROUND(Table1[[#This Row],[Discharge Time (s)]]/3600,3)</f>
        <v>27.062999999999999</v>
      </c>
    </row>
    <row r="2029" spans="1:10">
      <c r="A2029" t="s">
        <v>10</v>
      </c>
      <c r="B2029">
        <v>3</v>
      </c>
      <c r="C2029">
        <v>289</v>
      </c>
      <c r="D2029" t="str">
        <f>IF(OR(MOD((Table1[[#This Row],[Cycle]])-1,8)=0,Table1[[#This Row],[Cycle]]=1),"Yes","No")</f>
        <v>Yes</v>
      </c>
      <c r="E2029">
        <v>1.6012431873138E-2</v>
      </c>
      <c r="F2029">
        <f t="shared" si="34"/>
        <v>16.012431873137999</v>
      </c>
      <c r="H2029">
        <v>1.8419134616851807</v>
      </c>
      <c r="I2029">
        <v>97297.532674892966</v>
      </c>
      <c r="J2029">
        <f>ROUND(Table1[[#This Row],[Discharge Time (s)]]/3600,3)</f>
        <v>27.027000000000001</v>
      </c>
    </row>
    <row r="2030" spans="1:10">
      <c r="A2030" t="s">
        <v>10</v>
      </c>
      <c r="B2030">
        <v>3</v>
      </c>
      <c r="C2030">
        <v>297</v>
      </c>
      <c r="D2030" t="str">
        <f>IF(OR(MOD((Table1[[#This Row],[Cycle]])-1,8)=0,Table1[[#This Row],[Cycle]]=1),"Yes","No")</f>
        <v>Yes</v>
      </c>
      <c r="E2030">
        <v>1.5969333627155E-2</v>
      </c>
      <c r="F2030">
        <f t="shared" si="34"/>
        <v>15.969333627155001</v>
      </c>
      <c r="H2030">
        <v>1.713863730430603</v>
      </c>
      <c r="I2030">
        <v>96997.715431761724</v>
      </c>
      <c r="J2030">
        <f>ROUND(Table1[[#This Row],[Discharge Time (s)]]/3600,3)</f>
        <v>26.943999999999999</v>
      </c>
    </row>
    <row r="2031" spans="1:10">
      <c r="A2031" t="s">
        <v>10</v>
      </c>
      <c r="B2031">
        <v>3</v>
      </c>
      <c r="C2031">
        <v>305</v>
      </c>
      <c r="D2031" t="str">
        <f>IF(OR(MOD((Table1[[#This Row],[Cycle]])-1,8)=0,Table1[[#This Row],[Cycle]]=1),"Yes","No")</f>
        <v>Yes</v>
      </c>
      <c r="E2031">
        <v>1.5949653204709001E-2</v>
      </c>
      <c r="F2031">
        <f t="shared" si="34"/>
        <v>15.949653204709001</v>
      </c>
      <c r="H2031">
        <v>1.8857685327529907</v>
      </c>
      <c r="I2031">
        <v>97113.321290959269</v>
      </c>
      <c r="J2031">
        <f>ROUND(Table1[[#This Row],[Discharge Time (s)]]/3600,3)</f>
        <v>26.975999999999999</v>
      </c>
    </row>
    <row r="2032" spans="1:10">
      <c r="A2032" t="s">
        <v>10</v>
      </c>
      <c r="B2032">
        <v>3</v>
      </c>
      <c r="C2032">
        <v>313</v>
      </c>
      <c r="D2032" t="str">
        <f>IF(OR(MOD((Table1[[#This Row],[Cycle]])-1,8)=0,Table1[[#This Row],[Cycle]]=1),"Yes","No")</f>
        <v>Yes</v>
      </c>
      <c r="E2032">
        <v>1.5920620286062E-2</v>
      </c>
      <c r="F2032">
        <f t="shared" si="34"/>
        <v>15.920620286062</v>
      </c>
      <c r="H2032">
        <v>1.8438045978546143</v>
      </c>
      <c r="I2032">
        <v>96844.201017627638</v>
      </c>
      <c r="J2032">
        <f>ROUND(Table1[[#This Row],[Discharge Time (s)]]/3600,3)</f>
        <v>26.901</v>
      </c>
    </row>
    <row r="2033" spans="1:10">
      <c r="A2033" t="s">
        <v>10</v>
      </c>
      <c r="B2033">
        <v>3</v>
      </c>
      <c r="C2033">
        <v>321</v>
      </c>
      <c r="D2033" t="str">
        <f>IF(OR(MOD((Table1[[#This Row],[Cycle]])-1,8)=0,Table1[[#This Row],[Cycle]]=1),"Yes","No")</f>
        <v>Yes</v>
      </c>
      <c r="E2033">
        <v>1.5889783849126E-2</v>
      </c>
      <c r="F2033">
        <f t="shared" si="34"/>
        <v>15.889783849125999</v>
      </c>
      <c r="H2033">
        <v>1.799904465675354</v>
      </c>
      <c r="I2033">
        <v>96611.245757658515</v>
      </c>
      <c r="J2033">
        <f>ROUND(Table1[[#This Row],[Discharge Time (s)]]/3600,3)</f>
        <v>26.835999999999999</v>
      </c>
    </row>
    <row r="2034" spans="1:10">
      <c r="A2034" t="s">
        <v>10</v>
      </c>
      <c r="B2034">
        <v>3</v>
      </c>
      <c r="C2034">
        <v>329</v>
      </c>
      <c r="D2034" t="str">
        <f>IF(OR(MOD((Table1[[#This Row],[Cycle]])-1,8)=0,Table1[[#This Row],[Cycle]]=1),"Yes","No")</f>
        <v>Yes</v>
      </c>
      <c r="E2034">
        <v>1.5856667707536999E-2</v>
      </c>
      <c r="F2034">
        <f t="shared" si="34"/>
        <v>15.856667707537</v>
      </c>
      <c r="H2034">
        <v>1.7560043334960938</v>
      </c>
      <c r="I2034">
        <v>96521.326377252262</v>
      </c>
      <c r="J2034">
        <f>ROUND(Table1[[#This Row],[Discharge Time (s)]]/3600,3)</f>
        <v>26.811</v>
      </c>
    </row>
    <row r="2035" spans="1:10">
      <c r="A2035" t="s">
        <v>10</v>
      </c>
      <c r="B2035">
        <v>3</v>
      </c>
      <c r="C2035">
        <v>337</v>
      </c>
      <c r="D2035" t="str">
        <f>IF(OR(MOD((Table1[[#This Row],[Cycle]])-1,8)=0,Table1[[#This Row],[Cycle]]=1),"Yes","No")</f>
        <v>Yes</v>
      </c>
      <c r="E2035">
        <v>1.5828382930680999E-2</v>
      </c>
      <c r="F2035">
        <f t="shared" si="34"/>
        <v>15.828382930681</v>
      </c>
      <c r="H2035">
        <v>1.8867360353469849</v>
      </c>
      <c r="I2035">
        <v>96385.179936677567</v>
      </c>
      <c r="J2035">
        <f>ROUND(Table1[[#This Row],[Discharge Time (s)]]/3600,3)</f>
        <v>26.774000000000001</v>
      </c>
    </row>
    <row r="2036" spans="1:10">
      <c r="A2036" t="s">
        <v>10</v>
      </c>
      <c r="B2036">
        <v>3</v>
      </c>
      <c r="C2036">
        <v>345</v>
      </c>
      <c r="D2036" t="str">
        <f>IF(OR(MOD((Table1[[#This Row],[Cycle]])-1,8)=0,Table1[[#This Row],[Cycle]]=1),"Yes","No")</f>
        <v>Yes</v>
      </c>
      <c r="E2036">
        <v>1.5799444531682E-2</v>
      </c>
      <c r="F2036">
        <f t="shared" si="34"/>
        <v>15.799444531681999</v>
      </c>
      <c r="H2036">
        <v>1.8008288145065308</v>
      </c>
      <c r="I2036">
        <v>96028.56567941478</v>
      </c>
      <c r="J2036">
        <f>ROUND(Table1[[#This Row],[Discharge Time (s)]]/3600,3)</f>
        <v>26.675000000000001</v>
      </c>
    </row>
    <row r="2037" spans="1:10">
      <c r="A2037" t="s">
        <v>10</v>
      </c>
      <c r="B2037">
        <v>3</v>
      </c>
      <c r="C2037">
        <v>353</v>
      </c>
      <c r="D2037" t="str">
        <f>IF(OR(MOD((Table1[[#This Row],[Cycle]])-1,8)=0,Table1[[#This Row],[Cycle]]=1),"Yes","No")</f>
        <v>Yes</v>
      </c>
      <c r="E2037">
        <v>1.5754324567705001E-2</v>
      </c>
      <c r="F2037">
        <f t="shared" si="34"/>
        <v>15.754324567705002</v>
      </c>
      <c r="H2037">
        <v>1.8867360353469849</v>
      </c>
      <c r="I2037">
        <v>95691.867945034784</v>
      </c>
      <c r="J2037">
        <f>ROUND(Table1[[#This Row],[Discharge Time (s)]]/3600,3)</f>
        <v>26.581</v>
      </c>
    </row>
    <row r="2038" spans="1:10">
      <c r="A2038" t="s">
        <v>10</v>
      </c>
      <c r="B2038">
        <v>3</v>
      </c>
      <c r="C2038">
        <v>361</v>
      </c>
      <c r="D2038" t="str">
        <f>IF(OR(MOD((Table1[[#This Row],[Cycle]])-1,8)=0,Table1[[#This Row],[Cycle]]=1),"Yes","No")</f>
        <v>Yes</v>
      </c>
      <c r="E2038">
        <v>1.5751268006605E-2</v>
      </c>
      <c r="F2038">
        <f t="shared" si="34"/>
        <v>15.751268006605001</v>
      </c>
      <c r="H2038">
        <v>1.8867360353469849</v>
      </c>
      <c r="I2038">
        <v>95728.742679134142</v>
      </c>
      <c r="J2038">
        <f>ROUND(Table1[[#This Row],[Discharge Time (s)]]/3600,3)</f>
        <v>26.591000000000001</v>
      </c>
    </row>
    <row r="2039" spans="1:10">
      <c r="A2039" t="s">
        <v>10</v>
      </c>
      <c r="B2039">
        <v>3</v>
      </c>
      <c r="C2039">
        <v>369</v>
      </c>
      <c r="D2039" t="str">
        <f>IF(OR(MOD((Table1[[#This Row],[Cycle]])-1,8)=0,Table1[[#This Row],[Cycle]]=1),"Yes","No")</f>
        <v>Yes</v>
      </c>
      <c r="E2039">
        <v>1.5821091267899001E-2</v>
      </c>
      <c r="F2039">
        <f t="shared" ref="F2039:F2040" si="35">1000*E2039</f>
        <v>15.821091267899</v>
      </c>
      <c r="H2039">
        <v>2.0207562446594238</v>
      </c>
      <c r="I2039">
        <v>95606.199481925534</v>
      </c>
      <c r="J2039">
        <f>ROUND(Table1[[#This Row],[Discharge Time (s)]]/3600,3)</f>
        <v>26.556999999999999</v>
      </c>
    </row>
    <row r="2040" spans="1:10">
      <c r="A2040" t="s">
        <v>10</v>
      </c>
      <c r="B2040">
        <v>3</v>
      </c>
      <c r="C2040">
        <v>377</v>
      </c>
      <c r="D2040" t="str">
        <f>IF(OR(MOD((Table1[[#This Row],[Cycle]])-1,8)=0,Table1[[#This Row],[Cycle]]=1),"Yes","No")</f>
        <v>Yes</v>
      </c>
      <c r="E2040">
        <v>1.5737604873199001E-2</v>
      </c>
      <c r="F2040">
        <f t="shared" si="35"/>
        <v>15.737604873199002</v>
      </c>
      <c r="H2040">
        <v>1.8020337820053101</v>
      </c>
      <c r="I2040">
        <v>94945.506852624429</v>
      </c>
      <c r="J2040">
        <f>ROUND(Table1[[#This Row],[Discharge Time (s)]]/3600,3)</f>
        <v>26.373999999999999</v>
      </c>
    </row>
    <row r="2041" spans="1:10">
      <c r="A2041" t="s">
        <v>10</v>
      </c>
      <c r="B2041">
        <v>3</v>
      </c>
      <c r="C2041">
        <v>385</v>
      </c>
      <c r="D2041" t="str">
        <f>IF(OR(MOD((Table1[[#This Row],[Cycle]])-1,8)=0,Table1[[#This Row],[Cycle]]=1),"Yes","No")</f>
        <v>Yes</v>
      </c>
      <c r="E2041">
        <v>1.6683585302632999E-2</v>
      </c>
      <c r="H2041">
        <v>0</v>
      </c>
    </row>
    <row r="2042" spans="1:10">
      <c r="A2042" t="s">
        <v>10</v>
      </c>
      <c r="B2042">
        <v>3</v>
      </c>
      <c r="C2042">
        <v>393</v>
      </c>
      <c r="D2042" t="str">
        <f>IF(OR(MOD((Table1[[#This Row],[Cycle]])-1,8)=0,Table1[[#This Row],[Cycle]]=1),"Yes","No")</f>
        <v>Yes</v>
      </c>
      <c r="E2042">
        <v>1.5554487206485E-2</v>
      </c>
      <c r="F2042">
        <f t="shared" ref="F2042:F2105" si="36">1000*E2042</f>
        <v>15.554487206485</v>
      </c>
      <c r="H2042">
        <v>1.9768266677856445</v>
      </c>
      <c r="I2042">
        <v>93223.371241656176</v>
      </c>
      <c r="J2042">
        <f>ROUND(Table1[[#This Row],[Discharge Time (s)]]/3600,3)</f>
        <v>25.895</v>
      </c>
    </row>
    <row r="2043" spans="1:10">
      <c r="A2043" t="s">
        <v>10</v>
      </c>
      <c r="B2043">
        <v>3</v>
      </c>
      <c r="C2043">
        <v>401</v>
      </c>
      <c r="D2043" t="str">
        <f>IF(OR(MOD((Table1[[#This Row],[Cycle]])-1,8)=0,Table1[[#This Row],[Cycle]]=1),"Yes","No")</f>
        <v>Yes</v>
      </c>
      <c r="E2043">
        <v>1.5538764631671999E-2</v>
      </c>
      <c r="F2043">
        <f t="shared" si="36"/>
        <v>15.538764631671999</v>
      </c>
      <c r="H2043">
        <v>2.064685583114624</v>
      </c>
      <c r="I2043">
        <v>93736.805267269476</v>
      </c>
      <c r="J2043">
        <f>ROUND(Table1[[#This Row],[Discharge Time (s)]]/3600,3)</f>
        <v>26.038</v>
      </c>
    </row>
    <row r="2044" spans="1:10">
      <c r="A2044" t="s">
        <v>10</v>
      </c>
      <c r="B2044">
        <v>3</v>
      </c>
      <c r="C2044">
        <v>409</v>
      </c>
      <c r="D2044" t="str">
        <f>IF(OR(MOD((Table1[[#This Row],[Cycle]])-1,8)=0,Table1[[#This Row],[Cycle]]=1),"Yes","No")</f>
        <v>Yes</v>
      </c>
      <c r="E2044">
        <v>1.5506581228051E-2</v>
      </c>
      <c r="F2044">
        <f t="shared" si="36"/>
        <v>15.506581228051001</v>
      </c>
      <c r="H2044">
        <v>2.0186836719512939</v>
      </c>
      <c r="I2044">
        <v>93242.402503642457</v>
      </c>
      <c r="J2044">
        <f>ROUND(Table1[[#This Row],[Discharge Time (s)]]/3600,3)</f>
        <v>25.901</v>
      </c>
    </row>
    <row r="2045" spans="1:10">
      <c r="A2045" t="s">
        <v>10</v>
      </c>
      <c r="B2045">
        <v>3</v>
      </c>
      <c r="C2045">
        <v>204</v>
      </c>
      <c r="D2045" t="str">
        <f>IF(OR(MOD((Table1[[#This Row],[Cycle]])-1,8)=0,Table1[[#This Row],[Cycle]]=1),"Yes","No")</f>
        <v>No</v>
      </c>
      <c r="E2045">
        <v>1.0075835172946E-2</v>
      </c>
      <c r="F2045">
        <f t="shared" si="36"/>
        <v>10.075835172946</v>
      </c>
      <c r="H2045">
        <v>1.6673481464385986</v>
      </c>
      <c r="I2045">
        <v>57602.005499778097</v>
      </c>
      <c r="J2045">
        <f>ROUND(Table1[[#This Row],[Discharge Time (s)]]/3600,3)</f>
        <v>16.001000000000001</v>
      </c>
    </row>
    <row r="2046" spans="1:10">
      <c r="A2046" t="s">
        <v>10</v>
      </c>
      <c r="B2046">
        <v>3</v>
      </c>
      <c r="C2046">
        <v>205</v>
      </c>
      <c r="D2046" t="str">
        <f>IF(OR(MOD((Table1[[#This Row],[Cycle]])-1,8)=0,Table1[[#This Row],[Cycle]]=1),"Yes","No")</f>
        <v>No</v>
      </c>
      <c r="E2046">
        <v>1.0070998390278999E-2</v>
      </c>
      <c r="F2046">
        <f t="shared" si="36"/>
        <v>10.070998390279</v>
      </c>
      <c r="H2046">
        <v>1.6234705448150635</v>
      </c>
      <c r="I2046">
        <v>57600.037884481178</v>
      </c>
      <c r="J2046">
        <f>ROUND(Table1[[#This Row],[Discharge Time (s)]]/3600,3)</f>
        <v>16</v>
      </c>
    </row>
    <row r="2047" spans="1:10">
      <c r="A2047" t="s">
        <v>10</v>
      </c>
      <c r="B2047">
        <v>3</v>
      </c>
      <c r="C2047">
        <v>206</v>
      </c>
      <c r="D2047" t="str">
        <f>IF(OR(MOD((Table1[[#This Row],[Cycle]])-1,8)=0,Table1[[#This Row],[Cycle]]=1),"Yes","No")</f>
        <v>No</v>
      </c>
      <c r="E2047">
        <v>1.0082463860186E-2</v>
      </c>
      <c r="F2047">
        <f t="shared" si="36"/>
        <v>10.082463860186001</v>
      </c>
      <c r="H2047">
        <v>1.6234705448150635</v>
      </c>
      <c r="I2047">
        <v>57600.038476667753</v>
      </c>
      <c r="J2047">
        <f>ROUND(Table1[[#This Row],[Discharge Time (s)]]/3600,3)</f>
        <v>16</v>
      </c>
    </row>
    <row r="2048" spans="1:10">
      <c r="A2048" t="s">
        <v>10</v>
      </c>
      <c r="B2048">
        <v>3</v>
      </c>
      <c r="C2048">
        <v>207</v>
      </c>
      <c r="D2048" t="str">
        <f>IF(OR(MOD((Table1[[#This Row],[Cycle]])-1,8)=0,Table1[[#This Row],[Cycle]]=1),"Yes","No")</f>
        <v>No</v>
      </c>
      <c r="E2048">
        <v>1.0079729186364E-2</v>
      </c>
      <c r="F2048">
        <f t="shared" si="36"/>
        <v>10.079729186364</v>
      </c>
      <c r="H2048">
        <v>1.6234705448150635</v>
      </c>
      <c r="I2048">
        <v>57600.037846713225</v>
      </c>
      <c r="J2048">
        <f>ROUND(Table1[[#This Row],[Discharge Time (s)]]/3600,3)</f>
        <v>16</v>
      </c>
    </row>
    <row r="2049" spans="1:10">
      <c r="A2049" t="s">
        <v>10</v>
      </c>
      <c r="B2049">
        <v>3</v>
      </c>
      <c r="C2049">
        <v>208</v>
      </c>
      <c r="D2049" t="str">
        <f>IF(OR(MOD((Table1[[#This Row],[Cycle]])-1,8)=0,Table1[[#This Row],[Cycle]]=1),"Yes","No")</f>
        <v>No</v>
      </c>
      <c r="E2049">
        <v>0</v>
      </c>
      <c r="F2049">
        <f t="shared" si="36"/>
        <v>0</v>
      </c>
      <c r="H2049">
        <v>1.6234705448150635</v>
      </c>
      <c r="I2049">
        <v>0</v>
      </c>
      <c r="J2049">
        <f>ROUND(Table1[[#This Row],[Discharge Time (s)]]/3600,3)</f>
        <v>0</v>
      </c>
    </row>
    <row r="2050" spans="1:10">
      <c r="A2050" t="s">
        <v>10</v>
      </c>
      <c r="B2050">
        <v>3</v>
      </c>
      <c r="C2050">
        <v>210</v>
      </c>
      <c r="D2050" t="str">
        <f>IF(OR(MOD((Table1[[#This Row],[Cycle]])-1,8)=0,Table1[[#This Row],[Cycle]]=1),"Yes","No")</f>
        <v>No</v>
      </c>
      <c r="E2050">
        <v>1.0076123697562001E-2</v>
      </c>
      <c r="F2050">
        <f t="shared" si="36"/>
        <v>10.076123697562</v>
      </c>
      <c r="H2050">
        <v>1.8447514772415161</v>
      </c>
      <c r="I2050">
        <v>57600.037661161085</v>
      </c>
      <c r="J2050">
        <f>ROUND(Table1[[#This Row],[Discharge Time (s)]]/3600,3)</f>
        <v>16</v>
      </c>
    </row>
    <row r="2051" spans="1:10">
      <c r="A2051" t="s">
        <v>10</v>
      </c>
      <c r="B2051">
        <v>3</v>
      </c>
      <c r="C2051">
        <v>211</v>
      </c>
      <c r="D2051" t="str">
        <f>IF(OR(MOD((Table1[[#This Row],[Cycle]])-1,8)=0,Table1[[#This Row],[Cycle]]=1),"Yes","No")</f>
        <v>No</v>
      </c>
      <c r="E2051">
        <v>1.0076542930477E-2</v>
      </c>
      <c r="F2051">
        <f t="shared" si="36"/>
        <v>10.076542930477</v>
      </c>
      <c r="H2051">
        <v>1.6673481464385986</v>
      </c>
      <c r="I2051">
        <v>57600.036364925982</v>
      </c>
      <c r="J2051">
        <f>ROUND(Table1[[#This Row],[Discharge Time (s)]]/3600,3)</f>
        <v>16</v>
      </c>
    </row>
    <row r="2052" spans="1:10">
      <c r="A2052" t="s">
        <v>10</v>
      </c>
      <c r="B2052">
        <v>3</v>
      </c>
      <c r="C2052">
        <v>212</v>
      </c>
      <c r="D2052" t="str">
        <f>IF(OR(MOD((Table1[[#This Row],[Cycle]])-1,8)=0,Table1[[#This Row],[Cycle]]=1),"Yes","No")</f>
        <v>No</v>
      </c>
      <c r="E2052">
        <v>1.0074516999195E-2</v>
      </c>
      <c r="F2052">
        <f t="shared" si="36"/>
        <v>10.074516999195</v>
      </c>
      <c r="H2052">
        <v>1.6673481464385986</v>
      </c>
      <c r="I2052">
        <v>57600.037736098209</v>
      </c>
      <c r="J2052">
        <f>ROUND(Table1[[#This Row],[Discharge Time (s)]]/3600,3)</f>
        <v>16</v>
      </c>
    </row>
    <row r="2053" spans="1:10">
      <c r="A2053" t="s">
        <v>10</v>
      </c>
      <c r="B2053">
        <v>3</v>
      </c>
      <c r="C2053">
        <v>213</v>
      </c>
      <c r="D2053" t="str">
        <f>IF(OR(MOD((Table1[[#This Row],[Cycle]])-1,8)=0,Table1[[#This Row],[Cycle]]=1),"Yes","No")</f>
        <v>No</v>
      </c>
      <c r="E2053">
        <v>1.0075511554064999E-2</v>
      </c>
      <c r="F2053">
        <f t="shared" si="36"/>
        <v>10.075511554064999</v>
      </c>
      <c r="H2053">
        <v>1.6664930582046509</v>
      </c>
      <c r="I2053">
        <v>57600.038409838613</v>
      </c>
      <c r="J2053">
        <f>ROUND(Table1[[#This Row],[Discharge Time (s)]]/3600,3)</f>
        <v>16</v>
      </c>
    </row>
    <row r="2054" spans="1:10">
      <c r="A2054" t="s">
        <v>10</v>
      </c>
      <c r="B2054">
        <v>3</v>
      </c>
      <c r="C2054">
        <v>214</v>
      </c>
      <c r="D2054" t="str">
        <f>IF(OR(MOD((Table1[[#This Row],[Cycle]])-1,8)=0,Table1[[#This Row],[Cycle]]=1),"Yes","No")</f>
        <v>No</v>
      </c>
      <c r="E2054">
        <v>1.0075780555608999E-2</v>
      </c>
      <c r="F2054">
        <f t="shared" si="36"/>
        <v>10.075780555608999</v>
      </c>
      <c r="H2054">
        <v>1.6673481464385986</v>
      </c>
      <c r="I2054">
        <v>57600.02410435224</v>
      </c>
      <c r="J2054">
        <f>ROUND(Table1[[#This Row],[Discharge Time (s)]]/3600,3)</f>
        <v>16</v>
      </c>
    </row>
    <row r="2055" spans="1:10">
      <c r="A2055" t="s">
        <v>10</v>
      </c>
      <c r="B2055">
        <v>3</v>
      </c>
      <c r="C2055">
        <v>215</v>
      </c>
      <c r="D2055" t="str">
        <f>IF(OR(MOD((Table1[[#This Row],[Cycle]])-1,8)=0,Table1[[#This Row],[Cycle]]=1),"Yes","No")</f>
        <v>No</v>
      </c>
      <c r="E2055">
        <v>1.0073113428332999E-2</v>
      </c>
      <c r="F2055">
        <f t="shared" si="36"/>
        <v>10.073113428332999</v>
      </c>
      <c r="H2055">
        <v>1.5812156200408936</v>
      </c>
      <c r="I2055">
        <v>57600.041787103561</v>
      </c>
      <c r="J2055">
        <f>ROUND(Table1[[#This Row],[Discharge Time (s)]]/3600,3)</f>
        <v>16</v>
      </c>
    </row>
    <row r="2056" spans="1:10">
      <c r="A2056" t="s">
        <v>10</v>
      </c>
      <c r="B2056">
        <v>3</v>
      </c>
      <c r="C2056">
        <v>216</v>
      </c>
      <c r="D2056" t="str">
        <f>IF(OR(MOD((Table1[[#This Row],[Cycle]])-1,8)=0,Table1[[#This Row],[Cycle]]=1),"Yes","No")</f>
        <v>No</v>
      </c>
      <c r="E2056">
        <v>0</v>
      </c>
      <c r="F2056">
        <f t="shared" si="36"/>
        <v>0</v>
      </c>
      <c r="H2056">
        <v>1.5812156200408936</v>
      </c>
      <c r="I2056">
        <v>0</v>
      </c>
      <c r="J2056">
        <f>ROUND(Table1[[#This Row],[Discharge Time (s)]]/3600,3)</f>
        <v>0</v>
      </c>
    </row>
    <row r="2057" spans="1:10">
      <c r="A2057" t="s">
        <v>10</v>
      </c>
      <c r="B2057">
        <v>3</v>
      </c>
      <c r="C2057">
        <v>218</v>
      </c>
      <c r="D2057" t="str">
        <f>IF(OR(MOD((Table1[[#This Row],[Cycle]])-1,8)=0,Table1[[#This Row],[Cycle]]=1),"Yes","No")</f>
        <v>No</v>
      </c>
      <c r="E2057">
        <v>1.0072550529846999E-2</v>
      </c>
      <c r="F2057">
        <f t="shared" si="36"/>
        <v>10.072550529847</v>
      </c>
      <c r="H2057">
        <v>1.9734786748886108</v>
      </c>
      <c r="I2057">
        <v>57600.02068278486</v>
      </c>
      <c r="J2057">
        <f>ROUND(Table1[[#This Row],[Discharge Time (s)]]/3600,3)</f>
        <v>16</v>
      </c>
    </row>
    <row r="2058" spans="1:10">
      <c r="A2058" t="s">
        <v>10</v>
      </c>
      <c r="B2058">
        <v>3</v>
      </c>
      <c r="C2058">
        <v>219</v>
      </c>
      <c r="D2058" t="str">
        <f>IF(OR(MOD((Table1[[#This Row],[Cycle]])-1,8)=0,Table1[[#This Row],[Cycle]]=1),"Yes","No")</f>
        <v>No</v>
      </c>
      <c r="E2058">
        <v>1.0077377805058E-2</v>
      </c>
      <c r="F2058">
        <f t="shared" si="36"/>
        <v>10.077377805057999</v>
      </c>
      <c r="H2058">
        <v>1.6251382827758789</v>
      </c>
      <c r="I2058">
        <v>57601.993873806125</v>
      </c>
      <c r="J2058">
        <f>ROUND(Table1[[#This Row],[Discharge Time (s)]]/3600,3)</f>
        <v>16.001000000000001</v>
      </c>
    </row>
    <row r="2059" spans="1:10">
      <c r="A2059" t="s">
        <v>10</v>
      </c>
      <c r="B2059">
        <v>3</v>
      </c>
      <c r="C2059">
        <v>220</v>
      </c>
      <c r="D2059" t="str">
        <f>IF(OR(MOD((Table1[[#This Row],[Cycle]])-1,8)=0,Table1[[#This Row],[Cycle]]=1),"Yes","No")</f>
        <v>No</v>
      </c>
      <c r="E2059">
        <v>1.0078109256806E-2</v>
      </c>
      <c r="F2059">
        <f t="shared" si="36"/>
        <v>10.078109256806</v>
      </c>
      <c r="H2059">
        <v>1.6673481464385986</v>
      </c>
      <c r="I2059">
        <v>57600.034387949985</v>
      </c>
      <c r="J2059">
        <f>ROUND(Table1[[#This Row],[Discharge Time (s)]]/3600,3)</f>
        <v>16</v>
      </c>
    </row>
    <row r="2060" spans="1:10">
      <c r="A2060" t="s">
        <v>10</v>
      </c>
      <c r="B2060">
        <v>3</v>
      </c>
      <c r="C2060">
        <v>221</v>
      </c>
      <c r="D2060" t="str">
        <f>IF(OR(MOD((Table1[[#This Row],[Cycle]])-1,8)=0,Table1[[#This Row],[Cycle]]=1),"Yes","No")</f>
        <v>No</v>
      </c>
      <c r="E2060">
        <v>1.0083283958617E-2</v>
      </c>
      <c r="F2060">
        <f t="shared" si="36"/>
        <v>10.083283958617001</v>
      </c>
      <c r="H2060">
        <v>1.6690609455108643</v>
      </c>
      <c r="I2060">
        <v>57602.008166628206</v>
      </c>
      <c r="J2060">
        <f>ROUND(Table1[[#This Row],[Discharge Time (s)]]/3600,3)</f>
        <v>16.001000000000001</v>
      </c>
    </row>
    <row r="2061" spans="1:10">
      <c r="A2061" t="s">
        <v>10</v>
      </c>
      <c r="B2061">
        <v>3</v>
      </c>
      <c r="C2061">
        <v>222</v>
      </c>
      <c r="D2061" t="str">
        <f>IF(OR(MOD((Table1[[#This Row],[Cycle]])-1,8)=0,Table1[[#This Row],[Cycle]]=1),"Yes","No")</f>
        <v>No</v>
      </c>
      <c r="E2061">
        <v>1.0081198086332999E-2</v>
      </c>
      <c r="F2061">
        <f t="shared" si="36"/>
        <v>10.081198086333</v>
      </c>
      <c r="H2061">
        <v>1.6673481464385986</v>
      </c>
      <c r="I2061">
        <v>57600.04269803538</v>
      </c>
      <c r="J2061">
        <f>ROUND(Table1[[#This Row],[Discharge Time (s)]]/3600,3)</f>
        <v>16</v>
      </c>
    </row>
    <row r="2062" spans="1:10">
      <c r="A2062" t="s">
        <v>10</v>
      </c>
      <c r="B2062">
        <v>3</v>
      </c>
      <c r="C2062">
        <v>223</v>
      </c>
      <c r="D2062" t="str">
        <f>IF(OR(MOD((Table1[[#This Row],[Cycle]])-1,8)=0,Table1[[#This Row],[Cycle]]=1),"Yes","No")</f>
        <v>No</v>
      </c>
      <c r="E2062">
        <v>1.0080587642575E-2</v>
      </c>
      <c r="F2062">
        <f t="shared" si="36"/>
        <v>10.080587642575001</v>
      </c>
      <c r="H2062">
        <v>1.7112256288528442</v>
      </c>
      <c r="I2062">
        <v>57600.03163639483</v>
      </c>
      <c r="J2062">
        <f>ROUND(Table1[[#This Row],[Discharge Time (s)]]/3600,3)</f>
        <v>16</v>
      </c>
    </row>
    <row r="2063" spans="1:10">
      <c r="A2063" t="s">
        <v>10</v>
      </c>
      <c r="B2063">
        <v>3</v>
      </c>
      <c r="C2063">
        <v>224</v>
      </c>
      <c r="D2063" t="str">
        <f>IF(OR(MOD((Table1[[#This Row],[Cycle]])-1,8)=0,Table1[[#This Row],[Cycle]]=1),"Yes","No")</f>
        <v>No</v>
      </c>
      <c r="E2063">
        <v>0</v>
      </c>
      <c r="F2063">
        <f t="shared" si="36"/>
        <v>0</v>
      </c>
      <c r="H2063">
        <v>1.7112256288528442</v>
      </c>
      <c r="I2063">
        <v>0</v>
      </c>
      <c r="J2063">
        <f>ROUND(Table1[[#This Row],[Discharge Time (s)]]/3600,3)</f>
        <v>0</v>
      </c>
    </row>
    <row r="2064" spans="1:10">
      <c r="A2064" t="s">
        <v>10</v>
      </c>
      <c r="B2064">
        <v>3</v>
      </c>
      <c r="C2064">
        <v>226</v>
      </c>
      <c r="D2064" t="str">
        <f>IF(OR(MOD((Table1[[#This Row],[Cycle]])-1,8)=0,Table1[[#This Row],[Cycle]]=1),"Yes","No")</f>
        <v>No</v>
      </c>
      <c r="E2064">
        <v>1.0056736924290001E-2</v>
      </c>
      <c r="F2064">
        <f t="shared" si="36"/>
        <v>10.05673692429</v>
      </c>
      <c r="H2064">
        <v>1.93061363697052</v>
      </c>
      <c r="I2064">
        <v>57602.005034784037</v>
      </c>
      <c r="J2064">
        <f>ROUND(Table1[[#This Row],[Discharge Time (s)]]/3600,3)</f>
        <v>16.001000000000001</v>
      </c>
    </row>
    <row r="2065" spans="1:10">
      <c r="A2065" t="s">
        <v>10</v>
      </c>
      <c r="B2065">
        <v>3</v>
      </c>
      <c r="C2065">
        <v>227</v>
      </c>
      <c r="D2065" t="str">
        <f>IF(OR(MOD((Table1[[#This Row],[Cycle]])-1,8)=0,Table1[[#This Row],[Cycle]]=1),"Yes","No")</f>
        <v>No</v>
      </c>
      <c r="E2065">
        <v>1.0078301713248999E-2</v>
      </c>
      <c r="F2065">
        <f t="shared" si="36"/>
        <v>10.078301713248999</v>
      </c>
      <c r="H2065">
        <v>1.6699185371398926</v>
      </c>
      <c r="I2065">
        <v>57600.037837874064</v>
      </c>
      <c r="J2065">
        <f>ROUND(Table1[[#This Row],[Discharge Time (s)]]/3600,3)</f>
        <v>16</v>
      </c>
    </row>
    <row r="2066" spans="1:10">
      <c r="A2066" t="s">
        <v>10</v>
      </c>
      <c r="B2066">
        <v>3</v>
      </c>
      <c r="C2066">
        <v>228</v>
      </c>
      <c r="D2066" t="str">
        <f>IF(OR(MOD((Table1[[#This Row],[Cycle]])-1,8)=0,Table1[[#This Row],[Cycle]]=1),"Yes","No")</f>
        <v>No</v>
      </c>
      <c r="E2066">
        <v>1.0082920133252999E-2</v>
      </c>
      <c r="F2066">
        <f t="shared" si="36"/>
        <v>10.082920133252999</v>
      </c>
      <c r="H2066">
        <v>1.5820281505584717</v>
      </c>
      <c r="I2066">
        <v>57602.003813780277</v>
      </c>
      <c r="J2066">
        <f>ROUND(Table1[[#This Row],[Discharge Time (s)]]/3600,3)</f>
        <v>16.001000000000001</v>
      </c>
    </row>
    <row r="2067" spans="1:10">
      <c r="A2067" t="s">
        <v>10</v>
      </c>
      <c r="B2067">
        <v>3</v>
      </c>
      <c r="C2067">
        <v>229</v>
      </c>
      <c r="D2067" t="str">
        <f>IF(OR(MOD((Table1[[#This Row],[Cycle]])-1,8)=0,Table1[[#This Row],[Cycle]]=1),"Yes","No")</f>
        <v>No</v>
      </c>
      <c r="E2067">
        <v>1.0082095570615001E-2</v>
      </c>
      <c r="F2067">
        <f t="shared" si="36"/>
        <v>10.082095570615001</v>
      </c>
      <c r="H2067">
        <v>1.5380828380584717</v>
      </c>
      <c r="I2067">
        <v>57600.037871785855</v>
      </c>
      <c r="J2067">
        <f>ROUND(Table1[[#This Row],[Discharge Time (s)]]/3600,3)</f>
        <v>16</v>
      </c>
    </row>
    <row r="2068" spans="1:10">
      <c r="A2068" t="s">
        <v>10</v>
      </c>
      <c r="B2068">
        <v>3</v>
      </c>
      <c r="C2068">
        <v>230</v>
      </c>
      <c r="D2068" t="str">
        <f>IF(OR(MOD((Table1[[#This Row],[Cycle]])-1,8)=0,Table1[[#This Row],[Cycle]]=1),"Yes","No")</f>
        <v>No</v>
      </c>
      <c r="E2068">
        <v>1.0078695337557E-2</v>
      </c>
      <c r="F2068">
        <f t="shared" si="36"/>
        <v>10.078695337557001</v>
      </c>
      <c r="H2068">
        <v>1.754203200340271</v>
      </c>
      <c r="I2068">
        <v>57600.037747801201</v>
      </c>
      <c r="J2068">
        <f>ROUND(Table1[[#This Row],[Discharge Time (s)]]/3600,3)</f>
        <v>16</v>
      </c>
    </row>
    <row r="2069" spans="1:10">
      <c r="A2069" t="s">
        <v>10</v>
      </c>
      <c r="B2069">
        <v>3</v>
      </c>
      <c r="C2069">
        <v>231</v>
      </c>
      <c r="D2069" t="str">
        <f>IF(OR(MOD((Table1[[#This Row],[Cycle]])-1,8)=0,Table1[[#This Row],[Cycle]]=1),"Yes","No")</f>
        <v>No</v>
      </c>
      <c r="E2069">
        <v>1.0076530226256E-2</v>
      </c>
      <c r="F2069">
        <f t="shared" si="36"/>
        <v>10.076530226256001</v>
      </c>
      <c r="H2069">
        <v>1.7112256288528442</v>
      </c>
      <c r="I2069">
        <v>57600.037917402049</v>
      </c>
      <c r="J2069">
        <f>ROUND(Table1[[#This Row],[Discharge Time (s)]]/3600,3)</f>
        <v>16</v>
      </c>
    </row>
    <row r="2070" spans="1:10">
      <c r="A2070" t="s">
        <v>10</v>
      </c>
      <c r="B2070">
        <v>3</v>
      </c>
      <c r="C2070">
        <v>232</v>
      </c>
      <c r="D2070" t="str">
        <f>IF(OR(MOD((Table1[[#This Row],[Cycle]])-1,8)=0,Table1[[#This Row],[Cycle]]=1),"Yes","No")</f>
        <v>No</v>
      </c>
      <c r="E2070">
        <v>0</v>
      </c>
      <c r="F2070">
        <f t="shared" si="36"/>
        <v>0</v>
      </c>
      <c r="H2070">
        <v>1.7112256288528442</v>
      </c>
      <c r="I2070">
        <v>0</v>
      </c>
      <c r="J2070">
        <f>ROUND(Table1[[#This Row],[Discharge Time (s)]]/3600,3)</f>
        <v>0</v>
      </c>
    </row>
    <row r="2071" spans="1:10">
      <c r="A2071" t="s">
        <v>10</v>
      </c>
      <c r="B2071">
        <v>3</v>
      </c>
      <c r="C2071">
        <v>234</v>
      </c>
      <c r="D2071" t="str">
        <f>IF(OR(MOD((Table1[[#This Row],[Cycle]])-1,8)=0,Table1[[#This Row],[Cycle]]=1),"Yes","No")</f>
        <v>No</v>
      </c>
      <c r="E2071">
        <v>1.0062692207174999E-2</v>
      </c>
      <c r="F2071">
        <f t="shared" si="36"/>
        <v>10.062692207174999</v>
      </c>
      <c r="H2071">
        <v>1.93061363697052</v>
      </c>
      <c r="I2071">
        <v>57600.037622263597</v>
      </c>
      <c r="J2071">
        <f>ROUND(Table1[[#This Row],[Discharge Time (s)]]/3600,3)</f>
        <v>16</v>
      </c>
    </row>
    <row r="2072" spans="1:10">
      <c r="A2072" t="s">
        <v>10</v>
      </c>
      <c r="B2072">
        <v>3</v>
      </c>
      <c r="C2072">
        <v>235</v>
      </c>
      <c r="D2072" t="str">
        <f>IF(OR(MOD((Table1[[#This Row],[Cycle]])-1,8)=0,Table1[[#This Row],[Cycle]]=1),"Yes","No")</f>
        <v>No</v>
      </c>
      <c r="E2072">
        <v>1.0077903343365001E-2</v>
      </c>
      <c r="F2072">
        <f t="shared" si="36"/>
        <v>10.077903343365001</v>
      </c>
      <c r="H2072">
        <v>1.7112256288528442</v>
      </c>
      <c r="I2072">
        <v>57600.037889206455</v>
      </c>
      <c r="J2072">
        <f>ROUND(Table1[[#This Row],[Discharge Time (s)]]/3600,3)</f>
        <v>16</v>
      </c>
    </row>
    <row r="2073" spans="1:10">
      <c r="A2073" t="s">
        <v>10</v>
      </c>
      <c r="B2073">
        <v>3</v>
      </c>
      <c r="C2073">
        <v>236</v>
      </c>
      <c r="D2073" t="str">
        <f>IF(OR(MOD((Table1[[#This Row],[Cycle]])-1,8)=0,Table1[[#This Row],[Cycle]]=1),"Yes","No")</f>
        <v>No</v>
      </c>
      <c r="E2073">
        <v>1.0082174202883E-2</v>
      </c>
      <c r="F2073">
        <f t="shared" si="36"/>
        <v>10.082174202882999</v>
      </c>
      <c r="H2073">
        <v>1.6673481464385986</v>
      </c>
      <c r="I2073">
        <v>57602.004238158843</v>
      </c>
      <c r="J2073">
        <f>ROUND(Table1[[#This Row],[Discharge Time (s)]]/3600,3)</f>
        <v>16.001000000000001</v>
      </c>
    </row>
    <row r="2074" spans="1:10">
      <c r="A2074" t="s">
        <v>10</v>
      </c>
      <c r="B2074">
        <v>3</v>
      </c>
      <c r="C2074">
        <v>237</v>
      </c>
      <c r="D2074" t="str">
        <f>IF(OR(MOD((Table1[[#This Row],[Cycle]])-1,8)=0,Table1[[#This Row],[Cycle]]=1),"Yes","No")</f>
        <v>No</v>
      </c>
      <c r="E2074">
        <v>1.0076957918318001E-2</v>
      </c>
      <c r="F2074">
        <f t="shared" si="36"/>
        <v>10.076957918318001</v>
      </c>
      <c r="H2074">
        <v>1.754203200340271</v>
      </c>
      <c r="I2074">
        <v>57600.03778091578</v>
      </c>
      <c r="J2074">
        <f>ROUND(Table1[[#This Row],[Discharge Time (s)]]/3600,3)</f>
        <v>16</v>
      </c>
    </row>
    <row r="2075" spans="1:10">
      <c r="A2075" t="s">
        <v>10</v>
      </c>
      <c r="B2075">
        <v>3</v>
      </c>
      <c r="C2075">
        <v>238</v>
      </c>
      <c r="D2075" t="str">
        <f>IF(OR(MOD((Table1[[#This Row],[Cycle]])-1,8)=0,Table1[[#This Row],[Cycle]]=1),"Yes","No")</f>
        <v>No</v>
      </c>
      <c r="E2075">
        <v>1.0062052479546999E-2</v>
      </c>
      <c r="F2075">
        <f t="shared" si="36"/>
        <v>10.062052479546999</v>
      </c>
      <c r="H2075">
        <v>1.7103481292724609</v>
      </c>
      <c r="I2075">
        <v>57600.037682411421</v>
      </c>
      <c r="J2075">
        <f>ROUND(Table1[[#This Row],[Discharge Time (s)]]/3600,3)</f>
        <v>16</v>
      </c>
    </row>
    <row r="2076" spans="1:10">
      <c r="A2076" t="s">
        <v>10</v>
      </c>
      <c r="B2076">
        <v>3</v>
      </c>
      <c r="C2076">
        <v>239</v>
      </c>
      <c r="D2076" t="str">
        <f>IF(OR(MOD((Table1[[#This Row],[Cycle]])-1,8)=0,Table1[[#This Row],[Cycle]]=1),"Yes","No")</f>
        <v>No</v>
      </c>
      <c r="E2076">
        <v>1.0063665853623E-2</v>
      </c>
      <c r="F2076">
        <f t="shared" si="36"/>
        <v>10.063665853623</v>
      </c>
      <c r="H2076">
        <v>1.7112256288528442</v>
      </c>
      <c r="I2076">
        <v>57600.037855518443</v>
      </c>
      <c r="J2076">
        <f>ROUND(Table1[[#This Row],[Discharge Time (s)]]/3600,3)</f>
        <v>16</v>
      </c>
    </row>
    <row r="2077" spans="1:10">
      <c r="A2077" t="s">
        <v>10</v>
      </c>
      <c r="B2077">
        <v>3</v>
      </c>
      <c r="C2077">
        <v>240</v>
      </c>
      <c r="D2077" t="str">
        <f>IF(OR(MOD((Table1[[#This Row],[Cycle]])-1,8)=0,Table1[[#This Row],[Cycle]]=1),"Yes","No")</f>
        <v>No</v>
      </c>
      <c r="E2077">
        <v>0</v>
      </c>
      <c r="F2077">
        <f t="shared" si="36"/>
        <v>0</v>
      </c>
      <c r="H2077">
        <v>1.7112256288528442</v>
      </c>
      <c r="I2077">
        <v>0</v>
      </c>
      <c r="J2077">
        <f>ROUND(Table1[[#This Row],[Discharge Time (s)]]/3600,3)</f>
        <v>0</v>
      </c>
    </row>
    <row r="2078" spans="1:10">
      <c r="A2078" t="s">
        <v>10</v>
      </c>
      <c r="B2078">
        <v>3</v>
      </c>
      <c r="C2078">
        <v>242</v>
      </c>
      <c r="D2078" t="str">
        <f>IF(OR(MOD((Table1[[#This Row],[Cycle]])-1,8)=0,Table1[[#This Row],[Cycle]]=1),"Yes","No")</f>
        <v>No</v>
      </c>
      <c r="E2078">
        <v>1.0060182360008E-2</v>
      </c>
      <c r="F2078">
        <f t="shared" si="36"/>
        <v>10.060182360008</v>
      </c>
      <c r="H2078">
        <v>1.887704610824585</v>
      </c>
      <c r="I2078">
        <v>57600.049737874346</v>
      </c>
      <c r="J2078">
        <f>ROUND(Table1[[#This Row],[Discharge Time (s)]]/3600,3)</f>
        <v>16</v>
      </c>
    </row>
    <row r="2079" spans="1:10">
      <c r="A2079" t="s">
        <v>10</v>
      </c>
      <c r="B2079">
        <v>3</v>
      </c>
      <c r="C2079">
        <v>243</v>
      </c>
      <c r="D2079" t="str">
        <f>IF(OR(MOD((Table1[[#This Row],[Cycle]])-1,8)=0,Table1[[#This Row],[Cycle]]=1),"Yes","No")</f>
        <v>No</v>
      </c>
      <c r="E2079">
        <v>1.007708779745E-2</v>
      </c>
      <c r="F2079">
        <f t="shared" si="36"/>
        <v>10.07708779745</v>
      </c>
      <c r="H2079">
        <v>1.7121042013168335</v>
      </c>
      <c r="I2079">
        <v>57600.037606743557</v>
      </c>
      <c r="J2079">
        <f>ROUND(Table1[[#This Row],[Discharge Time (s)]]/3600,3)</f>
        <v>16</v>
      </c>
    </row>
    <row r="2080" spans="1:10">
      <c r="A2080" t="s">
        <v>10</v>
      </c>
      <c r="B2080">
        <v>3</v>
      </c>
      <c r="C2080">
        <v>244</v>
      </c>
      <c r="D2080" t="str">
        <f>IF(OR(MOD((Table1[[#This Row],[Cycle]])-1,8)=0,Table1[[#This Row],[Cycle]]=1),"Yes","No")</f>
        <v>No</v>
      </c>
      <c r="E2080">
        <v>1.0073302817429E-2</v>
      </c>
      <c r="F2080">
        <f t="shared" si="36"/>
        <v>10.073302817429001</v>
      </c>
      <c r="H2080">
        <v>1.6690609455108643</v>
      </c>
      <c r="I2080">
        <v>57600.032725543293</v>
      </c>
      <c r="J2080">
        <f>ROUND(Table1[[#This Row],[Discharge Time (s)]]/3600,3)</f>
        <v>16</v>
      </c>
    </row>
    <row r="2081" spans="1:10">
      <c r="A2081" t="s">
        <v>10</v>
      </c>
      <c r="B2081">
        <v>3</v>
      </c>
      <c r="C2081">
        <v>245</v>
      </c>
      <c r="D2081" t="str">
        <f>IF(OR(MOD((Table1[[#This Row],[Cycle]])-1,8)=0,Table1[[#This Row],[Cycle]]=1),"Yes","No")</f>
        <v>No</v>
      </c>
      <c r="E2081">
        <v>1.0051454563886999E-2</v>
      </c>
      <c r="F2081">
        <f t="shared" si="36"/>
        <v>10.051454563886999</v>
      </c>
      <c r="H2081">
        <v>1.6690609455108643</v>
      </c>
      <c r="I2081">
        <v>57600.037362257986</v>
      </c>
      <c r="J2081">
        <f>ROUND(Table1[[#This Row],[Discharge Time (s)]]/3600,3)</f>
        <v>16</v>
      </c>
    </row>
    <row r="2082" spans="1:10">
      <c r="A2082" t="s">
        <v>10</v>
      </c>
      <c r="B2082">
        <v>3</v>
      </c>
      <c r="C2082">
        <v>246</v>
      </c>
      <c r="D2082" t="str">
        <f>IF(OR(MOD((Table1[[#This Row],[Cycle]])-1,8)=0,Table1[[#This Row],[Cycle]]=1),"Yes","No")</f>
        <v>No</v>
      </c>
      <c r="E2082">
        <v>1.0052460942229001E-2</v>
      </c>
      <c r="F2082">
        <f t="shared" si="36"/>
        <v>10.052460942229001</v>
      </c>
      <c r="H2082">
        <v>1.6682040691375732</v>
      </c>
      <c r="I2082">
        <v>57600.030146919598</v>
      </c>
      <c r="J2082">
        <f>ROUND(Table1[[#This Row],[Discharge Time (s)]]/3600,3)</f>
        <v>16</v>
      </c>
    </row>
    <row r="2083" spans="1:10">
      <c r="A2083" t="s">
        <v>10</v>
      </c>
      <c r="B2083">
        <v>3</v>
      </c>
      <c r="C2083">
        <v>247</v>
      </c>
      <c r="D2083" t="str">
        <f>IF(OR(MOD((Table1[[#This Row],[Cycle]])-1,8)=0,Table1[[#This Row],[Cycle]]=1),"Yes","No")</f>
        <v>No</v>
      </c>
      <c r="E2083">
        <v>1.0055994219741999E-2</v>
      </c>
      <c r="F2083">
        <f t="shared" si="36"/>
        <v>10.055994219741999</v>
      </c>
      <c r="H2083">
        <v>1.7112256288528442</v>
      </c>
      <c r="I2083">
        <v>57600.031420641855</v>
      </c>
      <c r="J2083">
        <f>ROUND(Table1[[#This Row],[Discharge Time (s)]]/3600,3)</f>
        <v>16</v>
      </c>
    </row>
    <row r="2084" spans="1:10">
      <c r="A2084" t="s">
        <v>10</v>
      </c>
      <c r="B2084">
        <v>3</v>
      </c>
      <c r="C2084">
        <v>248</v>
      </c>
      <c r="D2084" t="str">
        <f>IF(OR(MOD((Table1[[#This Row],[Cycle]])-1,8)=0,Table1[[#This Row],[Cycle]]=1),"Yes","No")</f>
        <v>No</v>
      </c>
      <c r="E2084">
        <v>0</v>
      </c>
      <c r="F2084">
        <f t="shared" si="36"/>
        <v>0</v>
      </c>
      <c r="H2084">
        <v>1.7112256288528442</v>
      </c>
      <c r="I2084">
        <v>0</v>
      </c>
      <c r="J2084">
        <f>ROUND(Table1[[#This Row],[Discharge Time (s)]]/3600,3)</f>
        <v>0</v>
      </c>
    </row>
    <row r="2085" spans="1:10">
      <c r="A2085" t="s">
        <v>10</v>
      </c>
      <c r="B2085">
        <v>3</v>
      </c>
      <c r="C2085">
        <v>250</v>
      </c>
      <c r="D2085" t="str">
        <f>IF(OR(MOD((Table1[[#This Row],[Cycle]])-1,8)=0,Table1[[#This Row],[Cycle]]=1),"Yes","No")</f>
        <v>No</v>
      </c>
      <c r="E2085">
        <v>1.0065733332507E-2</v>
      </c>
      <c r="F2085">
        <f t="shared" si="36"/>
        <v>10.065733332507</v>
      </c>
      <c r="H2085">
        <v>1.9325968027114868</v>
      </c>
      <c r="I2085">
        <v>57600.037668511912</v>
      </c>
      <c r="J2085">
        <f>ROUND(Table1[[#This Row],[Discharge Time (s)]]/3600,3)</f>
        <v>16</v>
      </c>
    </row>
    <row r="2086" spans="1:10">
      <c r="A2086" t="s">
        <v>10</v>
      </c>
      <c r="B2086">
        <v>3</v>
      </c>
      <c r="C2086">
        <v>251</v>
      </c>
      <c r="D2086" t="str">
        <f>IF(OR(MOD((Table1[[#This Row],[Cycle]])-1,8)=0,Table1[[#This Row],[Cycle]]=1),"Yes","No")</f>
        <v>No</v>
      </c>
      <c r="E2086">
        <v>1.0060200047681E-2</v>
      </c>
      <c r="F2086">
        <f t="shared" si="36"/>
        <v>10.060200047681001</v>
      </c>
      <c r="H2086">
        <v>1.7121042013168335</v>
      </c>
      <c r="I2086">
        <v>57600.041353491295</v>
      </c>
      <c r="J2086">
        <f>ROUND(Table1[[#This Row],[Discharge Time (s)]]/3600,3)</f>
        <v>16</v>
      </c>
    </row>
    <row r="2087" spans="1:10">
      <c r="A2087" t="s">
        <v>10</v>
      </c>
      <c r="B2087">
        <v>3</v>
      </c>
      <c r="C2087">
        <v>252</v>
      </c>
      <c r="D2087" t="str">
        <f>IF(OR(MOD((Table1[[#This Row],[Cycle]])-1,8)=0,Table1[[#This Row],[Cycle]]=1),"Yes","No")</f>
        <v>No</v>
      </c>
      <c r="E2087">
        <v>1.0055696619314001E-2</v>
      </c>
      <c r="F2087">
        <f t="shared" si="36"/>
        <v>10.055696619314</v>
      </c>
      <c r="H2087">
        <v>1.7103481292724609</v>
      </c>
      <c r="I2087">
        <v>57600.038725556733</v>
      </c>
      <c r="J2087">
        <f>ROUND(Table1[[#This Row],[Discharge Time (s)]]/3600,3)</f>
        <v>16</v>
      </c>
    </row>
    <row r="2088" spans="1:10">
      <c r="A2088" t="s">
        <v>10</v>
      </c>
      <c r="B2088">
        <v>3</v>
      </c>
      <c r="C2088">
        <v>253</v>
      </c>
      <c r="D2088" t="str">
        <f>IF(OR(MOD((Table1[[#This Row],[Cycle]])-1,8)=0,Table1[[#This Row],[Cycle]]=1),"Yes","No")</f>
        <v>No</v>
      </c>
      <c r="E2088">
        <v>1.0059582621387999E-2</v>
      </c>
      <c r="F2088">
        <f t="shared" si="36"/>
        <v>10.059582621388</v>
      </c>
      <c r="H2088">
        <v>1.6690609455108643</v>
      </c>
      <c r="I2088">
        <v>57600.024953762018</v>
      </c>
      <c r="J2088">
        <f>ROUND(Table1[[#This Row],[Discharge Time (s)]]/3600,3)</f>
        <v>16</v>
      </c>
    </row>
    <row r="2089" spans="1:10">
      <c r="A2089" t="s">
        <v>10</v>
      </c>
      <c r="B2089">
        <v>3</v>
      </c>
      <c r="C2089">
        <v>254</v>
      </c>
      <c r="D2089" t="str">
        <f>IF(OR(MOD((Table1[[#This Row],[Cycle]])-1,8)=0,Table1[[#This Row],[Cycle]]=1),"Yes","No")</f>
        <v>No</v>
      </c>
      <c r="E2089">
        <v>1.0052390090546001E-2</v>
      </c>
      <c r="F2089">
        <f t="shared" si="36"/>
        <v>10.052390090546</v>
      </c>
      <c r="H2089">
        <v>1.7121042013168335</v>
      </c>
      <c r="I2089">
        <v>57600.03929486002</v>
      </c>
      <c r="J2089">
        <f>ROUND(Table1[[#This Row],[Discharge Time (s)]]/3600,3)</f>
        <v>16</v>
      </c>
    </row>
    <row r="2090" spans="1:10">
      <c r="A2090" t="s">
        <v>10</v>
      </c>
      <c r="B2090">
        <v>3</v>
      </c>
      <c r="C2090">
        <v>255</v>
      </c>
      <c r="D2090" t="str">
        <f>IF(OR(MOD((Table1[[#This Row],[Cycle]])-1,8)=0,Table1[[#This Row],[Cycle]]=1),"Yes","No")</f>
        <v>No</v>
      </c>
      <c r="E2090">
        <v>1.0051362830209E-2</v>
      </c>
      <c r="F2090">
        <f t="shared" si="36"/>
        <v>10.051362830208999</v>
      </c>
      <c r="H2090">
        <v>1.7112256288528442</v>
      </c>
      <c r="I2090">
        <v>57600.037851964647</v>
      </c>
      <c r="J2090">
        <f>ROUND(Table1[[#This Row],[Discharge Time (s)]]/3600,3)</f>
        <v>16</v>
      </c>
    </row>
    <row r="2091" spans="1:10">
      <c r="A2091" t="s">
        <v>10</v>
      </c>
      <c r="B2091">
        <v>3</v>
      </c>
      <c r="C2091">
        <v>256</v>
      </c>
      <c r="D2091" t="str">
        <f>IF(OR(MOD((Table1[[#This Row],[Cycle]])-1,8)=0,Table1[[#This Row],[Cycle]]=1),"Yes","No")</f>
        <v>No</v>
      </c>
      <c r="E2091">
        <v>0</v>
      </c>
      <c r="F2091">
        <f t="shared" si="36"/>
        <v>0</v>
      </c>
      <c r="H2091">
        <v>1.7112256288528442</v>
      </c>
      <c r="I2091">
        <v>0</v>
      </c>
      <c r="J2091">
        <f>ROUND(Table1[[#This Row],[Discharge Time (s)]]/3600,3)</f>
        <v>0</v>
      </c>
    </row>
    <row r="2092" spans="1:10">
      <c r="A2092" t="s">
        <v>10</v>
      </c>
      <c r="B2092">
        <v>3</v>
      </c>
      <c r="C2092">
        <v>258</v>
      </c>
      <c r="D2092" t="str">
        <f>IF(OR(MOD((Table1[[#This Row],[Cycle]])-1,8)=0,Table1[[#This Row],[Cycle]]=1),"Yes","No")</f>
        <v>No</v>
      </c>
      <c r="E2092">
        <v>1.0054262123168E-2</v>
      </c>
      <c r="F2092">
        <f t="shared" si="36"/>
        <v>10.054262123168</v>
      </c>
      <c r="H2092">
        <v>1.93061363697052</v>
      </c>
      <c r="I2092">
        <v>57600.037751124866</v>
      </c>
      <c r="J2092">
        <f>ROUND(Table1[[#This Row],[Discharge Time (s)]]/3600,3)</f>
        <v>16</v>
      </c>
    </row>
    <row r="2093" spans="1:10">
      <c r="A2093" t="s">
        <v>10</v>
      </c>
      <c r="B2093">
        <v>3</v>
      </c>
      <c r="C2093">
        <v>259</v>
      </c>
      <c r="D2093" t="str">
        <f>IF(OR(MOD((Table1[[#This Row],[Cycle]])-1,8)=0,Table1[[#This Row],[Cycle]]=1),"Yes","No")</f>
        <v>No</v>
      </c>
      <c r="E2093">
        <v>1.0052535249923E-2</v>
      </c>
      <c r="F2093">
        <f t="shared" si="36"/>
        <v>10.052535249923</v>
      </c>
      <c r="H2093">
        <v>1.7103481292724609</v>
      </c>
      <c r="I2093">
        <v>57600.037800852158</v>
      </c>
      <c r="J2093">
        <f>ROUND(Table1[[#This Row],[Discharge Time (s)]]/3600,3)</f>
        <v>16</v>
      </c>
    </row>
    <row r="2094" spans="1:10">
      <c r="A2094" t="s">
        <v>10</v>
      </c>
      <c r="B2094">
        <v>3</v>
      </c>
      <c r="C2094">
        <v>260</v>
      </c>
      <c r="D2094" t="str">
        <f>IF(OR(MOD((Table1[[#This Row],[Cycle]])-1,8)=0,Table1[[#This Row],[Cycle]]=1),"Yes","No")</f>
        <v>No</v>
      </c>
      <c r="E2094">
        <v>1.0050849199186E-2</v>
      </c>
      <c r="F2094">
        <f t="shared" si="36"/>
        <v>10.050849199186001</v>
      </c>
      <c r="H2094">
        <v>1.7551032304763794</v>
      </c>
      <c r="I2094">
        <v>57602.003578017131</v>
      </c>
      <c r="J2094">
        <f>ROUND(Table1[[#This Row],[Discharge Time (s)]]/3600,3)</f>
        <v>16.001000000000001</v>
      </c>
    </row>
    <row r="2095" spans="1:10">
      <c r="A2095" t="s">
        <v>10</v>
      </c>
      <c r="B2095">
        <v>3</v>
      </c>
      <c r="C2095">
        <v>261</v>
      </c>
      <c r="D2095" t="str">
        <f>IF(OR(MOD((Table1[[#This Row],[Cycle]])-1,8)=0,Table1[[#This Row],[Cycle]]=1),"Yes","No")</f>
        <v>No</v>
      </c>
      <c r="E2095">
        <v>1.0054558766843E-2</v>
      </c>
      <c r="F2095">
        <f t="shared" si="36"/>
        <v>10.054558766843</v>
      </c>
      <c r="H2095">
        <v>1.7121042013168335</v>
      </c>
      <c r="I2095">
        <v>57600.038153411966</v>
      </c>
      <c r="J2095">
        <f>ROUND(Table1[[#This Row],[Discharge Time (s)]]/3600,3)</f>
        <v>16</v>
      </c>
    </row>
    <row r="2096" spans="1:10">
      <c r="A2096" t="s">
        <v>10</v>
      </c>
      <c r="B2096">
        <v>3</v>
      </c>
      <c r="C2096">
        <v>262</v>
      </c>
      <c r="D2096" t="str">
        <f>IF(OR(MOD((Table1[[#This Row],[Cycle]])-1,8)=0,Table1[[#This Row],[Cycle]]=1),"Yes","No")</f>
        <v>No</v>
      </c>
      <c r="E2096">
        <v>1.0073952465783E-2</v>
      </c>
      <c r="F2096">
        <f t="shared" si="36"/>
        <v>10.073952465783</v>
      </c>
      <c r="H2096">
        <v>1.6699185371398926</v>
      </c>
      <c r="I2096">
        <v>57600.033582102667</v>
      </c>
      <c r="J2096">
        <f>ROUND(Table1[[#This Row],[Discharge Time (s)]]/3600,3)</f>
        <v>16</v>
      </c>
    </row>
    <row r="2097" spans="1:10">
      <c r="A2097" t="s">
        <v>10</v>
      </c>
      <c r="B2097">
        <v>3</v>
      </c>
      <c r="C2097">
        <v>263</v>
      </c>
      <c r="D2097" t="str">
        <f>IF(OR(MOD((Table1[[#This Row],[Cycle]])-1,8)=0,Table1[[#This Row],[Cycle]]=1),"Yes","No")</f>
        <v>No</v>
      </c>
      <c r="E2097">
        <v>1.0065097461072E-2</v>
      </c>
      <c r="F2097">
        <f t="shared" si="36"/>
        <v>10.065097461072</v>
      </c>
      <c r="H2097">
        <v>1.7112256288528442</v>
      </c>
      <c r="I2097">
        <v>57602.001712931931</v>
      </c>
      <c r="J2097">
        <f>ROUND(Table1[[#This Row],[Discharge Time (s)]]/3600,3)</f>
        <v>16.001000000000001</v>
      </c>
    </row>
    <row r="2098" spans="1:10">
      <c r="A2098" t="s">
        <v>10</v>
      </c>
      <c r="B2098">
        <v>3</v>
      </c>
      <c r="C2098">
        <v>264</v>
      </c>
      <c r="D2098" t="str">
        <f>IF(OR(MOD((Table1[[#This Row],[Cycle]])-1,8)=0,Table1[[#This Row],[Cycle]]=1),"Yes","No")</f>
        <v>No</v>
      </c>
      <c r="E2098">
        <v>0</v>
      </c>
      <c r="F2098">
        <f t="shared" si="36"/>
        <v>0</v>
      </c>
      <c r="H2098">
        <v>1.7112256288528442</v>
      </c>
      <c r="I2098">
        <v>0</v>
      </c>
      <c r="J2098">
        <f>ROUND(Table1[[#This Row],[Discharge Time (s)]]/3600,3)</f>
        <v>0</v>
      </c>
    </row>
    <row r="2099" spans="1:10">
      <c r="A2099" t="s">
        <v>10</v>
      </c>
      <c r="B2099">
        <v>3</v>
      </c>
      <c r="C2099">
        <v>266</v>
      </c>
      <c r="D2099" t="str">
        <f>IF(OR(MOD((Table1[[#This Row],[Cycle]])-1,8)=0,Table1[[#This Row],[Cycle]]=1),"Yes","No")</f>
        <v>No</v>
      </c>
      <c r="E2099">
        <v>1.0054454613652E-2</v>
      </c>
      <c r="F2099">
        <f t="shared" si="36"/>
        <v>10.054454613652</v>
      </c>
      <c r="H2099">
        <v>1.93061363697052</v>
      </c>
      <c r="I2099">
        <v>57600.037740050255</v>
      </c>
      <c r="J2099">
        <f>ROUND(Table1[[#This Row],[Discharge Time (s)]]/3600,3)</f>
        <v>16</v>
      </c>
    </row>
    <row r="2100" spans="1:10">
      <c r="A2100" t="s">
        <v>10</v>
      </c>
      <c r="B2100">
        <v>3</v>
      </c>
      <c r="C2100">
        <v>267</v>
      </c>
      <c r="D2100" t="str">
        <f>IF(OR(MOD((Table1[[#This Row],[Cycle]])-1,8)=0,Table1[[#This Row],[Cycle]]=1),"Yes","No")</f>
        <v>No</v>
      </c>
      <c r="E2100">
        <v>1.0052509508789E-2</v>
      </c>
      <c r="F2100">
        <f t="shared" si="36"/>
        <v>10.052509508788999</v>
      </c>
      <c r="H2100">
        <v>1.7112256288528442</v>
      </c>
      <c r="I2100">
        <v>57600.03760510232</v>
      </c>
      <c r="J2100">
        <f>ROUND(Table1[[#This Row],[Discharge Time (s)]]/3600,3)</f>
        <v>16</v>
      </c>
    </row>
    <row r="2101" spans="1:10">
      <c r="A2101" t="s">
        <v>10</v>
      </c>
      <c r="B2101">
        <v>3</v>
      </c>
      <c r="C2101">
        <v>268</v>
      </c>
      <c r="D2101" t="str">
        <f>IF(OR(MOD((Table1[[#This Row],[Cycle]])-1,8)=0,Table1[[#This Row],[Cycle]]=1),"Yes","No")</f>
        <v>No</v>
      </c>
      <c r="E2101">
        <v>1.006104861549E-2</v>
      </c>
      <c r="F2101">
        <f t="shared" si="36"/>
        <v>10.06104861549</v>
      </c>
      <c r="H2101">
        <v>1.7989808320999146</v>
      </c>
      <c r="I2101">
        <v>57600.039158888321</v>
      </c>
      <c r="J2101">
        <f>ROUND(Table1[[#This Row],[Discharge Time (s)]]/3600,3)</f>
        <v>16</v>
      </c>
    </row>
    <row r="2102" spans="1:10">
      <c r="A2102" t="s">
        <v>10</v>
      </c>
      <c r="B2102">
        <v>3</v>
      </c>
      <c r="C2102">
        <v>269</v>
      </c>
      <c r="D2102" t="str">
        <f>IF(OR(MOD((Table1[[#This Row],[Cycle]])-1,8)=0,Table1[[#This Row],[Cycle]]=1),"Yes","No")</f>
        <v>No</v>
      </c>
      <c r="E2102">
        <v>1.0043019243908999E-2</v>
      </c>
      <c r="F2102">
        <f t="shared" si="36"/>
        <v>10.043019243908999</v>
      </c>
      <c r="H2102">
        <v>1.7551032304763794</v>
      </c>
      <c r="I2102">
        <v>57600.035616956346</v>
      </c>
      <c r="J2102">
        <f>ROUND(Table1[[#This Row],[Discharge Time (s)]]/3600,3)</f>
        <v>16</v>
      </c>
    </row>
    <row r="2103" spans="1:10">
      <c r="A2103" t="s">
        <v>10</v>
      </c>
      <c r="B2103">
        <v>3</v>
      </c>
      <c r="C2103">
        <v>270</v>
      </c>
      <c r="D2103" t="str">
        <f>IF(OR(MOD((Table1[[#This Row],[Cycle]])-1,8)=0,Table1[[#This Row],[Cycle]]=1),"Yes","No")</f>
        <v>No</v>
      </c>
      <c r="E2103">
        <v>1.0043989126451E-2</v>
      </c>
      <c r="F2103">
        <f t="shared" si="36"/>
        <v>10.043989126451001</v>
      </c>
      <c r="H2103">
        <v>1.7121042013168335</v>
      </c>
      <c r="I2103">
        <v>57600.037687513672</v>
      </c>
      <c r="J2103">
        <f>ROUND(Table1[[#This Row],[Discharge Time (s)]]/3600,3)</f>
        <v>16</v>
      </c>
    </row>
    <row r="2104" spans="1:10">
      <c r="A2104" t="s">
        <v>10</v>
      </c>
      <c r="B2104">
        <v>3</v>
      </c>
      <c r="C2104">
        <v>271</v>
      </c>
      <c r="D2104" t="str">
        <f>IF(OR(MOD((Table1[[#This Row],[Cycle]])-1,8)=0,Table1[[#This Row],[Cycle]]=1),"Yes","No")</f>
        <v>No</v>
      </c>
      <c r="E2104">
        <v>1.0047904830496E-2</v>
      </c>
      <c r="F2104">
        <f t="shared" si="36"/>
        <v>10.047904830496</v>
      </c>
      <c r="H2104">
        <v>1.7560043334960938</v>
      </c>
      <c r="I2104">
        <v>57600.037664101619</v>
      </c>
      <c r="J2104">
        <f>ROUND(Table1[[#This Row],[Discharge Time (s)]]/3600,3)</f>
        <v>16</v>
      </c>
    </row>
    <row r="2105" spans="1:10">
      <c r="A2105" t="s">
        <v>10</v>
      </c>
      <c r="B2105">
        <v>3</v>
      </c>
      <c r="C2105">
        <v>272</v>
      </c>
      <c r="D2105" t="str">
        <f>IF(OR(MOD((Table1[[#This Row],[Cycle]])-1,8)=0,Table1[[#This Row],[Cycle]]=1),"Yes","No")</f>
        <v>No</v>
      </c>
      <c r="E2105">
        <v>0</v>
      </c>
      <c r="F2105">
        <f t="shared" si="36"/>
        <v>0</v>
      </c>
      <c r="H2105">
        <v>1.7560043334960938</v>
      </c>
      <c r="I2105">
        <v>0</v>
      </c>
      <c r="J2105">
        <f>ROUND(Table1[[#This Row],[Discharge Time (s)]]/3600,3)</f>
        <v>0</v>
      </c>
    </row>
    <row r="2106" spans="1:10">
      <c r="A2106" t="s">
        <v>10</v>
      </c>
      <c r="B2106">
        <v>3</v>
      </c>
      <c r="C2106">
        <v>274</v>
      </c>
      <c r="D2106" t="str">
        <f>IF(OR(MOD((Table1[[#This Row],[Cycle]])-1,8)=0,Table1[[#This Row],[Cycle]]=1),"Yes","No")</f>
        <v>No</v>
      </c>
      <c r="E2106">
        <v>1.0046379923886999E-2</v>
      </c>
      <c r="F2106">
        <f t="shared" ref="F2106:F2169" si="37">1000*E2106</f>
        <v>10.046379923886999</v>
      </c>
      <c r="H2106">
        <v>1.9755048751831055</v>
      </c>
      <c r="I2106">
        <v>57600.027204977523</v>
      </c>
      <c r="J2106">
        <f>ROUND(Table1[[#This Row],[Discharge Time (s)]]/3600,3)</f>
        <v>16</v>
      </c>
    </row>
    <row r="2107" spans="1:10">
      <c r="A2107" t="s">
        <v>10</v>
      </c>
      <c r="B2107">
        <v>3</v>
      </c>
      <c r="C2107">
        <v>275</v>
      </c>
      <c r="D2107" t="str">
        <f>IF(OR(MOD((Table1[[#This Row],[Cycle]])-1,8)=0,Table1[[#This Row],[Cycle]]=1),"Yes","No")</f>
        <v>No</v>
      </c>
      <c r="E2107">
        <v>1.0045330538586E-2</v>
      </c>
      <c r="F2107">
        <f t="shared" si="37"/>
        <v>10.045330538586001</v>
      </c>
      <c r="H2107">
        <v>1.7560043334960938</v>
      </c>
      <c r="I2107">
        <v>57600.02891246503</v>
      </c>
      <c r="J2107">
        <f>ROUND(Table1[[#This Row],[Discharge Time (s)]]/3600,3)</f>
        <v>16</v>
      </c>
    </row>
    <row r="2108" spans="1:10">
      <c r="A2108" t="s">
        <v>10</v>
      </c>
      <c r="B2108">
        <v>3</v>
      </c>
      <c r="C2108">
        <v>276</v>
      </c>
      <c r="D2108" t="str">
        <f>IF(OR(MOD((Table1[[#This Row],[Cycle]])-1,8)=0,Table1[[#This Row],[Cycle]]=1),"Yes","No")</f>
        <v>No</v>
      </c>
      <c r="E2108">
        <v>1.0045334712456999E-2</v>
      </c>
      <c r="F2108">
        <f t="shared" si="37"/>
        <v>10.045334712456999</v>
      </c>
      <c r="H2108">
        <v>1.7989808320999146</v>
      </c>
      <c r="I2108">
        <v>57600.037639449874</v>
      </c>
      <c r="J2108">
        <f>ROUND(Table1[[#This Row],[Discharge Time (s)]]/3600,3)</f>
        <v>16</v>
      </c>
    </row>
    <row r="2109" spans="1:10">
      <c r="A2109" t="s">
        <v>10</v>
      </c>
      <c r="B2109">
        <v>3</v>
      </c>
      <c r="C2109">
        <v>277</v>
      </c>
      <c r="D2109" t="str">
        <f>IF(OR(MOD((Table1[[#This Row],[Cycle]])-1,8)=0,Table1[[#This Row],[Cycle]]=1),"Yes","No")</f>
        <v>No</v>
      </c>
      <c r="E2109">
        <v>1.0052112602679001E-2</v>
      </c>
      <c r="F2109">
        <f t="shared" si="37"/>
        <v>10.052112602679001</v>
      </c>
      <c r="H2109">
        <v>1.7551032304763794</v>
      </c>
      <c r="I2109">
        <v>57600.018051956577</v>
      </c>
      <c r="J2109">
        <f>ROUND(Table1[[#This Row],[Discharge Time (s)]]/3600,3)</f>
        <v>16</v>
      </c>
    </row>
    <row r="2110" spans="1:10">
      <c r="A2110" t="s">
        <v>10</v>
      </c>
      <c r="B2110">
        <v>3</v>
      </c>
      <c r="C2110">
        <v>278</v>
      </c>
      <c r="D2110" t="str">
        <f>IF(OR(MOD((Table1[[#This Row],[Cycle]])-1,8)=0,Table1[[#This Row],[Cycle]]=1),"Yes","No")</f>
        <v>No</v>
      </c>
      <c r="E2110">
        <v>1.0049482099140999E-2</v>
      </c>
      <c r="F2110">
        <f t="shared" si="37"/>
        <v>10.049482099140999</v>
      </c>
      <c r="H2110">
        <v>1.7121042013168335</v>
      </c>
      <c r="I2110">
        <v>57600.02904513228</v>
      </c>
      <c r="J2110">
        <f>ROUND(Table1[[#This Row],[Discharge Time (s)]]/3600,3)</f>
        <v>16</v>
      </c>
    </row>
    <row r="2111" spans="1:10">
      <c r="A2111" t="s">
        <v>10</v>
      </c>
      <c r="B2111">
        <v>3</v>
      </c>
      <c r="C2111">
        <v>279</v>
      </c>
      <c r="D2111" t="str">
        <f>IF(OR(MOD((Table1[[#This Row],[Cycle]])-1,8)=0,Table1[[#This Row],[Cycle]]=1),"Yes","No")</f>
        <v>No</v>
      </c>
      <c r="E2111">
        <v>1.0048258129979001E-2</v>
      </c>
      <c r="F2111">
        <f t="shared" si="37"/>
        <v>10.048258129979001</v>
      </c>
      <c r="H2111">
        <v>1.7121042013168335</v>
      </c>
      <c r="I2111">
        <v>57600.037592579771</v>
      </c>
      <c r="J2111">
        <f>ROUND(Table1[[#This Row],[Discharge Time (s)]]/3600,3)</f>
        <v>16</v>
      </c>
    </row>
    <row r="2112" spans="1:10">
      <c r="A2112" t="s">
        <v>10</v>
      </c>
      <c r="B2112">
        <v>3</v>
      </c>
      <c r="C2112">
        <v>280</v>
      </c>
      <c r="D2112" t="str">
        <f>IF(OR(MOD((Table1[[#This Row],[Cycle]])-1,8)=0,Table1[[#This Row],[Cycle]]=1),"Yes","No")</f>
        <v>No</v>
      </c>
      <c r="E2112">
        <v>0</v>
      </c>
      <c r="F2112">
        <f t="shared" si="37"/>
        <v>0</v>
      </c>
      <c r="H2112">
        <v>1.7121042013168335</v>
      </c>
      <c r="I2112">
        <v>0</v>
      </c>
      <c r="J2112">
        <f>ROUND(Table1[[#This Row],[Discharge Time (s)]]/3600,3)</f>
        <v>0</v>
      </c>
    </row>
    <row r="2113" spans="1:10">
      <c r="A2113" t="s">
        <v>10</v>
      </c>
      <c r="B2113">
        <v>3</v>
      </c>
      <c r="C2113">
        <v>282</v>
      </c>
      <c r="D2113" t="str">
        <f>IF(OR(MOD((Table1[[#This Row],[Cycle]])-1,8)=0,Table1[[#This Row],[Cycle]]=1),"Yes","No")</f>
        <v>No</v>
      </c>
      <c r="E2113">
        <v>1.0057218950156E-2</v>
      </c>
      <c r="F2113">
        <f t="shared" si="37"/>
        <v>10.057218950156001</v>
      </c>
      <c r="H2113">
        <v>1.9755048751831055</v>
      </c>
      <c r="I2113">
        <v>57600.0286874796</v>
      </c>
      <c r="J2113">
        <f>ROUND(Table1[[#This Row],[Discharge Time (s)]]/3600,3)</f>
        <v>16</v>
      </c>
    </row>
    <row r="2114" spans="1:10">
      <c r="A2114" t="s">
        <v>10</v>
      </c>
      <c r="B2114">
        <v>3</v>
      </c>
      <c r="C2114">
        <v>283</v>
      </c>
      <c r="D2114" t="str">
        <f>IF(OR(MOD((Table1[[#This Row],[Cycle]])-1,8)=0,Table1[[#This Row],[Cycle]]=1),"Yes","No")</f>
        <v>No</v>
      </c>
      <c r="E2114">
        <v>1.0050202459339E-2</v>
      </c>
      <c r="F2114">
        <f t="shared" si="37"/>
        <v>10.050202459339001</v>
      </c>
      <c r="H2114">
        <v>1.8428584337234497</v>
      </c>
      <c r="I2114">
        <v>57600.029662295659</v>
      </c>
      <c r="J2114">
        <f>ROUND(Table1[[#This Row],[Discharge Time (s)]]/3600,3)</f>
        <v>16</v>
      </c>
    </row>
    <row r="2115" spans="1:10">
      <c r="A2115" t="s">
        <v>10</v>
      </c>
      <c r="B2115">
        <v>3</v>
      </c>
      <c r="C2115">
        <v>284</v>
      </c>
      <c r="D2115" t="str">
        <f>IF(OR(MOD((Table1[[#This Row],[Cycle]])-1,8)=0,Table1[[#This Row],[Cycle]]=1),"Yes","No")</f>
        <v>No</v>
      </c>
      <c r="E2115">
        <v>1.0060987710215999E-2</v>
      </c>
      <c r="F2115">
        <f t="shared" si="37"/>
        <v>10.060987710215999</v>
      </c>
      <c r="H2115">
        <v>1.7121042013168335</v>
      </c>
      <c r="I2115">
        <v>57600.058315769929</v>
      </c>
      <c r="J2115">
        <f>ROUND(Table1[[#This Row],[Discharge Time (s)]]/3600,3)</f>
        <v>16</v>
      </c>
    </row>
    <row r="2116" spans="1:10">
      <c r="A2116" t="s">
        <v>10</v>
      </c>
      <c r="B2116">
        <v>3</v>
      </c>
      <c r="C2116">
        <v>285</v>
      </c>
      <c r="D2116" t="str">
        <f>IF(OR(MOD((Table1[[#This Row],[Cycle]])-1,8)=0,Table1[[#This Row],[Cycle]]=1),"Yes","No")</f>
        <v>No</v>
      </c>
      <c r="E2116">
        <v>1.0060569620760001E-2</v>
      </c>
      <c r="F2116">
        <f t="shared" si="37"/>
        <v>10.060569620760001</v>
      </c>
      <c r="H2116">
        <v>1.7989808320999146</v>
      </c>
      <c r="I2116">
        <v>57600.033317759677</v>
      </c>
      <c r="J2116">
        <f>ROUND(Table1[[#This Row],[Discharge Time (s)]]/3600,3)</f>
        <v>16</v>
      </c>
    </row>
    <row r="2117" spans="1:10">
      <c r="A2117" t="s">
        <v>10</v>
      </c>
      <c r="B2117">
        <v>3</v>
      </c>
      <c r="C2117">
        <v>286</v>
      </c>
      <c r="D2117" t="str">
        <f>IF(OR(MOD((Table1[[#This Row],[Cycle]])-1,8)=0,Table1[[#This Row],[Cycle]]=1),"Yes","No")</f>
        <v>No</v>
      </c>
      <c r="E2117">
        <v>1.0055334114203E-2</v>
      </c>
      <c r="F2117">
        <f t="shared" si="37"/>
        <v>10.055334114203001</v>
      </c>
      <c r="H2117">
        <v>1.8409693241119385</v>
      </c>
      <c r="I2117">
        <v>57602.001178770231</v>
      </c>
      <c r="J2117">
        <f>ROUND(Table1[[#This Row],[Discharge Time (s)]]/3600,3)</f>
        <v>16.001000000000001</v>
      </c>
    </row>
    <row r="2118" spans="1:10">
      <c r="A2118" t="s">
        <v>10</v>
      </c>
      <c r="B2118">
        <v>3</v>
      </c>
      <c r="C2118">
        <v>287</v>
      </c>
      <c r="D2118" t="str">
        <f>IF(OR(MOD((Table1[[#This Row],[Cycle]])-1,8)=0,Table1[[#This Row],[Cycle]]=1),"Yes","No")</f>
        <v>No</v>
      </c>
      <c r="E2118">
        <v>1.0054199559793E-2</v>
      </c>
      <c r="F2118">
        <f t="shared" si="37"/>
        <v>10.054199559793</v>
      </c>
      <c r="H2118">
        <v>1.7560043334960938</v>
      </c>
      <c r="I2118">
        <v>57600.037822582919</v>
      </c>
      <c r="J2118">
        <f>ROUND(Table1[[#This Row],[Discharge Time (s)]]/3600,3)</f>
        <v>16</v>
      </c>
    </row>
    <row r="2119" spans="1:10">
      <c r="A2119" t="s">
        <v>10</v>
      </c>
      <c r="B2119">
        <v>3</v>
      </c>
      <c r="C2119">
        <v>288</v>
      </c>
      <c r="D2119" t="str">
        <f>IF(OR(MOD((Table1[[#This Row],[Cycle]])-1,8)=0,Table1[[#This Row],[Cycle]]=1),"Yes","No")</f>
        <v>No</v>
      </c>
      <c r="E2119">
        <v>0</v>
      </c>
      <c r="F2119">
        <f t="shared" si="37"/>
        <v>0</v>
      </c>
      <c r="H2119">
        <v>1.7560043334960938</v>
      </c>
      <c r="I2119">
        <v>0</v>
      </c>
      <c r="J2119">
        <f>ROUND(Table1[[#This Row],[Discharge Time (s)]]/3600,3)</f>
        <v>0</v>
      </c>
    </row>
    <row r="2120" spans="1:10">
      <c r="A2120" t="s">
        <v>10</v>
      </c>
      <c r="B2120">
        <v>3</v>
      </c>
      <c r="C2120">
        <v>290</v>
      </c>
      <c r="D2120" t="str">
        <f>IF(OR(MOD((Table1[[#This Row],[Cycle]])-1,8)=0,Table1[[#This Row],[Cycle]]=1),"Yes","No")</f>
        <v>No</v>
      </c>
      <c r="E2120">
        <v>1.0048477996831E-2</v>
      </c>
      <c r="F2120">
        <f t="shared" si="37"/>
        <v>10.048477996831</v>
      </c>
      <c r="H2120">
        <v>1.93061363697052</v>
      </c>
      <c r="I2120">
        <v>57600.0336410257</v>
      </c>
      <c r="J2120">
        <f>ROUND(Table1[[#This Row],[Discharge Time (s)]]/3600,3)</f>
        <v>16</v>
      </c>
    </row>
    <row r="2121" spans="1:10">
      <c r="A2121" t="s">
        <v>10</v>
      </c>
      <c r="B2121">
        <v>3</v>
      </c>
      <c r="C2121">
        <v>291</v>
      </c>
      <c r="D2121" t="str">
        <f>IF(OR(MOD((Table1[[#This Row],[Cycle]])-1,8)=0,Table1[[#This Row],[Cycle]]=1),"Yes","No")</f>
        <v>No</v>
      </c>
      <c r="E2121">
        <v>1.0045264462211E-2</v>
      </c>
      <c r="F2121">
        <f t="shared" si="37"/>
        <v>10.045264462211</v>
      </c>
      <c r="H2121">
        <v>1.7989808320999146</v>
      </c>
      <c r="I2121">
        <v>57600.057922451888</v>
      </c>
      <c r="J2121">
        <f>ROUND(Table1[[#This Row],[Discharge Time (s)]]/3600,3)</f>
        <v>16</v>
      </c>
    </row>
    <row r="2122" spans="1:10">
      <c r="A2122" t="s">
        <v>10</v>
      </c>
      <c r="B2122">
        <v>3</v>
      </c>
      <c r="C2122">
        <v>292</v>
      </c>
      <c r="D2122" t="str">
        <f>IF(OR(MOD((Table1[[#This Row],[Cycle]])-1,8)=0,Table1[[#This Row],[Cycle]]=1),"Yes","No")</f>
        <v>No</v>
      </c>
      <c r="E2122">
        <v>1.0044588271759001E-2</v>
      </c>
      <c r="F2122">
        <f t="shared" si="37"/>
        <v>10.044588271759</v>
      </c>
      <c r="H2122">
        <v>1.7129834890365601</v>
      </c>
      <c r="I2122">
        <v>57600.066427115278</v>
      </c>
      <c r="J2122">
        <f>ROUND(Table1[[#This Row],[Discharge Time (s)]]/3600,3)</f>
        <v>16</v>
      </c>
    </row>
    <row r="2123" spans="1:10">
      <c r="A2123" t="s">
        <v>10</v>
      </c>
      <c r="B2123">
        <v>3</v>
      </c>
      <c r="C2123">
        <v>293</v>
      </c>
      <c r="D2123" t="str">
        <f>IF(OR(MOD((Table1[[#This Row],[Cycle]])-1,8)=0,Table1[[#This Row],[Cycle]]=1),"Yes","No")</f>
        <v>No</v>
      </c>
      <c r="E2123">
        <v>1.0037652372221E-2</v>
      </c>
      <c r="F2123">
        <f t="shared" si="37"/>
        <v>10.037652372221</v>
      </c>
      <c r="H2123">
        <v>1.799904465675354</v>
      </c>
      <c r="I2123">
        <v>57602.003422458336</v>
      </c>
      <c r="J2123">
        <f>ROUND(Table1[[#This Row],[Discharge Time (s)]]/3600,3)</f>
        <v>16.001000000000001</v>
      </c>
    </row>
    <row r="2124" spans="1:10">
      <c r="A2124" t="s">
        <v>10</v>
      </c>
      <c r="B2124">
        <v>3</v>
      </c>
      <c r="C2124">
        <v>294</v>
      </c>
      <c r="D2124" t="str">
        <f>IF(OR(MOD((Table1[[#This Row],[Cycle]])-1,8)=0,Table1[[#This Row],[Cycle]]=1),"Yes","No")</f>
        <v>No</v>
      </c>
      <c r="E2124">
        <v>1.0038366446968001E-2</v>
      </c>
      <c r="F2124">
        <f t="shared" si="37"/>
        <v>10.038366446968</v>
      </c>
      <c r="H2124">
        <v>1.7560043334960938</v>
      </c>
      <c r="I2124">
        <v>57600.037743454151</v>
      </c>
      <c r="J2124">
        <f>ROUND(Table1[[#This Row],[Discharge Time (s)]]/3600,3)</f>
        <v>16</v>
      </c>
    </row>
    <row r="2125" spans="1:10">
      <c r="A2125" t="s">
        <v>10</v>
      </c>
      <c r="B2125">
        <v>3</v>
      </c>
      <c r="C2125">
        <v>295</v>
      </c>
      <c r="D2125" t="str">
        <f>IF(OR(MOD((Table1[[#This Row],[Cycle]])-1,8)=0,Table1[[#This Row],[Cycle]]=1),"Yes","No")</f>
        <v>No</v>
      </c>
      <c r="E2125">
        <v>1.0061709387010001E-2</v>
      </c>
      <c r="F2125">
        <f t="shared" si="37"/>
        <v>10.061709387010001</v>
      </c>
      <c r="H2125">
        <v>1.7121042013168335</v>
      </c>
      <c r="I2125">
        <v>57600.037737684863</v>
      </c>
      <c r="J2125">
        <f>ROUND(Table1[[#This Row],[Discharge Time (s)]]/3600,3)</f>
        <v>16</v>
      </c>
    </row>
    <row r="2126" spans="1:10">
      <c r="A2126" t="s">
        <v>10</v>
      </c>
      <c r="B2126">
        <v>3</v>
      </c>
      <c r="C2126">
        <v>296</v>
      </c>
      <c r="D2126" t="str">
        <f>IF(OR(MOD((Table1[[#This Row],[Cycle]])-1,8)=0,Table1[[#This Row],[Cycle]]=1),"Yes","No")</f>
        <v>No</v>
      </c>
      <c r="E2126">
        <v>0</v>
      </c>
      <c r="F2126">
        <f t="shared" si="37"/>
        <v>0</v>
      </c>
      <c r="H2126">
        <v>1.7121042013168335</v>
      </c>
      <c r="I2126">
        <v>0</v>
      </c>
      <c r="J2126">
        <f>ROUND(Table1[[#This Row],[Discharge Time (s)]]/3600,3)</f>
        <v>0</v>
      </c>
    </row>
    <row r="2127" spans="1:10">
      <c r="A2127" t="s">
        <v>10</v>
      </c>
      <c r="B2127">
        <v>3</v>
      </c>
      <c r="C2127">
        <v>298</v>
      </c>
      <c r="D2127" t="str">
        <f>IF(OR(MOD((Table1[[#This Row],[Cycle]])-1,8)=0,Table1[[#This Row],[Cycle]]=1),"Yes","No")</f>
        <v>No</v>
      </c>
      <c r="E2127">
        <v>1.003605925334E-2</v>
      </c>
      <c r="F2127">
        <f t="shared" si="37"/>
        <v>10.036059253339999</v>
      </c>
      <c r="H2127">
        <v>1.9744911193847656</v>
      </c>
      <c r="I2127">
        <v>57600.03739592262</v>
      </c>
      <c r="J2127">
        <f>ROUND(Table1[[#This Row],[Discharge Time (s)]]/3600,3)</f>
        <v>16</v>
      </c>
    </row>
    <row r="2128" spans="1:10">
      <c r="A2128" t="s">
        <v>10</v>
      </c>
      <c r="B2128">
        <v>3</v>
      </c>
      <c r="C2128">
        <v>299</v>
      </c>
      <c r="D2128" t="str">
        <f>IF(OR(MOD((Table1[[#This Row],[Cycle]])-1,8)=0,Table1[[#This Row],[Cycle]]=1),"Yes","No")</f>
        <v>No</v>
      </c>
      <c r="E2128">
        <v>1.003465927309E-2</v>
      </c>
      <c r="F2128">
        <f t="shared" si="37"/>
        <v>10.03465927309</v>
      </c>
      <c r="H2128">
        <v>1.7989808320999146</v>
      </c>
      <c r="I2128">
        <v>57600.02700931688</v>
      </c>
      <c r="J2128">
        <f>ROUND(Table1[[#This Row],[Discharge Time (s)]]/3600,3)</f>
        <v>16</v>
      </c>
    </row>
    <row r="2129" spans="1:10">
      <c r="A2129" t="s">
        <v>10</v>
      </c>
      <c r="B2129">
        <v>3</v>
      </c>
      <c r="C2129">
        <v>300</v>
      </c>
      <c r="D2129" t="str">
        <f>IF(OR(MOD((Table1[[#This Row],[Cycle]])-1,8)=0,Table1[[#This Row],[Cycle]]=1),"Yes","No")</f>
        <v>No</v>
      </c>
      <c r="E2129">
        <v>1.0033049486357999E-2</v>
      </c>
      <c r="F2129">
        <f t="shared" si="37"/>
        <v>10.033049486357999</v>
      </c>
      <c r="H2129">
        <v>1.8428584337234497</v>
      </c>
      <c r="I2129">
        <v>57600.03296378399</v>
      </c>
      <c r="J2129">
        <f>ROUND(Table1[[#This Row],[Discharge Time (s)]]/3600,3)</f>
        <v>16</v>
      </c>
    </row>
    <row r="2130" spans="1:10">
      <c r="A2130" t="s">
        <v>10</v>
      </c>
      <c r="B2130">
        <v>3</v>
      </c>
      <c r="C2130">
        <v>301</v>
      </c>
      <c r="D2130" t="str">
        <f>IF(OR(MOD((Table1[[#This Row],[Cycle]])-1,8)=0,Table1[[#This Row],[Cycle]]=1),"Yes","No")</f>
        <v>No</v>
      </c>
      <c r="E2130">
        <v>1.0029230513137E-2</v>
      </c>
      <c r="F2130">
        <f t="shared" si="37"/>
        <v>10.029230513137</v>
      </c>
      <c r="H2130">
        <v>1.7560043334960938</v>
      </c>
      <c r="I2130">
        <v>57599.413831302809</v>
      </c>
      <c r="J2130">
        <f>ROUND(Table1[[#This Row],[Discharge Time (s)]]/3600,3)</f>
        <v>16</v>
      </c>
    </row>
    <row r="2131" spans="1:10">
      <c r="A2131" t="s">
        <v>10</v>
      </c>
      <c r="B2131">
        <v>3</v>
      </c>
      <c r="C2131">
        <v>302</v>
      </c>
      <c r="D2131" t="str">
        <f>IF(OR(MOD((Table1[[#This Row],[Cycle]])-1,8)=0,Table1[[#This Row],[Cycle]]=1),"Yes","No")</f>
        <v>No</v>
      </c>
      <c r="E2131">
        <v>1.0036660435489E-2</v>
      </c>
      <c r="F2131">
        <f t="shared" si="37"/>
        <v>10.036660435489001</v>
      </c>
      <c r="H2131">
        <v>1.799904465675354</v>
      </c>
      <c r="I2131">
        <v>57601.987195930342</v>
      </c>
      <c r="J2131">
        <f>ROUND(Table1[[#This Row],[Discharge Time (s)]]/3600,3)</f>
        <v>16.001000000000001</v>
      </c>
    </row>
    <row r="2132" spans="1:10">
      <c r="A2132" t="s">
        <v>10</v>
      </c>
      <c r="B2132">
        <v>3</v>
      </c>
      <c r="C2132">
        <v>303</v>
      </c>
      <c r="D2132" t="str">
        <f>IF(OR(MOD((Table1[[#This Row],[Cycle]])-1,8)=0,Table1[[#This Row],[Cycle]]=1),"Yes","No")</f>
        <v>No</v>
      </c>
      <c r="E2132">
        <v>1.0036107643073999E-2</v>
      </c>
      <c r="F2132">
        <f t="shared" si="37"/>
        <v>10.036107643073999</v>
      </c>
      <c r="H2132">
        <v>1.713863730430603</v>
      </c>
      <c r="I2132">
        <v>57600.037940099501</v>
      </c>
      <c r="J2132">
        <f>ROUND(Table1[[#This Row],[Discharge Time (s)]]/3600,3)</f>
        <v>16</v>
      </c>
    </row>
    <row r="2133" spans="1:10">
      <c r="A2133" t="s">
        <v>10</v>
      </c>
      <c r="B2133">
        <v>3</v>
      </c>
      <c r="C2133">
        <v>304</v>
      </c>
      <c r="D2133" t="str">
        <f>IF(OR(MOD((Table1[[#This Row],[Cycle]])-1,8)=0,Table1[[#This Row],[Cycle]]=1),"Yes","No")</f>
        <v>No</v>
      </c>
      <c r="E2133">
        <v>0</v>
      </c>
      <c r="F2133">
        <f t="shared" si="37"/>
        <v>0</v>
      </c>
      <c r="H2133">
        <v>1.713863730430603</v>
      </c>
      <c r="I2133">
        <v>0</v>
      </c>
      <c r="J2133">
        <f>ROUND(Table1[[#This Row],[Discharge Time (s)]]/3600,3)</f>
        <v>0</v>
      </c>
    </row>
    <row r="2134" spans="1:10">
      <c r="A2134" t="s">
        <v>10</v>
      </c>
      <c r="B2134">
        <v>3</v>
      </c>
      <c r="C2134">
        <v>306</v>
      </c>
      <c r="D2134" t="str">
        <f>IF(OR(MOD((Table1[[#This Row],[Cycle]])-1,8)=0,Table1[[#This Row],[Cycle]]=1),"Yes","No")</f>
        <v>No</v>
      </c>
      <c r="E2134">
        <v>1.0047147214284E-2</v>
      </c>
      <c r="F2134">
        <f t="shared" si="37"/>
        <v>10.047147214283999</v>
      </c>
      <c r="H2134">
        <v>2.0611886978149414</v>
      </c>
      <c r="I2134">
        <v>57600.036545677023</v>
      </c>
      <c r="J2134">
        <f>ROUND(Table1[[#This Row],[Discharge Time (s)]]/3600,3)</f>
        <v>16</v>
      </c>
    </row>
    <row r="2135" spans="1:10">
      <c r="A2135" t="s">
        <v>10</v>
      </c>
      <c r="B2135">
        <v>3</v>
      </c>
      <c r="C2135">
        <v>307</v>
      </c>
      <c r="D2135" t="str">
        <f>IF(OR(MOD((Table1[[#This Row],[Cycle]])-1,8)=0,Table1[[#This Row],[Cycle]]=1),"Yes","No")</f>
        <v>No</v>
      </c>
      <c r="E2135">
        <v>1.0043669983311999E-2</v>
      </c>
      <c r="F2135">
        <f t="shared" si="37"/>
        <v>10.043669983312</v>
      </c>
      <c r="H2135">
        <v>1.799904465675354</v>
      </c>
      <c r="I2135">
        <v>57600.037697225263</v>
      </c>
      <c r="J2135">
        <f>ROUND(Table1[[#This Row],[Discharge Time (s)]]/3600,3)</f>
        <v>16</v>
      </c>
    </row>
    <row r="2136" spans="1:10">
      <c r="A2136" t="s">
        <v>10</v>
      </c>
      <c r="B2136">
        <v>3</v>
      </c>
      <c r="C2136">
        <v>308</v>
      </c>
      <c r="D2136" t="str">
        <f>IF(OR(MOD((Table1[[#This Row],[Cycle]])-1,8)=0,Table1[[#This Row],[Cycle]]=1),"Yes","No")</f>
        <v>No</v>
      </c>
      <c r="E2136">
        <v>1.0046314171368E-2</v>
      </c>
      <c r="F2136">
        <f t="shared" si="37"/>
        <v>10.046314171368</v>
      </c>
      <c r="H2136">
        <v>1.8428584337234497</v>
      </c>
      <c r="I2136">
        <v>57600.041145983545</v>
      </c>
      <c r="J2136">
        <f>ROUND(Table1[[#This Row],[Discharge Time (s)]]/3600,3)</f>
        <v>16</v>
      </c>
    </row>
    <row r="2137" spans="1:10">
      <c r="A2137" t="s">
        <v>10</v>
      </c>
      <c r="B2137">
        <v>3</v>
      </c>
      <c r="C2137">
        <v>309</v>
      </c>
      <c r="D2137" t="str">
        <f>IF(OR(MOD((Table1[[#This Row],[Cycle]])-1,8)=0,Table1[[#This Row],[Cycle]]=1),"Yes","No")</f>
        <v>No</v>
      </c>
      <c r="E2137">
        <v>1.0048570142456E-2</v>
      </c>
      <c r="F2137">
        <f t="shared" si="37"/>
        <v>10.048570142456001</v>
      </c>
      <c r="H2137">
        <v>1.7560043334960938</v>
      </c>
      <c r="I2137">
        <v>57600.037566765022</v>
      </c>
      <c r="J2137">
        <f>ROUND(Table1[[#This Row],[Discharge Time (s)]]/3600,3)</f>
        <v>16</v>
      </c>
    </row>
    <row r="2138" spans="1:10">
      <c r="A2138" t="s">
        <v>10</v>
      </c>
      <c r="B2138">
        <v>3</v>
      </c>
      <c r="C2138">
        <v>310</v>
      </c>
      <c r="D2138" t="str">
        <f>IF(OR(MOD((Table1[[#This Row],[Cycle]])-1,8)=0,Table1[[#This Row],[Cycle]]=1),"Yes","No")</f>
        <v>No</v>
      </c>
      <c r="E2138">
        <v>1.0051059458076E-2</v>
      </c>
      <c r="F2138">
        <f t="shared" si="37"/>
        <v>10.051059458076001</v>
      </c>
      <c r="H2138">
        <v>1.7560043334960938</v>
      </c>
      <c r="I2138">
        <v>57600.039854130519</v>
      </c>
      <c r="J2138">
        <f>ROUND(Table1[[#This Row],[Discharge Time (s)]]/3600,3)</f>
        <v>16</v>
      </c>
    </row>
    <row r="2139" spans="1:10">
      <c r="A2139" t="s">
        <v>10</v>
      </c>
      <c r="B2139">
        <v>3</v>
      </c>
      <c r="C2139">
        <v>311</v>
      </c>
      <c r="D2139" t="str">
        <f>IF(OR(MOD((Table1[[#This Row],[Cycle]])-1,8)=0,Table1[[#This Row],[Cycle]]=1),"Yes","No")</f>
        <v>No</v>
      </c>
      <c r="E2139">
        <v>1.0042784297317E-2</v>
      </c>
      <c r="F2139">
        <f t="shared" si="37"/>
        <v>10.042784297317001</v>
      </c>
      <c r="H2139">
        <v>1.7560043334960938</v>
      </c>
      <c r="I2139">
        <v>57600.033942647322</v>
      </c>
      <c r="J2139">
        <f>ROUND(Table1[[#This Row],[Discharge Time (s)]]/3600,3)</f>
        <v>16</v>
      </c>
    </row>
    <row r="2140" spans="1:10">
      <c r="A2140" t="s">
        <v>10</v>
      </c>
      <c r="B2140">
        <v>3</v>
      </c>
      <c r="C2140">
        <v>312</v>
      </c>
      <c r="D2140" t="str">
        <f>IF(OR(MOD((Table1[[#This Row],[Cycle]])-1,8)=0,Table1[[#This Row],[Cycle]]=1),"Yes","No")</f>
        <v>No</v>
      </c>
      <c r="E2140">
        <v>0</v>
      </c>
      <c r="F2140">
        <f t="shared" si="37"/>
        <v>0</v>
      </c>
      <c r="H2140">
        <v>1.7560043334960938</v>
      </c>
      <c r="I2140">
        <v>0</v>
      </c>
      <c r="J2140">
        <f>ROUND(Table1[[#This Row],[Discharge Time (s)]]/3600,3)</f>
        <v>0</v>
      </c>
    </row>
    <row r="2141" spans="1:10">
      <c r="A2141" t="s">
        <v>10</v>
      </c>
      <c r="B2141">
        <v>3</v>
      </c>
      <c r="C2141">
        <v>314</v>
      </c>
      <c r="D2141" t="str">
        <f>IF(OR(MOD((Table1[[#This Row],[Cycle]])-1,8)=0,Table1[[#This Row],[Cycle]]=1),"Yes","No")</f>
        <v>No</v>
      </c>
      <c r="E2141">
        <v>1.0044091725765E-2</v>
      </c>
      <c r="F2141">
        <f t="shared" si="37"/>
        <v>10.044091725765</v>
      </c>
      <c r="H2141">
        <v>1.9755048751831055</v>
      </c>
      <c r="I2141">
        <v>57600.028755605614</v>
      </c>
      <c r="J2141">
        <f>ROUND(Table1[[#This Row],[Discharge Time (s)]]/3600,3)</f>
        <v>16</v>
      </c>
    </row>
    <row r="2142" spans="1:10">
      <c r="A2142" t="s">
        <v>10</v>
      </c>
      <c r="B2142">
        <v>3</v>
      </c>
      <c r="C2142">
        <v>315</v>
      </c>
      <c r="D2142" t="str">
        <f>IF(OR(MOD((Table1[[#This Row],[Cycle]])-1,8)=0,Table1[[#This Row],[Cycle]]=1),"Yes","No")</f>
        <v>No</v>
      </c>
      <c r="E2142">
        <v>1.0036253314210999E-2</v>
      </c>
      <c r="F2142">
        <f t="shared" si="37"/>
        <v>10.036253314210999</v>
      </c>
      <c r="H2142">
        <v>1.8428584337234497</v>
      </c>
      <c r="I2142">
        <v>57600.035341836934</v>
      </c>
      <c r="J2142">
        <f>ROUND(Table1[[#This Row],[Discharge Time (s)]]/3600,3)</f>
        <v>16</v>
      </c>
    </row>
    <row r="2143" spans="1:10">
      <c r="A2143" t="s">
        <v>10</v>
      </c>
      <c r="B2143">
        <v>3</v>
      </c>
      <c r="C2143">
        <v>316</v>
      </c>
      <c r="D2143" t="str">
        <f>IF(OR(MOD((Table1[[#This Row],[Cycle]])-1,8)=0,Table1[[#This Row],[Cycle]]=1),"Yes","No")</f>
        <v>No</v>
      </c>
      <c r="E2143">
        <v>1.0037002173388E-2</v>
      </c>
      <c r="F2143">
        <f t="shared" si="37"/>
        <v>10.037002173388</v>
      </c>
      <c r="H2143">
        <v>1.7121042013168335</v>
      </c>
      <c r="I2143">
        <v>57600.040637866499</v>
      </c>
      <c r="J2143">
        <f>ROUND(Table1[[#This Row],[Discharge Time (s)]]/3600,3)</f>
        <v>16</v>
      </c>
    </row>
    <row r="2144" spans="1:10">
      <c r="A2144" t="s">
        <v>10</v>
      </c>
      <c r="B2144">
        <v>3</v>
      </c>
      <c r="C2144">
        <v>317</v>
      </c>
      <c r="D2144" t="str">
        <f>IF(OR(MOD((Table1[[#This Row],[Cycle]])-1,8)=0,Table1[[#This Row],[Cycle]]=1),"Yes","No")</f>
        <v>No</v>
      </c>
      <c r="E2144">
        <v>1.0045515688844001E-2</v>
      </c>
      <c r="F2144">
        <f t="shared" si="37"/>
        <v>10.045515688844</v>
      </c>
      <c r="H2144">
        <v>1.8008288145065308</v>
      </c>
      <c r="I2144">
        <v>57600.03608095301</v>
      </c>
      <c r="J2144">
        <f>ROUND(Table1[[#This Row],[Discharge Time (s)]]/3600,3)</f>
        <v>16</v>
      </c>
    </row>
    <row r="2145" spans="1:10">
      <c r="A2145" t="s">
        <v>10</v>
      </c>
      <c r="B2145">
        <v>3</v>
      </c>
      <c r="C2145">
        <v>318</v>
      </c>
      <c r="D2145" t="str">
        <f>IF(OR(MOD((Table1[[#This Row],[Cycle]])-1,8)=0,Table1[[#This Row],[Cycle]]=1),"Yes","No")</f>
        <v>No</v>
      </c>
      <c r="E2145">
        <v>1.0046548613593E-2</v>
      </c>
      <c r="F2145">
        <f t="shared" si="37"/>
        <v>10.046548613593</v>
      </c>
      <c r="H2145">
        <v>1.8428584337234497</v>
      </c>
      <c r="I2145">
        <v>57602.003896808616</v>
      </c>
      <c r="J2145">
        <f>ROUND(Table1[[#This Row],[Discharge Time (s)]]/3600,3)</f>
        <v>16.001000000000001</v>
      </c>
    </row>
    <row r="2146" spans="1:10">
      <c r="A2146" t="s">
        <v>10</v>
      </c>
      <c r="B2146">
        <v>3</v>
      </c>
      <c r="C2146">
        <v>319</v>
      </c>
      <c r="D2146" t="str">
        <f>IF(OR(MOD((Table1[[#This Row],[Cycle]])-1,8)=0,Table1[[#This Row],[Cycle]]=1),"Yes","No")</f>
        <v>No</v>
      </c>
      <c r="E2146">
        <v>1.0047983191825999E-2</v>
      </c>
      <c r="F2146">
        <f t="shared" si="37"/>
        <v>10.047983191825999</v>
      </c>
      <c r="H2146">
        <v>1.7551032304763794</v>
      </c>
      <c r="I2146">
        <v>57600.035434730758</v>
      </c>
      <c r="J2146">
        <f>ROUND(Table1[[#This Row],[Discharge Time (s)]]/3600,3)</f>
        <v>16</v>
      </c>
    </row>
    <row r="2147" spans="1:10">
      <c r="A2147" t="s">
        <v>10</v>
      </c>
      <c r="B2147">
        <v>3</v>
      </c>
      <c r="C2147">
        <v>320</v>
      </c>
      <c r="D2147" t="str">
        <f>IF(OR(MOD((Table1[[#This Row],[Cycle]])-1,8)=0,Table1[[#This Row],[Cycle]]=1),"Yes","No")</f>
        <v>No</v>
      </c>
      <c r="E2147">
        <v>0</v>
      </c>
      <c r="F2147">
        <f t="shared" si="37"/>
        <v>0</v>
      </c>
      <c r="H2147">
        <v>1.7551032304763794</v>
      </c>
      <c r="I2147">
        <v>0</v>
      </c>
      <c r="J2147">
        <f>ROUND(Table1[[#This Row],[Discharge Time (s)]]/3600,3)</f>
        <v>0</v>
      </c>
    </row>
    <row r="2148" spans="1:10">
      <c r="A2148" t="s">
        <v>10</v>
      </c>
      <c r="B2148">
        <v>3</v>
      </c>
      <c r="C2148">
        <v>322</v>
      </c>
      <c r="D2148" t="str">
        <f>IF(OR(MOD((Table1[[#This Row],[Cycle]])-1,8)=0,Table1[[#This Row],[Cycle]]=1),"Yes","No")</f>
        <v>No</v>
      </c>
      <c r="E2148">
        <v>1.0052312176447999E-2</v>
      </c>
      <c r="F2148">
        <f t="shared" si="37"/>
        <v>10.052312176448</v>
      </c>
      <c r="H2148">
        <v>2.020442008972168</v>
      </c>
      <c r="I2148">
        <v>57600.033688998701</v>
      </c>
      <c r="J2148">
        <f>ROUND(Table1[[#This Row],[Discharge Time (s)]]/3600,3)</f>
        <v>16</v>
      </c>
    </row>
    <row r="2149" spans="1:10">
      <c r="A2149" t="s">
        <v>10</v>
      </c>
      <c r="B2149">
        <v>3</v>
      </c>
      <c r="C2149">
        <v>323</v>
      </c>
      <c r="D2149" t="str">
        <f>IF(OR(MOD((Table1[[#This Row],[Cycle]])-1,8)=0,Table1[[#This Row],[Cycle]]=1),"Yes","No")</f>
        <v>No</v>
      </c>
      <c r="E2149">
        <v>1.0042530753924001E-2</v>
      </c>
      <c r="F2149">
        <f t="shared" si="37"/>
        <v>10.042530753924</v>
      </c>
      <c r="H2149">
        <v>1.8428584337234497</v>
      </c>
      <c r="I2149">
        <v>57600.019551735299</v>
      </c>
      <c r="J2149">
        <f>ROUND(Table1[[#This Row],[Discharge Time (s)]]/3600,3)</f>
        <v>16</v>
      </c>
    </row>
    <row r="2150" spans="1:10">
      <c r="A2150" t="s">
        <v>10</v>
      </c>
      <c r="B2150">
        <v>3</v>
      </c>
      <c r="C2150">
        <v>324</v>
      </c>
      <c r="D2150" t="str">
        <f>IF(OR(MOD((Table1[[#This Row],[Cycle]])-1,8)=0,Table1[[#This Row],[Cycle]]=1),"Yes","No")</f>
        <v>No</v>
      </c>
      <c r="E2150">
        <v>1.0042717815910001E-2</v>
      </c>
      <c r="F2150">
        <f t="shared" si="37"/>
        <v>10.042717815910001</v>
      </c>
      <c r="H2150">
        <v>1.7569061517715454</v>
      </c>
      <c r="I2150">
        <v>57600.01868267759</v>
      </c>
      <c r="J2150">
        <f>ROUND(Table1[[#This Row],[Discharge Time (s)]]/3600,3)</f>
        <v>16</v>
      </c>
    </row>
    <row r="2151" spans="1:10">
      <c r="A2151" t="s">
        <v>10</v>
      </c>
      <c r="B2151">
        <v>3</v>
      </c>
      <c r="C2151">
        <v>325</v>
      </c>
      <c r="D2151" t="str">
        <f>IF(OR(MOD((Table1[[#This Row],[Cycle]])-1,8)=0,Table1[[#This Row],[Cycle]]=1),"Yes","No")</f>
        <v>No</v>
      </c>
      <c r="E2151">
        <v>1.0045206783089001E-2</v>
      </c>
      <c r="F2151">
        <f t="shared" si="37"/>
        <v>10.045206783089</v>
      </c>
      <c r="H2151">
        <v>1.799904465675354</v>
      </c>
      <c r="I2151">
        <v>57601.968086094275</v>
      </c>
      <c r="J2151">
        <f>ROUND(Table1[[#This Row],[Discharge Time (s)]]/3600,3)</f>
        <v>16.001000000000001</v>
      </c>
    </row>
    <row r="2152" spans="1:10">
      <c r="A2152" t="s">
        <v>10</v>
      </c>
      <c r="B2152">
        <v>3</v>
      </c>
      <c r="C2152">
        <v>326</v>
      </c>
      <c r="D2152" t="str">
        <f>IF(OR(MOD((Table1[[#This Row],[Cycle]])-1,8)=0,Table1[[#This Row],[Cycle]]=1),"Yes","No")</f>
        <v>No</v>
      </c>
      <c r="E2152">
        <v>1.003860811367E-2</v>
      </c>
      <c r="F2152">
        <f t="shared" si="37"/>
        <v>10.03860811367</v>
      </c>
      <c r="H2152">
        <v>1.757809042930603</v>
      </c>
      <c r="I2152">
        <v>57600.024064166297</v>
      </c>
      <c r="J2152">
        <f>ROUND(Table1[[#This Row],[Discharge Time (s)]]/3600,3)</f>
        <v>16</v>
      </c>
    </row>
    <row r="2153" spans="1:10">
      <c r="A2153" t="s">
        <v>10</v>
      </c>
      <c r="B2153">
        <v>3</v>
      </c>
      <c r="C2153">
        <v>327</v>
      </c>
      <c r="D2153" t="str">
        <f>IF(OR(MOD((Table1[[#This Row],[Cycle]])-1,8)=0,Table1[[#This Row],[Cycle]]=1),"Yes","No")</f>
        <v>No</v>
      </c>
      <c r="E2153">
        <v>1.0036213960922E-2</v>
      </c>
      <c r="F2153">
        <f t="shared" si="37"/>
        <v>10.036213960922</v>
      </c>
      <c r="H2153">
        <v>1.8428584337234497</v>
      </c>
      <c r="I2153">
        <v>57600.016365378106</v>
      </c>
      <c r="J2153">
        <f>ROUND(Table1[[#This Row],[Discharge Time (s)]]/3600,3)</f>
        <v>16</v>
      </c>
    </row>
    <row r="2154" spans="1:10">
      <c r="A2154" t="s">
        <v>10</v>
      </c>
      <c r="B2154">
        <v>3</v>
      </c>
      <c r="C2154">
        <v>328</v>
      </c>
      <c r="D2154" t="str">
        <f>IF(OR(MOD((Table1[[#This Row],[Cycle]])-1,8)=0,Table1[[#This Row],[Cycle]]=1),"Yes","No")</f>
        <v>No</v>
      </c>
      <c r="E2154">
        <v>0</v>
      </c>
      <c r="F2154">
        <f t="shared" si="37"/>
        <v>0</v>
      </c>
      <c r="H2154">
        <v>1.8428584337234497</v>
      </c>
      <c r="I2154">
        <v>0</v>
      </c>
      <c r="J2154">
        <f>ROUND(Table1[[#This Row],[Discharge Time (s)]]/3600,3)</f>
        <v>0</v>
      </c>
    </row>
    <row r="2155" spans="1:10">
      <c r="A2155" t="s">
        <v>10</v>
      </c>
      <c r="B2155">
        <v>3</v>
      </c>
      <c r="C2155">
        <v>330</v>
      </c>
      <c r="D2155" t="str">
        <f>IF(OR(MOD((Table1[[#This Row],[Cycle]])-1,8)=0,Table1[[#This Row],[Cycle]]=1),"Yes","No")</f>
        <v>No</v>
      </c>
      <c r="E2155">
        <v>1.0023426389919999E-2</v>
      </c>
      <c r="F2155">
        <f t="shared" si="37"/>
        <v>10.023426389919999</v>
      </c>
      <c r="H2155">
        <v>2.0183687210083008</v>
      </c>
      <c r="I2155">
        <v>57600.012245594015</v>
      </c>
      <c r="J2155">
        <f>ROUND(Table1[[#This Row],[Discharge Time (s)]]/3600,3)</f>
        <v>16</v>
      </c>
    </row>
    <row r="2156" spans="1:10">
      <c r="A2156" t="s">
        <v>10</v>
      </c>
      <c r="B2156">
        <v>3</v>
      </c>
      <c r="C2156">
        <v>331</v>
      </c>
      <c r="D2156" t="str">
        <f>IF(OR(MOD((Table1[[#This Row],[Cycle]])-1,8)=0,Table1[[#This Row],[Cycle]]=1),"Yes","No")</f>
        <v>No</v>
      </c>
      <c r="E2156">
        <v>1.0027504834831001E-2</v>
      </c>
      <c r="F2156">
        <f t="shared" si="37"/>
        <v>10.027504834831001</v>
      </c>
      <c r="H2156">
        <v>1.8017542362213135</v>
      </c>
      <c r="I2156">
        <v>57600.025652194803</v>
      </c>
      <c r="J2156">
        <f>ROUND(Table1[[#This Row],[Discharge Time (s)]]/3600,3)</f>
        <v>16</v>
      </c>
    </row>
    <row r="2157" spans="1:10">
      <c r="A2157" t="s">
        <v>10</v>
      </c>
      <c r="B2157">
        <v>3</v>
      </c>
      <c r="C2157">
        <v>332</v>
      </c>
      <c r="D2157" t="str">
        <f>IF(OR(MOD((Table1[[#This Row],[Cycle]])-1,8)=0,Table1[[#This Row],[Cycle]]=1),"Yes","No")</f>
        <v>No</v>
      </c>
      <c r="E2157">
        <v>1.0038353919571001E-2</v>
      </c>
      <c r="F2157">
        <f t="shared" si="37"/>
        <v>10.038353919571001</v>
      </c>
      <c r="H2157">
        <v>1.8419134616851807</v>
      </c>
      <c r="I2157">
        <v>57601.983406216503</v>
      </c>
      <c r="J2157">
        <f>ROUND(Table1[[#This Row],[Discharge Time (s)]]/3600,3)</f>
        <v>16.001000000000001</v>
      </c>
    </row>
    <row r="2158" spans="1:10">
      <c r="A2158" t="s">
        <v>10</v>
      </c>
      <c r="B2158">
        <v>3</v>
      </c>
      <c r="C2158">
        <v>333</v>
      </c>
      <c r="D2158" t="str">
        <f>IF(OR(MOD((Table1[[#This Row],[Cycle]])-1,8)=0,Table1[[#This Row],[Cycle]]=1),"Yes","No")</f>
        <v>No</v>
      </c>
      <c r="E2158">
        <v>1.0041785218032E-2</v>
      </c>
      <c r="F2158">
        <f t="shared" si="37"/>
        <v>10.041785218032</v>
      </c>
      <c r="H2158">
        <v>1.8428584337234497</v>
      </c>
      <c r="I2158">
        <v>57600.015627837529</v>
      </c>
      <c r="J2158">
        <f>ROUND(Table1[[#This Row],[Discharge Time (s)]]/3600,3)</f>
        <v>16</v>
      </c>
    </row>
    <row r="2159" spans="1:10">
      <c r="A2159" t="s">
        <v>10</v>
      </c>
      <c r="B2159">
        <v>3</v>
      </c>
      <c r="C2159">
        <v>334</v>
      </c>
      <c r="D2159" t="str">
        <f>IF(OR(MOD((Table1[[#This Row],[Cycle]])-1,8)=0,Table1[[#This Row],[Cycle]]=1),"Yes","No")</f>
        <v>No</v>
      </c>
      <c r="E2159">
        <v>1.0033961365373E-2</v>
      </c>
      <c r="F2159">
        <f t="shared" si="37"/>
        <v>10.033961365373001</v>
      </c>
      <c r="H2159">
        <v>1.8428584337234497</v>
      </c>
      <c r="I2159">
        <v>57600.036903253349</v>
      </c>
      <c r="J2159">
        <f>ROUND(Table1[[#This Row],[Discharge Time (s)]]/3600,3)</f>
        <v>16</v>
      </c>
    </row>
    <row r="2160" spans="1:10">
      <c r="A2160" t="s">
        <v>10</v>
      </c>
      <c r="B2160">
        <v>3</v>
      </c>
      <c r="C2160">
        <v>335</v>
      </c>
      <c r="D2160" t="str">
        <f>IF(OR(MOD((Table1[[#This Row],[Cycle]])-1,8)=0,Table1[[#This Row],[Cycle]]=1),"Yes","No")</f>
        <v>No</v>
      </c>
      <c r="E2160">
        <v>1.0031657780475E-2</v>
      </c>
      <c r="F2160">
        <f t="shared" si="37"/>
        <v>10.031657780474999</v>
      </c>
      <c r="H2160">
        <v>1.8438045978546143</v>
      </c>
      <c r="I2160">
        <v>57600.032473101717</v>
      </c>
      <c r="J2160">
        <f>ROUND(Table1[[#This Row],[Discharge Time (s)]]/3600,3)</f>
        <v>16</v>
      </c>
    </row>
    <row r="2161" spans="1:10">
      <c r="A2161" t="s">
        <v>10</v>
      </c>
      <c r="B2161">
        <v>3</v>
      </c>
      <c r="C2161">
        <v>336</v>
      </c>
      <c r="D2161" t="str">
        <f>IF(OR(MOD((Table1[[#This Row],[Cycle]])-1,8)=0,Table1[[#This Row],[Cycle]]=1),"Yes","No")</f>
        <v>No</v>
      </c>
      <c r="E2161">
        <v>0</v>
      </c>
      <c r="F2161">
        <f t="shared" si="37"/>
        <v>0</v>
      </c>
      <c r="H2161">
        <v>1.8438045978546143</v>
      </c>
      <c r="I2161">
        <v>0</v>
      </c>
      <c r="J2161">
        <f>ROUND(Table1[[#This Row],[Discharge Time (s)]]/3600,3)</f>
        <v>0</v>
      </c>
    </row>
    <row r="2162" spans="1:10">
      <c r="A2162" t="s">
        <v>10</v>
      </c>
      <c r="B2162">
        <v>3</v>
      </c>
      <c r="C2162">
        <v>338</v>
      </c>
      <c r="D2162" t="str">
        <f>IF(OR(MOD((Table1[[#This Row],[Cycle]])-1,8)=0,Table1[[#This Row],[Cycle]]=1),"Yes","No")</f>
        <v>No</v>
      </c>
      <c r="E2162">
        <v>1.0028680526855E-2</v>
      </c>
      <c r="F2162">
        <f t="shared" si="37"/>
        <v>10.028680526855</v>
      </c>
      <c r="H2162">
        <v>2.0622463226318359</v>
      </c>
      <c r="I2162">
        <v>57600.051305049958</v>
      </c>
      <c r="J2162">
        <f>ROUND(Table1[[#This Row],[Discharge Time (s)]]/3600,3)</f>
        <v>16</v>
      </c>
    </row>
    <row r="2163" spans="1:10">
      <c r="A2163" t="s">
        <v>10</v>
      </c>
      <c r="B2163">
        <v>3</v>
      </c>
      <c r="C2163">
        <v>339</v>
      </c>
      <c r="D2163" t="str">
        <f>IF(OR(MOD((Table1[[#This Row],[Cycle]])-1,8)=0,Table1[[#This Row],[Cycle]]=1),"Yes","No")</f>
        <v>No</v>
      </c>
      <c r="E2163">
        <v>1.003112206673E-2</v>
      </c>
      <c r="F2163">
        <f t="shared" si="37"/>
        <v>10.031122066729999</v>
      </c>
      <c r="H2163">
        <v>1.8428584337234497</v>
      </c>
      <c r="I2163">
        <v>57600.069646535354</v>
      </c>
      <c r="J2163">
        <f>ROUND(Table1[[#This Row],[Discharge Time (s)]]/3600,3)</f>
        <v>16</v>
      </c>
    </row>
    <row r="2164" spans="1:10">
      <c r="A2164" t="s">
        <v>10</v>
      </c>
      <c r="B2164">
        <v>3</v>
      </c>
      <c r="C2164">
        <v>340</v>
      </c>
      <c r="D2164" t="str">
        <f>IF(OR(MOD((Table1[[#This Row],[Cycle]])-1,8)=0,Table1[[#This Row],[Cycle]]=1),"Yes","No")</f>
        <v>No</v>
      </c>
      <c r="E2164">
        <v>1.0036448838624999E-2</v>
      </c>
      <c r="F2164">
        <f t="shared" si="37"/>
        <v>10.036448838624999</v>
      </c>
      <c r="H2164">
        <v>1.7569061517715454</v>
      </c>
      <c r="I2164">
        <v>57600.068801194371</v>
      </c>
      <c r="J2164">
        <f>ROUND(Table1[[#This Row],[Discharge Time (s)]]/3600,3)</f>
        <v>16</v>
      </c>
    </row>
    <row r="2165" spans="1:10">
      <c r="A2165" t="s">
        <v>10</v>
      </c>
      <c r="B2165">
        <v>3</v>
      </c>
      <c r="C2165">
        <v>341</v>
      </c>
      <c r="D2165" t="str">
        <f>IF(OR(MOD((Table1[[#This Row],[Cycle]])-1,8)=0,Table1[[#This Row],[Cycle]]=1),"Yes","No")</f>
        <v>No</v>
      </c>
      <c r="E2165">
        <v>1.0042860692772E-2</v>
      </c>
      <c r="F2165">
        <f t="shared" si="37"/>
        <v>10.042860692772001</v>
      </c>
      <c r="H2165">
        <v>1.8008288145065308</v>
      </c>
      <c r="I2165">
        <v>57600.05680730418</v>
      </c>
      <c r="J2165">
        <f>ROUND(Table1[[#This Row],[Discharge Time (s)]]/3600,3)</f>
        <v>16</v>
      </c>
    </row>
    <row r="2166" spans="1:10">
      <c r="A2166" t="s">
        <v>10</v>
      </c>
      <c r="B2166">
        <v>3</v>
      </c>
      <c r="C2166">
        <v>342</v>
      </c>
      <c r="D2166" t="str">
        <f>IF(OR(MOD((Table1[[#This Row],[Cycle]])-1,8)=0,Table1[[#This Row],[Cycle]]=1),"Yes","No")</f>
        <v>No</v>
      </c>
      <c r="E2166">
        <v>1.0050265161064E-2</v>
      </c>
      <c r="F2166">
        <f t="shared" si="37"/>
        <v>10.050265161063999</v>
      </c>
      <c r="H2166">
        <v>1.8438045978546143</v>
      </c>
      <c r="I2166">
        <v>57602.03586568906</v>
      </c>
      <c r="J2166">
        <f>ROUND(Table1[[#This Row],[Discharge Time (s)]]/3600,3)</f>
        <v>16.001000000000001</v>
      </c>
    </row>
    <row r="2167" spans="1:10">
      <c r="A2167" t="s">
        <v>10</v>
      </c>
      <c r="B2167">
        <v>3</v>
      </c>
      <c r="C2167">
        <v>343</v>
      </c>
      <c r="D2167" t="str">
        <f>IF(OR(MOD((Table1[[#This Row],[Cycle]])-1,8)=0,Table1[[#This Row],[Cycle]]=1),"Yes","No")</f>
        <v>No</v>
      </c>
      <c r="E2167">
        <v>1.0046521515416001E-2</v>
      </c>
      <c r="F2167">
        <f t="shared" si="37"/>
        <v>10.046521515416</v>
      </c>
      <c r="H2167">
        <v>1.8438045978546143</v>
      </c>
      <c r="I2167">
        <v>57600.039772897886</v>
      </c>
      <c r="J2167">
        <f>ROUND(Table1[[#This Row],[Discharge Time (s)]]/3600,3)</f>
        <v>16</v>
      </c>
    </row>
    <row r="2168" spans="1:10">
      <c r="A2168" t="s">
        <v>10</v>
      </c>
      <c r="B2168">
        <v>3</v>
      </c>
      <c r="C2168">
        <v>344</v>
      </c>
      <c r="D2168" t="str">
        <f>IF(OR(MOD((Table1[[#This Row],[Cycle]])-1,8)=0,Table1[[#This Row],[Cycle]]=1),"Yes","No")</f>
        <v>No</v>
      </c>
      <c r="E2168">
        <v>0</v>
      </c>
      <c r="F2168">
        <f t="shared" si="37"/>
        <v>0</v>
      </c>
      <c r="H2168">
        <v>1.8438045978546143</v>
      </c>
      <c r="I2168">
        <v>0</v>
      </c>
      <c r="J2168">
        <f>ROUND(Table1[[#This Row],[Discharge Time (s)]]/3600,3)</f>
        <v>0</v>
      </c>
    </row>
    <row r="2169" spans="1:10">
      <c r="A2169" t="s">
        <v>10</v>
      </c>
      <c r="B2169">
        <v>3</v>
      </c>
      <c r="C2169">
        <v>346</v>
      </c>
      <c r="D2169" t="str">
        <f>IF(OR(MOD((Table1[[#This Row],[Cycle]])-1,8)=0,Table1[[#This Row],[Cycle]]=1),"Yes","No")</f>
        <v>No</v>
      </c>
      <c r="E2169">
        <v>1.0043845806321E-2</v>
      </c>
      <c r="F2169">
        <f t="shared" si="37"/>
        <v>10.043845806321</v>
      </c>
      <c r="H2169">
        <v>2.0194048881530762</v>
      </c>
      <c r="I2169">
        <v>57602.004851808801</v>
      </c>
      <c r="J2169">
        <f>ROUND(Table1[[#This Row],[Discharge Time (s)]]/3600,3)</f>
        <v>16.001000000000001</v>
      </c>
    </row>
    <row r="2170" spans="1:10">
      <c r="A2170" t="s">
        <v>10</v>
      </c>
      <c r="B2170">
        <v>3</v>
      </c>
      <c r="C2170">
        <v>347</v>
      </c>
      <c r="D2170" t="str">
        <f>IF(OR(MOD((Table1[[#This Row],[Cycle]])-1,8)=0,Table1[[#This Row],[Cycle]]=1),"Yes","No")</f>
        <v>No</v>
      </c>
      <c r="E2170">
        <v>1.0043271458267999E-2</v>
      </c>
      <c r="F2170">
        <f t="shared" ref="F2170:F2233" si="38">1000*E2170</f>
        <v>10.043271458267998</v>
      </c>
      <c r="H2170">
        <v>1.8419134616851807</v>
      </c>
      <c r="I2170">
        <v>57600.035687621043</v>
      </c>
      <c r="J2170">
        <f>ROUND(Table1[[#This Row],[Discharge Time (s)]]/3600,3)</f>
        <v>16</v>
      </c>
    </row>
    <row r="2171" spans="1:10">
      <c r="A2171" t="s">
        <v>10</v>
      </c>
      <c r="B2171">
        <v>3</v>
      </c>
      <c r="C2171">
        <v>348</v>
      </c>
      <c r="D2171" t="str">
        <f>IF(OR(MOD((Table1[[#This Row],[Cycle]])-1,8)=0,Table1[[#This Row],[Cycle]]=1),"Yes","No")</f>
        <v>No</v>
      </c>
      <c r="E2171">
        <v>1.0049221869687E-2</v>
      </c>
      <c r="F2171">
        <f t="shared" si="38"/>
        <v>10.049221869687001</v>
      </c>
      <c r="H2171">
        <v>1.8857685327529907</v>
      </c>
      <c r="I2171">
        <v>57600.037942904703</v>
      </c>
      <c r="J2171">
        <f>ROUND(Table1[[#This Row],[Discharge Time (s)]]/3600,3)</f>
        <v>16</v>
      </c>
    </row>
    <row r="2172" spans="1:10">
      <c r="A2172" t="s">
        <v>10</v>
      </c>
      <c r="B2172">
        <v>3</v>
      </c>
      <c r="C2172">
        <v>349</v>
      </c>
      <c r="D2172" t="str">
        <f>IF(OR(MOD((Table1[[#This Row],[Cycle]])-1,8)=0,Table1[[#This Row],[Cycle]]=1),"Yes","No")</f>
        <v>No</v>
      </c>
      <c r="E2172">
        <v>1.0059277454561E-2</v>
      </c>
      <c r="F2172">
        <f t="shared" si="38"/>
        <v>10.059277454561</v>
      </c>
      <c r="H2172">
        <v>1.8857685327529907</v>
      </c>
      <c r="I2172">
        <v>57600.037680713154</v>
      </c>
      <c r="J2172">
        <f>ROUND(Table1[[#This Row],[Discharge Time (s)]]/3600,3)</f>
        <v>16</v>
      </c>
    </row>
    <row r="2173" spans="1:10">
      <c r="A2173" t="s">
        <v>10</v>
      </c>
      <c r="B2173">
        <v>3</v>
      </c>
      <c r="C2173">
        <v>350</v>
      </c>
      <c r="D2173" t="str">
        <f>IF(OR(MOD((Table1[[#This Row],[Cycle]])-1,8)=0,Table1[[#This Row],[Cycle]]=1),"Yes","No")</f>
        <v>No</v>
      </c>
      <c r="E2173">
        <v>1.0047493028513E-2</v>
      </c>
      <c r="F2173">
        <f t="shared" si="38"/>
        <v>10.047493028513001</v>
      </c>
      <c r="H2173">
        <v>1.8438045978546143</v>
      </c>
      <c r="I2173">
        <v>57600.039565124949</v>
      </c>
      <c r="J2173">
        <f>ROUND(Table1[[#This Row],[Discharge Time (s)]]/3600,3)</f>
        <v>16</v>
      </c>
    </row>
    <row r="2174" spans="1:10">
      <c r="A2174" t="s">
        <v>10</v>
      </c>
      <c r="B2174">
        <v>3</v>
      </c>
      <c r="C2174">
        <v>351</v>
      </c>
      <c r="D2174" t="str">
        <f>IF(OR(MOD((Table1[[#This Row],[Cycle]])-1,8)=0,Table1[[#This Row],[Cycle]]=1),"Yes","No")</f>
        <v>No</v>
      </c>
      <c r="E2174">
        <v>1.0039664578738E-2</v>
      </c>
      <c r="F2174">
        <f t="shared" si="38"/>
        <v>10.039664578738</v>
      </c>
      <c r="H2174">
        <v>1.8008288145065308</v>
      </c>
      <c r="I2174">
        <v>57600.035710528995</v>
      </c>
      <c r="J2174">
        <f>ROUND(Table1[[#This Row],[Discharge Time (s)]]/3600,3)</f>
        <v>16</v>
      </c>
    </row>
    <row r="2175" spans="1:10">
      <c r="A2175" t="s">
        <v>10</v>
      </c>
      <c r="B2175">
        <v>3</v>
      </c>
      <c r="C2175">
        <v>352</v>
      </c>
      <c r="D2175" t="str">
        <f>IF(OR(MOD((Table1[[#This Row],[Cycle]])-1,8)=0,Table1[[#This Row],[Cycle]]=1),"Yes","No")</f>
        <v>No</v>
      </c>
      <c r="E2175">
        <v>0</v>
      </c>
      <c r="F2175">
        <f t="shared" si="38"/>
        <v>0</v>
      </c>
      <c r="H2175">
        <v>1.8008288145065308</v>
      </c>
      <c r="I2175">
        <v>0</v>
      </c>
      <c r="J2175">
        <f>ROUND(Table1[[#This Row],[Discharge Time (s)]]/3600,3)</f>
        <v>0</v>
      </c>
    </row>
    <row r="2176" spans="1:10">
      <c r="A2176" t="s">
        <v>10</v>
      </c>
      <c r="B2176">
        <v>3</v>
      </c>
      <c r="C2176">
        <v>354</v>
      </c>
      <c r="D2176" t="str">
        <f>IF(OR(MOD((Table1[[#This Row],[Cycle]])-1,8)=0,Table1[[#This Row],[Cycle]]=1),"Yes","No")</f>
        <v>No</v>
      </c>
      <c r="E2176">
        <v>1.0046129392899001E-2</v>
      </c>
      <c r="F2176">
        <f t="shared" si="38"/>
        <v>10.046129392899001</v>
      </c>
      <c r="H2176">
        <v>2.0183687210083008</v>
      </c>
      <c r="I2176">
        <v>57600.035322195545</v>
      </c>
      <c r="J2176">
        <f>ROUND(Table1[[#This Row],[Discharge Time (s)]]/3600,3)</f>
        <v>16</v>
      </c>
    </row>
    <row r="2177" spans="1:10">
      <c r="A2177" t="s">
        <v>10</v>
      </c>
      <c r="B2177">
        <v>3</v>
      </c>
      <c r="C2177">
        <v>355</v>
      </c>
      <c r="D2177" t="str">
        <f>IF(OR(MOD((Table1[[#This Row],[Cycle]])-1,8)=0,Table1[[#This Row],[Cycle]]=1),"Yes","No")</f>
        <v>No</v>
      </c>
      <c r="E2177">
        <v>1.0041574065822E-2</v>
      </c>
      <c r="F2177">
        <f t="shared" si="38"/>
        <v>10.041574065821999</v>
      </c>
      <c r="H2177">
        <v>1.8447514772415161</v>
      </c>
      <c r="I2177">
        <v>57600.038016971943</v>
      </c>
      <c r="J2177">
        <f>ROUND(Table1[[#This Row],[Discharge Time (s)]]/3600,3)</f>
        <v>16</v>
      </c>
    </row>
    <row r="2178" spans="1:10">
      <c r="A2178" t="s">
        <v>10</v>
      </c>
      <c r="B2178">
        <v>3</v>
      </c>
      <c r="C2178">
        <v>356</v>
      </c>
      <c r="D2178" t="str">
        <f>IF(OR(MOD((Table1[[#This Row],[Cycle]])-1,8)=0,Table1[[#This Row],[Cycle]]=1),"Yes","No")</f>
        <v>No</v>
      </c>
      <c r="E2178">
        <v>1.0083182489653999E-2</v>
      </c>
      <c r="F2178">
        <f t="shared" si="38"/>
        <v>10.083182489654</v>
      </c>
      <c r="H2178">
        <v>1.8857685327529907</v>
      </c>
      <c r="I2178">
        <v>64253.329173546183</v>
      </c>
      <c r="J2178">
        <f>ROUND(Table1[[#This Row],[Discharge Time (s)]]/3600,3)</f>
        <v>17.847999999999999</v>
      </c>
    </row>
    <row r="2179" spans="1:10">
      <c r="A2179" t="s">
        <v>10</v>
      </c>
      <c r="B2179">
        <v>3</v>
      </c>
      <c r="C2179">
        <v>357</v>
      </c>
      <c r="D2179" t="str">
        <f>IF(OR(MOD((Table1[[#This Row],[Cycle]])-1,8)=0,Table1[[#This Row],[Cycle]]=1),"Yes","No")</f>
        <v>No</v>
      </c>
      <c r="E2179">
        <v>1.0042348922477001E-2</v>
      </c>
      <c r="F2179">
        <f t="shared" si="38"/>
        <v>10.042348922477</v>
      </c>
      <c r="H2179">
        <v>1.887704610824585</v>
      </c>
      <c r="I2179">
        <v>57600.051516154701</v>
      </c>
      <c r="J2179">
        <f>ROUND(Table1[[#This Row],[Discharge Time (s)]]/3600,3)</f>
        <v>16</v>
      </c>
    </row>
    <row r="2180" spans="1:10">
      <c r="A2180" t="s">
        <v>10</v>
      </c>
      <c r="B2180">
        <v>3</v>
      </c>
      <c r="C2180">
        <v>358</v>
      </c>
      <c r="D2180" t="str">
        <f>IF(OR(MOD((Table1[[#This Row],[Cycle]])-1,8)=0,Table1[[#This Row],[Cycle]]=1),"Yes","No")</f>
        <v>No</v>
      </c>
      <c r="F2180">
        <f t="shared" si="38"/>
        <v>0</v>
      </c>
      <c r="J2180">
        <f>ROUND(Table1[[#This Row],[Discharge Time (s)]]/3600,3)</f>
        <v>0</v>
      </c>
    </row>
    <row r="2181" spans="1:10">
      <c r="A2181" t="s">
        <v>10</v>
      </c>
      <c r="B2181">
        <v>3</v>
      </c>
      <c r="C2181">
        <v>359</v>
      </c>
      <c r="D2181" t="str">
        <f>IF(OR(MOD((Table1[[#This Row],[Cycle]])-1,8)=0,Table1[[#This Row],[Cycle]]=1),"Yes","No")</f>
        <v>No</v>
      </c>
      <c r="F2181">
        <f t="shared" si="38"/>
        <v>0</v>
      </c>
      <c r="J2181">
        <f>ROUND(Table1[[#This Row],[Discharge Time (s)]]/3600,3)</f>
        <v>0</v>
      </c>
    </row>
    <row r="2182" spans="1:10">
      <c r="A2182" t="s">
        <v>10</v>
      </c>
      <c r="B2182">
        <v>3</v>
      </c>
      <c r="C2182">
        <v>360</v>
      </c>
      <c r="D2182" t="str">
        <f>IF(OR(MOD((Table1[[#This Row],[Cycle]])-1,8)=0,Table1[[#This Row],[Cycle]]=1),"Yes","No")</f>
        <v>No</v>
      </c>
      <c r="F2182">
        <f t="shared" si="38"/>
        <v>0</v>
      </c>
      <c r="J2182">
        <f>ROUND(Table1[[#This Row],[Discharge Time (s)]]/3600,3)</f>
        <v>0</v>
      </c>
    </row>
    <row r="2183" spans="1:10">
      <c r="A2183" t="s">
        <v>10</v>
      </c>
      <c r="B2183">
        <v>3</v>
      </c>
      <c r="C2183">
        <v>362</v>
      </c>
      <c r="D2183" t="str">
        <f>IF(OR(MOD((Table1[[#This Row],[Cycle]])-1,8)=0,Table1[[#This Row],[Cycle]]=1),"Yes","No")</f>
        <v>No</v>
      </c>
      <c r="E2183">
        <v>1.0042699115160999E-2</v>
      </c>
      <c r="F2183">
        <f t="shared" si="38"/>
        <v>10.042699115161</v>
      </c>
      <c r="H2183">
        <v>2.105043888092041</v>
      </c>
      <c r="I2183">
        <v>57600.042725495157</v>
      </c>
      <c r="J2183">
        <f>ROUND(Table1[[#This Row],[Discharge Time (s)]]/3600,3)</f>
        <v>16</v>
      </c>
    </row>
    <row r="2184" spans="1:10">
      <c r="A2184" t="s">
        <v>10</v>
      </c>
      <c r="B2184">
        <v>3</v>
      </c>
      <c r="C2184">
        <v>363</v>
      </c>
      <c r="D2184" t="str">
        <f>IF(OR(MOD((Table1[[#This Row],[Cycle]])-1,8)=0,Table1[[#This Row],[Cycle]]=1),"Yes","No")</f>
        <v>No</v>
      </c>
      <c r="E2184">
        <v>1.0058489109233E-2</v>
      </c>
      <c r="F2184">
        <f t="shared" si="38"/>
        <v>10.058489109232999</v>
      </c>
      <c r="H2184">
        <v>1.8867360353469849</v>
      </c>
      <c r="I2184">
        <v>57600.021563833921</v>
      </c>
      <c r="J2184">
        <f>ROUND(Table1[[#This Row],[Discharge Time (s)]]/3600,3)</f>
        <v>16</v>
      </c>
    </row>
    <row r="2185" spans="1:10">
      <c r="A2185" t="s">
        <v>10</v>
      </c>
      <c r="B2185">
        <v>3</v>
      </c>
      <c r="C2185">
        <v>364</v>
      </c>
      <c r="D2185" t="str">
        <f>IF(OR(MOD((Table1[[#This Row],[Cycle]])-1,8)=0,Table1[[#This Row],[Cycle]]=1),"Yes","No")</f>
        <v>No</v>
      </c>
      <c r="E2185">
        <v>1.0043155359442999E-2</v>
      </c>
      <c r="F2185">
        <f t="shared" si="38"/>
        <v>10.043155359443</v>
      </c>
      <c r="H2185">
        <v>1.8428584337234497</v>
      </c>
      <c r="I2185">
        <v>57600.034566407885</v>
      </c>
      <c r="J2185">
        <f>ROUND(Table1[[#This Row],[Discharge Time (s)]]/3600,3)</f>
        <v>16</v>
      </c>
    </row>
    <row r="2186" spans="1:10">
      <c r="A2186" t="s">
        <v>10</v>
      </c>
      <c r="B2186">
        <v>3</v>
      </c>
      <c r="C2186">
        <v>365</v>
      </c>
      <c r="D2186" t="str">
        <f>IF(OR(MOD((Table1[[#This Row],[Cycle]])-1,8)=0,Table1[[#This Row],[Cycle]]=1),"Yes","No")</f>
        <v>No</v>
      </c>
      <c r="E2186">
        <v>1.0058621007088001E-2</v>
      </c>
      <c r="F2186">
        <f t="shared" si="38"/>
        <v>10.058621007088</v>
      </c>
      <c r="H2186">
        <v>1.8438045978546143</v>
      </c>
      <c r="I2186">
        <v>57601.970565469644</v>
      </c>
      <c r="J2186">
        <f>ROUND(Table1[[#This Row],[Discharge Time (s)]]/3600,3)</f>
        <v>16.001000000000001</v>
      </c>
    </row>
    <row r="2187" spans="1:10">
      <c r="A2187" t="s">
        <v>10</v>
      </c>
      <c r="B2187">
        <v>3</v>
      </c>
      <c r="C2187">
        <v>366</v>
      </c>
      <c r="D2187" t="str">
        <f>IF(OR(MOD((Table1[[#This Row],[Cycle]])-1,8)=0,Table1[[#This Row],[Cycle]]=1),"Yes","No")</f>
        <v>No</v>
      </c>
      <c r="E2187">
        <v>1.0046962048535E-2</v>
      </c>
      <c r="F2187">
        <f t="shared" si="38"/>
        <v>10.046962048535001</v>
      </c>
      <c r="H2187">
        <v>1.8008288145065308</v>
      </c>
      <c r="I2187">
        <v>57600.013259388157</v>
      </c>
      <c r="J2187">
        <f>ROUND(Table1[[#This Row],[Discharge Time (s)]]/3600,3)</f>
        <v>16</v>
      </c>
    </row>
    <row r="2188" spans="1:10">
      <c r="A2188" t="s">
        <v>10</v>
      </c>
      <c r="B2188">
        <v>3</v>
      </c>
      <c r="C2188">
        <v>367</v>
      </c>
      <c r="D2188" t="str">
        <f>IF(OR(MOD((Table1[[#This Row],[Cycle]])-1,8)=0,Table1[[#This Row],[Cycle]]=1),"Yes","No")</f>
        <v>No</v>
      </c>
      <c r="E2188">
        <v>1.0048955257453E-2</v>
      </c>
      <c r="F2188">
        <f t="shared" si="38"/>
        <v>10.048955257453001</v>
      </c>
      <c r="H2188">
        <v>1.9724671840667725</v>
      </c>
      <c r="I2188">
        <v>57600.021785843863</v>
      </c>
      <c r="J2188">
        <f>ROUND(Table1[[#This Row],[Discharge Time (s)]]/3600,3)</f>
        <v>16</v>
      </c>
    </row>
    <row r="2189" spans="1:10">
      <c r="A2189" t="s">
        <v>10</v>
      </c>
      <c r="B2189">
        <v>3</v>
      </c>
      <c r="C2189">
        <v>368</v>
      </c>
      <c r="D2189" t="str">
        <f>IF(OR(MOD((Table1[[#This Row],[Cycle]])-1,8)=0,Table1[[#This Row],[Cycle]]=1),"Yes","No")</f>
        <v>No</v>
      </c>
      <c r="E2189">
        <v>0</v>
      </c>
      <c r="F2189">
        <f t="shared" si="38"/>
        <v>0</v>
      </c>
      <c r="H2189">
        <v>1.9724671840667725</v>
      </c>
      <c r="I2189">
        <v>0</v>
      </c>
      <c r="J2189">
        <f>ROUND(Table1[[#This Row],[Discharge Time (s)]]/3600,3)</f>
        <v>0</v>
      </c>
    </row>
    <row r="2190" spans="1:10">
      <c r="A2190" t="s">
        <v>10</v>
      </c>
      <c r="B2190">
        <v>3</v>
      </c>
      <c r="C2190">
        <v>370</v>
      </c>
      <c r="D2190" t="str">
        <f>IF(OR(MOD((Table1[[#This Row],[Cycle]])-1,8)=0,Table1[[#This Row],[Cycle]]=1),"Yes","No")</f>
        <v>No</v>
      </c>
      <c r="E2190">
        <v>1.0078998614115001E-2</v>
      </c>
      <c r="F2190">
        <f t="shared" si="38"/>
        <v>10.078998614115001</v>
      </c>
      <c r="H2190">
        <v>2.0207562446594238</v>
      </c>
      <c r="I2190">
        <v>57600.039923279168</v>
      </c>
      <c r="J2190">
        <f>ROUND(Table1[[#This Row],[Discharge Time (s)]]/3600,3)</f>
        <v>16</v>
      </c>
    </row>
    <row r="2191" spans="1:10">
      <c r="A2191" t="s">
        <v>10</v>
      </c>
      <c r="B2191">
        <v>3</v>
      </c>
      <c r="C2191">
        <v>371</v>
      </c>
      <c r="D2191" t="str">
        <f>IF(OR(MOD((Table1[[#This Row],[Cycle]])-1,8)=0,Table1[[#This Row],[Cycle]]=1),"Yes","No")</f>
        <v>No</v>
      </c>
      <c r="E2191">
        <v>1.0081801396442E-2</v>
      </c>
      <c r="F2191">
        <f t="shared" si="38"/>
        <v>10.081801396442</v>
      </c>
      <c r="H2191">
        <v>1.8879985809326172</v>
      </c>
      <c r="I2191">
        <v>57602.003592953042</v>
      </c>
      <c r="J2191">
        <f>ROUND(Table1[[#This Row],[Discharge Time (s)]]/3600,3)</f>
        <v>16.001000000000001</v>
      </c>
    </row>
    <row r="2192" spans="1:10">
      <c r="A2192" t="s">
        <v>10</v>
      </c>
      <c r="B2192">
        <v>3</v>
      </c>
      <c r="C2192">
        <v>372</v>
      </c>
      <c r="D2192" t="str">
        <f>IF(OR(MOD((Table1[[#This Row],[Cycle]])-1,8)=0,Table1[[#This Row],[Cycle]]=1),"Yes","No")</f>
        <v>No</v>
      </c>
      <c r="E2192">
        <v>1.0095631058824E-2</v>
      </c>
      <c r="F2192">
        <f t="shared" si="38"/>
        <v>10.095631058824001</v>
      </c>
      <c r="H2192">
        <v>1.9328972101211548</v>
      </c>
      <c r="I2192">
        <v>57600.03967221683</v>
      </c>
      <c r="J2192">
        <f>ROUND(Table1[[#This Row],[Discharge Time (s)]]/3600,3)</f>
        <v>16</v>
      </c>
    </row>
    <row r="2193" spans="1:10">
      <c r="A2193" t="s">
        <v>10</v>
      </c>
      <c r="B2193">
        <v>3</v>
      </c>
      <c r="C2193">
        <v>373</v>
      </c>
      <c r="D2193" t="str">
        <f>IF(OR(MOD((Table1[[#This Row],[Cycle]])-1,8)=0,Table1[[#This Row],[Cycle]]=1),"Yes","No")</f>
        <v>No</v>
      </c>
      <c r="E2193">
        <v>1.0102796048808E-2</v>
      </c>
      <c r="F2193">
        <f t="shared" si="38"/>
        <v>10.102796048808001</v>
      </c>
      <c r="H2193">
        <v>1.8879985809326172</v>
      </c>
      <c r="I2193">
        <v>57600.039238023528</v>
      </c>
      <c r="J2193">
        <f>ROUND(Table1[[#This Row],[Discharge Time (s)]]/3600,3)</f>
        <v>16</v>
      </c>
    </row>
    <row r="2194" spans="1:10">
      <c r="A2194" t="s">
        <v>10</v>
      </c>
      <c r="B2194">
        <v>3</v>
      </c>
      <c r="C2194">
        <v>374</v>
      </c>
      <c r="D2194" t="str">
        <f>IF(OR(MOD((Table1[[#This Row],[Cycle]])-1,8)=0,Table1[[#This Row],[Cycle]]=1),"Yes","No")</f>
        <v>No</v>
      </c>
      <c r="E2194">
        <v>1.0099563887354E-2</v>
      </c>
      <c r="F2194">
        <f t="shared" si="38"/>
        <v>10.099563887354</v>
      </c>
      <c r="H2194">
        <v>1.9319055080413818</v>
      </c>
      <c r="I2194">
        <v>57602.005729828445</v>
      </c>
      <c r="J2194">
        <f>ROUND(Table1[[#This Row],[Discharge Time (s)]]/3600,3)</f>
        <v>16.001000000000001</v>
      </c>
    </row>
    <row r="2195" spans="1:10">
      <c r="A2195" t="s">
        <v>10</v>
      </c>
      <c r="B2195">
        <v>3</v>
      </c>
      <c r="C2195">
        <v>375</v>
      </c>
      <c r="D2195" t="str">
        <f>IF(OR(MOD((Table1[[#This Row],[Cycle]])-1,8)=0,Table1[[#This Row],[Cycle]]=1),"Yes","No")</f>
        <v>No</v>
      </c>
      <c r="E2195">
        <v>1.0099761182952E-2</v>
      </c>
      <c r="F2195">
        <f t="shared" si="38"/>
        <v>10.099761182951999</v>
      </c>
      <c r="H2195">
        <v>1.8879985809326172</v>
      </c>
      <c r="I2195">
        <v>57600.03968938296</v>
      </c>
      <c r="J2195">
        <f>ROUND(Table1[[#This Row],[Discharge Time (s)]]/3600,3)</f>
        <v>16</v>
      </c>
    </row>
    <row r="2196" spans="1:10">
      <c r="A2196" t="s">
        <v>10</v>
      </c>
      <c r="B2196">
        <v>3</v>
      </c>
      <c r="C2196">
        <v>376</v>
      </c>
      <c r="D2196" t="str">
        <f>IF(OR(MOD((Table1[[#This Row],[Cycle]])-1,8)=0,Table1[[#This Row],[Cycle]]=1),"Yes","No")</f>
        <v>No</v>
      </c>
      <c r="E2196">
        <v>0</v>
      </c>
      <c r="F2196">
        <f t="shared" si="38"/>
        <v>0</v>
      </c>
      <c r="H2196">
        <v>1.8879985809326172</v>
      </c>
      <c r="I2196">
        <v>0</v>
      </c>
      <c r="J2196">
        <f>ROUND(Table1[[#This Row],[Discharge Time (s)]]/3600,3)</f>
        <v>0</v>
      </c>
    </row>
    <row r="2197" spans="1:10">
      <c r="A2197" t="s">
        <v>10</v>
      </c>
      <c r="B2197">
        <v>3</v>
      </c>
      <c r="C2197">
        <v>378</v>
      </c>
      <c r="D2197" t="str">
        <f>IF(OR(MOD((Table1[[#This Row],[Cycle]])-1,8)=0,Table1[[#This Row],[Cycle]]=1),"Yes","No")</f>
        <v>No</v>
      </c>
      <c r="E2197">
        <v>1.0113126741489E-2</v>
      </c>
      <c r="F2197">
        <f t="shared" si="38"/>
        <v>10.113126741489001</v>
      </c>
      <c r="H2197">
        <v>2.0636262893676758</v>
      </c>
      <c r="I2197">
        <v>57600.039505164561</v>
      </c>
      <c r="J2197">
        <f>ROUND(Table1[[#This Row],[Discharge Time (s)]]/3600,3)</f>
        <v>16</v>
      </c>
    </row>
    <row r="2198" spans="1:10">
      <c r="A2198" t="s">
        <v>10</v>
      </c>
      <c r="B2198">
        <v>3</v>
      </c>
      <c r="C2198">
        <v>379</v>
      </c>
      <c r="D2198" t="str">
        <f>IF(OR(MOD((Table1[[#This Row],[Cycle]])-1,8)=0,Table1[[#This Row],[Cycle]]=1),"Yes","No")</f>
        <v>No</v>
      </c>
      <c r="E2198">
        <v>2.6955674026699999E-4</v>
      </c>
      <c r="F2198">
        <f t="shared" si="38"/>
        <v>0.26955674026699999</v>
      </c>
      <c r="H2198">
        <v>1.888967752456665</v>
      </c>
      <c r="I2198">
        <v>57594.309493471395</v>
      </c>
      <c r="J2198">
        <f>ROUND(Table1[[#This Row],[Discharge Time (s)]]/3600,3)</f>
        <v>15.997999999999999</v>
      </c>
    </row>
    <row r="2199" spans="1:10">
      <c r="A2199" t="s">
        <v>10</v>
      </c>
      <c r="B2199">
        <v>3</v>
      </c>
      <c r="C2199">
        <v>380</v>
      </c>
      <c r="D2199" t="str">
        <f>IF(OR(MOD((Table1[[#This Row],[Cycle]])-1,8)=0,Table1[[#This Row],[Cycle]]=1),"Yes","No")</f>
        <v>No</v>
      </c>
      <c r="E2199">
        <v>2.7608570228499998E-4</v>
      </c>
      <c r="F2199">
        <f t="shared" si="38"/>
        <v>0.27608570228499996</v>
      </c>
      <c r="H2199">
        <v>0.98361647129058838</v>
      </c>
      <c r="I2199">
        <v>57597.441717855152</v>
      </c>
      <c r="J2199">
        <f>ROUND(Table1[[#This Row],[Discharge Time (s)]]/3600,3)</f>
        <v>15.999000000000001</v>
      </c>
    </row>
    <row r="2200" spans="1:10">
      <c r="A2200" t="s">
        <v>10</v>
      </c>
      <c r="B2200">
        <v>3</v>
      </c>
      <c r="C2200">
        <v>381</v>
      </c>
      <c r="D2200" t="str">
        <f>IF(OR(MOD((Table1[[#This Row],[Cycle]])-1,8)=0,Table1[[#This Row],[Cycle]]=1),"Yes","No")</f>
        <v>No</v>
      </c>
      <c r="E2200">
        <v>2.8692302023200001E-4</v>
      </c>
      <c r="F2200">
        <f t="shared" si="38"/>
        <v>0.286923020232</v>
      </c>
      <c r="H2200">
        <v>171.14926147460938</v>
      </c>
      <c r="I2200">
        <v>59897.858061210471</v>
      </c>
      <c r="J2200">
        <f>ROUND(Table1[[#This Row],[Discharge Time (s)]]/3600,3)</f>
        <v>16.638000000000002</v>
      </c>
    </row>
    <row r="2201" spans="1:10">
      <c r="A2201" t="s">
        <v>10</v>
      </c>
      <c r="B2201">
        <v>3</v>
      </c>
      <c r="C2201">
        <v>382</v>
      </c>
      <c r="D2201" t="str">
        <f>IF(OR(MOD((Table1[[#This Row],[Cycle]])-1,8)=0,Table1[[#This Row],[Cycle]]=1),"Yes","No")</f>
        <v>No</v>
      </c>
      <c r="E2201">
        <v>2.8566622899600002E-4</v>
      </c>
      <c r="F2201">
        <f t="shared" si="38"/>
        <v>0.28566622899600003</v>
      </c>
      <c r="H2201">
        <v>28.524879455566406</v>
      </c>
      <c r="I2201">
        <v>57639.972170028937</v>
      </c>
      <c r="J2201">
        <f>ROUND(Table1[[#This Row],[Discharge Time (s)]]/3600,3)</f>
        <v>16.010999999999999</v>
      </c>
    </row>
    <row r="2202" spans="1:10">
      <c r="A2202" t="s">
        <v>10</v>
      </c>
      <c r="B2202">
        <v>3</v>
      </c>
      <c r="C2202">
        <v>383</v>
      </c>
      <c r="D2202" t="str">
        <f>IF(OR(MOD((Table1[[#This Row],[Cycle]])-1,8)=0,Table1[[#This Row],[Cycle]]=1),"Yes","No")</f>
        <v>No</v>
      </c>
      <c r="E2202">
        <v>2.7109997957100001E-4</v>
      </c>
      <c r="F2202">
        <f t="shared" si="38"/>
        <v>0.27109997957100002</v>
      </c>
      <c r="H2202">
        <v>0.90715157985687256</v>
      </c>
      <c r="I2202">
        <v>57591.988955862224</v>
      </c>
      <c r="J2202">
        <f>ROUND(Table1[[#This Row],[Discharge Time (s)]]/3600,3)</f>
        <v>15.997999999999999</v>
      </c>
    </row>
    <row r="2203" spans="1:10">
      <c r="A2203" t="s">
        <v>10</v>
      </c>
      <c r="B2203">
        <v>3</v>
      </c>
      <c r="C2203">
        <v>384</v>
      </c>
      <c r="D2203" t="str">
        <f>IF(OR(MOD((Table1[[#This Row],[Cycle]])-1,8)=0,Table1[[#This Row],[Cycle]]=1),"Yes","No")</f>
        <v>No</v>
      </c>
      <c r="E2203">
        <v>0</v>
      </c>
      <c r="F2203">
        <f t="shared" si="38"/>
        <v>0</v>
      </c>
      <c r="H2203">
        <v>0.90715157985687256</v>
      </c>
      <c r="I2203">
        <v>0</v>
      </c>
      <c r="J2203">
        <f>ROUND(Table1[[#This Row],[Discharge Time (s)]]/3600,3)</f>
        <v>0</v>
      </c>
    </row>
    <row r="2204" spans="1:10">
      <c r="A2204" t="s">
        <v>10</v>
      </c>
      <c r="B2204">
        <v>3</v>
      </c>
      <c r="C2204">
        <v>386</v>
      </c>
      <c r="D2204" t="str">
        <f>IF(OR(MOD((Table1[[#This Row],[Cycle]])-1,8)=0,Table1[[#This Row],[Cycle]]=1),"Yes","No")</f>
        <v>No</v>
      </c>
      <c r="E2204">
        <v>1.0136391770891E-2</v>
      </c>
      <c r="F2204">
        <f t="shared" si="38"/>
        <v>10.136391770891001</v>
      </c>
      <c r="H2204">
        <v>2.1525447368621826</v>
      </c>
      <c r="I2204">
        <v>57601.99245194094</v>
      </c>
      <c r="J2204">
        <f>ROUND(Table1[[#This Row],[Discharge Time (s)]]/3600,3)</f>
        <v>16.001000000000001</v>
      </c>
    </row>
    <row r="2205" spans="1:10">
      <c r="A2205" t="s">
        <v>10</v>
      </c>
      <c r="B2205">
        <v>3</v>
      </c>
      <c r="C2205">
        <v>387</v>
      </c>
      <c r="D2205" t="str">
        <f>IF(OR(MOD((Table1[[#This Row],[Cycle]])-1,8)=0,Table1[[#This Row],[Cycle]]=1),"Yes","No")</f>
        <v>No</v>
      </c>
      <c r="E2205">
        <v>1.0137907340557001E-2</v>
      </c>
      <c r="F2205">
        <f t="shared" si="38"/>
        <v>10.137907340557001</v>
      </c>
      <c r="H2205">
        <v>1.9768266677856445</v>
      </c>
      <c r="I2205">
        <v>57602.007894541181</v>
      </c>
      <c r="J2205">
        <f>ROUND(Table1[[#This Row],[Discharge Time (s)]]/3600,3)</f>
        <v>16.001000000000001</v>
      </c>
    </row>
    <row r="2206" spans="1:10">
      <c r="A2206" t="s">
        <v>10</v>
      </c>
      <c r="B2206">
        <v>3</v>
      </c>
      <c r="C2206">
        <v>388</v>
      </c>
      <c r="D2206" t="str">
        <f>IF(OR(MOD((Table1[[#This Row],[Cycle]])-1,8)=0,Table1[[#This Row],[Cycle]]=1),"Yes","No")</f>
        <v>No</v>
      </c>
      <c r="E2206">
        <v>1.0144196039534E-2</v>
      </c>
      <c r="F2206">
        <f t="shared" si="38"/>
        <v>10.144196039534</v>
      </c>
      <c r="H2206">
        <v>2.0197193622589111</v>
      </c>
      <c r="I2206">
        <v>57601.992085909165</v>
      </c>
      <c r="J2206">
        <f>ROUND(Table1[[#This Row],[Discharge Time (s)]]/3600,3)</f>
        <v>16.001000000000001</v>
      </c>
    </row>
    <row r="2207" spans="1:10">
      <c r="A2207" t="s">
        <v>10</v>
      </c>
      <c r="B2207">
        <v>3</v>
      </c>
      <c r="C2207">
        <v>389</v>
      </c>
      <c r="D2207" t="str">
        <f>IF(OR(MOD((Table1[[#This Row],[Cycle]])-1,8)=0,Table1[[#This Row],[Cycle]]=1),"Yes","No")</f>
        <v>No</v>
      </c>
      <c r="E2207">
        <v>1.0141813586822999E-2</v>
      </c>
      <c r="F2207">
        <f t="shared" si="38"/>
        <v>10.141813586823</v>
      </c>
      <c r="H2207">
        <v>1.8899378776550293</v>
      </c>
      <c r="I2207">
        <v>57602.00573427364</v>
      </c>
      <c r="J2207">
        <f>ROUND(Table1[[#This Row],[Discharge Time (s)]]/3600,3)</f>
        <v>16.001000000000001</v>
      </c>
    </row>
    <row r="2208" spans="1:10">
      <c r="A2208" t="s">
        <v>10</v>
      </c>
      <c r="B2208">
        <v>3</v>
      </c>
      <c r="C2208">
        <v>390</v>
      </c>
      <c r="D2208" t="str">
        <f>IF(OR(MOD((Table1[[#This Row],[Cycle]])-1,8)=0,Table1[[#This Row],[Cycle]]=1),"Yes","No")</f>
        <v>No</v>
      </c>
      <c r="E2208">
        <v>1.0143441329548E-2</v>
      </c>
      <c r="F2208">
        <f t="shared" si="38"/>
        <v>10.143441329547999</v>
      </c>
      <c r="H2208">
        <v>1.9328972101211548</v>
      </c>
      <c r="I2208">
        <v>57602.003049350838</v>
      </c>
      <c r="J2208">
        <f>ROUND(Table1[[#This Row],[Discharge Time (s)]]/3600,3)</f>
        <v>16.001000000000001</v>
      </c>
    </row>
    <row r="2209" spans="1:10">
      <c r="A2209" t="s">
        <v>10</v>
      </c>
      <c r="B2209">
        <v>3</v>
      </c>
      <c r="C2209">
        <v>391</v>
      </c>
      <c r="D2209" t="str">
        <f>IF(OR(MOD((Table1[[#This Row],[Cycle]])-1,8)=0,Table1[[#This Row],[Cycle]]=1),"Yes","No")</f>
        <v>No</v>
      </c>
      <c r="E2209">
        <v>1.0146600977239999E-2</v>
      </c>
      <c r="F2209">
        <f t="shared" si="38"/>
        <v>10.146600977239999</v>
      </c>
      <c r="H2209">
        <v>1.9768266677856445</v>
      </c>
      <c r="I2209">
        <v>57601.991925705312</v>
      </c>
      <c r="J2209">
        <f>ROUND(Table1[[#This Row],[Discharge Time (s)]]/3600,3)</f>
        <v>16.001000000000001</v>
      </c>
    </row>
    <row r="2210" spans="1:10">
      <c r="A2210" t="s">
        <v>10</v>
      </c>
      <c r="B2210">
        <v>3</v>
      </c>
      <c r="C2210">
        <v>392</v>
      </c>
      <c r="D2210" t="str">
        <f>IF(OR(MOD((Table1[[#This Row],[Cycle]])-1,8)=0,Table1[[#This Row],[Cycle]]=1),"Yes","No")</f>
        <v>No</v>
      </c>
      <c r="E2210">
        <v>0</v>
      </c>
      <c r="F2210">
        <f t="shared" si="38"/>
        <v>0</v>
      </c>
      <c r="H2210">
        <v>1.9768266677856445</v>
      </c>
      <c r="I2210">
        <v>0</v>
      </c>
      <c r="J2210">
        <f>ROUND(Table1[[#This Row],[Discharge Time (s)]]/3600,3)</f>
        <v>0</v>
      </c>
    </row>
    <row r="2211" spans="1:10">
      <c r="A2211" t="s">
        <v>10</v>
      </c>
      <c r="B2211">
        <v>3</v>
      </c>
      <c r="C2211">
        <v>394</v>
      </c>
      <c r="D2211" t="str">
        <f>IF(OR(MOD((Table1[[#This Row],[Cycle]])-1,8)=0,Table1[[#This Row],[Cycle]]=1),"Yes","No")</f>
        <v>No</v>
      </c>
      <c r="E2211">
        <v>1.0140574410337E-2</v>
      </c>
      <c r="F2211">
        <f t="shared" si="38"/>
        <v>10.140574410336999</v>
      </c>
      <c r="H2211">
        <v>2.1525447368621826</v>
      </c>
      <c r="I2211">
        <v>57602.005586034662</v>
      </c>
      <c r="J2211">
        <f>ROUND(Table1[[#This Row],[Discharge Time (s)]]/3600,3)</f>
        <v>16.001000000000001</v>
      </c>
    </row>
    <row r="2212" spans="1:10">
      <c r="A2212" t="s">
        <v>10</v>
      </c>
      <c r="B2212">
        <v>3</v>
      </c>
      <c r="C2212">
        <v>395</v>
      </c>
      <c r="D2212" t="str">
        <f>IF(OR(MOD((Table1[[#This Row],[Cycle]])-1,8)=0,Table1[[#This Row],[Cycle]]=1),"Yes","No")</f>
        <v>No</v>
      </c>
      <c r="E2212">
        <v>1.0125501733719001E-2</v>
      </c>
      <c r="F2212">
        <f t="shared" si="38"/>
        <v>10.125501733719</v>
      </c>
      <c r="H2212">
        <v>2.0197193622589111</v>
      </c>
      <c r="I2212">
        <v>57600.0260535005</v>
      </c>
      <c r="J2212">
        <f>ROUND(Table1[[#This Row],[Discharge Time (s)]]/3600,3)</f>
        <v>16</v>
      </c>
    </row>
    <row r="2213" spans="1:10">
      <c r="A2213" t="s">
        <v>10</v>
      </c>
      <c r="B2213">
        <v>3</v>
      </c>
      <c r="C2213">
        <v>396</v>
      </c>
      <c r="D2213" t="str">
        <f>IF(OR(MOD((Table1[[#This Row],[Cycle]])-1,8)=0,Table1[[#This Row],[Cycle]]=1),"Yes","No")</f>
        <v>No</v>
      </c>
      <c r="E2213">
        <v>1.0099627196027999E-2</v>
      </c>
      <c r="F2213">
        <f t="shared" si="38"/>
        <v>10.099627196027999</v>
      </c>
      <c r="H2213">
        <v>1.9758124351501465</v>
      </c>
      <c r="I2213">
        <v>57600.039543828723</v>
      </c>
      <c r="J2213">
        <f>ROUND(Table1[[#This Row],[Discharge Time (s)]]/3600,3)</f>
        <v>16</v>
      </c>
    </row>
    <row r="2214" spans="1:10">
      <c r="A2214" t="s">
        <v>10</v>
      </c>
      <c r="B2214">
        <v>3</v>
      </c>
      <c r="C2214">
        <v>397</v>
      </c>
      <c r="D2214" t="str">
        <f>IF(OR(MOD((Table1[[#This Row],[Cycle]])-1,8)=0,Table1[[#This Row],[Cycle]]=1),"Yes","No")</f>
        <v>No</v>
      </c>
      <c r="E2214">
        <v>1.0092736914030001E-2</v>
      </c>
      <c r="F2214">
        <f t="shared" si="38"/>
        <v>10.092736914030001</v>
      </c>
      <c r="H2214">
        <v>1.8909090757369995</v>
      </c>
      <c r="I2214">
        <v>57600.026005484353</v>
      </c>
      <c r="J2214">
        <f>ROUND(Table1[[#This Row],[Discharge Time (s)]]/3600,3)</f>
        <v>16</v>
      </c>
    </row>
    <row r="2215" spans="1:10">
      <c r="A2215" t="s">
        <v>10</v>
      </c>
      <c r="B2215">
        <v>3</v>
      </c>
      <c r="C2215">
        <v>398</v>
      </c>
      <c r="D2215" t="str">
        <f>IF(OR(MOD((Table1[[#This Row],[Cycle]])-1,8)=0,Table1[[#This Row],[Cycle]]=1),"Yes","No")</f>
        <v>No</v>
      </c>
      <c r="E2215">
        <v>1.0086273907207999E-2</v>
      </c>
      <c r="F2215">
        <f t="shared" si="38"/>
        <v>10.086273907208</v>
      </c>
      <c r="H2215">
        <v>2.0197193622589111</v>
      </c>
      <c r="I2215">
        <v>57600.039196860758</v>
      </c>
      <c r="J2215">
        <f>ROUND(Table1[[#This Row],[Discharge Time (s)]]/3600,3)</f>
        <v>16</v>
      </c>
    </row>
    <row r="2216" spans="1:10">
      <c r="A2216" t="s">
        <v>10</v>
      </c>
      <c r="B2216">
        <v>3</v>
      </c>
      <c r="C2216">
        <v>399</v>
      </c>
      <c r="D2216" t="str">
        <f>IF(OR(MOD((Table1[[#This Row],[Cycle]])-1,8)=0,Table1[[#This Row],[Cycle]]=1),"Yes","No")</f>
        <v>No</v>
      </c>
      <c r="E2216">
        <v>1.0084504351214E-2</v>
      </c>
      <c r="F2216">
        <f t="shared" si="38"/>
        <v>10.084504351213999</v>
      </c>
      <c r="H2216">
        <v>1.9338899850845337</v>
      </c>
      <c r="I2216">
        <v>57600.039664172939</v>
      </c>
      <c r="J2216">
        <f>ROUND(Table1[[#This Row],[Discharge Time (s)]]/3600,3)</f>
        <v>16</v>
      </c>
    </row>
    <row r="2217" spans="1:10">
      <c r="A2217" t="s">
        <v>10</v>
      </c>
      <c r="B2217">
        <v>3</v>
      </c>
      <c r="C2217">
        <v>400</v>
      </c>
      <c r="D2217" t="str">
        <f>IF(OR(MOD((Table1[[#This Row],[Cycle]])-1,8)=0,Table1[[#This Row],[Cycle]]=1),"Yes","No")</f>
        <v>No</v>
      </c>
      <c r="E2217">
        <v>0</v>
      </c>
      <c r="F2217">
        <f t="shared" si="38"/>
        <v>0</v>
      </c>
      <c r="H2217">
        <v>1.9338899850845337</v>
      </c>
      <c r="I2217">
        <v>0</v>
      </c>
      <c r="J2217">
        <f>ROUND(Table1[[#This Row],[Discharge Time (s)]]/3600,3)</f>
        <v>0</v>
      </c>
    </row>
    <row r="2218" spans="1:10">
      <c r="A2218" t="s">
        <v>10</v>
      </c>
      <c r="B2218">
        <v>3</v>
      </c>
      <c r="C2218">
        <v>402</v>
      </c>
      <c r="D2218" t="str">
        <f>IF(OR(MOD((Table1[[#This Row],[Cycle]])-1,8)=0,Table1[[#This Row],[Cycle]]=1),"Yes","No")</f>
        <v>No</v>
      </c>
      <c r="E2218">
        <v>1.0092672167633999E-2</v>
      </c>
      <c r="F2218">
        <f t="shared" si="38"/>
        <v>10.092672167633999</v>
      </c>
      <c r="H2218">
        <v>2.1525447368621826</v>
      </c>
      <c r="I2218">
        <v>57600.039755946811</v>
      </c>
      <c r="J2218">
        <f>ROUND(Table1[[#This Row],[Discharge Time (s)]]/3600,3)</f>
        <v>16</v>
      </c>
    </row>
    <row r="2219" spans="1:10">
      <c r="A2219" t="s">
        <v>10</v>
      </c>
      <c r="B2219">
        <v>3</v>
      </c>
      <c r="C2219">
        <v>403</v>
      </c>
      <c r="D2219" t="str">
        <f>IF(OR(MOD((Table1[[#This Row],[Cycle]])-1,8)=0,Table1[[#This Row],[Cycle]]=1),"Yes","No")</f>
        <v>No</v>
      </c>
      <c r="E2219">
        <v>1.008428017916E-2</v>
      </c>
      <c r="F2219">
        <f t="shared" si="38"/>
        <v>10.08428017916</v>
      </c>
      <c r="H2219">
        <v>2.0207562446594238</v>
      </c>
      <c r="I2219">
        <v>57600.022685949829</v>
      </c>
      <c r="J2219">
        <f>ROUND(Table1[[#This Row],[Discharge Time (s)]]/3600,3)</f>
        <v>16</v>
      </c>
    </row>
    <row r="2220" spans="1:10">
      <c r="A2220" t="s">
        <v>10</v>
      </c>
      <c r="B2220">
        <v>3</v>
      </c>
      <c r="C2220">
        <v>404</v>
      </c>
      <c r="D2220" t="str">
        <f>IF(OR(MOD((Table1[[#This Row],[Cycle]])-1,8)=0,Table1[[#This Row],[Cycle]]=1),"Yes","No")</f>
        <v>No</v>
      </c>
      <c r="E2220">
        <v>1.0081791509733E-2</v>
      </c>
      <c r="F2220">
        <f t="shared" si="38"/>
        <v>10.081791509733</v>
      </c>
      <c r="H2220">
        <v>1.9768266677856445</v>
      </c>
      <c r="I2220">
        <v>57600.039643440963</v>
      </c>
      <c r="J2220">
        <f>ROUND(Table1[[#This Row],[Discharge Time (s)]]/3600,3)</f>
        <v>16</v>
      </c>
    </row>
    <row r="2221" spans="1:10">
      <c r="A2221" t="s">
        <v>10</v>
      </c>
      <c r="B2221">
        <v>3</v>
      </c>
      <c r="C2221">
        <v>405</v>
      </c>
      <c r="D2221" t="str">
        <f>IF(OR(MOD((Table1[[#This Row],[Cycle]])-1,8)=0,Table1[[#This Row],[Cycle]]=1),"Yes","No")</f>
        <v>No</v>
      </c>
      <c r="E2221">
        <v>1.008428870771E-2</v>
      </c>
      <c r="F2221">
        <f t="shared" si="38"/>
        <v>10.08428870771</v>
      </c>
      <c r="H2221">
        <v>2.0636262893676758</v>
      </c>
      <c r="I2221">
        <v>57600.039609829779</v>
      </c>
      <c r="J2221">
        <f>ROUND(Table1[[#This Row],[Discharge Time (s)]]/3600,3)</f>
        <v>16</v>
      </c>
    </row>
    <row r="2222" spans="1:10">
      <c r="A2222" t="s">
        <v>10</v>
      </c>
      <c r="B2222">
        <v>3</v>
      </c>
      <c r="C2222">
        <v>406</v>
      </c>
      <c r="D2222" t="str">
        <f>IF(OR(MOD((Table1[[#This Row],[Cycle]])-1,8)=0,Table1[[#This Row],[Cycle]]=1),"Yes","No")</f>
        <v>No</v>
      </c>
      <c r="E2222">
        <v>1.0116505315282E-2</v>
      </c>
      <c r="F2222">
        <f t="shared" si="38"/>
        <v>10.116505315282</v>
      </c>
      <c r="H2222">
        <v>1.934883713722229</v>
      </c>
      <c r="I2222">
        <v>57602.005660537208</v>
      </c>
      <c r="J2222">
        <f>ROUND(Table1[[#This Row],[Discharge Time (s)]]/3600,3)</f>
        <v>16.001000000000001</v>
      </c>
    </row>
    <row r="2223" spans="1:10">
      <c r="A2223" t="s">
        <v>10</v>
      </c>
      <c r="B2223">
        <v>3</v>
      </c>
      <c r="C2223">
        <v>407</v>
      </c>
      <c r="D2223" t="str">
        <f>IF(OR(MOD((Table1[[#This Row],[Cycle]])-1,8)=0,Table1[[#This Row],[Cycle]]=1),"Yes","No")</f>
        <v>No</v>
      </c>
      <c r="E2223">
        <v>1.0119404329789999E-2</v>
      </c>
      <c r="F2223">
        <f t="shared" si="38"/>
        <v>10.119404329789999</v>
      </c>
      <c r="H2223">
        <v>2.0217940807342529</v>
      </c>
      <c r="I2223">
        <v>57602.005579269811</v>
      </c>
      <c r="J2223">
        <f>ROUND(Table1[[#This Row],[Discharge Time (s)]]/3600,3)</f>
        <v>16.001000000000001</v>
      </c>
    </row>
    <row r="2224" spans="1:10">
      <c r="A2224" t="s">
        <v>10</v>
      </c>
      <c r="B2224">
        <v>3</v>
      </c>
      <c r="C2224">
        <v>408</v>
      </c>
      <c r="D2224" t="str">
        <f>IF(OR(MOD((Table1[[#This Row],[Cycle]])-1,8)=0,Table1[[#This Row],[Cycle]]=1),"Yes","No")</f>
        <v>No</v>
      </c>
      <c r="E2224">
        <v>0</v>
      </c>
      <c r="F2224">
        <f t="shared" si="38"/>
        <v>0</v>
      </c>
      <c r="H2224">
        <v>2.0217940807342529</v>
      </c>
      <c r="I2224">
        <v>0</v>
      </c>
      <c r="J2224">
        <f>ROUND(Table1[[#This Row],[Discharge Time (s)]]/3600,3)</f>
        <v>0</v>
      </c>
    </row>
    <row r="2225" spans="1:10">
      <c r="A2225" t="s">
        <v>10</v>
      </c>
      <c r="B2225">
        <v>3</v>
      </c>
      <c r="C2225">
        <v>410</v>
      </c>
      <c r="D2225" t="str">
        <f>IF(OR(MOD((Table1[[#This Row],[Cycle]])-1,8)=0,Table1[[#This Row],[Cycle]]=1),"Yes","No")</f>
        <v>No</v>
      </c>
      <c r="E2225">
        <v>1.011972888648E-2</v>
      </c>
      <c r="F2225">
        <f t="shared" si="38"/>
        <v>10.119728886480001</v>
      </c>
      <c r="H2225">
        <v>2.1964740753173828</v>
      </c>
      <c r="I2225">
        <v>57602.005482843902</v>
      </c>
      <c r="J2225">
        <f>ROUND(Table1[[#This Row],[Discharge Time (s)]]/3600,3)</f>
        <v>16.001000000000001</v>
      </c>
    </row>
    <row r="2226" spans="1:10">
      <c r="A2226" t="s">
        <v>10</v>
      </c>
      <c r="B2226">
        <v>3</v>
      </c>
      <c r="C2226">
        <v>411</v>
      </c>
      <c r="D2226" t="str">
        <f>IF(OR(MOD((Table1[[#This Row],[Cycle]])-1,8)=0,Table1[[#This Row],[Cycle]]=1),"Yes","No")</f>
        <v>No</v>
      </c>
      <c r="E2226">
        <v>1.0113907755117999E-2</v>
      </c>
      <c r="F2226">
        <f t="shared" si="38"/>
        <v>10.113907755117999</v>
      </c>
      <c r="H2226">
        <v>2.0207562446594238</v>
      </c>
      <c r="I2226">
        <v>57600.039543498599</v>
      </c>
      <c r="J2226">
        <f>ROUND(Table1[[#This Row],[Discharge Time (s)]]/3600,3)</f>
        <v>16</v>
      </c>
    </row>
    <row r="2227" spans="1:10">
      <c r="A2227" t="s">
        <v>10</v>
      </c>
      <c r="B2227">
        <v>3</v>
      </c>
      <c r="C2227">
        <v>412</v>
      </c>
      <c r="D2227" t="str">
        <f>IF(OR(MOD((Table1[[#This Row],[Cycle]])-1,8)=0,Table1[[#This Row],[Cycle]]=1),"Yes","No")</f>
        <v>No</v>
      </c>
      <c r="E2227">
        <v>1.0112718355527E-2</v>
      </c>
      <c r="F2227">
        <f t="shared" si="38"/>
        <v>10.112718355526999</v>
      </c>
      <c r="H2227">
        <v>2.0197193622589111</v>
      </c>
      <c r="I2227">
        <v>57600.039637316819</v>
      </c>
      <c r="J2227">
        <f>ROUND(Table1[[#This Row],[Discharge Time (s)]]/3600,3)</f>
        <v>16</v>
      </c>
    </row>
    <row r="2228" spans="1:10">
      <c r="A2228" t="s">
        <v>10</v>
      </c>
      <c r="B2228">
        <v>3</v>
      </c>
      <c r="C2228">
        <v>413</v>
      </c>
      <c r="D2228" t="str">
        <f>IF(OR(MOD((Table1[[#This Row],[Cycle]])-1,8)=0,Table1[[#This Row],[Cycle]]=1),"Yes","No")</f>
        <v>No</v>
      </c>
      <c r="E2228">
        <v>1.0112617463894E-2</v>
      </c>
      <c r="F2228">
        <f t="shared" si="38"/>
        <v>10.112617463894001</v>
      </c>
      <c r="H2228">
        <v>1.9768266677856445</v>
      </c>
      <c r="I2228">
        <v>57602.00544118094</v>
      </c>
      <c r="J2228">
        <f>ROUND(Table1[[#This Row],[Discharge Time (s)]]/3600,3)</f>
        <v>16.001000000000001</v>
      </c>
    </row>
    <row r="2229" spans="1:10">
      <c r="A2229" t="s">
        <v>10</v>
      </c>
      <c r="B2229">
        <v>3</v>
      </c>
      <c r="C2229">
        <v>414</v>
      </c>
      <c r="D2229" t="str">
        <f>IF(OR(MOD((Table1[[#This Row],[Cycle]])-1,8)=0,Table1[[#This Row],[Cycle]]=1),"Yes","No")</f>
        <v>No</v>
      </c>
      <c r="E2229">
        <v>9.9325066188499997E-3</v>
      </c>
      <c r="F2229">
        <f t="shared" si="38"/>
        <v>9.9325066188499989</v>
      </c>
      <c r="H2229">
        <v>1.9778419733047485</v>
      </c>
      <c r="I2229">
        <v>56663.441286478017</v>
      </c>
      <c r="J2229">
        <f>ROUND(Table1[[#This Row],[Discharge Time (s)]]/3600,3)</f>
        <v>15.74</v>
      </c>
    </row>
    <row r="2230" spans="1:10" hidden="1">
      <c r="A2230" t="s">
        <v>11</v>
      </c>
      <c r="B2230">
        <v>3</v>
      </c>
      <c r="C2230">
        <v>195</v>
      </c>
      <c r="D2230" t="str">
        <f>IF(OR(MOD((Table1[[#This Row],[Cycle]])-1,8)=0,Table1[[#This Row],[Cycle]]=1),"Yes","No")</f>
        <v>No</v>
      </c>
      <c r="E2230">
        <v>1.0088346369421001E-2</v>
      </c>
      <c r="F2230">
        <f t="shared" si="38"/>
        <v>10.088346369421</v>
      </c>
      <c r="H2230">
        <v>3.7774147987365723</v>
      </c>
      <c r="I2230">
        <v>57602.00537829454</v>
      </c>
      <c r="J2230">
        <f>ROUND(Table1[[#This Row],[Discharge Time (s)]]/3600,3)</f>
        <v>16.001000000000001</v>
      </c>
    </row>
    <row r="2231" spans="1:10" hidden="1">
      <c r="A2231" t="s">
        <v>11</v>
      </c>
      <c r="B2231">
        <v>3</v>
      </c>
      <c r="C2231">
        <v>196</v>
      </c>
      <c r="D2231" t="str">
        <f>IF(OR(MOD((Table1[[#This Row],[Cycle]])-1,8)=0,Table1[[#This Row],[Cycle]]=1),"Yes","No")</f>
        <v>No</v>
      </c>
      <c r="E2231">
        <v>1.0080065565088E-2</v>
      </c>
      <c r="F2231">
        <f t="shared" si="38"/>
        <v>10.080065565088001</v>
      </c>
      <c r="H2231">
        <v>3.7793314456939697</v>
      </c>
      <c r="I2231">
        <v>57602.003752406585</v>
      </c>
      <c r="J2231">
        <f>ROUND(Table1[[#This Row],[Discharge Time (s)]]/3600,3)</f>
        <v>16.001000000000001</v>
      </c>
    </row>
    <row r="2232" spans="1:10" hidden="1">
      <c r="A2232" t="s">
        <v>11</v>
      </c>
      <c r="B2232">
        <v>3</v>
      </c>
      <c r="C2232">
        <v>197</v>
      </c>
      <c r="D2232" t="str">
        <f>IF(OR(MOD((Table1[[#This Row],[Cycle]])-1,8)=0,Table1[[#This Row],[Cycle]]=1),"Yes","No")</f>
        <v>No</v>
      </c>
      <c r="E2232">
        <v>1.0071234583016E-2</v>
      </c>
      <c r="F2232">
        <f t="shared" si="38"/>
        <v>10.071234583016</v>
      </c>
      <c r="H2232">
        <v>3.7353856563568115</v>
      </c>
      <c r="I2232">
        <v>57602.003975938438</v>
      </c>
      <c r="J2232">
        <f>ROUND(Table1[[#This Row],[Discharge Time (s)]]/3600,3)</f>
        <v>16.001000000000001</v>
      </c>
    </row>
    <row r="2233" spans="1:10" hidden="1">
      <c r="A2233" t="s">
        <v>11</v>
      </c>
      <c r="B2233">
        <v>3</v>
      </c>
      <c r="C2233">
        <v>198</v>
      </c>
      <c r="D2233" t="str">
        <f>IF(OR(MOD((Table1[[#This Row],[Cycle]])-1,8)=0,Table1[[#This Row],[Cycle]]=1),"Yes","No")</f>
        <v>No</v>
      </c>
      <c r="E2233">
        <v>1.0076870060228E-2</v>
      </c>
      <c r="F2233">
        <f t="shared" si="38"/>
        <v>10.076870060228</v>
      </c>
      <c r="H2233">
        <v>3.7353856563568115</v>
      </c>
      <c r="I2233">
        <v>57600.03795719651</v>
      </c>
      <c r="J2233">
        <f>ROUND(Table1[[#This Row],[Discharge Time (s)]]/3600,3)</f>
        <v>16</v>
      </c>
    </row>
    <row r="2234" spans="1:10" hidden="1">
      <c r="A2234" t="s">
        <v>11</v>
      </c>
      <c r="B2234">
        <v>3</v>
      </c>
      <c r="C2234">
        <v>199</v>
      </c>
      <c r="D2234" t="str">
        <f>IF(OR(MOD((Table1[[#This Row],[Cycle]])-1,8)=0,Table1[[#This Row],[Cycle]]=1),"Yes","No")</f>
        <v>No</v>
      </c>
      <c r="E2234">
        <v>1.0079046797811001E-2</v>
      </c>
      <c r="F2234">
        <f t="shared" ref="F2234:F2297" si="39">1000*E2234</f>
        <v>10.079046797811001</v>
      </c>
      <c r="H2234">
        <v>3.8213381767272949</v>
      </c>
      <c r="I2234">
        <v>57601.996328256573</v>
      </c>
      <c r="J2234">
        <f>ROUND(Table1[[#This Row],[Discharge Time (s)]]/3600,3)</f>
        <v>16.001000000000001</v>
      </c>
    </row>
    <row r="2235" spans="1:10" hidden="1">
      <c r="A2235" t="s">
        <v>11</v>
      </c>
      <c r="B2235">
        <v>3</v>
      </c>
      <c r="C2235">
        <v>200</v>
      </c>
      <c r="D2235" t="str">
        <f>IF(OR(MOD((Table1[[#This Row],[Cycle]])-1,8)=0,Table1[[#This Row],[Cycle]]=1),"Yes","No")</f>
        <v>No</v>
      </c>
      <c r="E2235">
        <v>0</v>
      </c>
      <c r="F2235">
        <f t="shared" si="39"/>
        <v>0</v>
      </c>
      <c r="H2235">
        <v>3.8213381767272949</v>
      </c>
      <c r="I2235">
        <v>0</v>
      </c>
      <c r="J2235">
        <f>ROUND(Table1[[#This Row],[Discharge Time (s)]]/3600,3)</f>
        <v>0</v>
      </c>
    </row>
    <row r="2236" spans="1:10" hidden="1">
      <c r="A2236" t="s">
        <v>11</v>
      </c>
      <c r="B2236">
        <v>3</v>
      </c>
      <c r="C2236">
        <v>201</v>
      </c>
      <c r="D2236" t="str">
        <f>IF(OR(MOD((Table1[[#This Row],[Cycle]])-1,8)=0,Table1[[#This Row],[Cycle]]=1),"Yes","No")</f>
        <v>Yes</v>
      </c>
      <c r="E2236">
        <v>2.0719223681975998E-2</v>
      </c>
      <c r="F2236">
        <f t="shared" si="39"/>
        <v>20.719223681975997</v>
      </c>
      <c r="H2236">
        <v>3.7372817993164063</v>
      </c>
      <c r="I2236">
        <v>128728.91988304011</v>
      </c>
      <c r="J2236">
        <f>ROUND(Table1[[#This Row],[Discharge Time (s)]]/3600,3)</f>
        <v>35.758000000000003</v>
      </c>
    </row>
    <row r="2237" spans="1:10" hidden="1">
      <c r="A2237" t="s">
        <v>11</v>
      </c>
      <c r="B2237">
        <v>3</v>
      </c>
      <c r="C2237">
        <v>202</v>
      </c>
      <c r="D2237" t="str">
        <f>IF(OR(MOD((Table1[[#This Row],[Cycle]])-1,8)=0,Table1[[#This Row],[Cycle]]=1),"Yes","No")</f>
        <v>No</v>
      </c>
      <c r="E2237">
        <v>1.0076225870135E-2</v>
      </c>
      <c r="F2237">
        <f t="shared" si="39"/>
        <v>10.076225870135</v>
      </c>
      <c r="H2237">
        <v>4.0869512557983398</v>
      </c>
      <c r="I2237">
        <v>57601.989625673901</v>
      </c>
      <c r="J2237">
        <f>ROUND(Table1[[#This Row],[Discharge Time (s)]]/3600,3)</f>
        <v>16.001000000000001</v>
      </c>
    </row>
    <row r="2238" spans="1:10" hidden="1">
      <c r="A2238" t="s">
        <v>11</v>
      </c>
      <c r="B2238">
        <v>3</v>
      </c>
      <c r="C2238">
        <v>203</v>
      </c>
      <c r="D2238" t="str">
        <f>IF(OR(MOD((Table1[[#This Row],[Cycle]])-1,8)=0,Table1[[#This Row],[Cycle]]=1),"Yes","No")</f>
        <v>No</v>
      </c>
      <c r="E2238">
        <v>1.0080557000917E-2</v>
      </c>
      <c r="F2238">
        <f t="shared" si="39"/>
        <v>10.080557000916999</v>
      </c>
      <c r="H2238">
        <v>3.7774147987365723</v>
      </c>
      <c r="I2238">
        <v>57602.003006412328</v>
      </c>
      <c r="J2238">
        <f>ROUND(Table1[[#This Row],[Discharge Time (s)]]/3600,3)</f>
        <v>16.001000000000001</v>
      </c>
    </row>
    <row r="2239" spans="1:10" hidden="1">
      <c r="A2239" t="s">
        <v>11</v>
      </c>
      <c r="B2239">
        <v>3</v>
      </c>
      <c r="C2239">
        <v>204</v>
      </c>
      <c r="D2239" t="str">
        <f>IF(OR(MOD((Table1[[#This Row],[Cycle]])-1,8)=0,Table1[[#This Row],[Cycle]]=1),"Yes","No")</f>
        <v>No</v>
      </c>
      <c r="E2239">
        <v>1.0081120828717E-2</v>
      </c>
      <c r="F2239">
        <f t="shared" si="39"/>
        <v>10.081120828717001</v>
      </c>
      <c r="H2239">
        <v>3.7793314456939697</v>
      </c>
      <c r="I2239">
        <v>57601.994405456389</v>
      </c>
      <c r="J2239">
        <f>ROUND(Table1[[#This Row],[Discharge Time (s)]]/3600,3)</f>
        <v>16.001000000000001</v>
      </c>
    </row>
    <row r="2240" spans="1:10" hidden="1">
      <c r="A2240" t="s">
        <v>11</v>
      </c>
      <c r="B2240">
        <v>3</v>
      </c>
      <c r="C2240">
        <v>205</v>
      </c>
      <c r="D2240" t="str">
        <f>IF(OR(MOD((Table1[[#This Row],[Cycle]])-1,8)=0,Table1[[#This Row],[Cycle]]=1),"Yes","No")</f>
        <v>No</v>
      </c>
      <c r="E2240">
        <v>1.0073974935803E-2</v>
      </c>
      <c r="F2240">
        <f t="shared" si="39"/>
        <v>10.073974935803001</v>
      </c>
      <c r="H2240">
        <v>3.6951894760131836</v>
      </c>
      <c r="I2240">
        <v>57602.003987292439</v>
      </c>
      <c r="J2240">
        <f>ROUND(Table1[[#This Row],[Discharge Time (s)]]/3600,3)</f>
        <v>16.001000000000001</v>
      </c>
    </row>
    <row r="2241" spans="1:10" hidden="1">
      <c r="A2241" t="s">
        <v>11</v>
      </c>
      <c r="B2241">
        <v>3</v>
      </c>
      <c r="C2241">
        <v>206</v>
      </c>
      <c r="D2241" t="str">
        <f>IF(OR(MOD((Table1[[#This Row],[Cycle]])-1,8)=0,Table1[[#This Row],[Cycle]]=1),"Yes","No")</f>
        <v>No</v>
      </c>
      <c r="E2241">
        <v>1.008387062929E-2</v>
      </c>
      <c r="F2241">
        <f t="shared" si="39"/>
        <v>10.083870629290001</v>
      </c>
      <c r="H2241">
        <v>3.78125</v>
      </c>
      <c r="I2241">
        <v>57602.002122329694</v>
      </c>
      <c r="J2241">
        <f>ROUND(Table1[[#This Row],[Discharge Time (s)]]/3600,3)</f>
        <v>16.001000000000001</v>
      </c>
    </row>
    <row r="2242" spans="1:10" hidden="1">
      <c r="A2242" t="s">
        <v>11</v>
      </c>
      <c r="B2242">
        <v>3</v>
      </c>
      <c r="C2242">
        <v>207</v>
      </c>
      <c r="D2242" t="str">
        <f>IF(OR(MOD((Table1[[#This Row],[Cycle]])-1,8)=0,Table1[[#This Row],[Cycle]]=1),"Yes","No")</f>
        <v>No</v>
      </c>
      <c r="E2242">
        <v>1.008431953705E-2</v>
      </c>
      <c r="F2242">
        <f t="shared" si="39"/>
        <v>10.08431953705</v>
      </c>
      <c r="H2242">
        <v>3.7793314456939697</v>
      </c>
      <c r="I2242">
        <v>57600.02889016032</v>
      </c>
      <c r="J2242">
        <f>ROUND(Table1[[#This Row],[Discharge Time (s)]]/3600,3)</f>
        <v>16</v>
      </c>
    </row>
    <row r="2243" spans="1:10" hidden="1">
      <c r="A2243" t="s">
        <v>11</v>
      </c>
      <c r="B2243">
        <v>3</v>
      </c>
      <c r="C2243">
        <v>208</v>
      </c>
      <c r="D2243" t="str">
        <f>IF(OR(MOD((Table1[[#This Row],[Cycle]])-1,8)=0,Table1[[#This Row],[Cycle]]=1),"Yes","No")</f>
        <v>No</v>
      </c>
      <c r="E2243">
        <v>0</v>
      </c>
      <c r="F2243">
        <f t="shared" si="39"/>
        <v>0</v>
      </c>
      <c r="H2243">
        <v>3.7793314456939697</v>
      </c>
      <c r="I2243">
        <v>0</v>
      </c>
      <c r="J2243">
        <f>ROUND(Table1[[#This Row],[Discharge Time (s)]]/3600,3)</f>
        <v>0</v>
      </c>
    </row>
    <row r="2244" spans="1:10" hidden="1">
      <c r="A2244" t="s">
        <v>11</v>
      </c>
      <c r="B2244">
        <v>3</v>
      </c>
      <c r="C2244">
        <v>209</v>
      </c>
      <c r="D2244" t="str">
        <f>IF(OR(MOD((Table1[[#This Row],[Cycle]])-1,8)=0,Table1[[#This Row],[Cycle]]=1),"Yes","No")</f>
        <v>Yes</v>
      </c>
      <c r="E2244">
        <v>2.0699307150934002E-2</v>
      </c>
      <c r="F2244">
        <f t="shared" si="39"/>
        <v>20.699307150934001</v>
      </c>
      <c r="H2244">
        <v>3.867222785949707</v>
      </c>
      <c r="I2244">
        <v>128612.2195297561</v>
      </c>
      <c r="J2244">
        <f>ROUND(Table1[[#This Row],[Discharge Time (s)]]/3600,3)</f>
        <v>35.725999999999999</v>
      </c>
    </row>
    <row r="2245" spans="1:10" hidden="1">
      <c r="A2245" t="s">
        <v>11</v>
      </c>
      <c r="B2245">
        <v>3</v>
      </c>
      <c r="C2245">
        <v>210</v>
      </c>
      <c r="D2245" t="str">
        <f>IF(OR(MOD((Table1[[#This Row],[Cycle]])-1,8)=0,Table1[[#This Row],[Cycle]]=1),"Yes","No")</f>
        <v>No</v>
      </c>
      <c r="E2245">
        <v>1.0071976437701E-2</v>
      </c>
      <c r="F2245">
        <f t="shared" si="39"/>
        <v>10.071976437701</v>
      </c>
      <c r="H2245">
        <v>4.1748428344726563</v>
      </c>
      <c r="I2245">
        <v>57600.037976620151</v>
      </c>
      <c r="J2245">
        <f>ROUND(Table1[[#This Row],[Discharge Time (s)]]/3600,3)</f>
        <v>16</v>
      </c>
    </row>
    <row r="2246" spans="1:10" hidden="1">
      <c r="A2246" t="s">
        <v>11</v>
      </c>
      <c r="B2246">
        <v>3</v>
      </c>
      <c r="C2246">
        <v>211</v>
      </c>
      <c r="D2246" t="str">
        <f>IF(OR(MOD((Table1[[#This Row],[Cycle]])-1,8)=0,Table1[[#This Row],[Cycle]]=1),"Yes","No")</f>
        <v>No</v>
      </c>
      <c r="E2246">
        <v>1.0064124122594E-2</v>
      </c>
      <c r="F2246">
        <f t="shared" si="39"/>
        <v>10.064124122594</v>
      </c>
      <c r="H2246">
        <v>3.78125</v>
      </c>
      <c r="I2246">
        <v>57602.008555972061</v>
      </c>
      <c r="J2246">
        <f>ROUND(Table1[[#This Row],[Discharge Time (s)]]/3600,3)</f>
        <v>16.001000000000001</v>
      </c>
    </row>
    <row r="2247" spans="1:10" hidden="1">
      <c r="A2247" t="s">
        <v>11</v>
      </c>
      <c r="B2247">
        <v>3</v>
      </c>
      <c r="C2247">
        <v>212</v>
      </c>
      <c r="D2247" t="str">
        <f>IF(OR(MOD((Table1[[#This Row],[Cycle]])-1,8)=0,Table1[[#This Row],[Cycle]]=1),"Yes","No")</f>
        <v>No</v>
      </c>
      <c r="E2247">
        <v>1.0067357121537999E-2</v>
      </c>
      <c r="F2247">
        <f t="shared" si="39"/>
        <v>10.067357121537999</v>
      </c>
      <c r="H2247">
        <v>3.867222785949707</v>
      </c>
      <c r="I2247">
        <v>57602.002752759625</v>
      </c>
      <c r="J2247">
        <f>ROUND(Table1[[#This Row],[Discharge Time (s)]]/3600,3)</f>
        <v>16.001000000000001</v>
      </c>
    </row>
    <row r="2248" spans="1:10" hidden="1">
      <c r="A2248" t="s">
        <v>11</v>
      </c>
      <c r="B2248">
        <v>3</v>
      </c>
      <c r="C2248">
        <v>213</v>
      </c>
      <c r="D2248" t="str">
        <f>IF(OR(MOD((Table1[[#This Row],[Cycle]])-1,8)=0,Table1[[#This Row],[Cycle]]=1),"Yes","No")</f>
        <v>No</v>
      </c>
      <c r="E2248">
        <v>1.0068801137526E-2</v>
      </c>
      <c r="F2248">
        <f t="shared" si="39"/>
        <v>10.068801137526</v>
      </c>
      <c r="H2248">
        <v>3.8652615547180176</v>
      </c>
      <c r="I2248">
        <v>57601.997754103169</v>
      </c>
      <c r="J2248">
        <f>ROUND(Table1[[#This Row],[Discharge Time (s)]]/3600,3)</f>
        <v>16.001000000000001</v>
      </c>
    </row>
    <row r="2249" spans="1:10" hidden="1">
      <c r="A2249" t="s">
        <v>11</v>
      </c>
      <c r="B2249">
        <v>3</v>
      </c>
      <c r="C2249">
        <v>214</v>
      </c>
      <c r="D2249" t="str">
        <f>IF(OR(MOD((Table1[[#This Row],[Cycle]])-1,8)=0,Table1[[#This Row],[Cycle]]=1),"Yes","No")</f>
        <v>No</v>
      </c>
      <c r="E2249">
        <v>1.0072406822169E-2</v>
      </c>
      <c r="F2249">
        <f t="shared" si="39"/>
        <v>10.072406822169</v>
      </c>
      <c r="H2249">
        <v>3.8252179622650146</v>
      </c>
      <c r="I2249">
        <v>57600.035970548786</v>
      </c>
      <c r="J2249">
        <f>ROUND(Table1[[#This Row],[Discharge Time (s)]]/3600,3)</f>
        <v>16</v>
      </c>
    </row>
    <row r="2250" spans="1:10" hidden="1">
      <c r="A2250" t="s">
        <v>11</v>
      </c>
      <c r="B2250">
        <v>3</v>
      </c>
      <c r="C2250">
        <v>215</v>
      </c>
      <c r="D2250" t="str">
        <f>IF(OR(MOD((Table1[[#This Row],[Cycle]])-1,8)=0,Table1[[#This Row],[Cycle]]=1),"Yes","No")</f>
        <v>No</v>
      </c>
      <c r="E2250">
        <v>1.0087695131470001E-2</v>
      </c>
      <c r="F2250">
        <f t="shared" si="39"/>
        <v>10.087695131470001</v>
      </c>
      <c r="H2250">
        <v>3.8252179622650146</v>
      </c>
      <c r="I2250">
        <v>57600.03727532331</v>
      </c>
      <c r="J2250">
        <f>ROUND(Table1[[#This Row],[Discharge Time (s)]]/3600,3)</f>
        <v>16</v>
      </c>
    </row>
    <row r="2251" spans="1:10" hidden="1">
      <c r="A2251" t="s">
        <v>11</v>
      </c>
      <c r="B2251">
        <v>3</v>
      </c>
      <c r="C2251">
        <v>216</v>
      </c>
      <c r="D2251" t="str">
        <f>IF(OR(MOD((Table1[[#This Row],[Cycle]])-1,8)=0,Table1[[#This Row],[Cycle]]=1),"Yes","No")</f>
        <v>No</v>
      </c>
      <c r="E2251">
        <v>0</v>
      </c>
      <c r="F2251">
        <f t="shared" si="39"/>
        <v>0</v>
      </c>
      <c r="H2251">
        <v>3.8252179622650146</v>
      </c>
      <c r="I2251">
        <v>0</v>
      </c>
      <c r="J2251">
        <f>ROUND(Table1[[#This Row],[Discharge Time (s)]]/3600,3)</f>
        <v>0</v>
      </c>
    </row>
    <row r="2252" spans="1:10" hidden="1">
      <c r="A2252" t="s">
        <v>11</v>
      </c>
      <c r="B2252">
        <v>3</v>
      </c>
      <c r="C2252">
        <v>217</v>
      </c>
      <c r="D2252" t="str">
        <f>IF(OR(MOD((Table1[[#This Row],[Cycle]])-1,8)=0,Table1[[#This Row],[Cycle]]=1),"Yes","No")</f>
        <v>Yes</v>
      </c>
      <c r="E2252">
        <v>2.0695172186117002E-2</v>
      </c>
      <c r="F2252">
        <f t="shared" si="39"/>
        <v>20.695172186117002</v>
      </c>
      <c r="H2252">
        <v>3.7391798496246338</v>
      </c>
      <c r="I2252">
        <v>128413.60981144512</v>
      </c>
      <c r="J2252">
        <f>ROUND(Table1[[#This Row],[Discharge Time (s)]]/3600,3)</f>
        <v>35.67</v>
      </c>
    </row>
    <row r="2253" spans="1:10" hidden="1">
      <c r="A2253" t="s">
        <v>11</v>
      </c>
      <c r="B2253">
        <v>3</v>
      </c>
      <c r="C2253">
        <v>218</v>
      </c>
      <c r="D2253" t="str">
        <f>IF(OR(MOD((Table1[[#This Row],[Cycle]])-1,8)=0,Table1[[#This Row],[Cycle]]=1),"Yes","No")</f>
        <v>No</v>
      </c>
      <c r="E2253">
        <v>1.0064144114629E-2</v>
      </c>
      <c r="F2253">
        <f t="shared" si="39"/>
        <v>10.064144114629</v>
      </c>
      <c r="H2253">
        <v>4.1748428344726563</v>
      </c>
      <c r="I2253">
        <v>57602.003753695572</v>
      </c>
      <c r="J2253">
        <f>ROUND(Table1[[#This Row],[Discharge Time (s)]]/3600,3)</f>
        <v>16.001000000000001</v>
      </c>
    </row>
    <row r="2254" spans="1:10" hidden="1">
      <c r="A2254" t="s">
        <v>11</v>
      </c>
      <c r="B2254">
        <v>3</v>
      </c>
      <c r="C2254">
        <v>219</v>
      </c>
      <c r="D2254" t="str">
        <f>IF(OR(MOD((Table1[[#This Row],[Cycle]])-1,8)=0,Table1[[#This Row],[Cycle]]=1),"Yes","No")</f>
        <v>No</v>
      </c>
      <c r="E2254">
        <v>1.0068476912737E-2</v>
      </c>
      <c r="F2254">
        <f t="shared" si="39"/>
        <v>10.068476912737001</v>
      </c>
      <c r="H2254">
        <v>3.867222785949707</v>
      </c>
      <c r="I2254">
        <v>57600.037735489619</v>
      </c>
      <c r="J2254">
        <f>ROUND(Table1[[#This Row],[Discharge Time (s)]]/3600,3)</f>
        <v>16</v>
      </c>
    </row>
    <row r="2255" spans="1:10" hidden="1">
      <c r="A2255" t="s">
        <v>11</v>
      </c>
      <c r="B2255">
        <v>3</v>
      </c>
      <c r="C2255">
        <v>220</v>
      </c>
      <c r="D2255" t="str">
        <f>IF(OR(MOD((Table1[[#This Row],[Cycle]])-1,8)=0,Table1[[#This Row],[Cycle]]=1),"Yes","No")</f>
        <v>No</v>
      </c>
      <c r="E2255">
        <v>1.0071754485602999E-2</v>
      </c>
      <c r="F2255">
        <f t="shared" si="39"/>
        <v>10.071754485603</v>
      </c>
      <c r="H2255">
        <v>3.78125</v>
      </c>
      <c r="I2255">
        <v>57602.003765770125</v>
      </c>
      <c r="J2255">
        <f>ROUND(Table1[[#This Row],[Discharge Time (s)]]/3600,3)</f>
        <v>16.001000000000001</v>
      </c>
    </row>
    <row r="2256" spans="1:10" hidden="1">
      <c r="A2256" t="s">
        <v>11</v>
      </c>
      <c r="B2256">
        <v>3</v>
      </c>
      <c r="C2256">
        <v>221</v>
      </c>
      <c r="D2256" t="str">
        <f>IF(OR(MOD((Table1[[#This Row],[Cycle]])-1,8)=0,Table1[[#This Row],[Cycle]]=1),"Yes","No")</f>
        <v>No</v>
      </c>
      <c r="E2256">
        <v>1.0080866551899E-2</v>
      </c>
      <c r="F2256">
        <f t="shared" si="39"/>
        <v>10.080866551899</v>
      </c>
      <c r="H2256">
        <v>3.8711509704589844</v>
      </c>
      <c r="I2256">
        <v>57602.003423205475</v>
      </c>
      <c r="J2256">
        <f>ROUND(Table1[[#This Row],[Discharge Time (s)]]/3600,3)</f>
        <v>16.001000000000001</v>
      </c>
    </row>
    <row r="2257" spans="1:10" hidden="1">
      <c r="A2257" t="s">
        <v>11</v>
      </c>
      <c r="B2257">
        <v>3</v>
      </c>
      <c r="C2257">
        <v>222</v>
      </c>
      <c r="D2257" t="str">
        <f>IF(OR(MOD((Table1[[#This Row],[Cycle]])-1,8)=0,Table1[[#This Row],[Cycle]]=1),"Yes","No")</f>
        <v>No</v>
      </c>
      <c r="E2257">
        <v>1.0088270789814001E-2</v>
      </c>
      <c r="F2257">
        <f t="shared" si="39"/>
        <v>10.088270789814</v>
      </c>
      <c r="H2257">
        <v>3.8232772350311279</v>
      </c>
      <c r="I2257">
        <v>57600.037700983637</v>
      </c>
      <c r="J2257">
        <f>ROUND(Table1[[#This Row],[Discharge Time (s)]]/3600,3)</f>
        <v>16</v>
      </c>
    </row>
    <row r="2258" spans="1:10" hidden="1">
      <c r="A2258" t="s">
        <v>11</v>
      </c>
      <c r="B2258">
        <v>3</v>
      </c>
      <c r="C2258">
        <v>223</v>
      </c>
      <c r="D2258" t="str">
        <f>IF(OR(MOD((Table1[[#This Row],[Cycle]])-1,8)=0,Table1[[#This Row],[Cycle]]=1),"Yes","No")</f>
        <v>No</v>
      </c>
      <c r="E2258">
        <v>1.0081634261816999E-2</v>
      </c>
      <c r="F2258">
        <f t="shared" si="39"/>
        <v>10.081634261816999</v>
      </c>
      <c r="H2258">
        <v>3.8691859245300293</v>
      </c>
      <c r="I2258">
        <v>57602.004275627798</v>
      </c>
      <c r="J2258">
        <f>ROUND(Table1[[#This Row],[Discharge Time (s)]]/3600,3)</f>
        <v>16.001000000000001</v>
      </c>
    </row>
    <row r="2259" spans="1:10" hidden="1">
      <c r="A2259" t="s">
        <v>11</v>
      </c>
      <c r="B2259">
        <v>3</v>
      </c>
      <c r="C2259">
        <v>224</v>
      </c>
      <c r="D2259" t="str">
        <f>IF(OR(MOD((Table1[[#This Row],[Cycle]])-1,8)=0,Table1[[#This Row],[Cycle]]=1),"Yes","No")</f>
        <v>No</v>
      </c>
      <c r="E2259">
        <v>0</v>
      </c>
      <c r="F2259">
        <f t="shared" si="39"/>
        <v>0</v>
      </c>
      <c r="H2259">
        <v>3.8691859245300293</v>
      </c>
      <c r="I2259">
        <v>0</v>
      </c>
      <c r="J2259">
        <f>ROUND(Table1[[#This Row],[Discharge Time (s)]]/3600,3)</f>
        <v>0</v>
      </c>
    </row>
    <row r="2260" spans="1:10" hidden="1">
      <c r="A2260" t="s">
        <v>11</v>
      </c>
      <c r="B2260">
        <v>3</v>
      </c>
      <c r="C2260">
        <v>225</v>
      </c>
      <c r="D2260" t="str">
        <f>IF(OR(MOD((Table1[[#This Row],[Cycle]])-1,8)=0,Table1[[#This Row],[Cycle]]=1),"Yes","No")</f>
        <v>Yes</v>
      </c>
      <c r="E2260">
        <v>2.0660309504994E-2</v>
      </c>
      <c r="F2260">
        <f t="shared" si="39"/>
        <v>20.660309504994</v>
      </c>
      <c r="H2260">
        <v>3.9111685752868652</v>
      </c>
      <c r="I2260">
        <v>128416.25618277364</v>
      </c>
      <c r="J2260">
        <f>ROUND(Table1[[#This Row],[Discharge Time (s)]]/3600,3)</f>
        <v>35.670999999999999</v>
      </c>
    </row>
    <row r="2261" spans="1:10" hidden="1">
      <c r="A2261" t="s">
        <v>11</v>
      </c>
      <c r="B2261">
        <v>3</v>
      </c>
      <c r="C2261">
        <v>226</v>
      </c>
      <c r="D2261" t="str">
        <f>IF(OR(MOD((Table1[[#This Row],[Cycle]])-1,8)=0,Table1[[#This Row],[Cycle]]=1),"Yes","No")</f>
        <v>No</v>
      </c>
      <c r="E2261">
        <v>1.0070219358101E-2</v>
      </c>
      <c r="F2261">
        <f t="shared" si="39"/>
        <v>10.070219358101001</v>
      </c>
      <c r="H2261">
        <v>4.1748428344726563</v>
      </c>
      <c r="I2261">
        <v>57601.999965540519</v>
      </c>
      <c r="J2261">
        <f>ROUND(Table1[[#This Row],[Discharge Time (s)]]/3600,3)</f>
        <v>16.001000000000001</v>
      </c>
    </row>
    <row r="2262" spans="1:10" hidden="1">
      <c r="A2262" t="s">
        <v>11</v>
      </c>
      <c r="B2262">
        <v>3</v>
      </c>
      <c r="C2262">
        <v>227</v>
      </c>
      <c r="D2262" t="str">
        <f>IF(OR(MOD((Table1[[#This Row],[Cycle]])-1,8)=0,Table1[[#This Row],[Cycle]]=1),"Yes","No")</f>
        <v>No</v>
      </c>
      <c r="E2262">
        <v>1.0101132910606001E-2</v>
      </c>
      <c r="F2262">
        <f t="shared" si="39"/>
        <v>10.101132910606001</v>
      </c>
      <c r="H2262">
        <v>3.8652615547180176</v>
      </c>
      <c r="I2262">
        <v>57602.003756355654</v>
      </c>
      <c r="J2262">
        <f>ROUND(Table1[[#This Row],[Discharge Time (s)]]/3600,3)</f>
        <v>16.001000000000001</v>
      </c>
    </row>
    <row r="2263" spans="1:10" hidden="1">
      <c r="A2263" t="s">
        <v>11</v>
      </c>
      <c r="B2263">
        <v>3</v>
      </c>
      <c r="C2263">
        <v>228</v>
      </c>
      <c r="D2263" t="str">
        <f>IF(OR(MOD((Table1[[#This Row],[Cycle]])-1,8)=0,Table1[[#This Row],[Cycle]]=1),"Yes","No")</f>
        <v>No</v>
      </c>
      <c r="E2263">
        <v>1.0109904948068E-2</v>
      </c>
      <c r="F2263">
        <f t="shared" si="39"/>
        <v>10.109904948067999</v>
      </c>
      <c r="H2263">
        <v>3.8232772350311279</v>
      </c>
      <c r="I2263">
        <v>57600.037602632925</v>
      </c>
      <c r="J2263">
        <f>ROUND(Table1[[#This Row],[Discharge Time (s)]]/3600,3)</f>
        <v>16</v>
      </c>
    </row>
    <row r="2264" spans="1:10" hidden="1">
      <c r="A2264" t="s">
        <v>11</v>
      </c>
      <c r="B2264">
        <v>3</v>
      </c>
      <c r="C2264">
        <v>229</v>
      </c>
      <c r="D2264" t="str">
        <f>IF(OR(MOD((Table1[[#This Row],[Cycle]])-1,8)=0,Table1[[#This Row],[Cycle]]=1),"Yes","No")</f>
        <v>No</v>
      </c>
      <c r="E2264">
        <v>1.0108073783202999E-2</v>
      </c>
      <c r="F2264">
        <f t="shared" si="39"/>
        <v>10.108073783202999</v>
      </c>
      <c r="H2264">
        <v>3.8271605968475342</v>
      </c>
      <c r="I2264">
        <v>57602.016408647309</v>
      </c>
      <c r="J2264">
        <f>ROUND(Table1[[#This Row],[Discharge Time (s)]]/3600,3)</f>
        <v>16.001000000000001</v>
      </c>
    </row>
    <row r="2265" spans="1:10" hidden="1">
      <c r="A2265" t="s">
        <v>11</v>
      </c>
      <c r="B2265">
        <v>3</v>
      </c>
      <c r="C2265">
        <v>230</v>
      </c>
      <c r="D2265" t="str">
        <f>IF(OR(MOD((Table1[[#This Row],[Cycle]])-1,8)=0,Table1[[#This Row],[Cycle]]=1),"Yes","No")</f>
        <v>No</v>
      </c>
      <c r="E2265">
        <v>1.0099688396216999E-2</v>
      </c>
      <c r="F2265">
        <f t="shared" si="39"/>
        <v>10.099688396216999</v>
      </c>
      <c r="H2265">
        <v>3.9091849327087402</v>
      </c>
      <c r="I2265">
        <v>57601.98802091986</v>
      </c>
      <c r="J2265">
        <f>ROUND(Table1[[#This Row],[Discharge Time (s)]]/3600,3)</f>
        <v>16.001000000000001</v>
      </c>
    </row>
    <row r="2266" spans="1:10" hidden="1">
      <c r="A2266" t="s">
        <v>11</v>
      </c>
      <c r="B2266">
        <v>3</v>
      </c>
      <c r="C2266">
        <v>231</v>
      </c>
      <c r="D2266" t="str">
        <f>IF(OR(MOD((Table1[[#This Row],[Cycle]])-1,8)=0,Table1[[#This Row],[Cycle]]=1),"Yes","No")</f>
        <v>No</v>
      </c>
      <c r="E2266">
        <v>1.0103969404451E-2</v>
      </c>
      <c r="F2266">
        <f t="shared" si="39"/>
        <v>10.103969404451</v>
      </c>
      <c r="H2266">
        <v>3.78125</v>
      </c>
      <c r="I2266">
        <v>57602.003764339403</v>
      </c>
      <c r="J2266">
        <f>ROUND(Table1[[#This Row],[Discharge Time (s)]]/3600,3)</f>
        <v>16.001000000000001</v>
      </c>
    </row>
    <row r="2267" spans="1:10" hidden="1">
      <c r="A2267" t="s">
        <v>11</v>
      </c>
      <c r="B2267">
        <v>3</v>
      </c>
      <c r="C2267">
        <v>232</v>
      </c>
      <c r="D2267" t="str">
        <f>IF(OR(MOD((Table1[[#This Row],[Cycle]])-1,8)=0,Table1[[#This Row],[Cycle]]=1),"Yes","No")</f>
        <v>No</v>
      </c>
      <c r="E2267">
        <v>0</v>
      </c>
      <c r="F2267">
        <f t="shared" si="39"/>
        <v>0</v>
      </c>
      <c r="H2267">
        <v>3.78125</v>
      </c>
      <c r="I2267">
        <v>0</v>
      </c>
      <c r="J2267">
        <f>ROUND(Table1[[#This Row],[Discharge Time (s)]]/3600,3)</f>
        <v>0</v>
      </c>
    </row>
    <row r="2268" spans="1:10" hidden="1">
      <c r="A2268" t="s">
        <v>11</v>
      </c>
      <c r="B2268">
        <v>3</v>
      </c>
      <c r="C2268">
        <v>233</v>
      </c>
      <c r="D2268" t="str">
        <f>IF(OR(MOD((Table1[[#This Row],[Cycle]])-1,8)=0,Table1[[#This Row],[Cycle]]=1),"Yes","No")</f>
        <v>Yes</v>
      </c>
      <c r="E2268">
        <v>2.065307429109E-2</v>
      </c>
      <c r="F2268">
        <f t="shared" si="39"/>
        <v>20.65307429109</v>
      </c>
      <c r="H2268">
        <v>3.783170223236084</v>
      </c>
      <c r="I2268">
        <v>128328.16132935983</v>
      </c>
      <c r="J2268">
        <f>ROUND(Table1[[#This Row],[Discharge Time (s)]]/3600,3)</f>
        <v>35.646999999999998</v>
      </c>
    </row>
    <row r="2269" spans="1:10" hidden="1">
      <c r="A2269" t="s">
        <v>11</v>
      </c>
      <c r="B2269">
        <v>3</v>
      </c>
      <c r="C2269">
        <v>234</v>
      </c>
      <c r="D2269" t="str">
        <f>IF(OR(MOD((Table1[[#This Row],[Cycle]])-1,8)=0,Table1[[#This Row],[Cycle]]=1),"Yes","No")</f>
        <v>No</v>
      </c>
      <c r="E2269">
        <v>1.0113232203563E-2</v>
      </c>
      <c r="F2269">
        <f t="shared" si="39"/>
        <v>10.113232203562999</v>
      </c>
      <c r="H2269">
        <v>4.1748428344726563</v>
      </c>
      <c r="I2269">
        <v>57602.004025280381</v>
      </c>
      <c r="J2269">
        <f>ROUND(Table1[[#This Row],[Discharge Time (s)]]/3600,3)</f>
        <v>16.001000000000001</v>
      </c>
    </row>
    <row r="2270" spans="1:10" hidden="1">
      <c r="A2270" t="s">
        <v>11</v>
      </c>
      <c r="B2270">
        <v>3</v>
      </c>
      <c r="C2270">
        <v>235</v>
      </c>
      <c r="D2270" t="str">
        <f>IF(OR(MOD((Table1[[#This Row],[Cycle]])-1,8)=0,Table1[[#This Row],[Cycle]]=1),"Yes","No")</f>
        <v>No</v>
      </c>
      <c r="E2270">
        <v>1.011038890103E-2</v>
      </c>
      <c r="F2270">
        <f t="shared" si="39"/>
        <v>10.110388901029999</v>
      </c>
      <c r="H2270">
        <v>3.953108549118042</v>
      </c>
      <c r="I2270">
        <v>57601.994197501939</v>
      </c>
      <c r="J2270">
        <f>ROUND(Table1[[#This Row],[Discharge Time (s)]]/3600,3)</f>
        <v>16.001000000000001</v>
      </c>
    </row>
    <row r="2271" spans="1:10" hidden="1">
      <c r="A2271" t="s">
        <v>11</v>
      </c>
      <c r="B2271">
        <v>3</v>
      </c>
      <c r="C2271">
        <v>236</v>
      </c>
      <c r="D2271" t="str">
        <f>IF(OR(MOD((Table1[[#This Row],[Cycle]])-1,8)=0,Table1[[#This Row],[Cycle]]=1),"Yes","No")</f>
        <v>No</v>
      </c>
      <c r="E2271">
        <v>1.0104978163796E-2</v>
      </c>
      <c r="F2271">
        <f t="shared" si="39"/>
        <v>10.104978163796</v>
      </c>
      <c r="H2271">
        <v>3.867222785949707</v>
      </c>
      <c r="I2271">
        <v>57602.001406303389</v>
      </c>
      <c r="J2271">
        <f>ROUND(Table1[[#This Row],[Discharge Time (s)]]/3600,3)</f>
        <v>16.001000000000001</v>
      </c>
    </row>
    <row r="2272" spans="1:10" hidden="1">
      <c r="A2272" t="s">
        <v>11</v>
      </c>
      <c r="B2272">
        <v>3</v>
      </c>
      <c r="C2272">
        <v>237</v>
      </c>
      <c r="D2272" t="str">
        <f>IF(OR(MOD((Table1[[#This Row],[Cycle]])-1,8)=0,Table1[[#This Row],[Cycle]]=1),"Yes","No")</f>
        <v>No</v>
      </c>
      <c r="E2272">
        <v>1.0094729762464999E-2</v>
      </c>
      <c r="F2272">
        <f t="shared" si="39"/>
        <v>10.094729762464999</v>
      </c>
      <c r="H2272">
        <v>3.783170223236084</v>
      </c>
      <c r="I2272">
        <v>57602.008407916219</v>
      </c>
      <c r="J2272">
        <f>ROUND(Table1[[#This Row],[Discharge Time (s)]]/3600,3)</f>
        <v>16.001000000000001</v>
      </c>
    </row>
    <row r="2273" spans="1:10" hidden="1">
      <c r="A2273" t="s">
        <v>11</v>
      </c>
      <c r="B2273">
        <v>3</v>
      </c>
      <c r="C2273">
        <v>238</v>
      </c>
      <c r="D2273" t="str">
        <f>IF(OR(MOD((Table1[[#This Row],[Cycle]])-1,8)=0,Table1[[#This Row],[Cycle]]=1),"Yes","No")</f>
        <v>No</v>
      </c>
      <c r="E2273">
        <v>1.0113222554486E-2</v>
      </c>
      <c r="F2273">
        <f t="shared" si="39"/>
        <v>10.113222554486001</v>
      </c>
      <c r="H2273">
        <v>3.8271605968475342</v>
      </c>
      <c r="I2273">
        <v>57600.037700386056</v>
      </c>
      <c r="J2273">
        <f>ROUND(Table1[[#This Row],[Discharge Time (s)]]/3600,3)</f>
        <v>16</v>
      </c>
    </row>
    <row r="2274" spans="1:10" hidden="1">
      <c r="A2274" t="s">
        <v>11</v>
      </c>
      <c r="B2274">
        <v>3</v>
      </c>
      <c r="C2274">
        <v>239</v>
      </c>
      <c r="D2274" t="str">
        <f>IF(OR(MOD((Table1[[#This Row],[Cycle]])-1,8)=0,Table1[[#This Row],[Cycle]]=1),"Yes","No")</f>
        <v>No</v>
      </c>
      <c r="E2274">
        <v>1.0113579640547E-2</v>
      </c>
      <c r="F2274">
        <f t="shared" si="39"/>
        <v>10.113579640547</v>
      </c>
      <c r="H2274">
        <v>3.9111685752868652</v>
      </c>
      <c r="I2274">
        <v>57600.037984058421</v>
      </c>
      <c r="J2274">
        <f>ROUND(Table1[[#This Row],[Discharge Time (s)]]/3600,3)</f>
        <v>16</v>
      </c>
    </row>
    <row r="2275" spans="1:10" hidden="1">
      <c r="A2275" t="s">
        <v>11</v>
      </c>
      <c r="B2275">
        <v>3</v>
      </c>
      <c r="C2275">
        <v>240</v>
      </c>
      <c r="D2275" t="str">
        <f>IF(OR(MOD((Table1[[#This Row],[Cycle]])-1,8)=0,Table1[[#This Row],[Cycle]]=1),"Yes","No")</f>
        <v>No</v>
      </c>
      <c r="E2275">
        <v>0</v>
      </c>
      <c r="F2275">
        <f t="shared" si="39"/>
        <v>0</v>
      </c>
      <c r="H2275">
        <v>3.9111685752868652</v>
      </c>
      <c r="I2275">
        <v>0</v>
      </c>
      <c r="J2275">
        <f>ROUND(Table1[[#This Row],[Discharge Time (s)]]/3600,3)</f>
        <v>0</v>
      </c>
    </row>
    <row r="2276" spans="1:10" hidden="1">
      <c r="A2276" t="s">
        <v>11</v>
      </c>
      <c r="B2276">
        <v>3</v>
      </c>
      <c r="C2276">
        <v>241</v>
      </c>
      <c r="D2276" t="str">
        <f>IF(OR(MOD((Table1[[#This Row],[Cycle]])-1,8)=0,Table1[[#This Row],[Cycle]]=1),"Yes","No")</f>
        <v>Yes</v>
      </c>
      <c r="E2276">
        <v>2.0666923600807002E-2</v>
      </c>
      <c r="F2276">
        <f t="shared" si="39"/>
        <v>20.666923600807003</v>
      </c>
      <c r="H2276">
        <v>3.9111685752868652</v>
      </c>
      <c r="I2276">
        <v>128041.21030141565</v>
      </c>
      <c r="J2276">
        <f>ROUND(Table1[[#This Row],[Discharge Time (s)]]/3600,3)</f>
        <v>35.567</v>
      </c>
    </row>
    <row r="2277" spans="1:10" hidden="1">
      <c r="A2277" t="s">
        <v>11</v>
      </c>
      <c r="B2277">
        <v>3</v>
      </c>
      <c r="C2277">
        <v>242</v>
      </c>
      <c r="D2277" t="str">
        <f>IF(OR(MOD((Table1[[#This Row],[Cycle]])-1,8)=0,Table1[[#This Row],[Cycle]]=1),"Yes","No")</f>
        <v>No</v>
      </c>
      <c r="E2277">
        <v>1.0110772178780999E-2</v>
      </c>
      <c r="F2277">
        <f t="shared" si="39"/>
        <v>10.110772178781</v>
      </c>
      <c r="H2277">
        <v>4.1769618988037109</v>
      </c>
      <c r="I2277">
        <v>57601.993703622735</v>
      </c>
      <c r="J2277">
        <f>ROUND(Table1[[#This Row],[Discharge Time (s)]]/3600,3)</f>
        <v>16.001000000000001</v>
      </c>
    </row>
    <row r="2278" spans="1:10" hidden="1">
      <c r="A2278" t="s">
        <v>11</v>
      </c>
      <c r="B2278">
        <v>3</v>
      </c>
      <c r="C2278">
        <v>243</v>
      </c>
      <c r="D2278" t="str">
        <f>IF(OR(MOD((Table1[[#This Row],[Cycle]])-1,8)=0,Table1[[#This Row],[Cycle]]=1),"Yes","No")</f>
        <v>No</v>
      </c>
      <c r="E2278">
        <v>1.0118581647729E-2</v>
      </c>
      <c r="F2278">
        <f t="shared" si="39"/>
        <v>10.118581647729</v>
      </c>
      <c r="H2278">
        <v>3.9091849327087402</v>
      </c>
      <c r="I2278">
        <v>57600.037463907567</v>
      </c>
      <c r="J2278">
        <f>ROUND(Table1[[#This Row],[Discharge Time (s)]]/3600,3)</f>
        <v>16</v>
      </c>
    </row>
    <row r="2279" spans="1:10" hidden="1">
      <c r="A2279" t="s">
        <v>11</v>
      </c>
      <c r="B2279">
        <v>3</v>
      </c>
      <c r="C2279">
        <v>244</v>
      </c>
      <c r="D2279" t="str">
        <f>IF(OR(MOD((Table1[[#This Row],[Cycle]])-1,8)=0,Table1[[#This Row],[Cycle]]=1),"Yes","No")</f>
        <v>No</v>
      </c>
      <c r="E2279">
        <v>1.0120871911501E-2</v>
      </c>
      <c r="F2279">
        <f t="shared" si="39"/>
        <v>10.120871911501</v>
      </c>
      <c r="H2279">
        <v>3.9131538867950439</v>
      </c>
      <c r="I2279">
        <v>57602.003788440736</v>
      </c>
      <c r="J2279">
        <f>ROUND(Table1[[#This Row],[Discharge Time (s)]]/3600,3)</f>
        <v>16.001000000000001</v>
      </c>
    </row>
    <row r="2280" spans="1:10" hidden="1">
      <c r="A2280" t="s">
        <v>11</v>
      </c>
      <c r="B2280">
        <v>3</v>
      </c>
      <c r="C2280">
        <v>245</v>
      </c>
      <c r="D2280" t="str">
        <f>IF(OR(MOD((Table1[[#This Row],[Cycle]])-1,8)=0,Table1[[#This Row],[Cycle]]=1),"Yes","No")</f>
        <v>No</v>
      </c>
      <c r="E2280">
        <v>1.0114157216941999E-2</v>
      </c>
      <c r="F2280">
        <f t="shared" si="39"/>
        <v>10.114157216941999</v>
      </c>
      <c r="H2280">
        <v>3.8711509704589844</v>
      </c>
      <c r="I2280">
        <v>57601.989390366609</v>
      </c>
      <c r="J2280">
        <f>ROUND(Table1[[#This Row],[Discharge Time (s)]]/3600,3)</f>
        <v>16.001000000000001</v>
      </c>
    </row>
    <row r="2281" spans="1:10" hidden="1">
      <c r="A2281" t="s">
        <v>11</v>
      </c>
      <c r="B2281">
        <v>3</v>
      </c>
      <c r="C2281">
        <v>246</v>
      </c>
      <c r="D2281" t="str">
        <f>IF(OR(MOD((Table1[[#This Row],[Cycle]])-1,8)=0,Table1[[#This Row],[Cycle]]=1),"Yes","No")</f>
        <v>No</v>
      </c>
      <c r="E2281">
        <v>1.0111350599528E-2</v>
      </c>
      <c r="F2281">
        <f t="shared" si="39"/>
        <v>10.111350599528</v>
      </c>
      <c r="H2281">
        <v>3.9111685752868652</v>
      </c>
      <c r="I2281">
        <v>57602.003801311032</v>
      </c>
      <c r="J2281">
        <f>ROUND(Table1[[#This Row],[Discharge Time (s)]]/3600,3)</f>
        <v>16.001000000000001</v>
      </c>
    </row>
    <row r="2282" spans="1:10" hidden="1">
      <c r="A2282" t="s">
        <v>11</v>
      </c>
      <c r="B2282">
        <v>3</v>
      </c>
      <c r="C2282">
        <v>247</v>
      </c>
      <c r="D2282" t="str">
        <f>IF(OR(MOD((Table1[[#This Row],[Cycle]])-1,8)=0,Table1[[#This Row],[Cycle]]=1),"Yes","No")</f>
        <v>No</v>
      </c>
      <c r="E2282">
        <v>1.0110420180911E-2</v>
      </c>
      <c r="F2282">
        <f t="shared" si="39"/>
        <v>10.110420180910999</v>
      </c>
      <c r="H2282">
        <v>3.9131538867950439</v>
      </c>
      <c r="I2282">
        <v>57602.003763939159</v>
      </c>
      <c r="J2282">
        <f>ROUND(Table1[[#This Row],[Discharge Time (s)]]/3600,3)</f>
        <v>16.001000000000001</v>
      </c>
    </row>
    <row r="2283" spans="1:10" hidden="1">
      <c r="A2283" t="s">
        <v>11</v>
      </c>
      <c r="B2283">
        <v>3</v>
      </c>
      <c r="C2283">
        <v>248</v>
      </c>
      <c r="D2283" t="str">
        <f>IF(OR(MOD((Table1[[#This Row],[Cycle]])-1,8)=0,Table1[[#This Row],[Cycle]]=1),"Yes","No")</f>
        <v>No</v>
      </c>
      <c r="E2283">
        <v>0</v>
      </c>
      <c r="F2283">
        <f t="shared" si="39"/>
        <v>0</v>
      </c>
      <c r="H2283">
        <v>3.9131538867950439</v>
      </c>
      <c r="I2283">
        <v>0</v>
      </c>
      <c r="J2283">
        <f>ROUND(Table1[[#This Row],[Discharge Time (s)]]/3600,3)</f>
        <v>0</v>
      </c>
    </row>
    <row r="2284" spans="1:10" hidden="1">
      <c r="A2284" t="s">
        <v>11</v>
      </c>
      <c r="B2284">
        <v>3</v>
      </c>
      <c r="C2284">
        <v>249</v>
      </c>
      <c r="D2284" t="str">
        <f>IF(OR(MOD((Table1[[#This Row],[Cycle]])-1,8)=0,Table1[[#This Row],[Cycle]]=1),"Yes","No")</f>
        <v>Yes</v>
      </c>
      <c r="E2284">
        <v>2.0671552268277001E-2</v>
      </c>
      <c r="F2284">
        <f t="shared" si="39"/>
        <v>20.671552268277001</v>
      </c>
      <c r="H2284">
        <v>4.0409550666809082</v>
      </c>
      <c r="I2284">
        <v>127874.97597806912</v>
      </c>
      <c r="J2284">
        <f>ROUND(Table1[[#This Row],[Discharge Time (s)]]/3600,3)</f>
        <v>35.521000000000001</v>
      </c>
    </row>
    <row r="2285" spans="1:10" hidden="1">
      <c r="A2285" t="s">
        <v>11</v>
      </c>
      <c r="B2285">
        <v>3</v>
      </c>
      <c r="C2285">
        <v>250</v>
      </c>
      <c r="D2285" t="str">
        <f>IF(OR(MOD((Table1[[#This Row],[Cycle]])-1,8)=0,Table1[[#This Row],[Cycle]]=1),"Yes","No")</f>
        <v>No</v>
      </c>
      <c r="E2285">
        <v>1.0086846494497001E-2</v>
      </c>
      <c r="F2285">
        <f t="shared" si="39"/>
        <v>10.086846494497001</v>
      </c>
      <c r="H2285">
        <v>4.2209300994873047</v>
      </c>
      <c r="I2285">
        <v>57600.037600264841</v>
      </c>
      <c r="J2285">
        <f>ROUND(Table1[[#This Row],[Discharge Time (s)]]/3600,3)</f>
        <v>16</v>
      </c>
    </row>
    <row r="2286" spans="1:10" hidden="1">
      <c r="A2286" t="s">
        <v>11</v>
      </c>
      <c r="B2286">
        <v>3</v>
      </c>
      <c r="C2286">
        <v>251</v>
      </c>
      <c r="D2286" t="str">
        <f>IF(OR(MOD((Table1[[#This Row],[Cycle]])-1,8)=0,Table1[[#This Row],[Cycle]]=1),"Yes","No")</f>
        <v>No</v>
      </c>
      <c r="E2286">
        <v>1.0100353504769E-2</v>
      </c>
      <c r="F2286">
        <f t="shared" si="39"/>
        <v>10.100353504769</v>
      </c>
      <c r="H2286">
        <v>3.8271605968475342</v>
      </c>
      <c r="I2286">
        <v>57600.033610295672</v>
      </c>
      <c r="J2286">
        <f>ROUND(Table1[[#This Row],[Discharge Time (s)]]/3600,3)</f>
        <v>16</v>
      </c>
    </row>
    <row r="2287" spans="1:10" hidden="1">
      <c r="A2287" t="s">
        <v>11</v>
      </c>
      <c r="B2287">
        <v>3</v>
      </c>
      <c r="C2287">
        <v>252</v>
      </c>
      <c r="D2287" t="str">
        <f>IF(OR(MOD((Table1[[#This Row],[Cycle]])-1,8)=0,Table1[[#This Row],[Cycle]]=1),"Yes","No")</f>
        <v>No</v>
      </c>
      <c r="E2287">
        <v>1.0095275469375E-2</v>
      </c>
      <c r="F2287">
        <f t="shared" si="39"/>
        <v>10.095275469375</v>
      </c>
      <c r="H2287">
        <v>3.9950060844421387</v>
      </c>
      <c r="I2287">
        <v>57600.031155273027</v>
      </c>
      <c r="J2287">
        <f>ROUND(Table1[[#This Row],[Discharge Time (s)]]/3600,3)</f>
        <v>16</v>
      </c>
    </row>
    <row r="2288" spans="1:10" hidden="1">
      <c r="A2288" t="s">
        <v>11</v>
      </c>
      <c r="B2288">
        <v>3</v>
      </c>
      <c r="C2288">
        <v>253</v>
      </c>
      <c r="D2288" t="str">
        <f>IF(OR(MOD((Table1[[#This Row],[Cycle]])-1,8)=0,Table1[[#This Row],[Cycle]]=1),"Yes","No")</f>
        <v>No</v>
      </c>
      <c r="E2288">
        <v>1.0104818972099E-2</v>
      </c>
      <c r="F2288">
        <f t="shared" si="39"/>
        <v>10.104818972099</v>
      </c>
      <c r="H2288">
        <v>3.867222785949707</v>
      </c>
      <c r="I2288">
        <v>57602.00381309622</v>
      </c>
      <c r="J2288">
        <f>ROUND(Table1[[#This Row],[Discharge Time (s)]]/3600,3)</f>
        <v>16.001000000000001</v>
      </c>
    </row>
    <row r="2289" spans="1:10" hidden="1">
      <c r="A2289" t="s">
        <v>11</v>
      </c>
      <c r="B2289">
        <v>3</v>
      </c>
      <c r="C2289">
        <v>254</v>
      </c>
      <c r="D2289" t="str">
        <f>IF(OR(MOD((Table1[[#This Row],[Cycle]])-1,8)=0,Table1[[#This Row],[Cycle]]=1),"Yes","No")</f>
        <v>No</v>
      </c>
      <c r="E2289">
        <v>1.0107490892301001E-2</v>
      </c>
      <c r="F2289">
        <f t="shared" si="39"/>
        <v>10.107490892301001</v>
      </c>
      <c r="H2289">
        <v>3.9551143646240234</v>
      </c>
      <c r="I2289">
        <v>57600.024238454571</v>
      </c>
      <c r="J2289">
        <f>ROUND(Table1[[#This Row],[Discharge Time (s)]]/3600,3)</f>
        <v>16</v>
      </c>
    </row>
    <row r="2290" spans="1:10" hidden="1">
      <c r="A2290" t="s">
        <v>11</v>
      </c>
      <c r="B2290">
        <v>3</v>
      </c>
      <c r="C2290">
        <v>255</v>
      </c>
      <c r="D2290" t="str">
        <f>IF(OR(MOD((Table1[[#This Row],[Cycle]])-1,8)=0,Table1[[#This Row],[Cycle]]=1),"Yes","No")</f>
        <v>No</v>
      </c>
      <c r="E2290">
        <v>1.0109885096858E-2</v>
      </c>
      <c r="F2290">
        <f t="shared" si="39"/>
        <v>10.109885096857999</v>
      </c>
      <c r="H2290">
        <v>3.953108549118042</v>
      </c>
      <c r="I2290">
        <v>57602.003728334341</v>
      </c>
      <c r="J2290">
        <f>ROUND(Table1[[#This Row],[Discharge Time (s)]]/3600,3)</f>
        <v>16.001000000000001</v>
      </c>
    </row>
    <row r="2291" spans="1:10" hidden="1">
      <c r="A2291" t="s">
        <v>11</v>
      </c>
      <c r="B2291">
        <v>3</v>
      </c>
      <c r="C2291">
        <v>256</v>
      </c>
      <c r="D2291" t="str">
        <f>IF(OR(MOD((Table1[[#This Row],[Cycle]])-1,8)=0,Table1[[#This Row],[Cycle]]=1),"Yes","No")</f>
        <v>No</v>
      </c>
      <c r="E2291">
        <v>0</v>
      </c>
      <c r="F2291">
        <f t="shared" si="39"/>
        <v>0</v>
      </c>
      <c r="H2291">
        <v>3.953108549118042</v>
      </c>
      <c r="I2291">
        <v>0</v>
      </c>
      <c r="J2291">
        <f>ROUND(Table1[[#This Row],[Discharge Time (s)]]/3600,3)</f>
        <v>0</v>
      </c>
    </row>
    <row r="2292" spans="1:10" hidden="1">
      <c r="A2292" t="s">
        <v>11</v>
      </c>
      <c r="B2292">
        <v>3</v>
      </c>
      <c r="C2292">
        <v>257</v>
      </c>
      <c r="D2292" t="str">
        <f>IF(OR(MOD((Table1[[#This Row],[Cycle]])-1,8)=0,Table1[[#This Row],[Cycle]]=1),"Yes","No")</f>
        <v>Yes</v>
      </c>
      <c r="E2292">
        <v>2.0655972246213999E-2</v>
      </c>
      <c r="F2292">
        <f t="shared" si="39"/>
        <v>20.655972246213999</v>
      </c>
      <c r="H2292">
        <v>3.9131538867950439</v>
      </c>
      <c r="I2292">
        <v>127826.60952306948</v>
      </c>
      <c r="J2292">
        <f>ROUND(Table1[[#This Row],[Discharge Time (s)]]/3600,3)</f>
        <v>35.506999999999998</v>
      </c>
    </row>
    <row r="2293" spans="1:10" hidden="1">
      <c r="A2293" t="s">
        <v>11</v>
      </c>
      <c r="B2293">
        <v>3</v>
      </c>
      <c r="C2293">
        <v>258</v>
      </c>
      <c r="D2293" t="str">
        <f>IF(OR(MOD((Table1[[#This Row],[Cycle]])-1,8)=0,Table1[[#This Row],[Cycle]]=1),"Yes","No")</f>
        <v>No</v>
      </c>
      <c r="E2293">
        <v>1.0118364782728999E-2</v>
      </c>
      <c r="F2293">
        <f t="shared" si="39"/>
        <v>10.118364782729</v>
      </c>
      <c r="H2293">
        <v>4.2209300994873047</v>
      </c>
      <c r="I2293">
        <v>57600.037775365119</v>
      </c>
      <c r="J2293">
        <f>ROUND(Table1[[#This Row],[Discharge Time (s)]]/3600,3)</f>
        <v>16</v>
      </c>
    </row>
    <row r="2294" spans="1:10" hidden="1">
      <c r="A2294" t="s">
        <v>11</v>
      </c>
      <c r="B2294">
        <v>3</v>
      </c>
      <c r="C2294">
        <v>259</v>
      </c>
      <c r="D2294" t="str">
        <f>IF(OR(MOD((Table1[[#This Row],[Cycle]])-1,8)=0,Table1[[#This Row],[Cycle]]=1),"Yes","No")</f>
        <v>No</v>
      </c>
      <c r="E2294">
        <v>1.0114271002747E-2</v>
      </c>
      <c r="F2294">
        <f t="shared" si="39"/>
        <v>10.114271002747</v>
      </c>
      <c r="H2294">
        <v>3.8691859245300293</v>
      </c>
      <c r="I2294">
        <v>57602.005963317039</v>
      </c>
      <c r="J2294">
        <f>ROUND(Table1[[#This Row],[Discharge Time (s)]]/3600,3)</f>
        <v>16.001000000000001</v>
      </c>
    </row>
    <row r="2295" spans="1:10" hidden="1">
      <c r="A2295" t="s">
        <v>11</v>
      </c>
      <c r="B2295">
        <v>3</v>
      </c>
      <c r="C2295">
        <v>260</v>
      </c>
      <c r="D2295" t="str">
        <f>IF(OR(MOD((Table1[[#This Row],[Cycle]])-1,8)=0,Table1[[#This Row],[Cycle]]=1),"Yes","No")</f>
        <v>No</v>
      </c>
      <c r="E2295">
        <v>1.0110286202045999E-2</v>
      </c>
      <c r="F2295">
        <f t="shared" si="39"/>
        <v>10.110286202046</v>
      </c>
      <c r="H2295">
        <v>3.9131538867950439</v>
      </c>
      <c r="I2295">
        <v>57602.003685010059</v>
      </c>
      <c r="J2295">
        <f>ROUND(Table1[[#This Row],[Discharge Time (s)]]/3600,3)</f>
        <v>16.001000000000001</v>
      </c>
    </row>
    <row r="2296" spans="1:10" hidden="1">
      <c r="A2296" t="s">
        <v>11</v>
      </c>
      <c r="B2296">
        <v>3</v>
      </c>
      <c r="C2296">
        <v>261</v>
      </c>
      <c r="D2296" t="str">
        <f>IF(OR(MOD((Table1[[#This Row],[Cycle]])-1,8)=0,Table1[[#This Row],[Cycle]]=1),"Yes","No")</f>
        <v>No</v>
      </c>
      <c r="E2296">
        <v>1.011439517775E-2</v>
      </c>
      <c r="F2296">
        <f t="shared" si="39"/>
        <v>10.11439517775</v>
      </c>
      <c r="H2296">
        <v>3.9571220874786377</v>
      </c>
      <c r="I2296">
        <v>57602.003422435504</v>
      </c>
      <c r="J2296">
        <f>ROUND(Table1[[#This Row],[Discharge Time (s)]]/3600,3)</f>
        <v>16.001000000000001</v>
      </c>
    </row>
    <row r="2297" spans="1:10" hidden="1">
      <c r="A2297" t="s">
        <v>11</v>
      </c>
      <c r="B2297">
        <v>3</v>
      </c>
      <c r="C2297">
        <v>262</v>
      </c>
      <c r="D2297" t="str">
        <f>IF(OR(MOD((Table1[[#This Row],[Cycle]])-1,8)=0,Table1[[#This Row],[Cycle]]=1),"Yes","No")</f>
        <v>No</v>
      </c>
      <c r="E2297">
        <v>1.0120497195149999E-2</v>
      </c>
      <c r="F2297">
        <f t="shared" si="39"/>
        <v>10.12049719515</v>
      </c>
      <c r="H2297">
        <v>3.9111685752868652</v>
      </c>
      <c r="I2297">
        <v>57601.991978270948</v>
      </c>
      <c r="J2297">
        <f>ROUND(Table1[[#This Row],[Discharge Time (s)]]/3600,3)</f>
        <v>16.001000000000001</v>
      </c>
    </row>
    <row r="2298" spans="1:10" hidden="1">
      <c r="A2298" t="s">
        <v>11</v>
      </c>
      <c r="B2298">
        <v>3</v>
      </c>
      <c r="C2298">
        <v>263</v>
      </c>
      <c r="D2298" t="str">
        <f>IF(OR(MOD((Table1[[#This Row],[Cycle]])-1,8)=0,Table1[[#This Row],[Cycle]]=1),"Yes","No")</f>
        <v>No</v>
      </c>
      <c r="E2298">
        <v>1.0125050841059999E-2</v>
      </c>
      <c r="F2298">
        <f t="shared" ref="F2298:F2361" si="40">1000*E2298</f>
        <v>10.12505084106</v>
      </c>
      <c r="H2298">
        <v>3.9551143646240234</v>
      </c>
      <c r="I2298">
        <v>57601.994824993795</v>
      </c>
      <c r="J2298">
        <f>ROUND(Table1[[#This Row],[Discharge Time (s)]]/3600,3)</f>
        <v>16.001000000000001</v>
      </c>
    </row>
    <row r="2299" spans="1:10" hidden="1">
      <c r="A2299" t="s">
        <v>11</v>
      </c>
      <c r="B2299">
        <v>3</v>
      </c>
      <c r="C2299">
        <v>264</v>
      </c>
      <c r="D2299" t="str">
        <f>IF(OR(MOD((Table1[[#This Row],[Cycle]])-1,8)=0,Table1[[#This Row],[Cycle]]=1),"Yes","No")</f>
        <v>No</v>
      </c>
      <c r="E2299">
        <v>0</v>
      </c>
      <c r="F2299">
        <f t="shared" si="40"/>
        <v>0</v>
      </c>
      <c r="H2299">
        <v>3.9551143646240234</v>
      </c>
      <c r="I2299">
        <v>0</v>
      </c>
      <c r="J2299">
        <f>ROUND(Table1[[#This Row],[Discharge Time (s)]]/3600,3)</f>
        <v>0</v>
      </c>
    </row>
    <row r="2300" spans="1:10" hidden="1">
      <c r="A2300" t="s">
        <v>11</v>
      </c>
      <c r="B2300">
        <v>3</v>
      </c>
      <c r="C2300">
        <v>265</v>
      </c>
      <c r="D2300" t="str">
        <f>IF(OR(MOD((Table1[[#This Row],[Cycle]])-1,8)=0,Table1[[#This Row],[Cycle]]=1),"Yes","No")</f>
        <v>Yes</v>
      </c>
      <c r="E2300">
        <v>2.0656274428085E-2</v>
      </c>
      <c r="F2300">
        <f t="shared" si="40"/>
        <v>20.656274428085002</v>
      </c>
      <c r="H2300">
        <v>3.8731179237365723</v>
      </c>
      <c r="I2300">
        <v>127671.14147301568</v>
      </c>
      <c r="J2300">
        <f>ROUND(Table1[[#This Row],[Discharge Time (s)]]/3600,3)</f>
        <v>35.463999999999999</v>
      </c>
    </row>
    <row r="2301" spans="1:10" hidden="1">
      <c r="A2301" t="s">
        <v>11</v>
      </c>
      <c r="B2301">
        <v>3</v>
      </c>
      <c r="C2301">
        <v>266</v>
      </c>
      <c r="D2301" t="str">
        <f>IF(OR(MOD((Table1[[#This Row],[Cycle]])-1,8)=0,Table1[[#This Row],[Cycle]]=1),"Yes","No")</f>
        <v>No</v>
      </c>
      <c r="E2301">
        <v>1.011796784443E-2</v>
      </c>
      <c r="F2301">
        <f t="shared" si="40"/>
        <v>10.11796784443</v>
      </c>
      <c r="H2301">
        <v>4.2209300994873047</v>
      </c>
      <c r="I2301">
        <v>57600.044644375259</v>
      </c>
      <c r="J2301">
        <f>ROUND(Table1[[#This Row],[Discharge Time (s)]]/3600,3)</f>
        <v>16</v>
      </c>
    </row>
    <row r="2302" spans="1:10" hidden="1">
      <c r="A2302" t="s">
        <v>11</v>
      </c>
      <c r="B2302">
        <v>3</v>
      </c>
      <c r="C2302">
        <v>267</v>
      </c>
      <c r="D2302" t="str">
        <f>IF(OR(MOD((Table1[[#This Row],[Cycle]])-1,8)=0,Table1[[#This Row],[Cycle]]=1),"Yes","No")</f>
        <v>No</v>
      </c>
      <c r="E2302">
        <v>1.0118543964770001E-2</v>
      </c>
      <c r="F2302">
        <f t="shared" si="40"/>
        <v>10.118543964770002</v>
      </c>
      <c r="H2302">
        <v>3.9551143646240234</v>
      </c>
      <c r="I2302">
        <v>57602.006056675149</v>
      </c>
      <c r="J2302">
        <f>ROUND(Table1[[#This Row],[Discharge Time (s)]]/3600,3)</f>
        <v>16.001000000000001</v>
      </c>
    </row>
    <row r="2303" spans="1:10" hidden="1">
      <c r="A2303" t="s">
        <v>11</v>
      </c>
      <c r="B2303">
        <v>3</v>
      </c>
      <c r="C2303">
        <v>268</v>
      </c>
      <c r="D2303" t="str">
        <f>IF(OR(MOD((Table1[[#This Row],[Cycle]])-1,8)=0,Table1[[#This Row],[Cycle]]=1),"Yes","No")</f>
        <v>No</v>
      </c>
      <c r="E2303">
        <v>1.0108474053452001E-2</v>
      </c>
      <c r="F2303">
        <f t="shared" si="40"/>
        <v>10.108474053452001</v>
      </c>
      <c r="H2303">
        <v>3.8271605968475342</v>
      </c>
      <c r="I2303">
        <v>57602.004028022195</v>
      </c>
      <c r="J2303">
        <f>ROUND(Table1[[#This Row],[Discharge Time (s)]]/3600,3)</f>
        <v>16.001000000000001</v>
      </c>
    </row>
    <row r="2304" spans="1:10" hidden="1">
      <c r="A2304" t="s">
        <v>11</v>
      </c>
      <c r="B2304">
        <v>3</v>
      </c>
      <c r="C2304">
        <v>269</v>
      </c>
      <c r="D2304" t="str">
        <f>IF(OR(MOD((Table1[[#This Row],[Cycle]])-1,8)=0,Table1[[#This Row],[Cycle]]=1),"Yes","No")</f>
        <v>No</v>
      </c>
      <c r="E2304">
        <v>1.0106467126693001E-2</v>
      </c>
      <c r="F2304">
        <f t="shared" si="40"/>
        <v>10.106467126693001</v>
      </c>
      <c r="H2304">
        <v>3.9571220874786377</v>
      </c>
      <c r="I2304">
        <v>57601.998196526096</v>
      </c>
      <c r="J2304">
        <f>ROUND(Table1[[#This Row],[Discharge Time (s)]]/3600,3)</f>
        <v>16.001000000000001</v>
      </c>
    </row>
    <row r="2305" spans="1:10" hidden="1">
      <c r="A2305" t="s">
        <v>11</v>
      </c>
      <c r="B2305">
        <v>3</v>
      </c>
      <c r="C2305">
        <v>270</v>
      </c>
      <c r="D2305" t="str">
        <f>IF(OR(MOD((Table1[[#This Row],[Cycle]])-1,8)=0,Table1[[#This Row],[Cycle]]=1),"Yes","No")</f>
        <v>No</v>
      </c>
      <c r="E2305">
        <v>1.0114617716206E-2</v>
      </c>
      <c r="F2305">
        <f t="shared" si="40"/>
        <v>10.114617716206</v>
      </c>
      <c r="H2305">
        <v>3.9551143646240234</v>
      </c>
      <c r="I2305">
        <v>57600.029810669497</v>
      </c>
      <c r="J2305">
        <f>ROUND(Table1[[#This Row],[Discharge Time (s)]]/3600,3)</f>
        <v>16</v>
      </c>
    </row>
    <row r="2306" spans="1:10" hidden="1">
      <c r="A2306" t="s">
        <v>11</v>
      </c>
      <c r="B2306">
        <v>3</v>
      </c>
      <c r="C2306">
        <v>271</v>
      </c>
      <c r="D2306" t="str">
        <f>IF(OR(MOD((Table1[[#This Row],[Cycle]])-1,8)=0,Table1[[#This Row],[Cycle]]=1),"Yes","No")</f>
        <v>No</v>
      </c>
      <c r="E2306">
        <v>1.0100336255275E-2</v>
      </c>
      <c r="F2306">
        <f t="shared" si="40"/>
        <v>10.100336255275</v>
      </c>
      <c r="H2306">
        <v>3.9131538867950439</v>
      </c>
      <c r="I2306">
        <v>57601.991263808814</v>
      </c>
      <c r="J2306">
        <f>ROUND(Table1[[#This Row],[Discharge Time (s)]]/3600,3)</f>
        <v>16.001000000000001</v>
      </c>
    </row>
    <row r="2307" spans="1:10" hidden="1">
      <c r="A2307" t="s">
        <v>11</v>
      </c>
      <c r="B2307">
        <v>3</v>
      </c>
      <c r="C2307">
        <v>272</v>
      </c>
      <c r="D2307" t="str">
        <f>IF(OR(MOD((Table1[[#This Row],[Cycle]])-1,8)=0,Table1[[#This Row],[Cycle]]=1),"Yes","No")</f>
        <v>No</v>
      </c>
      <c r="E2307">
        <v>0</v>
      </c>
      <c r="F2307">
        <f t="shared" si="40"/>
        <v>0</v>
      </c>
      <c r="H2307">
        <v>3.9131538867950439</v>
      </c>
      <c r="I2307">
        <v>0</v>
      </c>
      <c r="J2307">
        <f>ROUND(Table1[[#This Row],[Discharge Time (s)]]/3600,3)</f>
        <v>0</v>
      </c>
    </row>
    <row r="2308" spans="1:10" hidden="1">
      <c r="A2308" t="s">
        <v>11</v>
      </c>
      <c r="B2308">
        <v>3</v>
      </c>
      <c r="C2308">
        <v>273</v>
      </c>
      <c r="D2308" t="str">
        <f>IF(OR(MOD((Table1[[#This Row],[Cycle]])-1,8)=0,Table1[[#This Row],[Cycle]]=1),"Yes","No")</f>
        <v>Yes</v>
      </c>
      <c r="E2308">
        <v>2.0629459614254001E-2</v>
      </c>
      <c r="F2308">
        <f t="shared" si="40"/>
        <v>20.629459614253999</v>
      </c>
      <c r="H2308">
        <v>3.9551143646240234</v>
      </c>
      <c r="I2308">
        <v>127689.8012826531</v>
      </c>
      <c r="J2308">
        <f>ROUND(Table1[[#This Row],[Discharge Time (s)]]/3600,3)</f>
        <v>35.469000000000001</v>
      </c>
    </row>
    <row r="2309" spans="1:10" hidden="1">
      <c r="A2309" t="s">
        <v>11</v>
      </c>
      <c r="B2309">
        <v>3</v>
      </c>
      <c r="C2309">
        <v>274</v>
      </c>
      <c r="D2309" t="str">
        <f>IF(OR(MOD((Table1[[#This Row],[Cycle]])-1,8)=0,Table1[[#This Row],[Cycle]]=1),"Yes","No")</f>
        <v>No</v>
      </c>
      <c r="E2309">
        <v>1.0107496650454999E-2</v>
      </c>
      <c r="F2309">
        <f t="shared" si="40"/>
        <v>10.107496650454999</v>
      </c>
      <c r="H2309">
        <v>4.1769618988037109</v>
      </c>
      <c r="I2309">
        <v>57602.001437166138</v>
      </c>
      <c r="J2309">
        <f>ROUND(Table1[[#This Row],[Discharge Time (s)]]/3600,3)</f>
        <v>16.001000000000001</v>
      </c>
    </row>
    <row r="2310" spans="1:10" hidden="1">
      <c r="A2310" t="s">
        <v>11</v>
      </c>
      <c r="B2310">
        <v>3</v>
      </c>
      <c r="C2310">
        <v>275</v>
      </c>
      <c r="D2310" t="str">
        <f>IF(OR(MOD((Table1[[#This Row],[Cycle]])-1,8)=0,Table1[[#This Row],[Cycle]]=1),"Yes","No")</f>
        <v>No</v>
      </c>
      <c r="E2310">
        <v>1.0110591072803999E-2</v>
      </c>
      <c r="F2310">
        <f t="shared" si="40"/>
        <v>10.110591072803999</v>
      </c>
      <c r="H2310">
        <v>3.9131538867950439</v>
      </c>
      <c r="I2310">
        <v>57602.003695401261</v>
      </c>
      <c r="J2310">
        <f>ROUND(Table1[[#This Row],[Discharge Time (s)]]/3600,3)</f>
        <v>16.001000000000001</v>
      </c>
    </row>
    <row r="2311" spans="1:10" hidden="1">
      <c r="A2311" t="s">
        <v>11</v>
      </c>
      <c r="B2311">
        <v>3</v>
      </c>
      <c r="C2311">
        <v>276</v>
      </c>
      <c r="D2311" t="str">
        <f>IF(OR(MOD((Table1[[#This Row],[Cycle]])-1,8)=0,Table1[[#This Row],[Cycle]]=1),"Yes","No")</f>
        <v>No</v>
      </c>
      <c r="E2311">
        <v>1.0110447932559E-2</v>
      </c>
      <c r="F2311">
        <f t="shared" si="40"/>
        <v>10.110447932559</v>
      </c>
      <c r="H2311">
        <v>3.9131538867950439</v>
      </c>
      <c r="I2311">
        <v>57602.003805835891</v>
      </c>
      <c r="J2311">
        <f>ROUND(Table1[[#This Row],[Discharge Time (s)]]/3600,3)</f>
        <v>16.001000000000001</v>
      </c>
    </row>
    <row r="2312" spans="1:10" hidden="1">
      <c r="A2312" t="s">
        <v>11</v>
      </c>
      <c r="B2312">
        <v>3</v>
      </c>
      <c r="C2312">
        <v>277</v>
      </c>
      <c r="D2312" t="str">
        <f>IF(OR(MOD((Table1[[#This Row],[Cycle]])-1,8)=0,Table1[[#This Row],[Cycle]]=1),"Yes","No")</f>
        <v>No</v>
      </c>
      <c r="E2312">
        <v>1.0115099480799999E-2</v>
      </c>
      <c r="F2312">
        <f t="shared" si="40"/>
        <v>10.1150994808</v>
      </c>
      <c r="H2312">
        <v>3.9990599155426025</v>
      </c>
      <c r="I2312">
        <v>57602.003706650998</v>
      </c>
      <c r="J2312">
        <f>ROUND(Table1[[#This Row],[Discharge Time (s)]]/3600,3)</f>
        <v>16.001000000000001</v>
      </c>
    </row>
    <row r="2313" spans="1:10" hidden="1">
      <c r="A2313" t="s">
        <v>11</v>
      </c>
      <c r="B2313">
        <v>3</v>
      </c>
      <c r="C2313">
        <v>278</v>
      </c>
      <c r="D2313" t="str">
        <f>IF(OR(MOD((Table1[[#This Row],[Cycle]])-1,8)=0,Table1[[#This Row],[Cycle]]=1),"Yes","No")</f>
        <v>No</v>
      </c>
      <c r="E2313">
        <v>1.012083613344E-2</v>
      </c>
      <c r="F2313">
        <f t="shared" si="40"/>
        <v>10.120836133439999</v>
      </c>
      <c r="H2313">
        <v>3.9990599155426025</v>
      </c>
      <c r="I2313">
        <v>57600.027745755287</v>
      </c>
      <c r="J2313">
        <f>ROUND(Table1[[#This Row],[Discharge Time (s)]]/3600,3)</f>
        <v>16</v>
      </c>
    </row>
    <row r="2314" spans="1:10" hidden="1">
      <c r="A2314" t="s">
        <v>11</v>
      </c>
      <c r="B2314">
        <v>3</v>
      </c>
      <c r="C2314">
        <v>279</v>
      </c>
      <c r="D2314" t="str">
        <f>IF(OR(MOD((Table1[[#This Row],[Cycle]])-1,8)=0,Table1[[#This Row],[Cycle]]=1),"Yes","No")</f>
        <v>No</v>
      </c>
      <c r="E2314">
        <v>1.0122035836786E-2</v>
      </c>
      <c r="F2314">
        <f t="shared" si="40"/>
        <v>10.122035836785999</v>
      </c>
      <c r="H2314">
        <v>3.953108549118042</v>
      </c>
      <c r="I2314">
        <v>57602.048168430963</v>
      </c>
      <c r="J2314">
        <f>ROUND(Table1[[#This Row],[Discharge Time (s)]]/3600,3)</f>
        <v>16.001000000000001</v>
      </c>
    </row>
    <row r="2315" spans="1:10" hidden="1">
      <c r="A2315" t="s">
        <v>11</v>
      </c>
      <c r="B2315">
        <v>3</v>
      </c>
      <c r="C2315">
        <v>280</v>
      </c>
      <c r="D2315" t="str">
        <f>IF(OR(MOD((Table1[[#This Row],[Cycle]])-1,8)=0,Table1[[#This Row],[Cycle]]=1),"Yes","No")</f>
        <v>No</v>
      </c>
      <c r="E2315">
        <v>0</v>
      </c>
      <c r="F2315">
        <f t="shared" si="40"/>
        <v>0</v>
      </c>
      <c r="H2315">
        <v>3.953108549118042</v>
      </c>
      <c r="I2315">
        <v>0</v>
      </c>
      <c r="J2315">
        <f>ROUND(Table1[[#This Row],[Discharge Time (s)]]/3600,3)</f>
        <v>0</v>
      </c>
    </row>
    <row r="2316" spans="1:10" hidden="1">
      <c r="A2316" t="s">
        <v>11</v>
      </c>
      <c r="B2316">
        <v>3</v>
      </c>
      <c r="C2316">
        <v>281</v>
      </c>
      <c r="D2316" t="str">
        <f>IF(OR(MOD((Table1[[#This Row],[Cycle]])-1,8)=0,Table1[[#This Row],[Cycle]]=1),"Yes","No")</f>
        <v>Yes</v>
      </c>
      <c r="E2316">
        <v>2.0647468869653001E-2</v>
      </c>
      <c r="F2316">
        <f t="shared" si="40"/>
        <v>20.647468869653</v>
      </c>
      <c r="H2316">
        <v>3.9571220874786377</v>
      </c>
      <c r="I2316">
        <v>127361.77251213088</v>
      </c>
      <c r="J2316">
        <f>ROUND(Table1[[#This Row],[Discharge Time (s)]]/3600,3)</f>
        <v>35.378</v>
      </c>
    </row>
    <row r="2317" spans="1:10" hidden="1">
      <c r="A2317" t="s">
        <v>11</v>
      </c>
      <c r="B2317">
        <v>3</v>
      </c>
      <c r="C2317">
        <v>282</v>
      </c>
      <c r="D2317" t="str">
        <f>IF(OR(MOD((Table1[[#This Row],[Cycle]])-1,8)=0,Table1[[#This Row],[Cycle]]=1),"Yes","No")</f>
        <v>No</v>
      </c>
      <c r="E2317">
        <v>1.0110742609493E-2</v>
      </c>
      <c r="F2317">
        <f t="shared" si="40"/>
        <v>10.110742609493</v>
      </c>
      <c r="H2317">
        <v>4.0931816101074219</v>
      </c>
      <c r="I2317">
        <v>57602.003729736694</v>
      </c>
      <c r="J2317">
        <f>ROUND(Table1[[#This Row],[Discharge Time (s)]]/3600,3)</f>
        <v>16.001000000000001</v>
      </c>
    </row>
    <row r="2318" spans="1:10" hidden="1">
      <c r="A2318" t="s">
        <v>11</v>
      </c>
      <c r="B2318">
        <v>3</v>
      </c>
      <c r="C2318">
        <v>283</v>
      </c>
      <c r="D2318" t="str">
        <f>IF(OR(MOD((Table1[[#This Row],[Cycle]])-1,8)=0,Table1[[#This Row],[Cycle]]=1),"Yes","No")</f>
        <v>No</v>
      </c>
      <c r="E2318">
        <v>1.0099532698542E-2</v>
      </c>
      <c r="F2318">
        <f t="shared" si="40"/>
        <v>10.099532698541999</v>
      </c>
      <c r="H2318">
        <v>3.9551143646240234</v>
      </c>
      <c r="I2318">
        <v>57600.036020790758</v>
      </c>
      <c r="J2318">
        <f>ROUND(Table1[[#This Row],[Discharge Time (s)]]/3600,3)</f>
        <v>16</v>
      </c>
    </row>
    <row r="2319" spans="1:10" hidden="1">
      <c r="A2319" t="s">
        <v>11</v>
      </c>
      <c r="B2319">
        <v>3</v>
      </c>
      <c r="C2319">
        <v>284</v>
      </c>
      <c r="D2319" t="str">
        <f>IF(OR(MOD((Table1[[#This Row],[Cycle]])-1,8)=0,Table1[[#This Row],[Cycle]]=1),"Yes","No")</f>
        <v>No</v>
      </c>
      <c r="E2319">
        <v>1.0127950404241999E-2</v>
      </c>
      <c r="F2319">
        <f t="shared" si="40"/>
        <v>10.127950404242</v>
      </c>
      <c r="H2319">
        <v>4.0389070510864258</v>
      </c>
      <c r="I2319">
        <v>57602.003884691912</v>
      </c>
      <c r="J2319">
        <f>ROUND(Table1[[#This Row],[Discharge Time (s)]]/3600,3)</f>
        <v>16.001000000000001</v>
      </c>
    </row>
    <row r="2320" spans="1:10" hidden="1">
      <c r="A2320" t="s">
        <v>11</v>
      </c>
      <c r="B2320">
        <v>3</v>
      </c>
      <c r="C2320">
        <v>285</v>
      </c>
      <c r="D2320" t="str">
        <f>IF(OR(MOD((Table1[[#This Row],[Cycle]])-1,8)=0,Table1[[#This Row],[Cycle]]=1),"Yes","No")</f>
        <v>No</v>
      </c>
      <c r="E2320">
        <v>1.0135553787623E-2</v>
      </c>
      <c r="F2320">
        <f t="shared" si="40"/>
        <v>10.135553787623</v>
      </c>
      <c r="H2320">
        <v>3.9571220874786377</v>
      </c>
      <c r="I2320">
        <v>57600.037265861567</v>
      </c>
      <c r="J2320">
        <f>ROUND(Table1[[#This Row],[Discharge Time (s)]]/3600,3)</f>
        <v>16</v>
      </c>
    </row>
    <row r="2321" spans="1:10" hidden="1">
      <c r="A2321" t="s">
        <v>11</v>
      </c>
      <c r="B2321">
        <v>3</v>
      </c>
      <c r="C2321">
        <v>286</v>
      </c>
      <c r="D2321" t="str">
        <f>IF(OR(MOD((Table1[[#This Row],[Cycle]])-1,8)=0,Table1[[#This Row],[Cycle]]=1),"Yes","No")</f>
        <v>No</v>
      </c>
      <c r="E2321">
        <v>1.0134367481139E-2</v>
      </c>
      <c r="F2321">
        <f t="shared" si="40"/>
        <v>10.134367481139</v>
      </c>
      <c r="H2321">
        <v>4.0010900497436523</v>
      </c>
      <c r="I2321">
        <v>57602.000289483709</v>
      </c>
      <c r="J2321">
        <f>ROUND(Table1[[#This Row],[Discharge Time (s)]]/3600,3)</f>
        <v>16.001000000000001</v>
      </c>
    </row>
    <row r="2322" spans="1:10" hidden="1">
      <c r="A2322" t="s">
        <v>11</v>
      </c>
      <c r="B2322">
        <v>3</v>
      </c>
      <c r="C2322">
        <v>287</v>
      </c>
      <c r="D2322" t="str">
        <f>IF(OR(MOD((Table1[[#This Row],[Cycle]])-1,8)=0,Table1[[#This Row],[Cycle]]=1),"Yes","No")</f>
        <v>No</v>
      </c>
      <c r="E2322">
        <v>1.0141726778358E-2</v>
      </c>
      <c r="F2322">
        <f t="shared" si="40"/>
        <v>10.141726778358001</v>
      </c>
      <c r="H2322">
        <v>3.9551143646240234</v>
      </c>
      <c r="I2322">
        <v>57602.005969101825</v>
      </c>
      <c r="J2322">
        <f>ROUND(Table1[[#This Row],[Discharge Time (s)]]/3600,3)</f>
        <v>16.001000000000001</v>
      </c>
    </row>
    <row r="2323" spans="1:10" hidden="1">
      <c r="A2323" t="s">
        <v>11</v>
      </c>
      <c r="B2323">
        <v>3</v>
      </c>
      <c r="C2323">
        <v>288</v>
      </c>
      <c r="D2323" t="str">
        <f>IF(OR(MOD((Table1[[#This Row],[Cycle]])-1,8)=0,Table1[[#This Row],[Cycle]]=1),"Yes","No")</f>
        <v>No</v>
      </c>
      <c r="E2323">
        <v>0</v>
      </c>
      <c r="F2323">
        <f t="shared" si="40"/>
        <v>0</v>
      </c>
      <c r="H2323">
        <v>3.9551143646240234</v>
      </c>
      <c r="I2323">
        <v>0</v>
      </c>
      <c r="J2323">
        <f>ROUND(Table1[[#This Row],[Discharge Time (s)]]/3600,3)</f>
        <v>0</v>
      </c>
    </row>
    <row r="2324" spans="1:10" hidden="1">
      <c r="A2324" t="s">
        <v>11</v>
      </c>
      <c r="B2324">
        <v>3</v>
      </c>
      <c r="C2324">
        <v>289</v>
      </c>
      <c r="D2324" t="str">
        <f>IF(OR(MOD((Table1[[#This Row],[Cycle]])-1,8)=0,Table1[[#This Row],[Cycle]]=1),"Yes","No")</f>
        <v>Yes</v>
      </c>
      <c r="E2324">
        <v>2.0638084841703E-2</v>
      </c>
      <c r="F2324">
        <f t="shared" si="40"/>
        <v>20.638084841703002</v>
      </c>
      <c r="H2324">
        <v>3.9131538867950439</v>
      </c>
      <c r="I2324">
        <v>127246.58533609974</v>
      </c>
      <c r="J2324">
        <f>ROUND(Table1[[#This Row],[Discharge Time (s)]]/3600,3)</f>
        <v>35.345999999999997</v>
      </c>
    </row>
    <row r="2325" spans="1:10" hidden="1">
      <c r="A2325" t="s">
        <v>11</v>
      </c>
      <c r="B2325">
        <v>3</v>
      </c>
      <c r="C2325">
        <v>290</v>
      </c>
      <c r="D2325" t="str">
        <f>IF(OR(MOD((Table1[[#This Row],[Cycle]])-1,8)=0,Table1[[#This Row],[Cycle]]=1),"Yes","No")</f>
        <v>No</v>
      </c>
      <c r="E2325">
        <v>1.0141373086092E-2</v>
      </c>
      <c r="F2325">
        <f t="shared" si="40"/>
        <v>10.141373086092001</v>
      </c>
      <c r="H2325">
        <v>4.3044958114624023</v>
      </c>
      <c r="I2325">
        <v>57600.041649168976</v>
      </c>
      <c r="J2325">
        <f>ROUND(Table1[[#This Row],[Discharge Time (s)]]/3600,3)</f>
        <v>16</v>
      </c>
    </row>
    <row r="2326" spans="1:10" hidden="1">
      <c r="A2326" t="s">
        <v>11</v>
      </c>
      <c r="B2326">
        <v>3</v>
      </c>
      <c r="C2326">
        <v>291</v>
      </c>
      <c r="D2326" t="str">
        <f>IF(OR(MOD((Table1[[#This Row],[Cycle]])-1,8)=0,Table1[[#This Row],[Cycle]]=1),"Yes","No")</f>
        <v>No</v>
      </c>
      <c r="E2326">
        <v>1.0147124865383999E-2</v>
      </c>
      <c r="F2326">
        <f t="shared" si="40"/>
        <v>10.147124865383999</v>
      </c>
      <c r="H2326">
        <v>3.8711509704589844</v>
      </c>
      <c r="I2326">
        <v>57602.003698359375</v>
      </c>
      <c r="J2326">
        <f>ROUND(Table1[[#This Row],[Discharge Time (s)]]/3600,3)</f>
        <v>16.001000000000001</v>
      </c>
    </row>
    <row r="2327" spans="1:10" hidden="1">
      <c r="A2327" t="s">
        <v>11</v>
      </c>
      <c r="B2327">
        <v>3</v>
      </c>
      <c r="C2327">
        <v>292</v>
      </c>
      <c r="D2327" t="str">
        <f>IF(OR(MOD((Table1[[#This Row],[Cycle]])-1,8)=0,Table1[[#This Row],[Cycle]]=1),"Yes","No")</f>
        <v>No</v>
      </c>
      <c r="E2327">
        <v>1.0130067484116E-2</v>
      </c>
      <c r="F2327">
        <f t="shared" si="40"/>
        <v>10.130067484116001</v>
      </c>
      <c r="H2327">
        <v>4.0409550666809082</v>
      </c>
      <c r="I2327">
        <v>57601.995176748045</v>
      </c>
      <c r="J2327">
        <f>ROUND(Table1[[#This Row],[Discharge Time (s)]]/3600,3)</f>
        <v>16.001000000000001</v>
      </c>
    </row>
    <row r="2328" spans="1:10" hidden="1">
      <c r="A2328" t="s">
        <v>11</v>
      </c>
      <c r="B2328">
        <v>3</v>
      </c>
      <c r="C2328">
        <v>293</v>
      </c>
      <c r="D2328" t="str">
        <f>IF(OR(MOD((Table1[[#This Row],[Cycle]])-1,8)=0,Table1[[#This Row],[Cycle]]=1),"Yes","No")</f>
        <v>No</v>
      </c>
      <c r="E2328">
        <v>1.0135250295469E-2</v>
      </c>
      <c r="F2328">
        <f t="shared" si="40"/>
        <v>10.135250295469</v>
      </c>
      <c r="H2328">
        <v>4.0409550666809082</v>
      </c>
      <c r="I2328">
        <v>57602.018547318323</v>
      </c>
      <c r="J2328">
        <f>ROUND(Table1[[#This Row],[Discharge Time (s)]]/3600,3)</f>
        <v>16.001000000000001</v>
      </c>
    </row>
    <row r="2329" spans="1:10" hidden="1">
      <c r="A2329" t="s">
        <v>11</v>
      </c>
      <c r="B2329">
        <v>3</v>
      </c>
      <c r="C2329">
        <v>294</v>
      </c>
      <c r="D2329" t="str">
        <f>IF(OR(MOD((Table1[[#This Row],[Cycle]])-1,8)=0,Table1[[#This Row],[Cycle]]=1),"Yes","No")</f>
        <v>No</v>
      </c>
      <c r="E2329">
        <v>1.0132971749805E-2</v>
      </c>
      <c r="F2329">
        <f t="shared" si="40"/>
        <v>10.132971749805</v>
      </c>
      <c r="H2329">
        <v>3.9990599155426025</v>
      </c>
      <c r="I2329">
        <v>57602.005116440021</v>
      </c>
      <c r="J2329">
        <f>ROUND(Table1[[#This Row],[Discharge Time (s)]]/3600,3)</f>
        <v>16.001000000000001</v>
      </c>
    </row>
    <row r="2330" spans="1:10" hidden="1">
      <c r="A2330" t="s">
        <v>11</v>
      </c>
      <c r="B2330">
        <v>3</v>
      </c>
      <c r="C2330">
        <v>295</v>
      </c>
      <c r="D2330" t="str">
        <f>IF(OR(MOD((Table1[[#This Row],[Cycle]])-1,8)=0,Table1[[#This Row],[Cycle]]=1),"Yes","No")</f>
        <v>No</v>
      </c>
      <c r="E2330">
        <v>1.0130664255631999E-2</v>
      </c>
      <c r="F2330">
        <f t="shared" si="40"/>
        <v>10.130664255631999</v>
      </c>
      <c r="H2330">
        <v>4.0409550666809082</v>
      </c>
      <c r="I2330">
        <v>57602.003544505962</v>
      </c>
      <c r="J2330">
        <f>ROUND(Table1[[#This Row],[Discharge Time (s)]]/3600,3)</f>
        <v>16.001000000000001</v>
      </c>
    </row>
    <row r="2331" spans="1:10" hidden="1">
      <c r="A2331" t="s">
        <v>11</v>
      </c>
      <c r="B2331">
        <v>3</v>
      </c>
      <c r="C2331">
        <v>296</v>
      </c>
      <c r="D2331" t="str">
        <f>IF(OR(MOD((Table1[[#This Row],[Cycle]])-1,8)=0,Table1[[#This Row],[Cycle]]=1),"Yes","No")</f>
        <v>No</v>
      </c>
      <c r="E2331">
        <v>0</v>
      </c>
      <c r="F2331">
        <f t="shared" si="40"/>
        <v>0</v>
      </c>
      <c r="H2331">
        <v>4.0409550666809082</v>
      </c>
      <c r="I2331">
        <v>0</v>
      </c>
      <c r="J2331">
        <f>ROUND(Table1[[#This Row],[Discharge Time (s)]]/3600,3)</f>
        <v>0</v>
      </c>
    </row>
    <row r="2332" spans="1:10" hidden="1">
      <c r="A2332" t="s">
        <v>11</v>
      </c>
      <c r="B2332">
        <v>3</v>
      </c>
      <c r="C2332">
        <v>297</v>
      </c>
      <c r="D2332" t="str">
        <f>IF(OR(MOD((Table1[[#This Row],[Cycle]])-1,8)=0,Table1[[#This Row],[Cycle]]=1),"Yes","No")</f>
        <v>Yes</v>
      </c>
      <c r="E2332">
        <v>2.0606126912568998E-2</v>
      </c>
      <c r="F2332">
        <f t="shared" si="40"/>
        <v>20.606126912569</v>
      </c>
      <c r="H2332">
        <v>3.9551143646240234</v>
      </c>
      <c r="I2332">
        <v>127211.62172279634</v>
      </c>
      <c r="J2332">
        <f>ROUND(Table1[[#This Row],[Discharge Time (s)]]/3600,3)</f>
        <v>35.337000000000003</v>
      </c>
    </row>
    <row r="2333" spans="1:10" hidden="1">
      <c r="A2333" t="s">
        <v>11</v>
      </c>
      <c r="B2333">
        <v>3</v>
      </c>
      <c r="C2333">
        <v>298</v>
      </c>
      <c r="D2333" t="str">
        <f>IF(OR(MOD((Table1[[#This Row],[Cycle]])-1,8)=0,Table1[[#This Row],[Cycle]]=1),"Yes","No")</f>
        <v>No</v>
      </c>
      <c r="E2333">
        <v>1.0143788571275E-2</v>
      </c>
      <c r="F2333">
        <f t="shared" si="40"/>
        <v>10.143788571275</v>
      </c>
      <c r="H2333">
        <v>4.1769618988037109</v>
      </c>
      <c r="I2333">
        <v>57600.037584957849</v>
      </c>
      <c r="J2333">
        <f>ROUND(Table1[[#This Row],[Discharge Time (s)]]/3600,3)</f>
        <v>16</v>
      </c>
    </row>
    <row r="2334" spans="1:10" hidden="1">
      <c r="A2334" t="s">
        <v>11</v>
      </c>
      <c r="B2334">
        <v>3</v>
      </c>
      <c r="C2334">
        <v>299</v>
      </c>
      <c r="D2334" t="str">
        <f>IF(OR(MOD((Table1[[#This Row],[Cycle]])-1,8)=0,Table1[[#This Row],[Cycle]]=1),"Yes","No")</f>
        <v>No</v>
      </c>
      <c r="E2334">
        <v>1.0140415004575999E-2</v>
      </c>
      <c r="F2334">
        <f t="shared" si="40"/>
        <v>10.140415004575999</v>
      </c>
      <c r="H2334">
        <v>3.9990599155426025</v>
      </c>
      <c r="I2334">
        <v>57602.0036911973</v>
      </c>
      <c r="J2334">
        <f>ROUND(Table1[[#This Row],[Discharge Time (s)]]/3600,3)</f>
        <v>16.001000000000001</v>
      </c>
    </row>
    <row r="2335" spans="1:10" hidden="1">
      <c r="A2335" t="s">
        <v>11</v>
      </c>
      <c r="B2335">
        <v>3</v>
      </c>
      <c r="C2335">
        <v>300</v>
      </c>
      <c r="D2335" t="str">
        <f>IF(OR(MOD((Table1[[#This Row],[Cycle]])-1,8)=0,Table1[[#This Row],[Cycle]]=1),"Yes","No")</f>
        <v>No</v>
      </c>
      <c r="E2335">
        <v>1.0134701820345E-2</v>
      </c>
      <c r="F2335">
        <f t="shared" si="40"/>
        <v>10.134701820345001</v>
      </c>
      <c r="H2335">
        <v>3.9571220874786377</v>
      </c>
      <c r="I2335">
        <v>57602.003834340416</v>
      </c>
      <c r="J2335">
        <f>ROUND(Table1[[#This Row],[Discharge Time (s)]]/3600,3)</f>
        <v>16.001000000000001</v>
      </c>
    </row>
    <row r="2336" spans="1:10" hidden="1">
      <c r="A2336" t="s">
        <v>11</v>
      </c>
      <c r="B2336">
        <v>3</v>
      </c>
      <c r="C2336">
        <v>301</v>
      </c>
      <c r="D2336" t="str">
        <f>IF(OR(MOD((Table1[[#This Row],[Cycle]])-1,8)=0,Table1[[#This Row],[Cycle]]=1),"Yes","No")</f>
        <v>No</v>
      </c>
      <c r="E2336">
        <v>1.0140842791478E-2</v>
      </c>
      <c r="F2336">
        <f t="shared" si="40"/>
        <v>10.140842791478001</v>
      </c>
      <c r="H2336">
        <v>3.9571220874786377</v>
      </c>
      <c r="I2336">
        <v>57602.003679730595</v>
      </c>
      <c r="J2336">
        <f>ROUND(Table1[[#This Row],[Discharge Time (s)]]/3600,3)</f>
        <v>16.001000000000001</v>
      </c>
    </row>
    <row r="2337" spans="1:10" hidden="1">
      <c r="A2337" t="s">
        <v>11</v>
      </c>
      <c r="B2337">
        <v>3</v>
      </c>
      <c r="C2337">
        <v>302</v>
      </c>
      <c r="D2337" t="str">
        <f>IF(OR(MOD((Table1[[#This Row],[Cycle]])-1,8)=0,Table1[[#This Row],[Cycle]]=1),"Yes","No")</f>
        <v>No</v>
      </c>
      <c r="E2337">
        <v>1.0139075566841E-2</v>
      </c>
      <c r="F2337">
        <f t="shared" si="40"/>
        <v>10.139075566841001</v>
      </c>
      <c r="H2337">
        <v>3.9571220874786377</v>
      </c>
      <c r="I2337">
        <v>57600.037612392378</v>
      </c>
      <c r="J2337">
        <f>ROUND(Table1[[#This Row],[Discharge Time (s)]]/3600,3)</f>
        <v>16</v>
      </c>
    </row>
    <row r="2338" spans="1:10" hidden="1">
      <c r="A2338" t="s">
        <v>11</v>
      </c>
      <c r="B2338">
        <v>3</v>
      </c>
      <c r="C2338">
        <v>303</v>
      </c>
      <c r="D2338" t="str">
        <f>IF(OR(MOD((Table1[[#This Row],[Cycle]])-1,8)=0,Table1[[#This Row],[Cycle]]=1),"Yes","No")</f>
        <v>No</v>
      </c>
      <c r="E2338">
        <v>1.0133172654366999E-2</v>
      </c>
      <c r="F2338">
        <f t="shared" si="40"/>
        <v>10.133172654367</v>
      </c>
      <c r="H2338">
        <v>3.9551143646240234</v>
      </c>
      <c r="I2338">
        <v>57602.001455074074</v>
      </c>
      <c r="J2338">
        <f>ROUND(Table1[[#This Row],[Discharge Time (s)]]/3600,3)</f>
        <v>16.001000000000001</v>
      </c>
    </row>
    <row r="2339" spans="1:10" hidden="1">
      <c r="A2339" t="s">
        <v>11</v>
      </c>
      <c r="B2339">
        <v>3</v>
      </c>
      <c r="C2339">
        <v>304</v>
      </c>
      <c r="D2339" t="str">
        <f>IF(OR(MOD((Table1[[#This Row],[Cycle]])-1,8)=0,Table1[[#This Row],[Cycle]]=1),"Yes","No")</f>
        <v>No</v>
      </c>
      <c r="E2339">
        <v>0</v>
      </c>
      <c r="F2339">
        <f t="shared" si="40"/>
        <v>0</v>
      </c>
      <c r="H2339">
        <v>3.9551143646240234</v>
      </c>
      <c r="I2339">
        <v>0</v>
      </c>
      <c r="J2339">
        <f>ROUND(Table1[[#This Row],[Discharge Time (s)]]/3600,3)</f>
        <v>0</v>
      </c>
    </row>
    <row r="2340" spans="1:10" hidden="1">
      <c r="A2340" t="s">
        <v>11</v>
      </c>
      <c r="B2340">
        <v>3</v>
      </c>
      <c r="C2340">
        <v>305</v>
      </c>
      <c r="D2340" t="str">
        <f>IF(OR(MOD((Table1[[#This Row],[Cycle]])-1,8)=0,Table1[[#This Row],[Cycle]]=1),"Yes","No")</f>
        <v>Yes</v>
      </c>
      <c r="E2340">
        <v>2.0597760348846E-2</v>
      </c>
      <c r="F2340">
        <f t="shared" si="40"/>
        <v>20.597760348846002</v>
      </c>
      <c r="H2340">
        <v>3.9990599155426025</v>
      </c>
      <c r="I2340">
        <v>127102.49170729185</v>
      </c>
      <c r="J2340">
        <f>ROUND(Table1[[#This Row],[Discharge Time (s)]]/3600,3)</f>
        <v>35.305999999999997</v>
      </c>
    </row>
    <row r="2341" spans="1:10" hidden="1">
      <c r="A2341" t="s">
        <v>11</v>
      </c>
      <c r="B2341">
        <v>3</v>
      </c>
      <c r="C2341">
        <v>306</v>
      </c>
      <c r="D2341" t="str">
        <f>IF(OR(MOD((Table1[[#This Row],[Cycle]])-1,8)=0,Table1[[#This Row],[Cycle]]=1),"Yes","No")</f>
        <v>No</v>
      </c>
      <c r="E2341">
        <v>1.0129608053775999E-2</v>
      </c>
      <c r="F2341">
        <f t="shared" si="40"/>
        <v>10.129608053776</v>
      </c>
      <c r="H2341">
        <v>4.308866024017334</v>
      </c>
      <c r="I2341">
        <v>57600.037996860403</v>
      </c>
      <c r="J2341">
        <f>ROUND(Table1[[#This Row],[Discharge Time (s)]]/3600,3)</f>
        <v>16</v>
      </c>
    </row>
    <row r="2342" spans="1:10" hidden="1">
      <c r="A2342" t="s">
        <v>11</v>
      </c>
      <c r="B2342">
        <v>3</v>
      </c>
      <c r="C2342">
        <v>307</v>
      </c>
      <c r="D2342" t="str">
        <f>IF(OR(MOD((Table1[[#This Row],[Cycle]])-1,8)=0,Table1[[#This Row],[Cycle]]=1),"Yes","No")</f>
        <v>No</v>
      </c>
      <c r="E2342">
        <v>1.0139627626647E-2</v>
      </c>
      <c r="F2342">
        <f t="shared" si="40"/>
        <v>10.139627626647</v>
      </c>
      <c r="H2342">
        <v>3.9990599155426025</v>
      </c>
      <c r="I2342">
        <v>57602.00312469936</v>
      </c>
      <c r="J2342">
        <f>ROUND(Table1[[#This Row],[Discharge Time (s)]]/3600,3)</f>
        <v>16.001000000000001</v>
      </c>
    </row>
    <row r="2343" spans="1:10" hidden="1">
      <c r="A2343" t="s">
        <v>11</v>
      </c>
      <c r="B2343">
        <v>3</v>
      </c>
      <c r="C2343">
        <v>308</v>
      </c>
      <c r="D2343" t="str">
        <f>IF(OR(MOD((Table1[[#This Row],[Cycle]])-1,8)=0,Table1[[#This Row],[Cycle]]=1),"Yes","No")</f>
        <v>No</v>
      </c>
      <c r="E2343">
        <v>1.0124018072705E-2</v>
      </c>
      <c r="F2343">
        <f t="shared" si="40"/>
        <v>10.124018072705001</v>
      </c>
      <c r="H2343">
        <v>3.9571220874786377</v>
      </c>
      <c r="I2343">
        <v>57600.01557838211</v>
      </c>
      <c r="J2343">
        <f>ROUND(Table1[[#This Row],[Discharge Time (s)]]/3600,3)</f>
        <v>16</v>
      </c>
    </row>
    <row r="2344" spans="1:10" hidden="1">
      <c r="A2344" t="s">
        <v>11</v>
      </c>
      <c r="B2344">
        <v>3</v>
      </c>
      <c r="C2344">
        <v>309</v>
      </c>
      <c r="D2344" t="str">
        <f>IF(OR(MOD((Table1[[#This Row],[Cycle]])-1,8)=0,Table1[[#This Row],[Cycle]]=1),"Yes","No")</f>
        <v>No</v>
      </c>
      <c r="E2344">
        <v>1.0141885025295E-2</v>
      </c>
      <c r="F2344">
        <f t="shared" si="40"/>
        <v>10.141885025295</v>
      </c>
      <c r="H2344">
        <v>3.9551143646240234</v>
      </c>
      <c r="I2344">
        <v>57601.93553346362</v>
      </c>
      <c r="J2344">
        <f>ROUND(Table1[[#This Row],[Discharge Time (s)]]/3600,3)</f>
        <v>16.001000000000001</v>
      </c>
    </row>
    <row r="2345" spans="1:10" hidden="1">
      <c r="A2345" t="s">
        <v>11</v>
      </c>
      <c r="B2345">
        <v>3</v>
      </c>
      <c r="C2345">
        <v>310</v>
      </c>
      <c r="D2345" t="str">
        <f>IF(OR(MOD((Table1[[#This Row],[Cycle]])-1,8)=0,Table1[[#This Row],[Cycle]]=1),"Yes","No")</f>
        <v>No</v>
      </c>
      <c r="E2345">
        <v>1.0138017131138001E-2</v>
      </c>
      <c r="F2345">
        <f t="shared" si="40"/>
        <v>10.138017131138001</v>
      </c>
      <c r="H2345">
        <v>4.0450582504272461</v>
      </c>
      <c r="I2345">
        <v>57601.97640409616</v>
      </c>
      <c r="J2345">
        <f>ROUND(Table1[[#This Row],[Discharge Time (s)]]/3600,3)</f>
        <v>16.001000000000001</v>
      </c>
    </row>
    <row r="2346" spans="1:10" hidden="1">
      <c r="A2346" t="s">
        <v>11</v>
      </c>
      <c r="B2346">
        <v>3</v>
      </c>
      <c r="C2346">
        <v>311</v>
      </c>
      <c r="D2346" t="str">
        <f>IF(OR(MOD((Table1[[#This Row],[Cycle]])-1,8)=0,Table1[[#This Row],[Cycle]]=1),"Yes","No")</f>
        <v>No</v>
      </c>
      <c r="E2346">
        <v>1.0138826068987E-2</v>
      </c>
      <c r="F2346">
        <f t="shared" si="40"/>
        <v>10.138826068987001</v>
      </c>
      <c r="H2346">
        <v>3.9571220874786377</v>
      </c>
      <c r="I2346">
        <v>57602.001010863365</v>
      </c>
      <c r="J2346">
        <f>ROUND(Table1[[#This Row],[Discharge Time (s)]]/3600,3)</f>
        <v>16.001000000000001</v>
      </c>
    </row>
    <row r="2347" spans="1:10" hidden="1">
      <c r="A2347" t="s">
        <v>11</v>
      </c>
      <c r="B2347">
        <v>3</v>
      </c>
      <c r="C2347">
        <v>312</v>
      </c>
      <c r="D2347" t="str">
        <f>IF(OR(MOD((Table1[[#This Row],[Cycle]])-1,8)=0,Table1[[#This Row],[Cycle]]=1),"Yes","No")</f>
        <v>No</v>
      </c>
      <c r="E2347">
        <v>0</v>
      </c>
      <c r="F2347">
        <f t="shared" si="40"/>
        <v>0</v>
      </c>
      <c r="H2347">
        <v>3.9571220874786377</v>
      </c>
      <c r="I2347">
        <v>0</v>
      </c>
      <c r="J2347">
        <f>ROUND(Table1[[#This Row],[Discharge Time (s)]]/3600,3)</f>
        <v>0</v>
      </c>
    </row>
    <row r="2348" spans="1:10" hidden="1">
      <c r="A2348" t="s">
        <v>11</v>
      </c>
      <c r="B2348">
        <v>3</v>
      </c>
      <c r="C2348">
        <v>313</v>
      </c>
      <c r="D2348" t="str">
        <f>IF(OR(MOD((Table1[[#This Row],[Cycle]])-1,8)=0,Table1[[#This Row],[Cycle]]=1),"Yes","No")</f>
        <v>Yes</v>
      </c>
      <c r="E2348">
        <v>2.0586766768204999E-2</v>
      </c>
      <c r="F2348">
        <f t="shared" si="40"/>
        <v>20.586766768204999</v>
      </c>
      <c r="H2348">
        <v>4.0010900497436523</v>
      </c>
      <c r="I2348">
        <v>126836.92705879244</v>
      </c>
      <c r="J2348">
        <f>ROUND(Table1[[#This Row],[Discharge Time (s)]]/3600,3)</f>
        <v>35.231999999999999</v>
      </c>
    </row>
    <row r="2349" spans="1:10" hidden="1">
      <c r="A2349" t="s">
        <v>11</v>
      </c>
      <c r="B2349">
        <v>3</v>
      </c>
      <c r="C2349">
        <v>314</v>
      </c>
      <c r="D2349" t="str">
        <f>IF(OR(MOD((Table1[[#This Row],[Cycle]])-1,8)=0,Table1[[#This Row],[Cycle]]=1),"Yes","No")</f>
        <v>No</v>
      </c>
      <c r="E2349">
        <v>1.0147900613936001E-2</v>
      </c>
      <c r="F2349">
        <f t="shared" si="40"/>
        <v>10.147900613936001</v>
      </c>
      <c r="H2349">
        <v>4.2230739593505859</v>
      </c>
      <c r="I2349">
        <v>57601.980216235315</v>
      </c>
      <c r="J2349">
        <f>ROUND(Table1[[#This Row],[Discharge Time (s)]]/3600,3)</f>
        <v>16.001000000000001</v>
      </c>
    </row>
    <row r="2350" spans="1:10" hidden="1">
      <c r="A2350" t="s">
        <v>11</v>
      </c>
      <c r="B2350">
        <v>3</v>
      </c>
      <c r="C2350">
        <v>315</v>
      </c>
      <c r="D2350" t="str">
        <f>IF(OR(MOD((Table1[[#This Row],[Cycle]])-1,8)=0,Table1[[#This Row],[Cycle]]=1),"Yes","No")</f>
        <v>No</v>
      </c>
      <c r="E2350">
        <v>1.0152225741172E-2</v>
      </c>
      <c r="F2350">
        <f t="shared" si="40"/>
        <v>10.152225741172</v>
      </c>
      <c r="H2350">
        <v>3.9151413440704346</v>
      </c>
      <c r="I2350">
        <v>57601.989500828371</v>
      </c>
      <c r="J2350">
        <f>ROUND(Table1[[#This Row],[Discharge Time (s)]]/3600,3)</f>
        <v>16.001000000000001</v>
      </c>
    </row>
    <row r="2351" spans="1:10" hidden="1">
      <c r="A2351" t="s">
        <v>11</v>
      </c>
      <c r="B2351">
        <v>3</v>
      </c>
      <c r="C2351">
        <v>316</v>
      </c>
      <c r="D2351" t="str">
        <f>IF(OR(MOD((Table1[[#This Row],[Cycle]])-1,8)=0,Table1[[#This Row],[Cycle]]=1),"Yes","No")</f>
        <v>No</v>
      </c>
      <c r="E2351">
        <v>1.0152883788718E-2</v>
      </c>
      <c r="F2351">
        <f t="shared" si="40"/>
        <v>10.152883788718</v>
      </c>
      <c r="H2351">
        <v>4.0409550666809082</v>
      </c>
      <c r="I2351">
        <v>57601.984494920762</v>
      </c>
      <c r="J2351">
        <f>ROUND(Table1[[#This Row],[Discharge Time (s)]]/3600,3)</f>
        <v>16.001000000000001</v>
      </c>
    </row>
    <row r="2352" spans="1:10" hidden="1">
      <c r="A2352" t="s">
        <v>11</v>
      </c>
      <c r="B2352">
        <v>3</v>
      </c>
      <c r="C2352">
        <v>317</v>
      </c>
      <c r="D2352" t="str">
        <f>IF(OR(MOD((Table1[[#This Row],[Cycle]])-1,8)=0,Table1[[#This Row],[Cycle]]=1),"Yes","No")</f>
        <v>No</v>
      </c>
      <c r="E2352">
        <v>1.0140712118141999E-2</v>
      </c>
      <c r="F2352">
        <f t="shared" si="40"/>
        <v>10.140712118142</v>
      </c>
      <c r="H2352">
        <v>4.1684980392456055</v>
      </c>
      <c r="I2352">
        <v>57601.984352326777</v>
      </c>
      <c r="J2352">
        <f>ROUND(Table1[[#This Row],[Discharge Time (s)]]/3600,3)</f>
        <v>16.001000000000001</v>
      </c>
    </row>
    <row r="2353" spans="1:10" hidden="1">
      <c r="A2353" t="s">
        <v>11</v>
      </c>
      <c r="B2353">
        <v>3</v>
      </c>
      <c r="C2353">
        <v>318</v>
      </c>
      <c r="D2353" t="str">
        <f>IF(OR(MOD((Table1[[#This Row],[Cycle]])-1,8)=0,Table1[[#This Row],[Cycle]]=1),"Yes","No")</f>
        <v>No</v>
      </c>
      <c r="E2353">
        <v>1.0138120364148E-2</v>
      </c>
      <c r="F2353">
        <f t="shared" si="40"/>
        <v>10.138120364148</v>
      </c>
      <c r="H2353">
        <v>3.9990599155426025</v>
      </c>
      <c r="I2353">
        <v>57601.972003846102</v>
      </c>
      <c r="J2353">
        <f>ROUND(Table1[[#This Row],[Discharge Time (s)]]/3600,3)</f>
        <v>16.001000000000001</v>
      </c>
    </row>
    <row r="2354" spans="1:10" hidden="1">
      <c r="A2354" t="s">
        <v>11</v>
      </c>
      <c r="B2354">
        <v>3</v>
      </c>
      <c r="C2354">
        <v>319</v>
      </c>
      <c r="D2354" t="str">
        <f>IF(OR(MOD((Table1[[#This Row],[Cycle]])-1,8)=0,Table1[[#This Row],[Cycle]]=1),"Yes","No")</f>
        <v>No</v>
      </c>
      <c r="E2354">
        <v>1.0142231165698999E-2</v>
      </c>
      <c r="F2354">
        <f t="shared" si="40"/>
        <v>10.142231165699</v>
      </c>
      <c r="H2354">
        <v>3.9131538867950439</v>
      </c>
      <c r="I2354">
        <v>57601.977734949454</v>
      </c>
      <c r="J2354">
        <f>ROUND(Table1[[#This Row],[Discharge Time (s)]]/3600,3)</f>
        <v>16.001000000000001</v>
      </c>
    </row>
    <row r="2355" spans="1:10" hidden="1">
      <c r="A2355" t="s">
        <v>11</v>
      </c>
      <c r="B2355">
        <v>3</v>
      </c>
      <c r="C2355">
        <v>320</v>
      </c>
      <c r="D2355" t="str">
        <f>IF(OR(MOD((Table1[[#This Row],[Cycle]])-1,8)=0,Table1[[#This Row],[Cycle]]=1),"Yes","No")</f>
        <v>No</v>
      </c>
      <c r="E2355">
        <v>0</v>
      </c>
      <c r="F2355">
        <f t="shared" si="40"/>
        <v>0</v>
      </c>
      <c r="H2355">
        <v>3.9131538867950439</v>
      </c>
      <c r="I2355">
        <v>0</v>
      </c>
      <c r="J2355">
        <f>ROUND(Table1[[#This Row],[Discharge Time (s)]]/3600,3)</f>
        <v>0</v>
      </c>
    </row>
    <row r="2356" spans="1:10" hidden="1">
      <c r="A2356" t="s">
        <v>11</v>
      </c>
      <c r="B2356">
        <v>3</v>
      </c>
      <c r="C2356">
        <v>321</v>
      </c>
      <c r="D2356" t="str">
        <f>IF(OR(MOD((Table1[[#This Row],[Cycle]])-1,8)=0,Table1[[#This Row],[Cycle]]=1),"Yes","No")</f>
        <v>Yes</v>
      </c>
      <c r="E2356">
        <v>2.0582761607897002E-2</v>
      </c>
      <c r="F2356">
        <f t="shared" si="40"/>
        <v>20.582761607897002</v>
      </c>
      <c r="H2356">
        <v>4.0848789215087891</v>
      </c>
      <c r="I2356">
        <v>126778.31343573055</v>
      </c>
      <c r="J2356">
        <f>ROUND(Table1[[#This Row],[Discharge Time (s)]]/3600,3)</f>
        <v>35.216000000000001</v>
      </c>
    </row>
    <row r="2357" spans="1:10" hidden="1">
      <c r="A2357" t="s">
        <v>11</v>
      </c>
      <c r="B2357">
        <v>3</v>
      </c>
      <c r="C2357" s="11">
        <v>322</v>
      </c>
      <c r="D2357" t="str">
        <f>IF(OR(MOD((Table1[[#This Row],[Cycle]])-1,8)=0,Table1[[#This Row],[Cycle]]=1),"Yes","No")</f>
        <v>No</v>
      </c>
      <c r="E2357">
        <v>1.0149947639039999E-2</v>
      </c>
      <c r="F2357">
        <f t="shared" si="40"/>
        <v>10.149947639039999</v>
      </c>
      <c r="H2357">
        <v>4.2648983001708984</v>
      </c>
      <c r="I2357">
        <v>57600.09564347093</v>
      </c>
      <c r="J2357">
        <f>ROUND(Table1[[#This Row],[Discharge Time (s)]]/3600,3)</f>
        <v>16</v>
      </c>
    </row>
    <row r="2358" spans="1:10" hidden="1">
      <c r="A2358" t="s">
        <v>11</v>
      </c>
      <c r="B2358">
        <v>3</v>
      </c>
      <c r="C2358" s="11">
        <v>323</v>
      </c>
      <c r="D2358" t="str">
        <f>IF(OR(MOD((Table1[[#This Row],[Cycle]])-1,8)=0,Table1[[#This Row],[Cycle]]=1),"Yes","No")</f>
        <v>No</v>
      </c>
      <c r="E2358">
        <v>1.0149503882985999E-2</v>
      </c>
      <c r="F2358">
        <f t="shared" si="40"/>
        <v>10.149503882986</v>
      </c>
      <c r="H2358">
        <v>3.9151413440704346</v>
      </c>
      <c r="I2358">
        <v>57602.036464412624</v>
      </c>
      <c r="J2358">
        <f>ROUND(Table1[[#This Row],[Discharge Time (s)]]/3600,3)</f>
        <v>16.001000000000001</v>
      </c>
    </row>
    <row r="2359" spans="1:10" hidden="1">
      <c r="A2359" t="s">
        <v>11</v>
      </c>
      <c r="B2359">
        <v>3</v>
      </c>
      <c r="C2359" s="11">
        <v>324</v>
      </c>
      <c r="D2359" t="str">
        <f>IF(OR(MOD((Table1[[#This Row],[Cycle]])-1,8)=0,Table1[[#This Row],[Cycle]]=1),"Yes","No")</f>
        <v>No</v>
      </c>
      <c r="E2359">
        <v>1.0144679676137001E-2</v>
      </c>
      <c r="F2359">
        <f t="shared" si="40"/>
        <v>10.144679676137001</v>
      </c>
      <c r="H2359">
        <v>4.0010900497436523</v>
      </c>
      <c r="I2359">
        <v>57600.068686079154</v>
      </c>
      <c r="J2359">
        <f>ROUND(Table1[[#This Row],[Discharge Time (s)]]/3600,3)</f>
        <v>16</v>
      </c>
    </row>
    <row r="2360" spans="1:10" hidden="1">
      <c r="A2360" t="s">
        <v>11</v>
      </c>
      <c r="B2360">
        <v>3</v>
      </c>
      <c r="C2360" s="11">
        <v>325</v>
      </c>
      <c r="D2360" t="str">
        <f>IF(OR(MOD((Table1[[#This Row],[Cycle]])-1,8)=0,Table1[[#This Row],[Cycle]]=1),"Yes","No")</f>
        <v>No</v>
      </c>
      <c r="E2360">
        <v>1.0136842178757001E-2</v>
      </c>
      <c r="F2360">
        <f t="shared" si="40"/>
        <v>10.136842178757</v>
      </c>
      <c r="H2360">
        <v>4.0010900497436523</v>
      </c>
      <c r="I2360">
        <v>57602.002847128679</v>
      </c>
      <c r="J2360">
        <f>ROUND(Table1[[#This Row],[Discharge Time (s)]]/3600,3)</f>
        <v>16.001000000000001</v>
      </c>
    </row>
    <row r="2361" spans="1:10" hidden="1">
      <c r="A2361" t="s">
        <v>11</v>
      </c>
      <c r="B2361">
        <v>3</v>
      </c>
      <c r="C2361" s="11">
        <v>326</v>
      </c>
      <c r="D2361" t="str">
        <f>IF(OR(MOD((Table1[[#This Row],[Cycle]])-1,8)=0,Table1[[#This Row],[Cycle]]=1),"Yes","No")</f>
        <v>No</v>
      </c>
      <c r="E2361">
        <v>1.0132511993557001E-2</v>
      </c>
      <c r="F2361">
        <f t="shared" si="40"/>
        <v>10.132511993557001</v>
      </c>
      <c r="H2361">
        <v>4.0450582504272461</v>
      </c>
      <c r="I2361">
        <v>57602.002379646918</v>
      </c>
      <c r="J2361">
        <f>ROUND(Table1[[#This Row],[Discharge Time (s)]]/3600,3)</f>
        <v>16.001000000000001</v>
      </c>
    </row>
    <row r="2362" spans="1:10" hidden="1">
      <c r="A2362" t="s">
        <v>11</v>
      </c>
      <c r="B2362">
        <v>3</v>
      </c>
      <c r="C2362" s="11">
        <v>327</v>
      </c>
      <c r="D2362" t="str">
        <f>IF(OR(MOD((Table1[[#This Row],[Cycle]])-1,8)=0,Table1[[#This Row],[Cycle]]=1),"Yes","No")</f>
        <v>No</v>
      </c>
      <c r="E2362">
        <v>1.0111484039705E-2</v>
      </c>
      <c r="F2362">
        <f t="shared" ref="F2362:F2403" si="41">1000*E2362</f>
        <v>10.111484039705001</v>
      </c>
      <c r="H2362">
        <v>3.9571220874786377</v>
      </c>
      <c r="I2362">
        <v>57602.035689044875</v>
      </c>
      <c r="J2362">
        <f>ROUND(Table1[[#This Row],[Discharge Time (s)]]/3600,3)</f>
        <v>16.001000000000001</v>
      </c>
    </row>
    <row r="2363" spans="1:10" hidden="1">
      <c r="A2363" t="s">
        <v>11</v>
      </c>
      <c r="B2363">
        <v>3</v>
      </c>
      <c r="C2363" s="11">
        <v>328</v>
      </c>
      <c r="D2363" t="str">
        <f>IF(OR(MOD((Table1[[#This Row],[Cycle]])-1,8)=0,Table1[[#This Row],[Cycle]]=1),"Yes","No")</f>
        <v>No</v>
      </c>
      <c r="E2363">
        <v>0</v>
      </c>
      <c r="F2363">
        <f t="shared" si="41"/>
        <v>0</v>
      </c>
      <c r="H2363">
        <v>3.9571220874786377</v>
      </c>
      <c r="I2363">
        <v>0</v>
      </c>
      <c r="J2363">
        <f>ROUND(Table1[[#This Row],[Discharge Time (s)]]/3600,3)</f>
        <v>0</v>
      </c>
    </row>
    <row r="2364" spans="1:10" hidden="1">
      <c r="A2364" t="s">
        <v>11</v>
      </c>
      <c r="B2364">
        <v>3</v>
      </c>
      <c r="C2364" s="11">
        <v>329</v>
      </c>
      <c r="D2364" t="str">
        <f>IF(OR(MOD((Table1[[#This Row],[Cycle]])-1,8)=0,Table1[[#This Row],[Cycle]]=1),"Yes","No")</f>
        <v>Yes</v>
      </c>
      <c r="E2364">
        <v>2.0523913297758E-2</v>
      </c>
      <c r="F2364">
        <f t="shared" si="41"/>
        <v>20.523913297758</v>
      </c>
      <c r="H2364">
        <v>4.0828084945678711</v>
      </c>
      <c r="I2364">
        <v>126544.51785766208</v>
      </c>
      <c r="J2364">
        <f>ROUND(Table1[[#This Row],[Discharge Time (s)]]/3600,3)</f>
        <v>35.151000000000003</v>
      </c>
    </row>
    <row r="2365" spans="1:10" hidden="1">
      <c r="A2365" t="s">
        <v>11</v>
      </c>
      <c r="B2365">
        <v>3</v>
      </c>
      <c r="C2365" s="11">
        <v>330</v>
      </c>
      <c r="D2365" t="str">
        <f>IF(OR(MOD((Table1[[#This Row],[Cycle]])-1,8)=0,Table1[[#This Row],[Cycle]]=1),"Yes","No")</f>
        <v>No</v>
      </c>
      <c r="E2365">
        <v>1.0136588864922001E-2</v>
      </c>
      <c r="F2365">
        <f t="shared" si="41"/>
        <v>10.136588864922</v>
      </c>
      <c r="H2365">
        <v>4.3506255149841309</v>
      </c>
      <c r="I2365">
        <v>57600.037840208199</v>
      </c>
      <c r="J2365">
        <f>ROUND(Table1[[#This Row],[Discharge Time (s)]]/3600,3)</f>
        <v>16</v>
      </c>
    </row>
    <row r="2366" spans="1:10" hidden="1">
      <c r="A2366" t="s">
        <v>11</v>
      </c>
      <c r="B2366">
        <v>3</v>
      </c>
      <c r="C2366" s="11">
        <v>331</v>
      </c>
      <c r="D2366" t="str">
        <f>IF(OR(MOD((Table1[[#This Row],[Cycle]])-1,8)=0,Table1[[#This Row],[Cycle]]=1),"Yes","No")</f>
        <v>No</v>
      </c>
      <c r="E2366">
        <v>1.0137766590709E-2</v>
      </c>
      <c r="F2366">
        <f t="shared" si="41"/>
        <v>10.137766590709001</v>
      </c>
      <c r="H2366">
        <v>4.0409550666809082</v>
      </c>
      <c r="I2366">
        <v>57600.042605309653</v>
      </c>
      <c r="J2366">
        <f>ROUND(Table1[[#This Row],[Discharge Time (s)]]/3600,3)</f>
        <v>16</v>
      </c>
    </row>
    <row r="2367" spans="1:10" hidden="1">
      <c r="A2367" t="s">
        <v>11</v>
      </c>
      <c r="B2367">
        <v>3</v>
      </c>
      <c r="C2367" s="11">
        <v>332</v>
      </c>
      <c r="D2367" t="str">
        <f>IF(OR(MOD((Table1[[#This Row],[Cycle]])-1,8)=0,Table1[[#This Row],[Cycle]]=1),"Yes","No")</f>
        <v>No</v>
      </c>
      <c r="E2367">
        <v>1.0136809113790999E-2</v>
      </c>
      <c r="F2367">
        <f t="shared" si="41"/>
        <v>10.136809113790999</v>
      </c>
      <c r="H2367">
        <v>4.0010900497436523</v>
      </c>
      <c r="I2367">
        <v>57600.037828225773</v>
      </c>
      <c r="J2367">
        <f>ROUND(Table1[[#This Row],[Discharge Time (s)]]/3600,3)</f>
        <v>16</v>
      </c>
    </row>
    <row r="2368" spans="1:10" hidden="1">
      <c r="A2368" t="s">
        <v>11</v>
      </c>
      <c r="B2368">
        <v>3</v>
      </c>
      <c r="C2368" s="11">
        <v>333</v>
      </c>
      <c r="D2368" t="str">
        <f>IF(OR(MOD((Table1[[#This Row],[Cycle]])-1,8)=0,Table1[[#This Row],[Cycle]]=1),"Yes","No")</f>
        <v>No</v>
      </c>
      <c r="E2368">
        <v>1.0123159764579E-2</v>
      </c>
      <c r="F2368">
        <f t="shared" si="41"/>
        <v>10.123159764579</v>
      </c>
      <c r="H2368">
        <v>3.9571220874786377</v>
      </c>
      <c r="I2368">
        <v>57602.003349561841</v>
      </c>
      <c r="J2368">
        <f>ROUND(Table1[[#This Row],[Discharge Time (s)]]/3600,3)</f>
        <v>16.001000000000001</v>
      </c>
    </row>
    <row r="2369" spans="1:10" hidden="1">
      <c r="A2369" t="s">
        <v>11</v>
      </c>
      <c r="B2369">
        <v>3</v>
      </c>
      <c r="C2369" s="11">
        <v>334</v>
      </c>
      <c r="D2369" t="str">
        <f>IF(OR(MOD((Table1[[#This Row],[Cycle]])-1,8)=0,Table1[[#This Row],[Cycle]]=1),"Yes","No")</f>
        <v>No</v>
      </c>
      <c r="E2369">
        <v>1.0125125559400001E-2</v>
      </c>
      <c r="F2369">
        <f t="shared" si="41"/>
        <v>10.125125559400001</v>
      </c>
      <c r="H2369">
        <v>3.9131538867950439</v>
      </c>
      <c r="I2369">
        <v>57601.994129771963</v>
      </c>
      <c r="J2369">
        <f>ROUND(Table1[[#This Row],[Discharge Time (s)]]/3600,3)</f>
        <v>16.001000000000001</v>
      </c>
    </row>
    <row r="2370" spans="1:10" hidden="1">
      <c r="A2370" t="s">
        <v>11</v>
      </c>
      <c r="B2370">
        <v>3</v>
      </c>
      <c r="C2370" s="11">
        <v>335</v>
      </c>
      <c r="D2370" t="str">
        <f>IF(OR(MOD((Table1[[#This Row],[Cycle]])-1,8)=0,Table1[[#This Row],[Cycle]]=1),"Yes","No")</f>
        <v>No</v>
      </c>
      <c r="E2370">
        <v>1.0136046867209E-2</v>
      </c>
      <c r="F2370">
        <f t="shared" si="41"/>
        <v>10.136046867209</v>
      </c>
      <c r="H2370">
        <v>4.0828084945678711</v>
      </c>
      <c r="I2370">
        <v>57601.999289651416</v>
      </c>
      <c r="J2370">
        <f>ROUND(Table1[[#This Row],[Discharge Time (s)]]/3600,3)</f>
        <v>16.001000000000001</v>
      </c>
    </row>
    <row r="2371" spans="1:10" hidden="1">
      <c r="A2371" t="s">
        <v>11</v>
      </c>
      <c r="B2371">
        <v>3</v>
      </c>
      <c r="C2371" s="11">
        <v>336</v>
      </c>
      <c r="D2371" t="str">
        <f>IF(OR(MOD((Table1[[#This Row],[Cycle]])-1,8)=0,Table1[[#This Row],[Cycle]]=1),"Yes","No")</f>
        <v>No</v>
      </c>
      <c r="E2371">
        <v>0</v>
      </c>
      <c r="F2371">
        <f t="shared" si="41"/>
        <v>0</v>
      </c>
      <c r="H2371">
        <v>4.0828084945678711</v>
      </c>
      <c r="I2371">
        <v>0</v>
      </c>
      <c r="J2371">
        <f>ROUND(Table1[[#This Row],[Discharge Time (s)]]/3600,3)</f>
        <v>0</v>
      </c>
    </row>
    <row r="2372" spans="1:10" hidden="1">
      <c r="A2372" t="s">
        <v>11</v>
      </c>
      <c r="B2372">
        <v>3</v>
      </c>
      <c r="C2372" s="11">
        <v>337</v>
      </c>
      <c r="D2372" t="str">
        <f>IF(OR(MOD((Table1[[#This Row],[Cycle]])-1,8)=0,Table1[[#This Row],[Cycle]]=1),"Yes","No")</f>
        <v>Yes</v>
      </c>
      <c r="E2372">
        <v>2.0499428849201001E-2</v>
      </c>
      <c r="F2372">
        <f t="shared" si="41"/>
        <v>20.499428849201003</v>
      </c>
      <c r="H2372">
        <v>4.0430059432983398</v>
      </c>
      <c r="I2372">
        <v>126322.57322884326</v>
      </c>
      <c r="J2372">
        <f>ROUND(Table1[[#This Row],[Discharge Time (s)]]/3600,3)</f>
        <v>35.090000000000003</v>
      </c>
    </row>
    <row r="2373" spans="1:10" hidden="1">
      <c r="A2373" t="s">
        <v>11</v>
      </c>
      <c r="B2373">
        <v>3</v>
      </c>
      <c r="C2373" s="11">
        <v>338</v>
      </c>
      <c r="D2373" t="str">
        <f>IF(OR(MOD((Table1[[#This Row],[Cycle]])-1,8)=0,Table1[[#This Row],[Cycle]]=1),"Yes","No")</f>
        <v>No</v>
      </c>
      <c r="E2373">
        <v>1.013722091011E-2</v>
      </c>
      <c r="F2373">
        <f t="shared" si="41"/>
        <v>10.137220910110001</v>
      </c>
      <c r="H2373">
        <v>4.2209300994873047</v>
      </c>
      <c r="I2373">
        <v>57602.004079264952</v>
      </c>
      <c r="J2373">
        <f>ROUND(Table1[[#This Row],[Discharge Time (s)]]/3600,3)</f>
        <v>16.001000000000001</v>
      </c>
    </row>
    <row r="2374" spans="1:10" hidden="1">
      <c r="A2374" t="s">
        <v>11</v>
      </c>
      <c r="B2374">
        <v>3</v>
      </c>
      <c r="C2374" s="11">
        <v>339</v>
      </c>
      <c r="D2374" t="str">
        <f>IF(OR(MOD((Table1[[#This Row],[Cycle]])-1,8)=0,Table1[[#This Row],[Cycle]]=1),"Yes","No")</f>
        <v>No</v>
      </c>
      <c r="E2374">
        <v>1.0144334828863E-2</v>
      </c>
      <c r="F2374">
        <f t="shared" si="41"/>
        <v>10.144334828863</v>
      </c>
      <c r="H2374">
        <v>3.9591317176818848</v>
      </c>
      <c r="I2374">
        <v>57602.00399734838</v>
      </c>
      <c r="J2374">
        <f>ROUND(Table1[[#This Row],[Discharge Time (s)]]/3600,3)</f>
        <v>16.001000000000001</v>
      </c>
    </row>
    <row r="2375" spans="1:10" hidden="1">
      <c r="A2375" t="s">
        <v>11</v>
      </c>
      <c r="B2375">
        <v>3</v>
      </c>
      <c r="C2375" s="11">
        <v>340</v>
      </c>
      <c r="D2375" t="str">
        <f>IF(OR(MOD((Table1[[#This Row],[Cycle]])-1,8)=0,Table1[[#This Row],[Cycle]]=1),"Yes","No")</f>
        <v>No</v>
      </c>
      <c r="E2375">
        <v>1.0138558547179001E-2</v>
      </c>
      <c r="F2375">
        <f t="shared" si="41"/>
        <v>10.138558547179001</v>
      </c>
      <c r="H2375">
        <v>4.0430059432983398</v>
      </c>
      <c r="I2375">
        <v>57602.019352398245</v>
      </c>
      <c r="J2375">
        <f>ROUND(Table1[[#This Row],[Discharge Time (s)]]/3600,3)</f>
        <v>16.001000000000001</v>
      </c>
    </row>
    <row r="2376" spans="1:10" hidden="1">
      <c r="A2376" t="s">
        <v>11</v>
      </c>
      <c r="B2376">
        <v>3</v>
      </c>
      <c r="C2376" s="11">
        <v>341</v>
      </c>
      <c r="D2376" t="str">
        <f>IF(OR(MOD((Table1[[#This Row],[Cycle]])-1,8)=0,Table1[[#This Row],[Cycle]]=1),"Yes","No")</f>
        <v>No</v>
      </c>
      <c r="E2376">
        <v>1.0136389276448001E-2</v>
      </c>
      <c r="F2376">
        <f t="shared" si="41"/>
        <v>10.136389276448</v>
      </c>
      <c r="H2376">
        <v>3.9990599155426025</v>
      </c>
      <c r="I2376">
        <v>57602.03241155752</v>
      </c>
      <c r="J2376">
        <f>ROUND(Table1[[#This Row],[Discharge Time (s)]]/3600,3)</f>
        <v>16.001000000000001</v>
      </c>
    </row>
    <row r="2377" spans="1:10" hidden="1">
      <c r="A2377" t="s">
        <v>11</v>
      </c>
      <c r="B2377">
        <v>3</v>
      </c>
      <c r="C2377" s="11">
        <v>342</v>
      </c>
      <c r="D2377" t="str">
        <f>IF(OR(MOD((Table1[[#This Row],[Cycle]])-1,8)=0,Table1[[#This Row],[Cycle]]=1),"Yes","No")</f>
        <v>No</v>
      </c>
      <c r="F2377">
        <f t="shared" si="41"/>
        <v>0</v>
      </c>
      <c r="J2377">
        <f>ROUND(Table1[[#This Row],[Discharge Time (s)]]/3600,3)</f>
        <v>0</v>
      </c>
    </row>
    <row r="2378" spans="1:10" hidden="1">
      <c r="A2378" t="s">
        <v>11</v>
      </c>
      <c r="B2378">
        <v>3</v>
      </c>
      <c r="C2378" s="11">
        <v>343</v>
      </c>
      <c r="D2378" t="str">
        <f>IF(OR(MOD((Table1[[#This Row],[Cycle]])-1,8)=0,Table1[[#This Row],[Cycle]]=1),"Yes","No")</f>
        <v>No</v>
      </c>
      <c r="F2378">
        <f t="shared" si="41"/>
        <v>0</v>
      </c>
      <c r="J2378">
        <f>ROUND(Table1[[#This Row],[Discharge Time (s)]]/3600,3)</f>
        <v>0</v>
      </c>
    </row>
    <row r="2379" spans="1:10" hidden="1">
      <c r="A2379" t="s">
        <v>11</v>
      </c>
      <c r="B2379">
        <v>3</v>
      </c>
      <c r="C2379" s="11">
        <v>344</v>
      </c>
      <c r="D2379" t="str">
        <f>IF(OR(MOD((Table1[[#This Row],[Cycle]])-1,8)=0,Table1[[#This Row],[Cycle]]=1),"Yes","No")</f>
        <v>No</v>
      </c>
      <c r="F2379">
        <f t="shared" si="41"/>
        <v>0</v>
      </c>
      <c r="J2379">
        <f>ROUND(Table1[[#This Row],[Discharge Time (s)]]/3600,3)</f>
        <v>0</v>
      </c>
    </row>
    <row r="2380" spans="1:10" hidden="1">
      <c r="A2380" t="s">
        <v>11</v>
      </c>
      <c r="B2380">
        <v>3</v>
      </c>
      <c r="C2380" s="11">
        <v>345</v>
      </c>
      <c r="D2380" t="str">
        <f>IF(OR(MOD((Table1[[#This Row],[Cycle]])-1,8)=0,Table1[[#This Row],[Cycle]]=1),"Yes","No")</f>
        <v>Yes</v>
      </c>
      <c r="E2380">
        <v>2.0499081532675999E-2</v>
      </c>
      <c r="F2380">
        <f t="shared" si="41"/>
        <v>20.499081532675998</v>
      </c>
      <c r="H2380">
        <v>4.1267094612121582</v>
      </c>
      <c r="I2380">
        <v>126260.02722413972</v>
      </c>
      <c r="J2380">
        <f>ROUND(Table1[[#This Row],[Discharge Time (s)]]/3600,3)</f>
        <v>35.072000000000003</v>
      </c>
    </row>
    <row r="2381" spans="1:10" hidden="1">
      <c r="A2381" t="s">
        <v>11</v>
      </c>
      <c r="B2381">
        <v>3</v>
      </c>
      <c r="C2381" s="11">
        <v>346</v>
      </c>
      <c r="D2381" t="str">
        <f>IF(OR(MOD((Table1[[#This Row],[Cycle]])-1,8)=0,Table1[[#This Row],[Cycle]]=1),"Yes","No")</f>
        <v>No</v>
      </c>
      <c r="E2381">
        <v>1.0148328309903001E-2</v>
      </c>
      <c r="F2381">
        <f t="shared" si="41"/>
        <v>10.148328309903</v>
      </c>
      <c r="H2381">
        <v>4.2648983001708984</v>
      </c>
      <c r="I2381">
        <v>57601.996398984775</v>
      </c>
      <c r="J2381">
        <f>ROUND(Table1[[#This Row],[Discharge Time (s)]]/3600,3)</f>
        <v>16.001000000000001</v>
      </c>
    </row>
    <row r="2382" spans="1:10" hidden="1">
      <c r="A2382" t="s">
        <v>11</v>
      </c>
      <c r="B2382">
        <v>3</v>
      </c>
      <c r="C2382" s="11">
        <v>347</v>
      </c>
      <c r="D2382" t="str">
        <f>IF(OR(MOD((Table1[[#This Row],[Cycle]])-1,8)=0,Table1[[#This Row],[Cycle]]=1),"Yes","No")</f>
        <v>No</v>
      </c>
      <c r="E2382">
        <v>1.0141414342741999E-2</v>
      </c>
      <c r="F2382">
        <f t="shared" si="41"/>
        <v>10.141414342741999</v>
      </c>
      <c r="H2382">
        <v>4.0010900497436523</v>
      </c>
      <c r="I2382">
        <v>57601.997570555031</v>
      </c>
      <c r="J2382">
        <f>ROUND(Table1[[#This Row],[Discharge Time (s)]]/3600,3)</f>
        <v>16.001000000000001</v>
      </c>
    </row>
    <row r="2383" spans="1:10" hidden="1">
      <c r="A2383" t="s">
        <v>11</v>
      </c>
      <c r="B2383">
        <v>3</v>
      </c>
      <c r="C2383" s="11">
        <v>348</v>
      </c>
      <c r="D2383" t="str">
        <f>IF(OR(MOD((Table1[[#This Row],[Cycle]])-1,8)=0,Table1[[#This Row],[Cycle]]=1),"Yes","No")</f>
        <v>No</v>
      </c>
      <c r="E2383">
        <v>1.0141290004864001E-2</v>
      </c>
      <c r="F2383">
        <f t="shared" si="41"/>
        <v>10.141290004864</v>
      </c>
      <c r="H2383">
        <v>4.0430059432983398</v>
      </c>
      <c r="I2383">
        <v>57600.023087147143</v>
      </c>
      <c r="J2383">
        <f>ROUND(Table1[[#This Row],[Discharge Time (s)]]/3600,3)</f>
        <v>16</v>
      </c>
    </row>
    <row r="2384" spans="1:10" hidden="1">
      <c r="A2384" t="s">
        <v>11</v>
      </c>
      <c r="B2384">
        <v>3</v>
      </c>
      <c r="C2384" s="11">
        <v>349</v>
      </c>
      <c r="D2384" t="str">
        <f>IF(OR(MOD((Table1[[#This Row],[Cycle]])-1,8)=0,Table1[[#This Row],[Cycle]]=1),"Yes","No")</f>
        <v>No</v>
      </c>
      <c r="E2384">
        <v>1.0134755628371E-2</v>
      </c>
      <c r="F2384">
        <f t="shared" si="41"/>
        <v>10.134755628371</v>
      </c>
      <c r="H2384">
        <v>4.0430059432983398</v>
      </c>
      <c r="I2384">
        <v>57601.986467360533</v>
      </c>
      <c r="J2384">
        <f>ROUND(Table1[[#This Row],[Discharge Time (s)]]/3600,3)</f>
        <v>16.001000000000001</v>
      </c>
    </row>
    <row r="2385" spans="1:10" hidden="1">
      <c r="A2385" t="s">
        <v>11</v>
      </c>
      <c r="B2385">
        <v>3</v>
      </c>
      <c r="C2385" s="11">
        <v>350</v>
      </c>
      <c r="D2385" t="str">
        <f>IF(OR(MOD((Table1[[#This Row],[Cycle]])-1,8)=0,Table1[[#This Row],[Cycle]]=1),"Yes","No")</f>
        <v>No</v>
      </c>
      <c r="E2385">
        <v>1.0136691420647E-2</v>
      </c>
      <c r="F2385">
        <f t="shared" si="41"/>
        <v>10.136691420646999</v>
      </c>
      <c r="H2385">
        <v>4.0031218528747559</v>
      </c>
      <c r="I2385">
        <v>57601.978717026737</v>
      </c>
      <c r="J2385">
        <f>ROUND(Table1[[#This Row],[Discharge Time (s)]]/3600,3)</f>
        <v>16.001000000000001</v>
      </c>
    </row>
    <row r="2386" spans="1:10" hidden="1">
      <c r="A2386" t="s">
        <v>11</v>
      </c>
      <c r="B2386">
        <v>3</v>
      </c>
      <c r="C2386" s="11">
        <v>351</v>
      </c>
      <c r="D2386" t="str">
        <f>IF(OR(MOD((Table1[[#This Row],[Cycle]])-1,8)=0,Table1[[#This Row],[Cycle]]=1),"Yes","No")</f>
        <v>No</v>
      </c>
      <c r="E2386">
        <v>1.0141175147963999E-2</v>
      </c>
      <c r="F2386">
        <f t="shared" si="41"/>
        <v>10.141175147963999</v>
      </c>
      <c r="H2386">
        <v>3.9591317176818848</v>
      </c>
      <c r="I2386">
        <v>57600.004134971736</v>
      </c>
      <c r="J2386">
        <f>ROUND(Table1[[#This Row],[Discharge Time (s)]]/3600,3)</f>
        <v>16</v>
      </c>
    </row>
    <row r="2387" spans="1:10" hidden="1">
      <c r="A2387" t="s">
        <v>11</v>
      </c>
      <c r="B2387">
        <v>3</v>
      </c>
      <c r="C2387" s="11">
        <v>352</v>
      </c>
      <c r="D2387" t="str">
        <f>IF(OR(MOD((Table1[[#This Row],[Cycle]])-1,8)=0,Table1[[#This Row],[Cycle]]=1),"Yes","No")</f>
        <v>No</v>
      </c>
      <c r="E2387">
        <v>0</v>
      </c>
      <c r="F2387">
        <f t="shared" si="41"/>
        <v>0</v>
      </c>
      <c r="H2387">
        <v>3.9591317176818848</v>
      </c>
      <c r="I2387">
        <v>0</v>
      </c>
      <c r="J2387">
        <f>ROUND(Table1[[#This Row],[Discharge Time (s)]]/3600,3)</f>
        <v>0</v>
      </c>
    </row>
    <row r="2388" spans="1:10" hidden="1">
      <c r="A2388" t="s">
        <v>11</v>
      </c>
      <c r="B2388">
        <v>3</v>
      </c>
      <c r="C2388" s="11">
        <v>353</v>
      </c>
      <c r="D2388" t="str">
        <f>IF(OR(MOD((Table1[[#This Row],[Cycle]])-1,8)=0,Table1[[#This Row],[Cycle]]=1),"Yes","No")</f>
        <v>Yes</v>
      </c>
      <c r="E2388">
        <v>2.0432881343430999E-2</v>
      </c>
      <c r="F2388">
        <f t="shared" si="41"/>
        <v>20.432881343430999</v>
      </c>
      <c r="H2388">
        <v>4.4326319694519043</v>
      </c>
      <c r="I2388">
        <v>129548.22638442142</v>
      </c>
      <c r="J2388">
        <f>ROUND(Table1[[#This Row],[Discharge Time (s)]]/3600,3)</f>
        <v>35.985999999999997</v>
      </c>
    </row>
    <row r="2389" spans="1:10" hidden="1">
      <c r="A2389" t="s">
        <v>11</v>
      </c>
      <c r="B2389">
        <v>3</v>
      </c>
      <c r="C2389" s="11">
        <v>354</v>
      </c>
      <c r="D2389" t="str">
        <f>IF(OR(MOD((Table1[[#This Row],[Cycle]])-1,8)=0,Table1[[#This Row],[Cycle]]=1),"Yes","No")</f>
        <v>No</v>
      </c>
      <c r="E2389">
        <v>9.8956926646330007E-3</v>
      </c>
      <c r="F2389">
        <f t="shared" si="41"/>
        <v>9.8956926646330015</v>
      </c>
      <c r="H2389">
        <v>4.3053297996520996</v>
      </c>
      <c r="I2389">
        <v>57602.005502524851</v>
      </c>
      <c r="J2389">
        <f>ROUND(Table1[[#This Row],[Discharge Time (s)]]/3600,3)</f>
        <v>16.001000000000001</v>
      </c>
    </row>
    <row r="2390" spans="1:10" hidden="1">
      <c r="A2390" t="s">
        <v>11</v>
      </c>
      <c r="B2390">
        <v>3</v>
      </c>
      <c r="C2390" s="11">
        <v>355</v>
      </c>
      <c r="D2390" t="str">
        <f>IF(OR(MOD((Table1[[#This Row],[Cycle]])-1,8)=0,Table1[[#This Row],[Cycle]]=1),"Yes","No")</f>
        <v>No</v>
      </c>
      <c r="E2390">
        <v>9.8837160088710001E-3</v>
      </c>
      <c r="F2390">
        <f t="shared" si="41"/>
        <v>9.8837160088709997</v>
      </c>
      <c r="H2390">
        <v>4.0815324783325195</v>
      </c>
      <c r="I2390">
        <v>57602.005877516654</v>
      </c>
      <c r="J2390">
        <f>ROUND(Table1[[#This Row],[Discharge Time (s)]]/3600,3)</f>
        <v>16.001000000000001</v>
      </c>
    </row>
    <row r="2391" spans="1:10" hidden="1">
      <c r="A2391" t="s">
        <v>11</v>
      </c>
      <c r="B2391">
        <v>3</v>
      </c>
      <c r="C2391" s="11">
        <v>356</v>
      </c>
      <c r="D2391" t="str">
        <f>IF(OR(MOD((Table1[[#This Row],[Cycle]])-1,8)=0,Table1[[#This Row],[Cycle]]=1),"Yes","No")</f>
        <v>No</v>
      </c>
      <c r="E2391">
        <v>9.8814229593999995E-3</v>
      </c>
      <c r="F2391">
        <f t="shared" si="41"/>
        <v>9.8814229594</v>
      </c>
      <c r="H2391">
        <v>4.0794668197631836</v>
      </c>
      <c r="I2391">
        <v>57602.005896676739</v>
      </c>
      <c r="J2391">
        <f>ROUND(Table1[[#This Row],[Discharge Time (s)]]/3600,3)</f>
        <v>16.001000000000001</v>
      </c>
    </row>
    <row r="2392" spans="1:10" hidden="1">
      <c r="A2392" t="s">
        <v>11</v>
      </c>
      <c r="B2392">
        <v>3</v>
      </c>
      <c r="C2392" s="11">
        <v>357</v>
      </c>
      <c r="D2392" t="str">
        <f>IF(OR(MOD((Table1[[#This Row],[Cycle]])-1,8)=0,Table1[[#This Row],[Cycle]]=1),"Yes","No")</f>
        <v>No</v>
      </c>
      <c r="E2392">
        <v>9.8676105722069994E-3</v>
      </c>
      <c r="F2392">
        <f t="shared" si="41"/>
        <v>9.8676105722069991</v>
      </c>
      <c r="H2392">
        <v>4.0396904945373535</v>
      </c>
      <c r="I2392">
        <v>57602.005942439151</v>
      </c>
      <c r="J2392">
        <f>ROUND(Table1[[#This Row],[Discharge Time (s)]]/3600,3)</f>
        <v>16.001000000000001</v>
      </c>
    </row>
    <row r="2393" spans="1:10" hidden="1">
      <c r="A2393" t="s">
        <v>11</v>
      </c>
      <c r="B2393">
        <v>3</v>
      </c>
      <c r="C2393" s="11">
        <v>358</v>
      </c>
      <c r="D2393" t="str">
        <f>IF(OR(MOD((Table1[[#This Row],[Cycle]])-1,8)=0,Table1[[#This Row],[Cycle]]=1),"Yes","No")</f>
        <v>No</v>
      </c>
      <c r="E2393">
        <v>9.8746301418779995E-3</v>
      </c>
      <c r="F2393">
        <f t="shared" si="41"/>
        <v>9.8746301418779989</v>
      </c>
      <c r="H2393">
        <v>4.0417380332946777</v>
      </c>
      <c r="I2393">
        <v>57602.005762877816</v>
      </c>
      <c r="J2393">
        <f>ROUND(Table1[[#This Row],[Discharge Time (s)]]/3600,3)</f>
        <v>16.001000000000001</v>
      </c>
    </row>
    <row r="2394" spans="1:10" hidden="1">
      <c r="A2394" t="s">
        <v>11</v>
      </c>
      <c r="B2394">
        <v>3</v>
      </c>
      <c r="C2394" s="11">
        <v>359</v>
      </c>
      <c r="D2394" t="str">
        <f>IF(OR(MOD((Table1[[#This Row],[Cycle]])-1,8)=0,Table1[[#This Row],[Cycle]]=1),"Yes","No")</f>
        <v>No</v>
      </c>
      <c r="E2394">
        <v>9.8740040355420004E-3</v>
      </c>
      <c r="F2394">
        <f t="shared" si="41"/>
        <v>9.8740040355420007</v>
      </c>
      <c r="H2394">
        <v>4.0815324783325195</v>
      </c>
      <c r="I2394">
        <v>57602.0059329215</v>
      </c>
      <c r="J2394">
        <f>ROUND(Table1[[#This Row],[Discharge Time (s)]]/3600,3)</f>
        <v>16.001000000000001</v>
      </c>
    </row>
    <row r="2395" spans="1:10" hidden="1">
      <c r="A2395" t="s">
        <v>11</v>
      </c>
      <c r="B2395">
        <v>3</v>
      </c>
      <c r="C2395" s="11">
        <v>360</v>
      </c>
      <c r="D2395" t="str">
        <f>IF(OR(MOD((Table1[[#This Row],[Cycle]])-1,8)=0,Table1[[#This Row],[Cycle]]=1),"Yes","No")</f>
        <v>No</v>
      </c>
      <c r="E2395">
        <v>0</v>
      </c>
      <c r="F2395">
        <f t="shared" si="41"/>
        <v>0</v>
      </c>
      <c r="H2395">
        <v>4.0815324783325195</v>
      </c>
      <c r="I2395">
        <v>0</v>
      </c>
      <c r="J2395">
        <f>ROUND(Table1[[#This Row],[Discharge Time (s)]]/3600,3)</f>
        <v>0</v>
      </c>
    </row>
    <row r="2396" spans="1:10" hidden="1">
      <c r="A2396" t="s">
        <v>11</v>
      </c>
      <c r="B2396">
        <v>3</v>
      </c>
      <c r="C2396" s="11">
        <v>361</v>
      </c>
      <c r="D2396" t="str">
        <f>IF(OR(MOD((Table1[[#This Row],[Cycle]])-1,8)=0,Table1[[#This Row],[Cycle]]=1),"Yes","No")</f>
        <v>Yes</v>
      </c>
      <c r="E2396">
        <v>2.0373601157024999E-2</v>
      </c>
      <c r="F2396">
        <f t="shared" si="41"/>
        <v>20.373601157025</v>
      </c>
      <c r="H2396">
        <v>4.1254196166992188</v>
      </c>
      <c r="I2396">
        <v>129525.54912616794</v>
      </c>
      <c r="J2396">
        <f>ROUND(Table1[[#This Row],[Discharge Time (s)]]/3600,3)</f>
        <v>35.978999999999999</v>
      </c>
    </row>
    <row r="2397" spans="1:10" hidden="1">
      <c r="A2397" t="s">
        <v>11</v>
      </c>
      <c r="B2397">
        <v>3</v>
      </c>
      <c r="C2397" s="11">
        <v>362</v>
      </c>
      <c r="D2397" t="str">
        <f>IF(OR(MOD((Table1[[#This Row],[Cycle]])-1,8)=0,Table1[[#This Row],[Cycle]]=1),"Yes","No")</f>
        <v>No</v>
      </c>
      <c r="E2397">
        <v>3.3566357272029998E-3</v>
      </c>
      <c r="F2397">
        <f t="shared" si="41"/>
        <v>3.3566357272029999</v>
      </c>
      <c r="H2397">
        <v>4.390967845916748</v>
      </c>
      <c r="I2397">
        <v>20940.989955202869</v>
      </c>
      <c r="J2397">
        <f>ROUND(Table1[[#This Row],[Discharge Time (s)]]/3600,3)</f>
        <v>5.8170000000000002</v>
      </c>
    </row>
    <row r="2398" spans="1:10" hidden="1">
      <c r="A2398" t="s">
        <v>11</v>
      </c>
      <c r="B2398">
        <v>3</v>
      </c>
      <c r="C2398" s="11">
        <v>363</v>
      </c>
      <c r="D2398" t="str">
        <f>IF(OR(MOD((Table1[[#This Row],[Cycle]])-1,8)=0,Table1[[#This Row],[Cycle]]=1),"Yes","No")</f>
        <v>No</v>
      </c>
      <c r="E2398">
        <v>4.29222070595E-4</v>
      </c>
      <c r="F2398">
        <f t="shared" si="41"/>
        <v>0.429222070595</v>
      </c>
      <c r="H2398">
        <v>115.57027435302734</v>
      </c>
      <c r="I2398">
        <v>14642.054545744761</v>
      </c>
      <c r="J2398">
        <f>ROUND(Table1[[#This Row],[Discharge Time (s)]]/3600,3)</f>
        <v>4.0670000000000002</v>
      </c>
    </row>
    <row r="2399" spans="1:10" hidden="1">
      <c r="A2399" t="s">
        <v>11</v>
      </c>
      <c r="B2399">
        <v>3</v>
      </c>
      <c r="C2399" s="11">
        <v>364</v>
      </c>
      <c r="D2399" t="str">
        <f>IF(OR(MOD((Table1[[#This Row],[Cycle]])-1,8)=0,Table1[[#This Row],[Cycle]]=1),"Yes","No")</f>
        <v>No</v>
      </c>
      <c r="E2399">
        <v>4.06256323928E-4</v>
      </c>
      <c r="F2399">
        <f t="shared" si="41"/>
        <v>0.40625632392799998</v>
      </c>
      <c r="H2399">
        <v>130.01655578613281</v>
      </c>
      <c r="I2399">
        <v>14544.529343153539</v>
      </c>
      <c r="J2399">
        <f>ROUND(Table1[[#This Row],[Discharge Time (s)]]/3600,3)</f>
        <v>4.04</v>
      </c>
    </row>
    <row r="2400" spans="1:10" hidden="1">
      <c r="A2400" t="s">
        <v>11</v>
      </c>
      <c r="B2400">
        <v>3</v>
      </c>
      <c r="C2400" s="11">
        <v>365</v>
      </c>
      <c r="D2400" t="str">
        <f>IF(OR(MOD((Table1[[#This Row],[Cycle]])-1,8)=0,Table1[[#This Row],[Cycle]]=1),"Yes","No")</f>
        <v>No</v>
      </c>
      <c r="E2400">
        <v>4.1076152035999998E-4</v>
      </c>
      <c r="F2400">
        <f t="shared" si="41"/>
        <v>0.41076152035999997</v>
      </c>
      <c r="H2400">
        <v>173.35540771484375</v>
      </c>
      <c r="I2400">
        <v>14614.251472425853</v>
      </c>
      <c r="J2400">
        <f>ROUND(Table1[[#This Row],[Discharge Time (s)]]/3600,3)</f>
        <v>4.0599999999999996</v>
      </c>
    </row>
    <row r="2401" spans="1:10" hidden="1">
      <c r="A2401" t="s">
        <v>11</v>
      </c>
      <c r="B2401">
        <v>3</v>
      </c>
      <c r="C2401" s="11">
        <v>366</v>
      </c>
      <c r="D2401" t="str">
        <f>IF(OR(MOD((Table1[[#This Row],[Cycle]])-1,8)=0,Table1[[#This Row],[Cycle]]=1),"Yes","No")</f>
        <v>No</v>
      </c>
      <c r="E2401">
        <v>5.0493360232999995E-4</v>
      </c>
      <c r="F2401">
        <f t="shared" si="41"/>
        <v>0.50493360232999995</v>
      </c>
      <c r="H2401">
        <v>86.677703857421875</v>
      </c>
      <c r="I2401">
        <v>14532.458857097634</v>
      </c>
      <c r="J2401">
        <f>ROUND(Table1[[#This Row],[Discharge Time (s)]]/3600,3)</f>
        <v>4.0369999999999999</v>
      </c>
    </row>
    <row r="2402" spans="1:10" hidden="1">
      <c r="A2402" t="s">
        <v>11</v>
      </c>
      <c r="B2402">
        <v>3</v>
      </c>
      <c r="C2402" s="11">
        <v>367</v>
      </c>
      <c r="D2402" t="str">
        <f>IF(OR(MOD((Table1[[#This Row],[Cycle]])-1,8)=0,Table1[[#This Row],[Cycle]]=1),"Yes","No")</f>
        <v>No</v>
      </c>
      <c r="E2402">
        <v>3.8773123616000002E-4</v>
      </c>
      <c r="F2402">
        <f t="shared" si="41"/>
        <v>0.38773123616000005</v>
      </c>
      <c r="H2402">
        <v>43.338851928710938</v>
      </c>
      <c r="I2402">
        <v>14534.299566284477</v>
      </c>
      <c r="J2402">
        <f>ROUND(Table1[[#This Row],[Discharge Time (s)]]/3600,3)</f>
        <v>4.0369999999999999</v>
      </c>
    </row>
    <row r="2403" spans="1:10" hidden="1">
      <c r="A2403" t="s">
        <v>11</v>
      </c>
      <c r="B2403">
        <v>3</v>
      </c>
      <c r="C2403" s="11">
        <v>368</v>
      </c>
      <c r="D2403" t="str">
        <f>IF(OR(MOD((Table1[[#This Row],[Cycle]])-1,8)=0,Table1[[#This Row],[Cycle]]=1),"Yes","No")</f>
        <v>No</v>
      </c>
      <c r="E2403">
        <v>0</v>
      </c>
      <c r="F2403">
        <f t="shared" si="41"/>
        <v>0</v>
      </c>
      <c r="H2403">
        <v>43.338851928710938</v>
      </c>
      <c r="I2403">
        <v>0</v>
      </c>
      <c r="J2403">
        <f>ROUND(Table1[[#This Row],[Discharge Time (s)]]/3600,3)</f>
        <v>0</v>
      </c>
    </row>
    <row r="2404" spans="1:10" hidden="1">
      <c r="A2404" t="s">
        <v>11</v>
      </c>
      <c r="B2404">
        <v>3</v>
      </c>
      <c r="C2404" s="11">
        <v>369</v>
      </c>
      <c r="D2404" t="str">
        <f>IF(OR(MOD((Table1[[#This Row],[Cycle]])-1,8)=0,Table1[[#This Row],[Cycle]]=1),"Yes","No")</f>
        <v>Yes</v>
      </c>
      <c r="H2404">
        <v>0</v>
      </c>
    </row>
    <row r="2405" spans="1:10" hidden="1">
      <c r="A2405" t="s">
        <v>11</v>
      </c>
      <c r="B2405">
        <v>3</v>
      </c>
      <c r="C2405" s="11">
        <v>370</v>
      </c>
      <c r="D2405" t="str">
        <f>IF(OR(MOD((Table1[[#This Row],[Cycle]])-1,8)=0,Table1[[#This Row],[Cycle]]=1),"Yes","No")</f>
        <v>No</v>
      </c>
      <c r="E2405">
        <v>9.8237335012339999E-3</v>
      </c>
      <c r="F2405">
        <f t="shared" ref="F2405:F2468" si="42">1000*E2405</f>
        <v>9.823733501233999</v>
      </c>
      <c r="H2405">
        <v>4.3887443542480469</v>
      </c>
      <c r="I2405">
        <v>57602.00511236889</v>
      </c>
      <c r="J2405">
        <f>ROUND(Table1[[#This Row],[Discharge Time (s)]]/3600,3)</f>
        <v>16.001000000000001</v>
      </c>
    </row>
    <row r="2406" spans="1:10" hidden="1">
      <c r="A2406" t="s">
        <v>11</v>
      </c>
      <c r="B2406">
        <v>3</v>
      </c>
      <c r="C2406" s="11">
        <v>371</v>
      </c>
      <c r="D2406" t="str">
        <f>IF(OR(MOD((Table1[[#This Row],[Cycle]])-1,8)=0,Table1[[#This Row],[Cycle]]=1),"Yes","No")</f>
        <v>No</v>
      </c>
      <c r="E2406">
        <v>9.8144179051619998E-3</v>
      </c>
      <c r="F2406">
        <f t="shared" si="42"/>
        <v>9.8144179051619993</v>
      </c>
      <c r="H2406">
        <v>3.9978060722351074</v>
      </c>
      <c r="I2406">
        <v>57602.005608027357</v>
      </c>
      <c r="J2406">
        <f>ROUND(Table1[[#This Row],[Discharge Time (s)]]/3600,3)</f>
        <v>16.001000000000001</v>
      </c>
    </row>
    <row r="2407" spans="1:10" hidden="1">
      <c r="A2407" t="s">
        <v>11</v>
      </c>
      <c r="B2407">
        <v>3</v>
      </c>
      <c r="C2407" s="11">
        <v>372</v>
      </c>
      <c r="D2407" t="str">
        <f>IF(OR(MOD((Table1[[#This Row],[Cycle]])-1,8)=0,Table1[[#This Row],[Cycle]]=1),"Yes","No")</f>
        <v>No</v>
      </c>
      <c r="E2407">
        <v>9.8148348289579992E-3</v>
      </c>
      <c r="F2407">
        <f t="shared" si="42"/>
        <v>9.8148348289579985</v>
      </c>
      <c r="H2407">
        <v>4.0836000442504883</v>
      </c>
      <c r="I2407">
        <v>57602.00552569166</v>
      </c>
      <c r="J2407">
        <f>ROUND(Table1[[#This Row],[Discharge Time (s)]]/3600,3)</f>
        <v>16.001000000000001</v>
      </c>
    </row>
    <row r="2408" spans="1:10" hidden="1">
      <c r="A2408" t="s">
        <v>11</v>
      </c>
      <c r="B2408">
        <v>3</v>
      </c>
      <c r="C2408" s="11">
        <v>373</v>
      </c>
      <c r="D2408" t="str">
        <f>IF(OR(MOD((Table1[[#This Row],[Cycle]])-1,8)=0,Table1[[#This Row],[Cycle]]=1),"Yes","No")</f>
        <v>No</v>
      </c>
      <c r="E2408">
        <v>9.8120704684690006E-3</v>
      </c>
      <c r="F2408">
        <f t="shared" si="42"/>
        <v>9.8120704684690008</v>
      </c>
      <c r="H2408">
        <v>4.0836000442504883</v>
      </c>
      <c r="I2408">
        <v>57602.00552933666</v>
      </c>
      <c r="J2408">
        <f>ROUND(Table1[[#This Row],[Discharge Time (s)]]/3600,3)</f>
        <v>16.001000000000001</v>
      </c>
    </row>
    <row r="2409" spans="1:10" hidden="1">
      <c r="A2409" t="s">
        <v>11</v>
      </c>
      <c r="B2409">
        <v>3</v>
      </c>
      <c r="C2409" s="11">
        <v>374</v>
      </c>
      <c r="D2409" t="str">
        <f>IF(OR(MOD((Table1[[#This Row],[Cycle]])-1,8)=0,Table1[[#This Row],[Cycle]]=1),"Yes","No")</f>
        <v>No</v>
      </c>
      <c r="E2409">
        <v>9.8083910714899993E-3</v>
      </c>
      <c r="F2409">
        <f t="shared" si="42"/>
        <v>9.80839107149</v>
      </c>
      <c r="H2409">
        <v>4.085669994354248</v>
      </c>
      <c r="I2409">
        <v>57602.005730605757</v>
      </c>
      <c r="J2409">
        <f>ROUND(Table1[[#This Row],[Discharge Time (s)]]/3600,3)</f>
        <v>16.001000000000001</v>
      </c>
    </row>
    <row r="2410" spans="1:10" hidden="1">
      <c r="A2410" t="s">
        <v>11</v>
      </c>
      <c r="B2410">
        <v>3</v>
      </c>
      <c r="C2410" s="11">
        <v>375</v>
      </c>
      <c r="D2410" t="str">
        <f>IF(OR(MOD((Table1[[#This Row],[Cycle]])-1,8)=0,Table1[[#This Row],[Cycle]]=1),"Yes","No")</f>
        <v>No</v>
      </c>
      <c r="E2410">
        <v>9.8047291713309996E-3</v>
      </c>
      <c r="F2410">
        <f t="shared" si="42"/>
        <v>9.8047291713309992</v>
      </c>
      <c r="H2410">
        <v>4.1671977043151855</v>
      </c>
      <c r="I2410">
        <v>57600.039696927037</v>
      </c>
      <c r="J2410">
        <f>ROUND(Table1[[#This Row],[Discharge Time (s)]]/3600,3)</f>
        <v>16</v>
      </c>
    </row>
    <row r="2411" spans="1:10" hidden="1">
      <c r="A2411" t="s">
        <v>11</v>
      </c>
      <c r="B2411">
        <v>3</v>
      </c>
      <c r="C2411" s="11">
        <v>376</v>
      </c>
      <c r="D2411" t="str">
        <f>IF(OR(MOD((Table1[[#This Row],[Cycle]])-1,8)=0,Table1[[#This Row],[Cycle]]=1),"Yes","No")</f>
        <v>No</v>
      </c>
      <c r="E2411">
        <v>0</v>
      </c>
      <c r="F2411">
        <f t="shared" si="42"/>
        <v>0</v>
      </c>
      <c r="H2411">
        <v>4.1671977043151855</v>
      </c>
      <c r="I2411">
        <v>0</v>
      </c>
      <c r="J2411">
        <f>ROUND(Table1[[#This Row],[Discharge Time (s)]]/3600,3)</f>
        <v>0</v>
      </c>
    </row>
    <row r="2412" spans="1:10" hidden="1">
      <c r="A2412" t="s">
        <v>11</v>
      </c>
      <c r="B2412">
        <v>3</v>
      </c>
      <c r="C2412" s="11">
        <v>377</v>
      </c>
      <c r="D2412" t="str">
        <f>IF(OR(MOD((Table1[[#This Row],[Cycle]])-1,8)=0,Table1[[#This Row],[Cycle]]=1),"Yes","No")</f>
        <v>Yes</v>
      </c>
      <c r="E2412">
        <v>2.0191977546876998E-2</v>
      </c>
      <c r="F2412">
        <f t="shared" si="42"/>
        <v>20.191977546876998</v>
      </c>
      <c r="H2412">
        <v>3.9978060722351074</v>
      </c>
      <c r="I2412">
        <v>129264.03936029364</v>
      </c>
      <c r="J2412">
        <f>ROUND(Table1[[#This Row],[Discharge Time (s)]]/3600,3)</f>
        <v>35.906999999999996</v>
      </c>
    </row>
    <row r="2413" spans="1:10" hidden="1">
      <c r="A2413" t="s">
        <v>11</v>
      </c>
      <c r="B2413">
        <v>3</v>
      </c>
      <c r="C2413" s="11">
        <v>378</v>
      </c>
      <c r="D2413" t="str">
        <f>IF(OR(MOD((Table1[[#This Row],[Cycle]])-1,8)=0,Table1[[#This Row],[Cycle]]=1),"Yes","No")</f>
        <v>No</v>
      </c>
      <c r="E2413">
        <v>9.8328675172130002E-3</v>
      </c>
      <c r="F2413">
        <f t="shared" si="42"/>
        <v>9.8328675172129998</v>
      </c>
      <c r="H2413">
        <v>4.3075127601623535</v>
      </c>
      <c r="I2413">
        <v>57602.007798787992</v>
      </c>
      <c r="J2413">
        <f>ROUND(Table1[[#This Row],[Discharge Time (s)]]/3600,3)</f>
        <v>16.001000000000001</v>
      </c>
    </row>
    <row r="2414" spans="1:10" hidden="1">
      <c r="A2414" t="s">
        <v>11</v>
      </c>
      <c r="B2414">
        <v>3</v>
      </c>
      <c r="C2414" s="11">
        <v>379</v>
      </c>
      <c r="D2414" t="str">
        <f>IF(OR(MOD((Table1[[#This Row],[Cycle]])-1,8)=0,Table1[[#This Row],[Cycle]]=1),"Yes","No")</f>
        <v>No</v>
      </c>
      <c r="E2414">
        <v>9.8738866065669999E-3</v>
      </c>
      <c r="F2414">
        <f t="shared" si="42"/>
        <v>9.8738866065669999</v>
      </c>
      <c r="H2414">
        <v>3.999833345413208</v>
      </c>
      <c r="I2414">
        <v>57602.005565061059</v>
      </c>
      <c r="J2414">
        <f>ROUND(Table1[[#This Row],[Discharge Time (s)]]/3600,3)</f>
        <v>16.001000000000001</v>
      </c>
    </row>
    <row r="2415" spans="1:10" hidden="1">
      <c r="A2415" t="s">
        <v>11</v>
      </c>
      <c r="B2415">
        <v>3</v>
      </c>
      <c r="C2415" s="11">
        <v>380</v>
      </c>
      <c r="D2415" t="str">
        <f>IF(OR(MOD((Table1[[#This Row],[Cycle]])-1,8)=0,Table1[[#This Row],[Cycle]]=1),"Yes","No")</f>
        <v>No</v>
      </c>
      <c r="E2415">
        <v>9.8933005846960007E-3</v>
      </c>
      <c r="F2415">
        <f t="shared" si="42"/>
        <v>9.893300584696</v>
      </c>
      <c r="H2415">
        <v>4.0396904945373535</v>
      </c>
      <c r="I2415">
        <v>57602.005678082205</v>
      </c>
      <c r="J2415">
        <f>ROUND(Table1[[#This Row],[Discharge Time (s)]]/3600,3)</f>
        <v>16.001000000000001</v>
      </c>
    </row>
    <row r="2416" spans="1:10" hidden="1">
      <c r="A2416" t="s">
        <v>11</v>
      </c>
      <c r="B2416">
        <v>3</v>
      </c>
      <c r="C2416" s="11">
        <v>381</v>
      </c>
      <c r="D2416" t="str">
        <f>IF(OR(MOD((Table1[[#This Row],[Cycle]])-1,8)=0,Table1[[#This Row],[Cycle]]=1),"Yes","No")</f>
        <v>No</v>
      </c>
      <c r="E2416">
        <v>9.9069280404939994E-3</v>
      </c>
      <c r="F2416">
        <f t="shared" si="42"/>
        <v>9.9069280404939999</v>
      </c>
      <c r="H2416">
        <v>4.1671977043151855</v>
      </c>
      <c r="I2416">
        <v>57602.00019312989</v>
      </c>
      <c r="J2416">
        <f>ROUND(Table1[[#This Row],[Discharge Time (s)]]/3600,3)</f>
        <v>16.001000000000001</v>
      </c>
    </row>
    <row r="2417" spans="1:10" hidden="1">
      <c r="A2417" t="s">
        <v>11</v>
      </c>
      <c r="B2417">
        <v>3</v>
      </c>
      <c r="C2417" s="11">
        <v>382</v>
      </c>
      <c r="D2417" t="str">
        <f>IF(OR(MOD((Table1[[#This Row],[Cycle]])-1,8)=0,Table1[[#This Row],[Cycle]]=1),"Yes","No")</f>
        <v>No</v>
      </c>
      <c r="E2417">
        <v>9.9101874944599998E-3</v>
      </c>
      <c r="F2417">
        <f t="shared" si="42"/>
        <v>9.9101874944600006</v>
      </c>
      <c r="H2417">
        <v>4.1254196166992188</v>
      </c>
      <c r="I2417">
        <v>57600.03318133796</v>
      </c>
      <c r="J2417">
        <f>ROUND(Table1[[#This Row],[Discharge Time (s)]]/3600,3)</f>
        <v>16</v>
      </c>
    </row>
    <row r="2418" spans="1:10" hidden="1">
      <c r="A2418" t="s">
        <v>11</v>
      </c>
      <c r="B2418">
        <v>3</v>
      </c>
      <c r="C2418" s="11">
        <v>383</v>
      </c>
      <c r="D2418" t="str">
        <f>IF(OR(MOD((Table1[[#This Row],[Cycle]])-1,8)=0,Table1[[#This Row],[Cycle]]=1),"Yes","No")</f>
        <v>No</v>
      </c>
      <c r="E2418">
        <v>9.8990908073309999E-3</v>
      </c>
      <c r="F2418">
        <f t="shared" si="42"/>
        <v>9.8990908073309996</v>
      </c>
      <c r="H2418">
        <v>4.0836000442504883</v>
      </c>
      <c r="I2418">
        <v>57600.031379243213</v>
      </c>
      <c r="J2418">
        <f>ROUND(Table1[[#This Row],[Discharge Time (s)]]/3600,3)</f>
        <v>16</v>
      </c>
    </row>
    <row r="2419" spans="1:10" hidden="1">
      <c r="A2419" t="s">
        <v>11</v>
      </c>
      <c r="B2419">
        <v>3</v>
      </c>
      <c r="C2419" s="11">
        <v>384</v>
      </c>
      <c r="D2419" t="str">
        <f>IF(OR(MOD((Table1[[#This Row],[Cycle]])-1,8)=0,Table1[[#This Row],[Cycle]]=1),"Yes","No")</f>
        <v>No</v>
      </c>
      <c r="E2419">
        <v>0</v>
      </c>
      <c r="F2419">
        <f t="shared" si="42"/>
        <v>0</v>
      </c>
      <c r="H2419">
        <v>4.0836000442504883</v>
      </c>
      <c r="I2419">
        <v>0</v>
      </c>
      <c r="J2419">
        <f>ROUND(Table1[[#This Row],[Discharge Time (s)]]/3600,3)</f>
        <v>0</v>
      </c>
    </row>
    <row r="2420" spans="1:10" hidden="1">
      <c r="A2420" t="s">
        <v>11</v>
      </c>
      <c r="B2420">
        <v>3</v>
      </c>
      <c r="C2420" s="11">
        <v>385</v>
      </c>
      <c r="D2420" t="str">
        <f>IF(OR(MOD((Table1[[#This Row],[Cycle]])-1,8)=0,Table1[[#This Row],[Cycle]]=1),"Yes","No")</f>
        <v>Yes</v>
      </c>
      <c r="E2420">
        <v>2.0255516751972999E-2</v>
      </c>
      <c r="F2420">
        <f t="shared" si="42"/>
        <v>20.255516751972998</v>
      </c>
      <c r="H2420">
        <v>4.085669994354248</v>
      </c>
      <c r="I2420">
        <v>128283.39533711143</v>
      </c>
      <c r="J2420">
        <f>ROUND(Table1[[#This Row],[Discharge Time (s)]]/3600,3)</f>
        <v>35.634</v>
      </c>
    </row>
    <row r="2421" spans="1:10" hidden="1">
      <c r="A2421" t="s">
        <v>11</v>
      </c>
      <c r="B2421">
        <v>3</v>
      </c>
      <c r="C2421" s="11">
        <v>386</v>
      </c>
      <c r="D2421" t="str">
        <f>IF(OR(MOD((Table1[[#This Row],[Cycle]])-1,8)=0,Table1[[#This Row],[Cycle]]=1),"Yes","No")</f>
        <v>No</v>
      </c>
      <c r="E2421">
        <v>9.9091722702760003E-3</v>
      </c>
      <c r="F2421">
        <f t="shared" si="42"/>
        <v>9.9091722702760006</v>
      </c>
      <c r="H2421">
        <v>4.3470582962036133</v>
      </c>
      <c r="I2421">
        <v>57601.991048852593</v>
      </c>
      <c r="J2421">
        <f>ROUND(Table1[[#This Row],[Discharge Time (s)]]/3600,3)</f>
        <v>16.001000000000001</v>
      </c>
    </row>
    <row r="2422" spans="1:10" hidden="1">
      <c r="A2422" t="s">
        <v>11</v>
      </c>
      <c r="B2422">
        <v>3</v>
      </c>
      <c r="C2422" s="11">
        <v>387</v>
      </c>
      <c r="D2422" t="str">
        <f>IF(OR(MOD((Table1[[#This Row],[Cycle]])-1,8)=0,Table1[[#This Row],[Cycle]]=1),"Yes","No")</f>
        <v>No</v>
      </c>
      <c r="E2422">
        <v>9.9123984535350006E-3</v>
      </c>
      <c r="F2422">
        <f t="shared" si="42"/>
        <v>9.9123984535350012</v>
      </c>
      <c r="H2422">
        <v>4.0836000442504883</v>
      </c>
      <c r="I2422">
        <v>57602.005028885695</v>
      </c>
      <c r="J2422">
        <f>ROUND(Table1[[#This Row],[Discharge Time (s)]]/3600,3)</f>
        <v>16.001000000000001</v>
      </c>
    </row>
    <row r="2423" spans="1:10" hidden="1">
      <c r="A2423" t="s">
        <v>11</v>
      </c>
      <c r="B2423">
        <v>3</v>
      </c>
      <c r="C2423" s="11">
        <v>388</v>
      </c>
      <c r="D2423" t="str">
        <f>IF(OR(MOD((Table1[[#This Row],[Cycle]])-1,8)=0,Table1[[#This Row],[Cycle]]=1),"Yes","No")</f>
        <v>No</v>
      </c>
      <c r="E2423">
        <v>9.8982940420449996E-3</v>
      </c>
      <c r="F2423">
        <f t="shared" si="42"/>
        <v>9.8982940420450003</v>
      </c>
      <c r="H2423">
        <v>4.1693072319030762</v>
      </c>
      <c r="I2423">
        <v>57602.005685778175</v>
      </c>
      <c r="J2423">
        <f>ROUND(Table1[[#This Row],[Discharge Time (s)]]/3600,3)</f>
        <v>16.001000000000001</v>
      </c>
    </row>
    <row r="2424" spans="1:10" hidden="1">
      <c r="A2424" t="s">
        <v>11</v>
      </c>
      <c r="B2424">
        <v>3</v>
      </c>
      <c r="C2424" s="11">
        <v>389</v>
      </c>
      <c r="D2424" t="str">
        <f>IF(OR(MOD((Table1[[#This Row],[Cycle]])-1,8)=0,Table1[[#This Row],[Cycle]]=1),"Yes","No")</f>
        <v>No</v>
      </c>
      <c r="E2424">
        <v>9.8549372267580006E-3</v>
      </c>
      <c r="F2424">
        <f t="shared" si="42"/>
        <v>9.8549372267580004</v>
      </c>
      <c r="H2424">
        <v>4.2089328765869141</v>
      </c>
      <c r="I2424">
        <v>57602.005666292534</v>
      </c>
      <c r="J2424">
        <f>ROUND(Table1[[#This Row],[Discharge Time (s)]]/3600,3)</f>
        <v>16.001000000000001</v>
      </c>
    </row>
    <row r="2425" spans="1:10" hidden="1">
      <c r="A2425" t="s">
        <v>11</v>
      </c>
      <c r="B2425">
        <v>3</v>
      </c>
      <c r="C2425" s="11">
        <v>390</v>
      </c>
      <c r="D2425" t="str">
        <f>IF(OR(MOD((Table1[[#This Row],[Cycle]])-1,8)=0,Table1[[#This Row],[Cycle]]=1),"Yes","No")</f>
        <v>No</v>
      </c>
      <c r="E2425">
        <v>9.8488592679930008E-3</v>
      </c>
      <c r="F2425">
        <f t="shared" si="42"/>
        <v>9.8488592679930012</v>
      </c>
      <c r="H2425">
        <v>4.1254196166992188</v>
      </c>
      <c r="I2425">
        <v>57602.005615259375</v>
      </c>
      <c r="J2425">
        <f>ROUND(Table1[[#This Row],[Discharge Time (s)]]/3600,3)</f>
        <v>16.001000000000001</v>
      </c>
    </row>
    <row r="2426" spans="1:10" hidden="1">
      <c r="A2426" t="s">
        <v>11</v>
      </c>
      <c r="B2426">
        <v>3</v>
      </c>
      <c r="C2426" s="11">
        <v>391</v>
      </c>
      <c r="D2426" t="str">
        <f>IF(OR(MOD((Table1[[#This Row],[Cycle]])-1,8)=0,Table1[[#This Row],[Cycle]]=1),"Yes","No")</f>
        <v>No</v>
      </c>
      <c r="E2426">
        <v>9.8479841470550007E-3</v>
      </c>
      <c r="F2426">
        <f t="shared" si="42"/>
        <v>9.8479841470550014</v>
      </c>
      <c r="H2426">
        <v>4.0836000442504883</v>
      </c>
      <c r="I2426">
        <v>57602.005773375553</v>
      </c>
      <c r="J2426">
        <f>ROUND(Table1[[#This Row],[Discharge Time (s)]]/3600,3)</f>
        <v>16.001000000000001</v>
      </c>
    </row>
    <row r="2427" spans="1:10" hidden="1">
      <c r="A2427" t="s">
        <v>11</v>
      </c>
      <c r="B2427">
        <v>3</v>
      </c>
      <c r="C2427" s="11">
        <v>392</v>
      </c>
      <c r="D2427" t="str">
        <f>IF(OR(MOD((Table1[[#This Row],[Cycle]])-1,8)=0,Table1[[#This Row],[Cycle]]=1),"Yes","No")</f>
        <v>No</v>
      </c>
      <c r="E2427">
        <v>0</v>
      </c>
      <c r="F2427">
        <f t="shared" si="42"/>
        <v>0</v>
      </c>
      <c r="H2427">
        <v>4.0836000442504883</v>
      </c>
      <c r="I2427">
        <v>0</v>
      </c>
      <c r="J2427">
        <f>ROUND(Table1[[#This Row],[Discharge Time (s)]]/3600,3)</f>
        <v>0</v>
      </c>
    </row>
    <row r="2428" spans="1:10" hidden="1">
      <c r="A2428" t="s">
        <v>11</v>
      </c>
      <c r="B2428">
        <v>3</v>
      </c>
      <c r="C2428" s="11">
        <v>393</v>
      </c>
      <c r="D2428" t="str">
        <f>IF(OR(MOD((Table1[[#This Row],[Cycle]])-1,8)=0,Table1[[#This Row],[Cycle]]=1),"Yes","No")</f>
        <v>Yes</v>
      </c>
      <c r="E2428">
        <v>2.0195227951440999E-2</v>
      </c>
      <c r="F2428">
        <f t="shared" si="42"/>
        <v>20.195227951440998</v>
      </c>
      <c r="H2428">
        <v>4.085669994354248</v>
      </c>
      <c r="I2428">
        <v>128544.27533977231</v>
      </c>
      <c r="J2428">
        <f>ROUND(Table1[[#This Row],[Discharge Time (s)]]/3600,3)</f>
        <v>35.707000000000001</v>
      </c>
    </row>
    <row r="2429" spans="1:10" hidden="1">
      <c r="A2429" t="s">
        <v>11</v>
      </c>
      <c r="B2429">
        <v>3</v>
      </c>
      <c r="C2429" s="11">
        <v>394</v>
      </c>
      <c r="D2429" t="str">
        <f>IF(OR(MOD((Table1[[#This Row],[Cycle]])-1,8)=0,Table1[[#This Row],[Cycle]]=1),"Yes","No")</f>
        <v>No</v>
      </c>
      <c r="E2429">
        <v>9.8566952704479995E-3</v>
      </c>
      <c r="F2429">
        <f t="shared" si="42"/>
        <v>9.8566952704480002</v>
      </c>
      <c r="H2429">
        <v>4.3470582962036133</v>
      </c>
      <c r="I2429">
        <v>57602.005621286415</v>
      </c>
      <c r="J2429">
        <f>ROUND(Table1[[#This Row],[Discharge Time (s)]]/3600,3)</f>
        <v>16.001000000000001</v>
      </c>
    </row>
    <row r="2430" spans="1:10" hidden="1">
      <c r="A2430" t="s">
        <v>11</v>
      </c>
      <c r="B2430">
        <v>3</v>
      </c>
      <c r="C2430" s="11">
        <v>395</v>
      </c>
      <c r="D2430" t="str">
        <f>IF(OR(MOD((Table1[[#This Row],[Cycle]])-1,8)=0,Table1[[#This Row],[Cycle]]=1),"Yes","No")</f>
        <v>No</v>
      </c>
      <c r="E2430">
        <v>9.8542964748759999E-3</v>
      </c>
      <c r="F2430">
        <f t="shared" si="42"/>
        <v>9.8542964748759996</v>
      </c>
      <c r="H2430">
        <v>4.1296019554138184</v>
      </c>
      <c r="I2430">
        <v>57602.0056888564</v>
      </c>
      <c r="J2430">
        <f>ROUND(Table1[[#This Row],[Discharge Time (s)]]/3600,3)</f>
        <v>16.001000000000001</v>
      </c>
    </row>
    <row r="2431" spans="1:10" hidden="1">
      <c r="A2431" t="s">
        <v>11</v>
      </c>
      <c r="B2431">
        <v>3</v>
      </c>
      <c r="C2431" s="11">
        <v>396</v>
      </c>
      <c r="D2431" t="str">
        <f>IF(OR(MOD((Table1[[#This Row],[Cycle]])-1,8)=0,Table1[[#This Row],[Cycle]]=1),"Yes","No")</f>
        <v>No</v>
      </c>
      <c r="E2431">
        <v>9.8451371058709998E-3</v>
      </c>
      <c r="F2431">
        <f t="shared" si="42"/>
        <v>9.8451371058710002</v>
      </c>
      <c r="H2431">
        <v>4.0417380332946777</v>
      </c>
      <c r="I2431">
        <v>57602.005996202381</v>
      </c>
      <c r="J2431">
        <f>ROUND(Table1[[#This Row],[Discharge Time (s)]]/3600,3)</f>
        <v>16.001000000000001</v>
      </c>
    </row>
    <row r="2432" spans="1:10" hidden="1">
      <c r="A2432" t="s">
        <v>11</v>
      </c>
      <c r="B2432">
        <v>3</v>
      </c>
      <c r="C2432" s="11">
        <v>397</v>
      </c>
      <c r="D2432" t="str">
        <f>IF(OR(MOD((Table1[[#This Row],[Cycle]])-1,8)=0,Table1[[#This Row],[Cycle]]=1),"Yes","No")</f>
        <v>No</v>
      </c>
      <c r="E2432">
        <v>3.0548614117819999E-3</v>
      </c>
      <c r="F2432">
        <f t="shared" si="42"/>
        <v>3.0548614117819999</v>
      </c>
      <c r="H2432">
        <v>4.127509593963623</v>
      </c>
      <c r="I2432">
        <v>18515.18228399834</v>
      </c>
      <c r="J2432">
        <f>ROUND(Table1[[#This Row],[Discharge Time (s)]]/3600,3)</f>
        <v>5.1429999999999998</v>
      </c>
    </row>
    <row r="2433" spans="1:10">
      <c r="A2433" t="s">
        <v>10</v>
      </c>
      <c r="B2433">
        <v>4</v>
      </c>
      <c r="C2433" s="16">
        <v>1</v>
      </c>
      <c r="D2433" t="str">
        <f>IF(OR(MOD((Table1[[#This Row],[Cycle]])-1,8)=0,Table1[[#This Row],[Cycle]]=1),"Yes","No")</f>
        <v>Yes</v>
      </c>
      <c r="E2433">
        <v>1.7489904282126E-2</v>
      </c>
      <c r="F2433">
        <f t="shared" si="42"/>
        <v>17.489904282126002</v>
      </c>
      <c r="H2433">
        <v>1.2724839448928833</v>
      </c>
      <c r="I2433">
        <v>107115.36467178103</v>
      </c>
      <c r="J2433">
        <f>ROUND(Table1[[#This Row],[Discharge Time (s)]]/3600,3)</f>
        <v>29.754000000000001</v>
      </c>
    </row>
    <row r="2434" spans="1:10">
      <c r="A2434" t="s">
        <v>10</v>
      </c>
      <c r="B2434">
        <v>4</v>
      </c>
      <c r="C2434" s="16">
        <v>2</v>
      </c>
      <c r="D2434" t="str">
        <f>IF(OR(MOD((Table1[[#This Row],[Cycle]])-1,8)=0,Table1[[#This Row],[Cycle]]=1),"Yes","No")</f>
        <v>No</v>
      </c>
      <c r="E2434">
        <v>9.9959857464049992E-3</v>
      </c>
      <c r="F2434">
        <f t="shared" si="42"/>
        <v>9.9959857464049993</v>
      </c>
      <c r="H2434">
        <v>1.7999385595321655</v>
      </c>
      <c r="I2434">
        <v>107115.36467178103</v>
      </c>
      <c r="J2434">
        <f>ROUND(Table1[[#This Row],[Discharge Time (s)]]/3600,3)</f>
        <v>29.754000000000001</v>
      </c>
    </row>
    <row r="2435" spans="1:10">
      <c r="A2435" t="s">
        <v>10</v>
      </c>
      <c r="B2435">
        <v>4</v>
      </c>
      <c r="C2435" s="16">
        <v>3</v>
      </c>
      <c r="D2435" t="str">
        <f>IF(OR(MOD((Table1[[#This Row],[Cycle]])-1,8)=0,Table1[[#This Row],[Cycle]]=1),"Yes","No")</f>
        <v>No</v>
      </c>
      <c r="E2435">
        <v>9.9975524030700008E-3</v>
      </c>
      <c r="F2435">
        <f t="shared" si="42"/>
        <v>9.9975524030700011</v>
      </c>
      <c r="H2435">
        <v>1.3150336742401123</v>
      </c>
      <c r="I2435">
        <v>57600.022373480169</v>
      </c>
      <c r="J2435">
        <f>ROUND(Table1[[#This Row],[Discharge Time (s)]]/3600,3)</f>
        <v>16</v>
      </c>
    </row>
    <row r="2436" spans="1:10">
      <c r="A2436" t="s">
        <v>10</v>
      </c>
      <c r="B2436">
        <v>4</v>
      </c>
      <c r="C2436" s="16">
        <v>4</v>
      </c>
      <c r="D2436" t="str">
        <f>IF(OR(MOD((Table1[[#This Row],[Cycle]])-1,8)=0,Table1[[#This Row],[Cycle]]=1),"Yes","No")</f>
        <v>No</v>
      </c>
      <c r="E2436">
        <v>9.9968464139389996E-3</v>
      </c>
      <c r="F2436">
        <f t="shared" si="42"/>
        <v>9.9968464139390001</v>
      </c>
      <c r="H2436">
        <v>1.3156979084014893</v>
      </c>
      <c r="I2436">
        <v>57600.010788767977</v>
      </c>
      <c r="J2436">
        <f>ROUND(Table1[[#This Row],[Discharge Time (s)]]/3600,3)</f>
        <v>16</v>
      </c>
    </row>
    <row r="2437" spans="1:10">
      <c r="A2437" t="s">
        <v>10</v>
      </c>
      <c r="B2437">
        <v>4</v>
      </c>
      <c r="C2437" s="16">
        <v>5</v>
      </c>
      <c r="D2437" t="str">
        <f>IF(OR(MOD((Table1[[#This Row],[Cycle]])-1,8)=0,Table1[[#This Row],[Cycle]]=1),"Yes","No")</f>
        <v>No</v>
      </c>
      <c r="E2437">
        <v>9.9928476584060007E-3</v>
      </c>
      <c r="F2437">
        <f t="shared" si="42"/>
        <v>9.9928476584060011</v>
      </c>
      <c r="H2437">
        <v>1.2731273174285889</v>
      </c>
      <c r="I2437">
        <v>57600.010159547943</v>
      </c>
      <c r="J2437">
        <f>ROUND(Table1[[#This Row],[Discharge Time (s)]]/3600,3)</f>
        <v>16</v>
      </c>
    </row>
    <row r="2438" spans="1:10">
      <c r="A2438" t="s">
        <v>10</v>
      </c>
      <c r="B2438">
        <v>4</v>
      </c>
      <c r="C2438" s="16">
        <v>6</v>
      </c>
      <c r="D2438" t="str">
        <f>IF(OR(MOD((Table1[[#This Row],[Cycle]])-1,8)=0,Table1[[#This Row],[Cycle]]=1),"Yes","No")</f>
        <v>No</v>
      </c>
      <c r="E2438">
        <v>9.9923739611029998E-3</v>
      </c>
      <c r="F2438">
        <f t="shared" si="42"/>
        <v>9.9923739611030005</v>
      </c>
      <c r="H2438">
        <v>1.3156979084014893</v>
      </c>
      <c r="I2438">
        <v>57600.013884095184</v>
      </c>
      <c r="J2438">
        <f>ROUND(Table1[[#This Row],[Discharge Time (s)]]/3600,3)</f>
        <v>16</v>
      </c>
    </row>
    <row r="2439" spans="1:10">
      <c r="A2439" t="s">
        <v>10</v>
      </c>
      <c r="B2439">
        <v>4</v>
      </c>
      <c r="C2439" s="16">
        <v>7</v>
      </c>
      <c r="D2439" t="str">
        <f>IF(OR(MOD((Table1[[#This Row],[Cycle]])-1,8)=0,Table1[[#This Row],[Cycle]]=1),"Yes","No")</f>
        <v>No</v>
      </c>
      <c r="E2439">
        <v>9.992397594684E-3</v>
      </c>
      <c r="F2439">
        <f t="shared" si="42"/>
        <v>9.9923975946840002</v>
      </c>
      <c r="H2439">
        <v>1.2724839448928833</v>
      </c>
      <c r="I2439">
        <v>57601.973322213526</v>
      </c>
      <c r="J2439">
        <f>ROUND(Table1[[#This Row],[Discharge Time (s)]]/3600,3)</f>
        <v>16.001000000000001</v>
      </c>
    </row>
    <row r="2440" spans="1:10">
      <c r="A2440" t="s">
        <v>10</v>
      </c>
      <c r="B2440">
        <v>4</v>
      </c>
      <c r="C2440" s="16">
        <v>8</v>
      </c>
      <c r="D2440" t="str">
        <f>IF(OR(MOD((Table1[[#This Row],[Cycle]])-1,8)=0,Table1[[#This Row],[Cycle]]=1),"Yes","No")</f>
        <v>No</v>
      </c>
      <c r="E2440">
        <v>0</v>
      </c>
      <c r="F2440">
        <f t="shared" si="42"/>
        <v>0</v>
      </c>
      <c r="H2440">
        <v>1.2724839448928833</v>
      </c>
      <c r="I2440">
        <v>57600.009633103327</v>
      </c>
      <c r="J2440">
        <f>ROUND(Table1[[#This Row],[Discharge Time (s)]]/3600,3)</f>
        <v>16</v>
      </c>
    </row>
    <row r="2441" spans="1:10">
      <c r="A2441" t="s">
        <v>10</v>
      </c>
      <c r="B2441">
        <v>4</v>
      </c>
      <c r="C2441" s="16">
        <v>9</v>
      </c>
      <c r="D2441" t="str">
        <f>IF(OR(MOD((Table1[[#This Row],[Cycle]])-1,8)=0,Table1[[#This Row],[Cycle]]=1),"Yes","No")</f>
        <v>Yes</v>
      </c>
      <c r="E2441">
        <v>1.7066206192463001E-2</v>
      </c>
      <c r="F2441">
        <f t="shared" si="42"/>
        <v>17.066206192463</v>
      </c>
      <c r="H2441">
        <v>1.3170281648635864</v>
      </c>
      <c r="I2441">
        <v>105379.42101842948</v>
      </c>
      <c r="J2441">
        <f>ROUND(Table1[[#This Row],[Discharge Time (s)]]/3600,3)</f>
        <v>29.271999999999998</v>
      </c>
    </row>
    <row r="2442" spans="1:10">
      <c r="A2442" t="s">
        <v>10</v>
      </c>
      <c r="B2442">
        <v>4</v>
      </c>
      <c r="C2442" s="16">
        <v>10</v>
      </c>
      <c r="D2442" t="str">
        <f>IF(OR(MOD((Table1[[#This Row],[Cycle]])-1,8)=0,Table1[[#This Row],[Cycle]]=1),"Yes","No")</f>
        <v>No</v>
      </c>
      <c r="E2442">
        <v>9.9926063586860004E-3</v>
      </c>
      <c r="F2442">
        <f t="shared" si="42"/>
        <v>9.9926063586860003</v>
      </c>
      <c r="H2442">
        <v>1.7112715244293213</v>
      </c>
      <c r="I2442">
        <v>105379.42101842948</v>
      </c>
      <c r="J2442">
        <f>ROUND(Table1[[#This Row],[Discharge Time (s)]]/3600,3)</f>
        <v>29.271999999999998</v>
      </c>
    </row>
    <row r="2443" spans="1:10">
      <c r="A2443" t="s">
        <v>10</v>
      </c>
      <c r="B2443">
        <v>4</v>
      </c>
      <c r="C2443" s="16">
        <v>11</v>
      </c>
      <c r="D2443" t="str">
        <f>IF(OR(MOD((Table1[[#This Row],[Cycle]])-1,8)=0,Table1[[#This Row],[Cycle]]=1),"Yes","No")</f>
        <v>No</v>
      </c>
      <c r="E2443">
        <v>9.9936643307210003E-3</v>
      </c>
      <c r="F2443">
        <f t="shared" si="42"/>
        <v>9.9936643307209998</v>
      </c>
      <c r="H2443">
        <v>1.2731273174285889</v>
      </c>
      <c r="I2443">
        <v>57600.010745170192</v>
      </c>
      <c r="J2443">
        <f>ROUND(Table1[[#This Row],[Discharge Time (s)]]/3600,3)</f>
        <v>16</v>
      </c>
    </row>
    <row r="2444" spans="1:10">
      <c r="A2444" t="s">
        <v>10</v>
      </c>
      <c r="B2444">
        <v>4</v>
      </c>
      <c r="C2444" s="16">
        <v>12</v>
      </c>
      <c r="D2444" t="str">
        <f>IF(OR(MOD((Table1[[#This Row],[Cycle]])-1,8)=0,Table1[[#This Row],[Cycle]]=1),"Yes","No")</f>
        <v>No</v>
      </c>
      <c r="E2444">
        <v>9.9912231093710006E-3</v>
      </c>
      <c r="F2444">
        <f t="shared" si="42"/>
        <v>9.9912231093710009</v>
      </c>
      <c r="H2444">
        <v>1.3156979084014893</v>
      </c>
      <c r="I2444">
        <v>57601.97572219382</v>
      </c>
      <c r="J2444">
        <f>ROUND(Table1[[#This Row],[Discharge Time (s)]]/3600,3)</f>
        <v>16.001000000000001</v>
      </c>
    </row>
    <row r="2445" spans="1:10">
      <c r="A2445" t="s">
        <v>10</v>
      </c>
      <c r="B2445">
        <v>4</v>
      </c>
      <c r="C2445" s="16">
        <v>13</v>
      </c>
      <c r="D2445" t="str">
        <f>IF(OR(MOD((Table1[[#This Row],[Cycle]])-1,8)=0,Table1[[#This Row],[Cycle]]=1),"Yes","No")</f>
        <v>No</v>
      </c>
      <c r="E2445">
        <v>9.9868317271999997E-3</v>
      </c>
      <c r="F2445">
        <f t="shared" si="42"/>
        <v>9.9868317272000002</v>
      </c>
      <c r="H2445">
        <v>1.3595545291900635</v>
      </c>
      <c r="I2445">
        <v>57600.010625843795</v>
      </c>
      <c r="J2445">
        <f>ROUND(Table1[[#This Row],[Discharge Time (s)]]/3600,3)</f>
        <v>16</v>
      </c>
    </row>
    <row r="2446" spans="1:10">
      <c r="A2446" t="s">
        <v>10</v>
      </c>
      <c r="B2446">
        <v>4</v>
      </c>
      <c r="C2446" s="16">
        <v>14</v>
      </c>
      <c r="D2446" t="str">
        <f>IF(OR(MOD((Table1[[#This Row],[Cycle]])-1,8)=0,Table1[[#This Row],[Cycle]]=1),"Yes","No")</f>
        <v>No</v>
      </c>
      <c r="E2446">
        <v>9.9923087139970005E-3</v>
      </c>
      <c r="F2446">
        <f t="shared" si="42"/>
        <v>9.9923087139969997</v>
      </c>
      <c r="H2446">
        <v>1.316362738609314</v>
      </c>
      <c r="I2446">
        <v>57600.010570421837</v>
      </c>
      <c r="J2446">
        <f>ROUND(Table1[[#This Row],[Discharge Time (s)]]/3600,3)</f>
        <v>16</v>
      </c>
    </row>
    <row r="2447" spans="1:10">
      <c r="A2447" t="s">
        <v>10</v>
      </c>
      <c r="B2447">
        <v>4</v>
      </c>
      <c r="C2447" s="16">
        <v>15</v>
      </c>
      <c r="D2447" t="str">
        <f>IF(OR(MOD((Table1[[#This Row],[Cycle]])-1,8)=0,Table1[[#This Row],[Cycle]]=1),"Yes","No")</f>
        <v>No</v>
      </c>
      <c r="E2447">
        <v>9.988154384316E-3</v>
      </c>
      <c r="F2447">
        <f t="shared" si="42"/>
        <v>9.9881543843159992</v>
      </c>
      <c r="H2447">
        <v>1.271841287612915</v>
      </c>
      <c r="I2447">
        <v>57600.010780648379</v>
      </c>
      <c r="J2447">
        <f>ROUND(Table1[[#This Row],[Discharge Time (s)]]/3600,3)</f>
        <v>16</v>
      </c>
    </row>
    <row r="2448" spans="1:10">
      <c r="A2448" t="s">
        <v>10</v>
      </c>
      <c r="B2448">
        <v>4</v>
      </c>
      <c r="C2448" s="16">
        <v>16</v>
      </c>
      <c r="D2448" t="str">
        <f>IF(OR(MOD((Table1[[#This Row],[Cycle]])-1,8)=0,Table1[[#This Row],[Cycle]]=1),"Yes","No")</f>
        <v>No</v>
      </c>
      <c r="E2448">
        <v>0</v>
      </c>
      <c r="F2448">
        <f t="shared" si="42"/>
        <v>0</v>
      </c>
      <c r="H2448">
        <v>1.271841287612915</v>
      </c>
      <c r="I2448">
        <v>57600.01880840784</v>
      </c>
      <c r="J2448">
        <f>ROUND(Table1[[#This Row],[Discharge Time (s)]]/3600,3)</f>
        <v>16</v>
      </c>
    </row>
    <row r="2449" spans="1:10">
      <c r="A2449" t="s">
        <v>10</v>
      </c>
      <c r="B2449">
        <v>4</v>
      </c>
      <c r="C2449" s="16">
        <v>17</v>
      </c>
      <c r="D2449" t="str">
        <f>IF(OR(MOD((Table1[[#This Row],[Cycle]])-1,8)=0,Table1[[#This Row],[Cycle]]=1),"Yes","No")</f>
        <v>Yes</v>
      </c>
      <c r="E2449">
        <v>1.6973342003597999E-2</v>
      </c>
      <c r="F2449">
        <f t="shared" si="42"/>
        <v>16.973342003597999</v>
      </c>
      <c r="H2449">
        <v>1.3156979084014893</v>
      </c>
      <c r="I2449">
        <v>104801.78023047488</v>
      </c>
      <c r="J2449">
        <f>ROUND(Table1[[#This Row],[Discharge Time (s)]]/3600,3)</f>
        <v>29.111999999999998</v>
      </c>
    </row>
    <row r="2450" spans="1:10">
      <c r="A2450" t="s">
        <v>10</v>
      </c>
      <c r="B2450">
        <v>4</v>
      </c>
      <c r="C2450" s="16">
        <v>18</v>
      </c>
      <c r="D2450" t="str">
        <f>IF(OR(MOD((Table1[[#This Row],[Cycle]])-1,8)=0,Table1[[#This Row],[Cycle]]=1),"Yes","No")</f>
        <v>No</v>
      </c>
      <c r="E2450">
        <v>9.9843124771260006E-3</v>
      </c>
      <c r="F2450">
        <f t="shared" si="42"/>
        <v>9.9843124771260001</v>
      </c>
      <c r="H2450">
        <v>1.7542638778686523</v>
      </c>
      <c r="I2450">
        <v>104801.78023047488</v>
      </c>
      <c r="J2450">
        <f>ROUND(Table1[[#This Row],[Discharge Time (s)]]/3600,3)</f>
        <v>29.111999999999998</v>
      </c>
    </row>
    <row r="2451" spans="1:10">
      <c r="A2451" t="s">
        <v>10</v>
      </c>
      <c r="B2451">
        <v>4</v>
      </c>
      <c r="C2451" s="16">
        <v>19</v>
      </c>
      <c r="D2451" t="str">
        <f>IF(OR(MOD((Table1[[#This Row],[Cycle]])-1,8)=0,Table1[[#This Row],[Cycle]]=1),"Yes","No")</f>
        <v>No</v>
      </c>
      <c r="E2451">
        <v>9.9841195616610003E-3</v>
      </c>
      <c r="F2451">
        <f t="shared" si="42"/>
        <v>9.9841195616610001</v>
      </c>
      <c r="H2451">
        <v>1.316362738609314</v>
      </c>
      <c r="I2451">
        <v>57600.010583315641</v>
      </c>
      <c r="J2451">
        <f>ROUND(Table1[[#This Row],[Discharge Time (s)]]/3600,3)</f>
        <v>16</v>
      </c>
    </row>
    <row r="2452" spans="1:10">
      <c r="A2452" t="s">
        <v>10</v>
      </c>
      <c r="B2452">
        <v>4</v>
      </c>
      <c r="C2452" s="16">
        <v>20</v>
      </c>
      <c r="D2452" t="str">
        <f>IF(OR(MOD((Table1[[#This Row],[Cycle]])-1,8)=0,Table1[[#This Row],[Cycle]]=1),"Yes","No")</f>
        <v>No</v>
      </c>
      <c r="E2452">
        <v>9.9866587870700001E-3</v>
      </c>
      <c r="F2452">
        <f t="shared" si="42"/>
        <v>9.9866587870700005</v>
      </c>
      <c r="H2452">
        <v>1.3156979084014893</v>
      </c>
      <c r="I2452">
        <v>57600.005453055157</v>
      </c>
      <c r="J2452">
        <f>ROUND(Table1[[#This Row],[Discharge Time (s)]]/3600,3)</f>
        <v>16</v>
      </c>
    </row>
    <row r="2453" spans="1:10">
      <c r="A2453" t="s">
        <v>10</v>
      </c>
      <c r="B2453">
        <v>4</v>
      </c>
      <c r="C2453" s="16">
        <v>21</v>
      </c>
      <c r="D2453" t="str">
        <f>IF(OR(MOD((Table1[[#This Row],[Cycle]])-1,8)=0,Table1[[#This Row],[Cycle]]=1),"Yes","No")</f>
        <v>No</v>
      </c>
      <c r="E2453">
        <v>9.9860719590939995E-3</v>
      </c>
      <c r="F2453">
        <f t="shared" si="42"/>
        <v>9.9860719590939997</v>
      </c>
      <c r="H2453">
        <v>1.316362738609314</v>
      </c>
      <c r="I2453">
        <v>57600.009868118344</v>
      </c>
      <c r="J2453">
        <f>ROUND(Table1[[#This Row],[Discharge Time (s)]]/3600,3)</f>
        <v>16</v>
      </c>
    </row>
    <row r="2454" spans="1:10">
      <c r="A2454" t="s">
        <v>10</v>
      </c>
      <c r="B2454">
        <v>4</v>
      </c>
      <c r="C2454" s="16">
        <v>22</v>
      </c>
      <c r="D2454" t="str">
        <f>IF(OR(MOD((Table1[[#This Row],[Cycle]])-1,8)=0,Table1[[#This Row],[Cycle]]=1),"Yes","No")</f>
        <v>No</v>
      </c>
      <c r="E2454">
        <v>9.9876326182730003E-3</v>
      </c>
      <c r="F2454">
        <f t="shared" si="42"/>
        <v>9.9876326182730004</v>
      </c>
      <c r="H2454">
        <v>1.3595545291900635</v>
      </c>
      <c r="I2454">
        <v>57600.010589309437</v>
      </c>
      <c r="J2454">
        <f>ROUND(Table1[[#This Row],[Discharge Time (s)]]/3600,3)</f>
        <v>16</v>
      </c>
    </row>
    <row r="2455" spans="1:10">
      <c r="A2455" t="s">
        <v>10</v>
      </c>
      <c r="B2455">
        <v>4</v>
      </c>
      <c r="C2455" s="16">
        <v>23</v>
      </c>
      <c r="D2455" t="str">
        <f>IF(OR(MOD((Table1[[#This Row],[Cycle]])-1,8)=0,Table1[[#This Row],[Cycle]]=1),"Yes","No")</f>
        <v>No</v>
      </c>
      <c r="E2455">
        <v>9.9855750358360008E-3</v>
      </c>
      <c r="F2455">
        <f t="shared" si="42"/>
        <v>9.9855750358360016</v>
      </c>
      <c r="H2455">
        <v>1.3588682413101196</v>
      </c>
      <c r="I2455">
        <v>57600.010960199783</v>
      </c>
      <c r="J2455">
        <f>ROUND(Table1[[#This Row],[Discharge Time (s)]]/3600,3)</f>
        <v>16</v>
      </c>
    </row>
    <row r="2456" spans="1:10">
      <c r="A2456" t="s">
        <v>10</v>
      </c>
      <c r="B2456">
        <v>4</v>
      </c>
      <c r="C2456" s="16">
        <v>24</v>
      </c>
      <c r="D2456" t="str">
        <f>IF(OR(MOD((Table1[[#This Row],[Cycle]])-1,8)=0,Table1[[#This Row],[Cycle]]=1),"Yes","No")</f>
        <v>No</v>
      </c>
      <c r="E2456">
        <v>0</v>
      </c>
      <c r="F2456">
        <f t="shared" si="42"/>
        <v>0</v>
      </c>
      <c r="H2456">
        <v>1.3588682413101196</v>
      </c>
      <c r="I2456">
        <v>57602.006868738565</v>
      </c>
      <c r="J2456">
        <f>ROUND(Table1[[#This Row],[Discharge Time (s)]]/3600,3)</f>
        <v>16.001000000000001</v>
      </c>
    </row>
    <row r="2457" spans="1:10">
      <c r="A2457" t="s">
        <v>10</v>
      </c>
      <c r="B2457">
        <v>4</v>
      </c>
      <c r="C2457" s="16">
        <v>25</v>
      </c>
      <c r="D2457" t="str">
        <f>IF(OR(MOD((Table1[[#This Row],[Cycle]])-1,8)=0,Table1[[#This Row],[Cycle]]=1),"Yes","No")</f>
        <v>Yes</v>
      </c>
      <c r="E2457">
        <v>1.6889995641796999E-2</v>
      </c>
      <c r="F2457">
        <f t="shared" si="42"/>
        <v>16.889995641797</v>
      </c>
      <c r="H2457">
        <v>1.316362738609314</v>
      </c>
      <c r="I2457">
        <v>104205.52904698846</v>
      </c>
      <c r="J2457">
        <f>ROUND(Table1[[#This Row],[Discharge Time (s)]]/3600,3)</f>
        <v>28.946000000000002</v>
      </c>
    </row>
    <row r="2458" spans="1:10">
      <c r="A2458" t="s">
        <v>10</v>
      </c>
      <c r="B2458">
        <v>4</v>
      </c>
      <c r="C2458" s="16">
        <v>26</v>
      </c>
      <c r="D2458" t="str">
        <f>IF(OR(MOD((Table1[[#This Row],[Cycle]])-1,8)=0,Table1[[#This Row],[Cycle]]=1),"Yes","No")</f>
        <v>No</v>
      </c>
      <c r="E2458">
        <v>9.9877712120260004E-3</v>
      </c>
      <c r="F2458">
        <f t="shared" si="42"/>
        <v>9.9877712120260007</v>
      </c>
      <c r="H2458">
        <v>1.6665506362915039</v>
      </c>
      <c r="I2458">
        <v>104205.52904698846</v>
      </c>
      <c r="J2458">
        <f>ROUND(Table1[[#This Row],[Discharge Time (s)]]/3600,3)</f>
        <v>28.946000000000002</v>
      </c>
    </row>
    <row r="2459" spans="1:10">
      <c r="A2459" t="s">
        <v>10</v>
      </c>
      <c r="B2459">
        <v>4</v>
      </c>
      <c r="C2459" s="16">
        <v>27</v>
      </c>
      <c r="D2459" t="str">
        <f>IF(OR(MOD((Table1[[#This Row],[Cycle]])-1,8)=0,Table1[[#This Row],[Cycle]]=1),"Yes","No")</f>
        <v>No</v>
      </c>
      <c r="E2459">
        <v>9.9886221574979998E-3</v>
      </c>
      <c r="F2459">
        <f t="shared" si="42"/>
        <v>9.9886221574979999</v>
      </c>
      <c r="H2459">
        <v>1.4034110307693481</v>
      </c>
      <c r="I2459">
        <v>57600.01069822759</v>
      </c>
      <c r="J2459">
        <f>ROUND(Table1[[#This Row],[Discharge Time (s)]]/3600,3)</f>
        <v>16</v>
      </c>
    </row>
    <row r="2460" spans="1:10">
      <c r="A2460" t="s">
        <v>10</v>
      </c>
      <c r="B2460">
        <v>4</v>
      </c>
      <c r="C2460" s="16">
        <v>28</v>
      </c>
      <c r="D2460" t="str">
        <f>IF(OR(MOD((Table1[[#This Row],[Cycle]])-1,8)=0,Table1[[#This Row],[Cycle]]=1),"Yes","No")</f>
        <v>No</v>
      </c>
      <c r="E2460">
        <v>9.9893136086040002E-3</v>
      </c>
      <c r="F2460">
        <f t="shared" si="42"/>
        <v>9.9893136086040002</v>
      </c>
      <c r="H2460">
        <v>1.3602414131164551</v>
      </c>
      <c r="I2460">
        <v>57600.010668252093</v>
      </c>
      <c r="J2460">
        <f>ROUND(Table1[[#This Row],[Discharge Time (s)]]/3600,3)</f>
        <v>16</v>
      </c>
    </row>
    <row r="2461" spans="1:10">
      <c r="A2461" t="s">
        <v>10</v>
      </c>
      <c r="B2461">
        <v>4</v>
      </c>
      <c r="C2461" s="16">
        <v>29</v>
      </c>
      <c r="D2461" t="str">
        <f>IF(OR(MOD((Table1[[#This Row],[Cycle]])-1,8)=0,Table1[[#This Row],[Cycle]]=1),"Yes","No")</f>
        <v>No</v>
      </c>
      <c r="E2461">
        <v>9.9894849398049993E-3</v>
      </c>
      <c r="F2461">
        <f t="shared" si="42"/>
        <v>9.9894849398049992</v>
      </c>
      <c r="H2461">
        <v>1.4034110307693481</v>
      </c>
      <c r="I2461">
        <v>57600.010486910025</v>
      </c>
      <c r="J2461">
        <f>ROUND(Table1[[#This Row],[Discharge Time (s)]]/3600,3)</f>
        <v>16</v>
      </c>
    </row>
    <row r="2462" spans="1:10">
      <c r="A2462" t="s">
        <v>10</v>
      </c>
      <c r="B2462">
        <v>4</v>
      </c>
      <c r="C2462" s="16">
        <v>30</v>
      </c>
      <c r="D2462" t="str">
        <f>IF(OR(MOD((Table1[[#This Row],[Cycle]])-1,8)=0,Table1[[#This Row],[Cycle]]=1),"Yes","No")</f>
        <v>No</v>
      </c>
      <c r="E2462">
        <v>9.9921059291360002E-3</v>
      </c>
      <c r="F2462">
        <f t="shared" si="42"/>
        <v>9.9921059291360006</v>
      </c>
      <c r="H2462">
        <v>1.4465371370315552</v>
      </c>
      <c r="I2462">
        <v>57600.01072167269</v>
      </c>
      <c r="J2462">
        <f>ROUND(Table1[[#This Row],[Discharge Time (s)]]/3600,3)</f>
        <v>16</v>
      </c>
    </row>
    <row r="2463" spans="1:10">
      <c r="A2463" t="s">
        <v>10</v>
      </c>
      <c r="B2463">
        <v>4</v>
      </c>
      <c r="C2463" s="16">
        <v>31</v>
      </c>
      <c r="D2463" t="str">
        <f>IF(OR(MOD((Table1[[#This Row],[Cycle]])-1,8)=0,Table1[[#This Row],[Cycle]]=1),"Yes","No")</f>
        <v>No</v>
      </c>
      <c r="E2463">
        <v>9.9907915646429996E-3</v>
      </c>
      <c r="F2463">
        <f t="shared" si="42"/>
        <v>9.9907915646429988</v>
      </c>
      <c r="H2463">
        <v>1.3602414131164551</v>
      </c>
      <c r="I2463">
        <v>57600.010950733122</v>
      </c>
      <c r="J2463">
        <f>ROUND(Table1[[#This Row],[Discharge Time (s)]]/3600,3)</f>
        <v>16</v>
      </c>
    </row>
    <row r="2464" spans="1:10">
      <c r="A2464" t="s">
        <v>10</v>
      </c>
      <c r="B2464">
        <v>4</v>
      </c>
      <c r="C2464" s="16">
        <v>32</v>
      </c>
      <c r="D2464" t="str">
        <f>IF(OR(MOD((Table1[[#This Row],[Cycle]])-1,8)=0,Table1[[#This Row],[Cycle]]=1),"Yes","No")</f>
        <v>No</v>
      </c>
      <c r="E2464">
        <v>0</v>
      </c>
      <c r="F2464">
        <f t="shared" si="42"/>
        <v>0</v>
      </c>
      <c r="H2464">
        <v>1.3602414131164551</v>
      </c>
      <c r="I2464">
        <v>57600.007020033605</v>
      </c>
      <c r="J2464">
        <f>ROUND(Table1[[#This Row],[Discharge Time (s)]]/3600,3)</f>
        <v>16</v>
      </c>
    </row>
    <row r="2465" spans="1:10">
      <c r="A2465" t="s">
        <v>10</v>
      </c>
      <c r="B2465">
        <v>4</v>
      </c>
      <c r="C2465" s="16">
        <v>33</v>
      </c>
      <c r="D2465" t="str">
        <f>IF(OR(MOD((Table1[[#This Row],[Cycle]])-1,8)=0,Table1[[#This Row],[Cycle]]=1),"Yes","No")</f>
        <v>Yes</v>
      </c>
      <c r="E2465">
        <v>1.6826580730800001E-2</v>
      </c>
      <c r="F2465">
        <f t="shared" si="42"/>
        <v>16.8265807308</v>
      </c>
      <c r="H2465">
        <v>1.3602414131164551</v>
      </c>
      <c r="I2465">
        <v>103722.40630077256</v>
      </c>
      <c r="J2465">
        <f>ROUND(Table1[[#This Row],[Discharge Time (s)]]/3600,3)</f>
        <v>28.812000000000001</v>
      </c>
    </row>
    <row r="2466" spans="1:10">
      <c r="A2466" t="s">
        <v>10</v>
      </c>
      <c r="B2466">
        <v>4</v>
      </c>
      <c r="C2466" s="16">
        <v>34</v>
      </c>
      <c r="D2466" t="str">
        <f>IF(OR(MOD((Table1[[#This Row],[Cycle]])-1,8)=0,Table1[[#This Row],[Cycle]]=1),"Yes","No")</f>
        <v>No</v>
      </c>
      <c r="E2466">
        <v>9.9897498490400007E-3</v>
      </c>
      <c r="F2466">
        <f t="shared" si="42"/>
        <v>9.9897498490400007</v>
      </c>
      <c r="H2466">
        <v>0</v>
      </c>
      <c r="I2466">
        <v>103722.40630077256</v>
      </c>
      <c r="J2466">
        <f>ROUND(Table1[[#This Row],[Discharge Time (s)]]/3600,3)</f>
        <v>28.812000000000001</v>
      </c>
    </row>
    <row r="2467" spans="1:10">
      <c r="A2467" t="s">
        <v>10</v>
      </c>
      <c r="B2467">
        <v>4</v>
      </c>
      <c r="C2467" s="16">
        <v>35</v>
      </c>
      <c r="D2467" t="str">
        <f>IF(OR(MOD((Table1[[#This Row],[Cycle]])-1,8)=0,Table1[[#This Row],[Cycle]]=1),"Yes","No")</f>
        <v>No</v>
      </c>
      <c r="E2467">
        <v>9.9956848978489995E-3</v>
      </c>
      <c r="F2467">
        <f t="shared" si="42"/>
        <v>9.9956848978489994</v>
      </c>
      <c r="H2467">
        <v>1.4472676515579224</v>
      </c>
      <c r="I2467">
        <v>57600.031307991885</v>
      </c>
      <c r="J2467">
        <f>ROUND(Table1[[#This Row],[Discharge Time (s)]]/3600,3)</f>
        <v>16</v>
      </c>
    </row>
    <row r="2468" spans="1:10">
      <c r="A2468" t="s">
        <v>10</v>
      </c>
      <c r="B2468">
        <v>4</v>
      </c>
      <c r="C2468" s="16">
        <v>36</v>
      </c>
      <c r="D2468" t="str">
        <f>IF(OR(MOD((Table1[[#This Row],[Cycle]])-1,8)=0,Table1[[#This Row],[Cycle]]=1),"Yes","No")</f>
        <v>No</v>
      </c>
      <c r="E2468">
        <v>9.9980522785460008E-3</v>
      </c>
      <c r="F2468">
        <f t="shared" si="42"/>
        <v>9.998052278546</v>
      </c>
      <c r="H2468">
        <v>1.2744158506393433</v>
      </c>
      <c r="I2468">
        <v>57600.037403318769</v>
      </c>
      <c r="J2468">
        <f>ROUND(Table1[[#This Row],[Discharge Time (s)]]/3600,3)</f>
        <v>16</v>
      </c>
    </row>
    <row r="2469" spans="1:10">
      <c r="A2469" t="s">
        <v>10</v>
      </c>
      <c r="B2469">
        <v>4</v>
      </c>
      <c r="C2469" s="16">
        <v>37</v>
      </c>
      <c r="D2469" t="str">
        <f>IF(OR(MOD((Table1[[#This Row],[Cycle]])-1,8)=0,Table1[[#This Row],[Cycle]]=1),"Yes","No")</f>
        <v>No</v>
      </c>
      <c r="E2469">
        <v>9.9962501804540006E-3</v>
      </c>
      <c r="F2469">
        <f t="shared" ref="F2469:F2532" si="43">1000*E2469</f>
        <v>9.996250180454</v>
      </c>
      <c r="H2469">
        <v>1.4458073377609253</v>
      </c>
      <c r="I2469">
        <v>57600.039786867419</v>
      </c>
      <c r="J2469">
        <f>ROUND(Table1[[#This Row],[Discharge Time (s)]]/3600,3)</f>
        <v>16</v>
      </c>
    </row>
    <row r="2470" spans="1:10">
      <c r="A2470" t="s">
        <v>10</v>
      </c>
      <c r="B2470">
        <v>4</v>
      </c>
      <c r="C2470" s="16">
        <v>38</v>
      </c>
      <c r="D2470" t="str">
        <f>IF(OR(MOD((Table1[[#This Row],[Cycle]])-1,8)=0,Table1[[#This Row],[Cycle]]=1),"Yes","No")</f>
        <v>No</v>
      </c>
      <c r="E2470">
        <v>9.9975710243210003E-3</v>
      </c>
      <c r="F2470">
        <f t="shared" si="43"/>
        <v>9.997571024321001</v>
      </c>
      <c r="H2470">
        <v>1.4034110307693481</v>
      </c>
      <c r="I2470">
        <v>57600.039233687698</v>
      </c>
      <c r="J2470">
        <f>ROUND(Table1[[#This Row],[Discharge Time (s)]]/3600,3)</f>
        <v>16</v>
      </c>
    </row>
    <row r="2471" spans="1:10">
      <c r="A2471" t="s">
        <v>10</v>
      </c>
      <c r="B2471">
        <v>4</v>
      </c>
      <c r="C2471" s="16">
        <v>39</v>
      </c>
      <c r="D2471" t="str">
        <f>IF(OR(MOD((Table1[[#This Row],[Cycle]])-1,8)=0,Table1[[#This Row],[Cycle]]=1),"Yes","No")</f>
        <v>No</v>
      </c>
      <c r="E2471">
        <v>1.0001126612401001E-2</v>
      </c>
      <c r="F2471">
        <f t="shared" si="43"/>
        <v>10.001126612401</v>
      </c>
      <c r="H2471">
        <v>1.3616175651550293</v>
      </c>
      <c r="I2471">
        <v>57600.041905220918</v>
      </c>
      <c r="J2471">
        <f>ROUND(Table1[[#This Row],[Discharge Time (s)]]/3600,3)</f>
        <v>16</v>
      </c>
    </row>
    <row r="2472" spans="1:10">
      <c r="A2472" t="s">
        <v>10</v>
      </c>
      <c r="B2472">
        <v>4</v>
      </c>
      <c r="C2472" s="16">
        <v>40</v>
      </c>
      <c r="D2472" t="str">
        <f>IF(OR(MOD((Table1[[#This Row],[Cycle]])-1,8)=0,Table1[[#This Row],[Cycle]]=1),"Yes","No")</f>
        <v>No</v>
      </c>
      <c r="E2472">
        <v>0</v>
      </c>
      <c r="F2472">
        <f t="shared" si="43"/>
        <v>0</v>
      </c>
      <c r="H2472">
        <v>1.3616175651550293</v>
      </c>
      <c r="I2472">
        <v>57600.026220670872</v>
      </c>
      <c r="J2472">
        <f>ROUND(Table1[[#This Row],[Discharge Time (s)]]/3600,3)</f>
        <v>16</v>
      </c>
    </row>
    <row r="2473" spans="1:10">
      <c r="A2473" t="s">
        <v>10</v>
      </c>
      <c r="B2473">
        <v>4</v>
      </c>
      <c r="C2473" s="16">
        <v>41</v>
      </c>
      <c r="D2473" t="str">
        <f>IF(OR(MOD((Table1[[#This Row],[Cycle]])-1,8)=0,Table1[[#This Row],[Cycle]]=1),"Yes","No")</f>
        <v>Yes</v>
      </c>
      <c r="E2473">
        <v>1.6766263489428002E-2</v>
      </c>
      <c r="F2473">
        <f t="shared" si="43"/>
        <v>16.766263489428002</v>
      </c>
      <c r="H2473">
        <v>1.4903715848922729</v>
      </c>
      <c r="I2473">
        <v>103195.21763441247</v>
      </c>
      <c r="J2473">
        <f>ROUND(Table1[[#This Row],[Discharge Time (s)]]/3600,3)</f>
        <v>28.664999999999999</v>
      </c>
    </row>
    <row r="2474" spans="1:10">
      <c r="A2474" t="s">
        <v>10</v>
      </c>
      <c r="B2474">
        <v>4</v>
      </c>
      <c r="C2474" s="16">
        <v>42</v>
      </c>
      <c r="D2474" t="str">
        <f>IF(OR(MOD((Table1[[#This Row],[Cycle]])-1,8)=0,Table1[[#This Row],[Cycle]]=1),"Yes","No")</f>
        <v>No</v>
      </c>
      <c r="E2474">
        <v>9.9982312087999996E-3</v>
      </c>
      <c r="F2474">
        <f t="shared" si="43"/>
        <v>9.9982312088</v>
      </c>
      <c r="H2474">
        <v>1.6690795421600342</v>
      </c>
      <c r="I2474">
        <v>103195.21763441247</v>
      </c>
      <c r="J2474">
        <f>ROUND(Table1[[#This Row],[Discharge Time (s)]]/3600,3)</f>
        <v>28.664999999999999</v>
      </c>
    </row>
    <row r="2475" spans="1:10">
      <c r="A2475" t="s">
        <v>10</v>
      </c>
      <c r="B2475">
        <v>4</v>
      </c>
      <c r="C2475" s="16">
        <v>43</v>
      </c>
      <c r="D2475" t="str">
        <f>IF(OR(MOD((Table1[[#This Row],[Cycle]])-1,8)=0,Table1[[#This Row],[Cycle]]=1),"Yes","No")</f>
        <v>No</v>
      </c>
      <c r="E2475">
        <v>1.0001231022445E-2</v>
      </c>
      <c r="F2475">
        <f t="shared" si="43"/>
        <v>10.001231022444999</v>
      </c>
      <c r="H2475">
        <v>1.4479990005493164</v>
      </c>
      <c r="I2475">
        <v>57600.035742133354</v>
      </c>
      <c r="J2475">
        <f>ROUND(Table1[[#This Row],[Discharge Time (s)]]/3600,3)</f>
        <v>16</v>
      </c>
    </row>
    <row r="2476" spans="1:10">
      <c r="A2476" t="s">
        <v>10</v>
      </c>
      <c r="B2476">
        <v>4</v>
      </c>
      <c r="C2476" s="16">
        <v>44</v>
      </c>
      <c r="D2476" t="str">
        <f>IF(OR(MOD((Table1[[#This Row],[Cycle]])-1,8)=0,Table1[[#This Row],[Cycle]]=1),"Yes","No")</f>
        <v>No</v>
      </c>
      <c r="E2476">
        <v>9.997841038609E-3</v>
      </c>
      <c r="F2476">
        <f t="shared" si="43"/>
        <v>9.9978410386089998</v>
      </c>
      <c r="H2476">
        <v>1.4465371370315552</v>
      </c>
      <c r="I2476">
        <v>57600.008442469654</v>
      </c>
      <c r="J2476">
        <f>ROUND(Table1[[#This Row],[Discharge Time (s)]]/3600,3)</f>
        <v>16</v>
      </c>
    </row>
    <row r="2477" spans="1:10">
      <c r="A2477" t="s">
        <v>10</v>
      </c>
      <c r="B2477">
        <v>4</v>
      </c>
      <c r="C2477" s="16">
        <v>45</v>
      </c>
      <c r="D2477" t="str">
        <f>IF(OR(MOD((Table1[[#This Row],[Cycle]])-1,8)=0,Table1[[#This Row],[Cycle]]=1),"Yes","No")</f>
        <v>No</v>
      </c>
      <c r="E2477">
        <v>9.9972184397379999E-3</v>
      </c>
      <c r="F2477">
        <f t="shared" si="43"/>
        <v>9.9972184397379991</v>
      </c>
      <c r="H2477">
        <v>1.4479990005493164</v>
      </c>
      <c r="I2477">
        <v>57600.02774630869</v>
      </c>
      <c r="J2477">
        <f>ROUND(Table1[[#This Row],[Discharge Time (s)]]/3600,3)</f>
        <v>16</v>
      </c>
    </row>
    <row r="2478" spans="1:10">
      <c r="A2478" t="s">
        <v>10</v>
      </c>
      <c r="B2478">
        <v>4</v>
      </c>
      <c r="C2478" s="16">
        <v>46</v>
      </c>
      <c r="D2478" t="str">
        <f>IF(OR(MOD((Table1[[#This Row],[Cycle]])-1,8)=0,Table1[[#This Row],[Cycle]]=1),"Yes","No")</f>
        <v>No</v>
      </c>
      <c r="E2478">
        <v>9.9983718502149998E-3</v>
      </c>
      <c r="F2478">
        <f t="shared" si="43"/>
        <v>9.9983718502149994</v>
      </c>
      <c r="H2478">
        <v>1.3602414131164551</v>
      </c>
      <c r="I2478">
        <v>57600.037955625776</v>
      </c>
      <c r="J2478">
        <f>ROUND(Table1[[#This Row],[Discharge Time (s)]]/3600,3)</f>
        <v>16</v>
      </c>
    </row>
    <row r="2479" spans="1:10">
      <c r="A2479" t="s">
        <v>10</v>
      </c>
      <c r="B2479">
        <v>4</v>
      </c>
      <c r="C2479" s="16">
        <v>47</v>
      </c>
      <c r="D2479" t="str">
        <f>IF(OR(MOD((Table1[[#This Row],[Cycle]])-1,8)=0,Table1[[#This Row],[Cycle]]=1),"Yes","No")</f>
        <v>No</v>
      </c>
      <c r="E2479">
        <v>9.9956160443049995E-3</v>
      </c>
      <c r="F2479">
        <f t="shared" si="43"/>
        <v>9.9956160443049988</v>
      </c>
      <c r="H2479">
        <v>1.3176944255828857</v>
      </c>
      <c r="I2479">
        <v>57600.039991050813</v>
      </c>
      <c r="J2479">
        <f>ROUND(Table1[[#This Row],[Discharge Time (s)]]/3600,3)</f>
        <v>16</v>
      </c>
    </row>
    <row r="2480" spans="1:10">
      <c r="A2480" t="s">
        <v>10</v>
      </c>
      <c r="B2480">
        <v>4</v>
      </c>
      <c r="C2480" s="16">
        <v>48</v>
      </c>
      <c r="D2480" t="str">
        <f>IF(OR(MOD((Table1[[#This Row],[Cycle]])-1,8)=0,Table1[[#This Row],[Cycle]]=1),"Yes","No")</f>
        <v>No</v>
      </c>
      <c r="E2480">
        <v>0</v>
      </c>
      <c r="F2480">
        <f t="shared" si="43"/>
        <v>0</v>
      </c>
      <c r="H2480">
        <v>1.3176944255828857</v>
      </c>
      <c r="I2480">
        <v>57600.039941787101</v>
      </c>
      <c r="J2480">
        <f>ROUND(Table1[[#This Row],[Discharge Time (s)]]/3600,3)</f>
        <v>16</v>
      </c>
    </row>
    <row r="2481" spans="1:10">
      <c r="A2481" t="s">
        <v>10</v>
      </c>
      <c r="B2481">
        <v>4</v>
      </c>
      <c r="C2481" s="16">
        <v>49</v>
      </c>
      <c r="D2481" t="str">
        <f>IF(OR(MOD((Table1[[#This Row],[Cycle]])-1,8)=0,Table1[[#This Row],[Cycle]]=1),"Yes","No")</f>
        <v>Yes</v>
      </c>
      <c r="E2481">
        <v>1.6726249224916001E-2</v>
      </c>
      <c r="F2481">
        <f t="shared" si="43"/>
        <v>16.726249224916</v>
      </c>
      <c r="H2481">
        <v>1.4041202068328857</v>
      </c>
      <c r="I2481">
        <v>102989.32742752512</v>
      </c>
      <c r="J2481">
        <f>ROUND(Table1[[#This Row],[Discharge Time (s)]]/3600,3)</f>
        <v>28.608000000000001</v>
      </c>
    </row>
    <row r="2482" spans="1:10">
      <c r="A2482" t="s">
        <v>10</v>
      </c>
      <c r="B2482">
        <v>4</v>
      </c>
      <c r="C2482" s="16">
        <v>50</v>
      </c>
      <c r="D2482" t="str">
        <f>IF(OR(MOD((Table1[[#This Row],[Cycle]])-1,8)=0,Table1[[#This Row],[Cycle]]=1),"Yes","No")</f>
        <v>No</v>
      </c>
      <c r="E2482">
        <v>9.9989579145039996E-3</v>
      </c>
      <c r="F2482">
        <f t="shared" si="43"/>
        <v>9.9989579145040004</v>
      </c>
      <c r="H2482">
        <v>1.755150318145752</v>
      </c>
      <c r="I2482">
        <v>102989.32742752512</v>
      </c>
      <c r="J2482">
        <f>ROUND(Table1[[#This Row],[Discharge Time (s)]]/3600,3)</f>
        <v>28.608000000000001</v>
      </c>
    </row>
    <row r="2483" spans="1:10">
      <c r="A2483" t="s">
        <v>10</v>
      </c>
      <c r="B2483">
        <v>4</v>
      </c>
      <c r="C2483" s="16">
        <v>51</v>
      </c>
      <c r="D2483" t="str">
        <f>IF(OR(MOD((Table1[[#This Row],[Cycle]])-1,8)=0,Table1[[#This Row],[Cycle]]=1),"Yes","No")</f>
        <v>No</v>
      </c>
      <c r="E2483">
        <v>9.9995274456290001E-3</v>
      </c>
      <c r="F2483">
        <f t="shared" si="43"/>
        <v>9.9995274456290009</v>
      </c>
      <c r="H2483">
        <v>1.4034110307693481</v>
      </c>
      <c r="I2483">
        <v>57600.049574525663</v>
      </c>
      <c r="J2483">
        <f>ROUND(Table1[[#This Row],[Discharge Time (s)]]/3600,3)</f>
        <v>16</v>
      </c>
    </row>
    <row r="2484" spans="1:10">
      <c r="A2484" t="s">
        <v>10</v>
      </c>
      <c r="B2484">
        <v>4</v>
      </c>
      <c r="C2484" s="16">
        <v>52</v>
      </c>
      <c r="D2484" t="str">
        <f>IF(OR(MOD((Table1[[#This Row],[Cycle]])-1,8)=0,Table1[[#This Row],[Cycle]]=1),"Yes","No")</f>
        <v>No</v>
      </c>
      <c r="E2484">
        <v>9.9950213630450001E-3</v>
      </c>
      <c r="F2484">
        <f t="shared" si="43"/>
        <v>9.9950213630449998</v>
      </c>
      <c r="H2484">
        <v>1.4911242723464966</v>
      </c>
      <c r="I2484">
        <v>57600.049306824294</v>
      </c>
      <c r="J2484">
        <f>ROUND(Table1[[#This Row],[Discharge Time (s)]]/3600,3)</f>
        <v>16</v>
      </c>
    </row>
    <row r="2485" spans="1:10">
      <c r="A2485" t="s">
        <v>10</v>
      </c>
      <c r="B2485">
        <v>4</v>
      </c>
      <c r="C2485" s="16">
        <v>53</v>
      </c>
      <c r="D2485" t="str">
        <f>IF(OR(MOD((Table1[[#This Row],[Cycle]])-1,8)=0,Table1[[#This Row],[Cycle]]=1),"Yes","No")</f>
        <v>No</v>
      </c>
      <c r="E2485">
        <v>9.9954744803939996E-3</v>
      </c>
      <c r="F2485">
        <f t="shared" si="43"/>
        <v>9.9954744803939999</v>
      </c>
      <c r="H2485">
        <v>1.4472676515579224</v>
      </c>
      <c r="I2485">
        <v>57600.03769295763</v>
      </c>
      <c r="J2485">
        <f>ROUND(Table1[[#This Row],[Discharge Time (s)]]/3600,3)</f>
        <v>16</v>
      </c>
    </row>
    <row r="2486" spans="1:10">
      <c r="A2486" t="s">
        <v>10</v>
      </c>
      <c r="B2486">
        <v>4</v>
      </c>
      <c r="C2486" s="16">
        <v>54</v>
      </c>
      <c r="D2486" t="str">
        <f>IF(OR(MOD((Table1[[#This Row],[Cycle]])-1,8)=0,Table1[[#This Row],[Cycle]]=1),"Yes","No")</f>
        <v>No</v>
      </c>
      <c r="E2486">
        <v>9.994759445392E-3</v>
      </c>
      <c r="F2486">
        <f t="shared" si="43"/>
        <v>9.9947594453920008</v>
      </c>
      <c r="H2486">
        <v>1.4487310647964478</v>
      </c>
      <c r="I2486">
        <v>57600.04112334302</v>
      </c>
      <c r="J2486">
        <f>ROUND(Table1[[#This Row],[Discharge Time (s)]]/3600,3)</f>
        <v>16</v>
      </c>
    </row>
    <row r="2487" spans="1:10">
      <c r="A2487" t="s">
        <v>10</v>
      </c>
      <c r="B2487">
        <v>4</v>
      </c>
      <c r="C2487" s="16">
        <v>55</v>
      </c>
      <c r="D2487" t="str">
        <f>IF(OR(MOD((Table1[[#This Row],[Cycle]])-1,8)=0,Table1[[#This Row],[Cycle]]=1),"Yes","No")</f>
        <v>No</v>
      </c>
      <c r="E2487">
        <v>9.9975508417709993E-3</v>
      </c>
      <c r="F2487">
        <f t="shared" si="43"/>
        <v>9.997550841771</v>
      </c>
      <c r="H2487">
        <v>1.4041202068328857</v>
      </c>
      <c r="I2487">
        <v>57600.039108729776</v>
      </c>
      <c r="J2487">
        <f>ROUND(Table1[[#This Row],[Discharge Time (s)]]/3600,3)</f>
        <v>16</v>
      </c>
    </row>
    <row r="2488" spans="1:10">
      <c r="A2488" t="s">
        <v>10</v>
      </c>
      <c r="B2488">
        <v>4</v>
      </c>
      <c r="C2488" s="16">
        <v>56</v>
      </c>
      <c r="D2488" t="str">
        <f>IF(OR(MOD((Table1[[#This Row],[Cycle]])-1,8)=0,Table1[[#This Row],[Cycle]]=1),"Yes","No")</f>
        <v>No</v>
      </c>
      <c r="E2488">
        <v>0</v>
      </c>
      <c r="F2488">
        <f t="shared" si="43"/>
        <v>0</v>
      </c>
      <c r="H2488">
        <v>1.4041202068328857</v>
      </c>
      <c r="I2488">
        <v>57600.039303101723</v>
      </c>
      <c r="J2488">
        <f>ROUND(Table1[[#This Row],[Discharge Time (s)]]/3600,3)</f>
        <v>16</v>
      </c>
    </row>
    <row r="2489" spans="1:10" hidden="1">
      <c r="A2489" t="s">
        <v>11</v>
      </c>
      <c r="B2489">
        <v>4</v>
      </c>
      <c r="C2489" s="16">
        <v>1</v>
      </c>
      <c r="D2489" t="str">
        <f>IF(OR(MOD((Table1[[#This Row],[Cycle]])-1,8)=0,Table1[[#This Row],[Cycle]]=1),"Yes","No")</f>
        <v>Yes</v>
      </c>
      <c r="E2489">
        <v>2.1034077803783999E-2</v>
      </c>
      <c r="F2489">
        <f t="shared" si="43"/>
        <v>21.034077803784001</v>
      </c>
      <c r="H2489">
        <v>3.1156821250915527</v>
      </c>
      <c r="I2489">
        <v>131324.38446830784</v>
      </c>
      <c r="J2489">
        <f>ROUND(Table1[[#This Row],[Discharge Time (s)]]/3600,3)</f>
        <v>36.478999999999999</v>
      </c>
    </row>
    <row r="2490" spans="1:10" hidden="1">
      <c r="A2490" t="s">
        <v>11</v>
      </c>
      <c r="B2490">
        <v>4</v>
      </c>
      <c r="C2490" s="16">
        <v>2</v>
      </c>
      <c r="D2490" t="str">
        <f>IF(OR(MOD((Table1[[#This Row],[Cycle]])-1,8)=0,Table1[[#This Row],[Cycle]]=1),"Yes","No")</f>
        <v>No</v>
      </c>
      <c r="E2490">
        <v>9.9950382848929993E-3</v>
      </c>
      <c r="F2490">
        <f t="shared" si="43"/>
        <v>9.9950382848929991</v>
      </c>
      <c r="H2490">
        <v>3.7281479835510254</v>
      </c>
      <c r="I2490">
        <v>57601.976489936344</v>
      </c>
      <c r="J2490">
        <f>ROUND(Table1[[#This Row],[Discharge Time (s)]]/3600,3)</f>
        <v>16.001000000000001</v>
      </c>
    </row>
    <row r="2491" spans="1:10" hidden="1">
      <c r="A2491" t="s">
        <v>11</v>
      </c>
      <c r="B2491">
        <v>4</v>
      </c>
      <c r="C2491" s="16">
        <v>3</v>
      </c>
      <c r="D2491" t="str">
        <f>IF(OR(MOD((Table1[[#This Row],[Cycle]])-1,8)=0,Table1[[#This Row],[Cycle]]=1),"Yes","No")</f>
        <v>No</v>
      </c>
      <c r="E2491">
        <v>9.9900218583809999E-3</v>
      </c>
      <c r="F2491">
        <f t="shared" si="43"/>
        <v>9.9900218583810005</v>
      </c>
      <c r="H2491">
        <v>3.0733611583709717</v>
      </c>
      <c r="I2491">
        <v>57601.976856108886</v>
      </c>
      <c r="J2491">
        <f>ROUND(Table1[[#This Row],[Discharge Time (s)]]/3600,3)</f>
        <v>16.001000000000001</v>
      </c>
    </row>
    <row r="2492" spans="1:10" hidden="1">
      <c r="A2492" t="s">
        <v>11</v>
      </c>
      <c r="B2492">
        <v>4</v>
      </c>
      <c r="C2492" s="16">
        <v>4</v>
      </c>
      <c r="D2492" t="str">
        <f>IF(OR(MOD((Table1[[#This Row],[Cycle]])-1,8)=0,Table1[[#This Row],[Cycle]]=1),"Yes","No")</f>
        <v>No</v>
      </c>
      <c r="E2492">
        <v>9.9944619564159998E-3</v>
      </c>
      <c r="F2492">
        <f t="shared" si="43"/>
        <v>9.994461956416</v>
      </c>
      <c r="H2492">
        <v>3.1140999794006348</v>
      </c>
      <c r="I2492">
        <v>57601.977046279688</v>
      </c>
      <c r="J2492">
        <f>ROUND(Table1[[#This Row],[Discharge Time (s)]]/3600,3)</f>
        <v>16.001000000000001</v>
      </c>
    </row>
    <row r="2493" spans="1:10" hidden="1">
      <c r="A2493" t="s">
        <v>11</v>
      </c>
      <c r="B2493">
        <v>4</v>
      </c>
      <c r="C2493" s="16">
        <v>5</v>
      </c>
      <c r="D2493" t="str">
        <f>IF(OR(MOD((Table1[[#This Row],[Cycle]])-1,8)=0,Table1[[#This Row],[Cycle]]=1),"Yes","No")</f>
        <v>No</v>
      </c>
      <c r="E2493">
        <v>9.9969753729799993E-3</v>
      </c>
      <c r="F2493">
        <f t="shared" si="43"/>
        <v>9.9969753729799997</v>
      </c>
      <c r="H2493">
        <v>3.1140999794006348</v>
      </c>
      <c r="I2493">
        <v>57601.982539097422</v>
      </c>
      <c r="J2493">
        <f>ROUND(Table1[[#This Row],[Discharge Time (s)]]/3600,3)</f>
        <v>16.001000000000001</v>
      </c>
    </row>
    <row r="2494" spans="1:10" hidden="1">
      <c r="A2494" t="s">
        <v>11</v>
      </c>
      <c r="B2494">
        <v>4</v>
      </c>
      <c r="C2494" s="22">
        <v>6</v>
      </c>
      <c r="D2494" t="str">
        <f>IF(OR(MOD((Table1[[#This Row],[Cycle]])-1,8)=0,Table1[[#This Row],[Cycle]]=1),"Yes","No")</f>
        <v>No</v>
      </c>
      <c r="E2494">
        <v>9.9955219470120003E-3</v>
      </c>
      <c r="F2494">
        <f t="shared" si="43"/>
        <v>9.9955219470119996</v>
      </c>
      <c r="H2494">
        <v>3.0717992782592773</v>
      </c>
      <c r="I2494">
        <v>57601.97688607579</v>
      </c>
      <c r="J2494">
        <f>ROUND(Table1[[#This Row],[Discharge Time (s)]]/3600,3)</f>
        <v>16.001000000000001</v>
      </c>
    </row>
    <row r="2495" spans="1:10" hidden="1">
      <c r="A2495" t="s">
        <v>11</v>
      </c>
      <c r="B2495">
        <v>4</v>
      </c>
      <c r="C2495" s="16">
        <v>7</v>
      </c>
      <c r="D2495" t="str">
        <f>IF(OR(MOD((Table1[[#This Row],[Cycle]])-1,8)=0,Table1[[#This Row],[Cycle]]=1),"Yes","No")</f>
        <v>No</v>
      </c>
      <c r="E2495">
        <v>9.9963567907159993E-3</v>
      </c>
      <c r="F2495">
        <f t="shared" si="43"/>
        <v>9.9963567907159998</v>
      </c>
      <c r="H2495">
        <v>3.1156821250915527</v>
      </c>
      <c r="I2495">
        <v>57601.979805936906</v>
      </c>
      <c r="J2495">
        <f>ROUND(Table1[[#This Row],[Discharge Time (s)]]/3600,3)</f>
        <v>16.001000000000001</v>
      </c>
    </row>
    <row r="2496" spans="1:10" hidden="1">
      <c r="A2496" t="s">
        <v>11</v>
      </c>
      <c r="B2496">
        <v>4</v>
      </c>
      <c r="C2496" s="16">
        <v>8</v>
      </c>
      <c r="D2496" t="str">
        <f>IF(OR(MOD((Table1[[#This Row],[Cycle]])-1,8)=0,Table1[[#This Row],[Cycle]]=1),"Yes","No")</f>
        <v>No</v>
      </c>
      <c r="E2496">
        <v>0</v>
      </c>
      <c r="F2496">
        <f t="shared" si="43"/>
        <v>0</v>
      </c>
      <c r="H2496">
        <v>3.1156821250915527</v>
      </c>
      <c r="I2496">
        <v>0</v>
      </c>
      <c r="J2496">
        <f>ROUND(Table1[[#This Row],[Discharge Time (s)]]/3600,3)</f>
        <v>0</v>
      </c>
    </row>
    <row r="2497" spans="1:10" hidden="1">
      <c r="A2497" t="s">
        <v>11</v>
      </c>
      <c r="B2497">
        <v>4</v>
      </c>
      <c r="C2497" s="16">
        <v>9</v>
      </c>
      <c r="D2497" t="str">
        <f>IF(OR(MOD((Table1[[#This Row],[Cycle]])-1,8)=0,Table1[[#This Row],[Cycle]]=1),"Yes","No")</f>
        <v>Yes</v>
      </c>
      <c r="E2497">
        <v>2.0882306431874002E-2</v>
      </c>
      <c r="F2497">
        <f t="shared" si="43"/>
        <v>20.882306431874003</v>
      </c>
      <c r="H2497">
        <v>3.0309967994689941</v>
      </c>
      <c r="I2497">
        <v>131146.91647924751</v>
      </c>
      <c r="J2497">
        <f>ROUND(Table1[[#This Row],[Discharge Time (s)]]/3600,3)</f>
        <v>36.43</v>
      </c>
    </row>
    <row r="2498" spans="1:10" hidden="1">
      <c r="A2498" t="s">
        <v>11</v>
      </c>
      <c r="B2498">
        <v>4</v>
      </c>
      <c r="C2498" s="16">
        <v>10</v>
      </c>
      <c r="D2498" t="str">
        <f>IF(OR(MOD((Table1[[#This Row],[Cycle]])-1,8)=0,Table1[[#This Row],[Cycle]]=1),"Yes","No")</f>
        <v>No</v>
      </c>
      <c r="E2498">
        <v>9.9970804221160003E-3</v>
      </c>
      <c r="F2498">
        <f t="shared" si="43"/>
        <v>9.9970804221159995</v>
      </c>
      <c r="H2498">
        <v>3.6020541191101074</v>
      </c>
      <c r="I2498">
        <v>57600.010614277257</v>
      </c>
      <c r="J2498">
        <f>ROUND(Table1[[#This Row],[Discharge Time (s)]]/3600,3)</f>
        <v>16</v>
      </c>
    </row>
    <row r="2499" spans="1:10" hidden="1">
      <c r="A2499" t="s">
        <v>11</v>
      </c>
      <c r="B2499">
        <v>4</v>
      </c>
      <c r="C2499" s="16">
        <v>11</v>
      </c>
      <c r="D2499" t="str">
        <f>IF(OR(MOD((Table1[[#This Row],[Cycle]])-1,8)=0,Table1[[#This Row],[Cycle]]=1),"Yes","No")</f>
        <v>No</v>
      </c>
      <c r="E2499">
        <v>9.9952075969540009E-3</v>
      </c>
      <c r="F2499">
        <f t="shared" si="43"/>
        <v>9.9952075969540015</v>
      </c>
      <c r="H2499">
        <v>3.0733611583709717</v>
      </c>
      <c r="I2499">
        <v>57600.027219560638</v>
      </c>
      <c r="J2499">
        <f>ROUND(Table1[[#This Row],[Discharge Time (s)]]/3600,3)</f>
        <v>16</v>
      </c>
    </row>
    <row r="2500" spans="1:10" hidden="1">
      <c r="A2500" t="s">
        <v>11</v>
      </c>
      <c r="B2500">
        <v>4</v>
      </c>
      <c r="C2500" s="16">
        <v>12</v>
      </c>
      <c r="D2500" t="str">
        <f>IF(OR(MOD((Table1[[#This Row],[Cycle]])-1,8)=0,Table1[[#This Row],[Cycle]]=1),"Yes","No")</f>
        <v>No</v>
      </c>
      <c r="E2500">
        <v>9.9975663320100005E-3</v>
      </c>
      <c r="F2500">
        <f t="shared" si="43"/>
        <v>9.9975663320100008</v>
      </c>
      <c r="H2500">
        <v>3.1156821250915527</v>
      </c>
      <c r="I2500">
        <v>57600.010424485954</v>
      </c>
      <c r="J2500">
        <f>ROUND(Table1[[#This Row],[Discharge Time (s)]]/3600,3)</f>
        <v>16</v>
      </c>
    </row>
    <row r="2501" spans="1:10" hidden="1">
      <c r="A2501" t="s">
        <v>11</v>
      </c>
      <c r="B2501">
        <v>4</v>
      </c>
      <c r="C2501" s="16">
        <v>13</v>
      </c>
      <c r="D2501" t="str">
        <f>IF(OR(MOD((Table1[[#This Row],[Cycle]])-1,8)=0,Table1[[#This Row],[Cycle]]=1),"Yes","No")</f>
        <v>No</v>
      </c>
      <c r="E2501">
        <v>1.000402578713E-2</v>
      </c>
      <c r="F2501">
        <f t="shared" si="43"/>
        <v>10.004025787130001</v>
      </c>
      <c r="H2501">
        <v>3.1579606533050537</v>
      </c>
      <c r="I2501">
        <v>57600.010619520152</v>
      </c>
      <c r="J2501">
        <f>ROUND(Table1[[#This Row],[Discharge Time (s)]]/3600,3)</f>
        <v>16</v>
      </c>
    </row>
    <row r="2502" spans="1:10" hidden="1">
      <c r="A2502" t="s">
        <v>11</v>
      </c>
      <c r="B2502">
        <v>4</v>
      </c>
      <c r="C2502" s="16">
        <v>14</v>
      </c>
      <c r="D2502" t="str">
        <f>IF(OR(MOD((Table1[[#This Row],[Cycle]])-1,8)=0,Table1[[#This Row],[Cycle]]=1),"Yes","No")</f>
        <v>No</v>
      </c>
      <c r="E2502">
        <v>1.000611152911E-2</v>
      </c>
      <c r="F2502">
        <f t="shared" si="43"/>
        <v>10.006111529110001</v>
      </c>
      <c r="H2502">
        <v>3.1156821250915527</v>
      </c>
      <c r="I2502">
        <v>57601.97646076735</v>
      </c>
      <c r="J2502">
        <f>ROUND(Table1[[#This Row],[Discharge Time (s)]]/3600,3)</f>
        <v>16.001000000000001</v>
      </c>
    </row>
    <row r="2503" spans="1:10" hidden="1">
      <c r="A2503" t="s">
        <v>11</v>
      </c>
      <c r="B2503">
        <v>4</v>
      </c>
      <c r="C2503" s="16">
        <v>15</v>
      </c>
      <c r="D2503" t="str">
        <f>IF(OR(MOD((Table1[[#This Row],[Cycle]])-1,8)=0,Table1[[#This Row],[Cycle]]=1),"Yes","No")</f>
        <v>No</v>
      </c>
      <c r="E2503">
        <v>1.0024774972069E-2</v>
      </c>
      <c r="F2503">
        <f t="shared" si="43"/>
        <v>10.024774972069</v>
      </c>
      <c r="H2503">
        <v>3.1156821250915527</v>
      </c>
      <c r="I2503">
        <v>57601.976968956806</v>
      </c>
      <c r="J2503">
        <f>ROUND(Table1[[#This Row],[Discharge Time (s)]]/3600,3)</f>
        <v>16.001000000000001</v>
      </c>
    </row>
    <row r="2504" spans="1:10" hidden="1">
      <c r="A2504" t="s">
        <v>11</v>
      </c>
      <c r="B2504">
        <v>4</v>
      </c>
      <c r="C2504" s="16">
        <v>16</v>
      </c>
      <c r="D2504" t="str">
        <f>IF(OR(MOD((Table1[[#This Row],[Cycle]])-1,8)=0,Table1[[#This Row],[Cycle]]=1),"Yes","No")</f>
        <v>No</v>
      </c>
      <c r="E2504">
        <v>0</v>
      </c>
      <c r="F2504">
        <f t="shared" si="43"/>
        <v>0</v>
      </c>
      <c r="H2504">
        <v>3.1156821250915527</v>
      </c>
      <c r="I2504">
        <v>0</v>
      </c>
      <c r="J2504">
        <f>ROUND(Table1[[#This Row],[Discharge Time (s)]]/3600,3)</f>
        <v>0</v>
      </c>
    </row>
    <row r="2505" spans="1:10" hidden="1">
      <c r="A2505" t="s">
        <v>11</v>
      </c>
      <c r="B2505">
        <v>4</v>
      </c>
      <c r="C2505" s="16">
        <v>17</v>
      </c>
      <c r="D2505" t="str">
        <f>IF(OR(MOD((Table1[[#This Row],[Cycle]])-1,8)=0,Table1[[#This Row],[Cycle]]=1),"Yes","No")</f>
        <v>Yes</v>
      </c>
      <c r="E2505">
        <v>2.0864181224384999E-2</v>
      </c>
      <c r="F2505">
        <f t="shared" si="43"/>
        <v>20.864181224385</v>
      </c>
      <c r="H2505">
        <v>3.2018210887908936</v>
      </c>
      <c r="I2505">
        <v>130627.01030820073</v>
      </c>
      <c r="J2505">
        <f>ROUND(Table1[[#This Row],[Discharge Time (s)]]/3600,3)</f>
        <v>36.284999999999997</v>
      </c>
    </row>
    <row r="2506" spans="1:10" hidden="1">
      <c r="A2506" t="s">
        <v>11</v>
      </c>
      <c r="B2506">
        <v>4</v>
      </c>
      <c r="C2506" s="16">
        <v>18</v>
      </c>
      <c r="D2506" t="str">
        <f>IF(OR(MOD((Table1[[#This Row],[Cycle]])-1,8)=0,Table1[[#This Row],[Cycle]]=1),"Yes","No")</f>
        <v>No</v>
      </c>
      <c r="E2506">
        <v>1.0025074735094E-2</v>
      </c>
      <c r="F2506">
        <f t="shared" si="43"/>
        <v>10.025074735094</v>
      </c>
      <c r="H2506">
        <v>3.6020541191101074</v>
      </c>
      <c r="I2506">
        <v>57601.97664557831</v>
      </c>
      <c r="J2506">
        <f>ROUND(Table1[[#This Row],[Discharge Time (s)]]/3600,3)</f>
        <v>16.001000000000001</v>
      </c>
    </row>
    <row r="2507" spans="1:10" hidden="1">
      <c r="A2507" t="s">
        <v>11</v>
      </c>
      <c r="B2507">
        <v>4</v>
      </c>
      <c r="C2507" s="16">
        <v>19</v>
      </c>
      <c r="D2507" t="str">
        <f>IF(OR(MOD((Table1[[#This Row],[Cycle]])-1,8)=0,Table1[[#This Row],[Cycle]]=1),"Yes","No")</f>
        <v>No</v>
      </c>
      <c r="E2507">
        <v>1.0018405973263001E-2</v>
      </c>
      <c r="F2507">
        <f t="shared" si="43"/>
        <v>10.018405973263</v>
      </c>
      <c r="H2507">
        <v>3.1579606533050537</v>
      </c>
      <c r="I2507">
        <v>57601.981643595602</v>
      </c>
      <c r="J2507">
        <f>ROUND(Table1[[#This Row],[Discharge Time (s)]]/3600,3)</f>
        <v>16.001000000000001</v>
      </c>
    </row>
    <row r="2508" spans="1:10" hidden="1">
      <c r="A2508" t="s">
        <v>11</v>
      </c>
      <c r="B2508">
        <v>4</v>
      </c>
      <c r="C2508" s="16">
        <v>20</v>
      </c>
      <c r="D2508" t="str">
        <f>IF(OR(MOD((Table1[[#This Row],[Cycle]])-1,8)=0,Table1[[#This Row],[Cycle]]=1),"Yes","No")</f>
        <v>No</v>
      </c>
      <c r="E2508">
        <v>1.0016268095202001E-2</v>
      </c>
      <c r="F2508">
        <f t="shared" si="43"/>
        <v>10.016268095202001</v>
      </c>
      <c r="H2508">
        <v>3.0749242305755615</v>
      </c>
      <c r="I2508">
        <v>57602.002998118624</v>
      </c>
      <c r="J2508">
        <f>ROUND(Table1[[#This Row],[Discharge Time (s)]]/3600,3)</f>
        <v>16.001000000000001</v>
      </c>
    </row>
    <row r="2509" spans="1:10" hidden="1">
      <c r="A2509" t="s">
        <v>11</v>
      </c>
      <c r="B2509">
        <v>4</v>
      </c>
      <c r="C2509" s="16">
        <v>21</v>
      </c>
      <c r="D2509" t="str">
        <f>IF(OR(MOD((Table1[[#This Row],[Cycle]])-1,8)=0,Table1[[#This Row],[Cycle]]=1),"Yes","No")</f>
        <v>No</v>
      </c>
      <c r="E2509">
        <v>1.0023406331597E-2</v>
      </c>
      <c r="F2509">
        <f t="shared" si="43"/>
        <v>10.023406331597</v>
      </c>
      <c r="H2509">
        <v>3.1595649719238281</v>
      </c>
      <c r="I2509">
        <v>57601.992244585053</v>
      </c>
      <c r="J2509">
        <f>ROUND(Table1[[#This Row],[Discharge Time (s)]]/3600,3)</f>
        <v>16.001000000000001</v>
      </c>
    </row>
    <row r="2510" spans="1:10" hidden="1">
      <c r="A2510" t="s">
        <v>11</v>
      </c>
      <c r="B2510">
        <v>4</v>
      </c>
      <c r="C2510" s="16">
        <v>22</v>
      </c>
      <c r="D2510" t="str">
        <f>IF(OR(MOD((Table1[[#This Row],[Cycle]])-1,8)=0,Table1[[#This Row],[Cycle]]=1),"Yes","No")</f>
        <v>No</v>
      </c>
      <c r="E2510">
        <v>1.0015989886252999E-2</v>
      </c>
      <c r="F2510">
        <f t="shared" si="43"/>
        <v>10.015989886252999</v>
      </c>
      <c r="H2510">
        <v>3.0749242305755615</v>
      </c>
      <c r="I2510">
        <v>57601.976765676969</v>
      </c>
      <c r="J2510">
        <f>ROUND(Table1[[#This Row],[Discharge Time (s)]]/3600,3)</f>
        <v>16.001000000000001</v>
      </c>
    </row>
    <row r="2511" spans="1:10" hidden="1">
      <c r="A2511" t="s">
        <v>11</v>
      </c>
      <c r="B2511">
        <v>4</v>
      </c>
      <c r="C2511" s="16">
        <v>23</v>
      </c>
      <c r="D2511" t="str">
        <f>IF(OR(MOD((Table1[[#This Row],[Cycle]])-1,8)=0,Table1[[#This Row],[Cycle]]=1),"Yes","No")</f>
        <v>No</v>
      </c>
      <c r="E2511">
        <v>1.001504343007E-2</v>
      </c>
      <c r="F2511">
        <f t="shared" si="43"/>
        <v>10.01504343007</v>
      </c>
      <c r="H2511">
        <v>3.1595649719238281</v>
      </c>
      <c r="I2511">
        <v>57600.010587590616</v>
      </c>
      <c r="J2511">
        <f>ROUND(Table1[[#This Row],[Discharge Time (s)]]/3600,3)</f>
        <v>16</v>
      </c>
    </row>
    <row r="2512" spans="1:10" hidden="1">
      <c r="A2512" t="s">
        <v>11</v>
      </c>
      <c r="B2512">
        <v>4</v>
      </c>
      <c r="C2512" s="16">
        <v>24</v>
      </c>
      <c r="D2512" t="str">
        <f>IF(OR(MOD((Table1[[#This Row],[Cycle]])-1,8)=0,Table1[[#This Row],[Cycle]]=1),"Yes","No")</f>
        <v>No</v>
      </c>
      <c r="E2512">
        <v>0</v>
      </c>
      <c r="F2512">
        <f t="shared" si="43"/>
        <v>0</v>
      </c>
      <c r="H2512">
        <v>3.1595649719238281</v>
      </c>
      <c r="I2512">
        <v>0</v>
      </c>
      <c r="J2512">
        <f>ROUND(Table1[[#This Row],[Discharge Time (s)]]/3600,3)</f>
        <v>0</v>
      </c>
    </row>
    <row r="2513" spans="1:10" hidden="1">
      <c r="A2513" t="s">
        <v>11</v>
      </c>
      <c r="B2513">
        <v>4</v>
      </c>
      <c r="C2513" s="16">
        <v>25</v>
      </c>
      <c r="D2513" t="str">
        <f>IF(OR(MOD((Table1[[#This Row],[Cycle]])-1,8)=0,Table1[[#This Row],[Cycle]]=1),"Yes","No")</f>
        <v>Yes</v>
      </c>
      <c r="E2513">
        <v>2.0770970557831E-2</v>
      </c>
      <c r="F2513">
        <f t="shared" si="43"/>
        <v>20.770970557830999</v>
      </c>
      <c r="H2513">
        <v>3.1595649719238281</v>
      </c>
      <c r="I2513">
        <v>130268.57675682388</v>
      </c>
      <c r="J2513">
        <f>ROUND(Table1[[#This Row],[Discharge Time (s)]]/3600,3)</f>
        <v>36.186</v>
      </c>
    </row>
    <row r="2514" spans="1:10" hidden="1">
      <c r="A2514" t="s">
        <v>11</v>
      </c>
      <c r="B2514">
        <v>4</v>
      </c>
      <c r="C2514" s="16">
        <v>26</v>
      </c>
      <c r="D2514" t="str">
        <f>IF(OR(MOD((Table1[[#This Row],[Cycle]])-1,8)=0,Table1[[#This Row],[Cycle]]=1),"Yes","No")</f>
        <v>No</v>
      </c>
      <c r="E2514">
        <v>1.0003155413217999E-2</v>
      </c>
      <c r="F2514">
        <f t="shared" si="43"/>
        <v>10.003155413218</v>
      </c>
      <c r="H2514">
        <v>3.6422765254974365</v>
      </c>
      <c r="I2514">
        <v>57601.976693014993</v>
      </c>
      <c r="J2514">
        <f>ROUND(Table1[[#This Row],[Discharge Time (s)]]/3600,3)</f>
        <v>16.001000000000001</v>
      </c>
    </row>
    <row r="2515" spans="1:10" hidden="1">
      <c r="A2515" t="s">
        <v>11</v>
      </c>
      <c r="B2515">
        <v>4</v>
      </c>
      <c r="C2515" s="16">
        <v>27</v>
      </c>
      <c r="D2515" t="str">
        <f>IF(OR(MOD((Table1[[#This Row],[Cycle]])-1,8)=0,Table1[[#This Row],[Cycle]]=1),"Yes","No")</f>
        <v>No</v>
      </c>
      <c r="E2515">
        <v>1.0004185681072E-2</v>
      </c>
      <c r="F2515">
        <f t="shared" si="43"/>
        <v>10.004185681072</v>
      </c>
      <c r="H2515">
        <v>3.1172661781311035</v>
      </c>
      <c r="I2515">
        <v>57601.976462299353</v>
      </c>
      <c r="J2515">
        <f>ROUND(Table1[[#This Row],[Discharge Time (s)]]/3600,3)</f>
        <v>16.001000000000001</v>
      </c>
    </row>
    <row r="2516" spans="1:10" hidden="1">
      <c r="A2516" t="s">
        <v>11</v>
      </c>
      <c r="B2516">
        <v>4</v>
      </c>
      <c r="C2516" s="16">
        <v>28</v>
      </c>
      <c r="D2516" t="str">
        <f>IF(OR(MOD((Table1[[#This Row],[Cycle]])-1,8)=0,Table1[[#This Row],[Cycle]]=1),"Yes","No")</f>
        <v>No</v>
      </c>
      <c r="E2516">
        <v>1.0003524379040001E-2</v>
      </c>
      <c r="F2516">
        <f t="shared" si="43"/>
        <v>10.00352437904</v>
      </c>
      <c r="H2516">
        <v>3.1627793312072754</v>
      </c>
      <c r="I2516">
        <v>57601.976613267427</v>
      </c>
      <c r="J2516">
        <f>ROUND(Table1[[#This Row],[Discharge Time (s)]]/3600,3)</f>
        <v>16.001000000000001</v>
      </c>
    </row>
    <row r="2517" spans="1:10" hidden="1">
      <c r="A2517" t="s">
        <v>11</v>
      </c>
      <c r="B2517">
        <v>4</v>
      </c>
      <c r="C2517" s="16">
        <v>29</v>
      </c>
      <c r="D2517" t="str">
        <f>IF(OR(MOD((Table1[[#This Row],[Cycle]])-1,8)=0,Table1[[#This Row],[Cycle]]=1),"Yes","No")</f>
        <v>No</v>
      </c>
      <c r="E2517">
        <v>9.9997950525809991E-3</v>
      </c>
      <c r="F2517">
        <f t="shared" si="43"/>
        <v>9.9997950525809998</v>
      </c>
      <c r="H2517">
        <v>3.2018210887908936</v>
      </c>
      <c r="I2517">
        <v>57601.982265579165</v>
      </c>
      <c r="J2517">
        <f>ROUND(Table1[[#This Row],[Discharge Time (s)]]/3600,3)</f>
        <v>16.001000000000001</v>
      </c>
    </row>
    <row r="2518" spans="1:10" hidden="1">
      <c r="A2518" t="s">
        <v>11</v>
      </c>
      <c r="B2518">
        <v>4</v>
      </c>
      <c r="C2518" s="16">
        <v>30</v>
      </c>
      <c r="D2518" t="str">
        <f>IF(OR(MOD((Table1[[#This Row],[Cycle]])-1,8)=0,Table1[[#This Row],[Cycle]]=1),"Yes","No")</f>
        <v>No</v>
      </c>
      <c r="E2518">
        <v>1.0015332839516E-2</v>
      </c>
      <c r="F2518">
        <f t="shared" si="43"/>
        <v>10.015332839516001</v>
      </c>
      <c r="H2518">
        <v>3.1611714363098145</v>
      </c>
      <c r="I2518">
        <v>57600.022629131694</v>
      </c>
      <c r="J2518">
        <f>ROUND(Table1[[#This Row],[Discharge Time (s)]]/3600,3)</f>
        <v>16</v>
      </c>
    </row>
    <row r="2519" spans="1:10" hidden="1">
      <c r="A2519" t="s">
        <v>11</v>
      </c>
      <c r="B2519">
        <v>4</v>
      </c>
      <c r="C2519" s="16">
        <v>31</v>
      </c>
      <c r="D2519" t="str">
        <f>IF(OR(MOD((Table1[[#This Row],[Cycle]])-1,8)=0,Table1[[#This Row],[Cycle]]=1),"Yes","No")</f>
        <v>No</v>
      </c>
      <c r="E2519">
        <v>1.0009065689235E-2</v>
      </c>
      <c r="F2519">
        <f t="shared" si="43"/>
        <v>10.009065689234999</v>
      </c>
      <c r="H2519">
        <v>3.2440340518951416</v>
      </c>
      <c r="I2519">
        <v>57601.976649635617</v>
      </c>
      <c r="J2519">
        <f>ROUND(Table1[[#This Row],[Discharge Time (s)]]/3600,3)</f>
        <v>16.001000000000001</v>
      </c>
    </row>
    <row r="2520" spans="1:10" hidden="1">
      <c r="A2520" t="s">
        <v>11</v>
      </c>
      <c r="B2520">
        <v>4</v>
      </c>
      <c r="C2520" s="16">
        <v>32</v>
      </c>
      <c r="D2520" t="str">
        <f>IF(OR(MOD((Table1[[#This Row],[Cycle]])-1,8)=0,Table1[[#This Row],[Cycle]]=1),"Yes","No")</f>
        <v>No</v>
      </c>
      <c r="E2520">
        <v>0</v>
      </c>
      <c r="F2520">
        <f t="shared" si="43"/>
        <v>0</v>
      </c>
      <c r="H2520">
        <v>3.2440340518951416</v>
      </c>
      <c r="I2520">
        <v>0</v>
      </c>
      <c r="J2520">
        <f>ROUND(Table1[[#This Row],[Discharge Time (s)]]/3600,3)</f>
        <v>0</v>
      </c>
    </row>
    <row r="2521" spans="1:10" hidden="1">
      <c r="A2521" t="s">
        <v>11</v>
      </c>
      <c r="B2521">
        <v>4</v>
      </c>
      <c r="C2521" s="16">
        <v>33</v>
      </c>
      <c r="D2521" t="str">
        <f>IF(OR(MOD((Table1[[#This Row],[Cycle]])-1,8)=0,Table1[[#This Row],[Cycle]]=1),"Yes","No")</f>
        <v>Yes</v>
      </c>
      <c r="E2521">
        <v>2.0722639701720998E-2</v>
      </c>
      <c r="F2521">
        <f t="shared" si="43"/>
        <v>20.722639701720997</v>
      </c>
      <c r="H2521">
        <v>0</v>
      </c>
      <c r="I2521">
        <v>129986.71152160985</v>
      </c>
      <c r="J2521">
        <f>ROUND(Table1[[#This Row],[Discharge Time (s)]]/3600,3)</f>
        <v>36.106999999999999</v>
      </c>
    </row>
    <row r="2522" spans="1:10" hidden="1">
      <c r="A2522" t="s">
        <v>11</v>
      </c>
      <c r="B2522">
        <v>4</v>
      </c>
      <c r="C2522" s="16">
        <v>34</v>
      </c>
      <c r="D2522" t="str">
        <f>IF(OR(MOD((Table1[[#This Row],[Cycle]])-1,8)=0,Table1[[#This Row],[Cycle]]=1),"Yes","No")</f>
        <v>No</v>
      </c>
      <c r="E2522">
        <v>1.0002067361448E-2</v>
      </c>
      <c r="F2522">
        <f t="shared" si="43"/>
        <v>10.002067361448001</v>
      </c>
      <c r="H2522">
        <v>3.6861593723297119</v>
      </c>
      <c r="I2522">
        <v>57600.024435242027</v>
      </c>
      <c r="J2522">
        <f>ROUND(Table1[[#This Row],[Discharge Time (s)]]/3600,3)</f>
        <v>16</v>
      </c>
    </row>
    <row r="2523" spans="1:10" hidden="1">
      <c r="A2523" t="s">
        <v>11</v>
      </c>
      <c r="B2523">
        <v>4</v>
      </c>
      <c r="C2523" s="16">
        <v>35</v>
      </c>
      <c r="D2523" t="str">
        <f>IF(OR(MOD((Table1[[#This Row],[Cycle]])-1,8)=0,Table1[[#This Row],[Cycle]]=1),"Yes","No")</f>
        <v>No</v>
      </c>
      <c r="E2523">
        <v>1.0004401545641001E-2</v>
      </c>
      <c r="F2523">
        <f t="shared" si="43"/>
        <v>10.004401545641</v>
      </c>
      <c r="H2523">
        <v>3.1595649719238281</v>
      </c>
      <c r="I2523">
        <v>57602.00579116345</v>
      </c>
      <c r="J2523">
        <f>ROUND(Table1[[#This Row],[Discharge Time (s)]]/3600,3)</f>
        <v>16.001000000000001</v>
      </c>
    </row>
    <row r="2524" spans="1:10" hidden="1">
      <c r="A2524" t="s">
        <v>11</v>
      </c>
      <c r="B2524">
        <v>4</v>
      </c>
      <c r="C2524" s="16">
        <v>36</v>
      </c>
      <c r="D2524" t="str">
        <f>IF(OR(MOD((Table1[[#This Row],[Cycle]])-1,8)=0,Table1[[#This Row],[Cycle]]=1),"Yes","No")</f>
        <v>No</v>
      </c>
      <c r="E2524">
        <v>1.0001241690468E-2</v>
      </c>
      <c r="F2524">
        <f t="shared" si="43"/>
        <v>10.001241690467999</v>
      </c>
      <c r="H2524">
        <v>3.1595649719238281</v>
      </c>
      <c r="I2524">
        <v>57602.003423377784</v>
      </c>
      <c r="J2524">
        <f>ROUND(Table1[[#This Row],[Discharge Time (s)]]/3600,3)</f>
        <v>16.001000000000001</v>
      </c>
    </row>
    <row r="2525" spans="1:10" hidden="1">
      <c r="A2525" t="s">
        <v>11</v>
      </c>
      <c r="B2525">
        <v>4</v>
      </c>
      <c r="C2525" s="16">
        <v>37</v>
      </c>
      <c r="D2525" t="str">
        <f>IF(OR(MOD((Table1[[#This Row],[Cycle]])-1,8)=0,Table1[[#This Row],[Cycle]]=1),"Yes","No")</f>
        <v>No</v>
      </c>
      <c r="E2525">
        <v>9.9975289426589998E-3</v>
      </c>
      <c r="F2525">
        <f t="shared" si="43"/>
        <v>9.9975289426590006</v>
      </c>
      <c r="H2525">
        <v>3.2050766944885254</v>
      </c>
      <c r="I2525">
        <v>57602.020925990852</v>
      </c>
      <c r="J2525">
        <f>ROUND(Table1[[#This Row],[Discharge Time (s)]]/3600,3)</f>
        <v>16.001000000000001</v>
      </c>
    </row>
    <row r="2526" spans="1:10" hidden="1">
      <c r="A2526" t="s">
        <v>11</v>
      </c>
      <c r="B2526">
        <v>4</v>
      </c>
      <c r="C2526" s="16">
        <v>38</v>
      </c>
      <c r="D2526" t="str">
        <f>IF(OR(MOD((Table1[[#This Row],[Cycle]])-1,8)=0,Table1[[#This Row],[Cycle]]=1),"Yes","No")</f>
        <v>No</v>
      </c>
      <c r="E2526">
        <v>9.9926201031770006E-3</v>
      </c>
      <c r="F2526">
        <f t="shared" si="43"/>
        <v>9.9926201031769999</v>
      </c>
      <c r="H2526">
        <v>3.2050766944885254</v>
      </c>
      <c r="I2526">
        <v>57602.005876114214</v>
      </c>
      <c r="J2526">
        <f>ROUND(Table1[[#This Row],[Discharge Time (s)]]/3600,3)</f>
        <v>16.001000000000001</v>
      </c>
    </row>
    <row r="2527" spans="1:10" hidden="1">
      <c r="A2527" t="s">
        <v>11</v>
      </c>
      <c r="B2527">
        <v>4</v>
      </c>
      <c r="C2527" s="16">
        <v>39</v>
      </c>
      <c r="D2527" t="str">
        <f>IF(OR(MOD((Table1[[#This Row],[Cycle]])-1,8)=0,Table1[[#This Row],[Cycle]]=1),"Yes","No")</f>
        <v>No</v>
      </c>
      <c r="E2527">
        <v>9.9878466466359998E-3</v>
      </c>
      <c r="F2527">
        <f t="shared" si="43"/>
        <v>9.9878466466359992</v>
      </c>
      <c r="H2527">
        <v>3.2895421981811523</v>
      </c>
      <c r="I2527">
        <v>57600.039670091312</v>
      </c>
      <c r="J2527">
        <f>ROUND(Table1[[#This Row],[Discharge Time (s)]]/3600,3)</f>
        <v>16</v>
      </c>
    </row>
    <row r="2528" spans="1:10" hidden="1">
      <c r="A2528" t="s">
        <v>11</v>
      </c>
      <c r="B2528">
        <v>4</v>
      </c>
      <c r="C2528" s="16">
        <v>40</v>
      </c>
      <c r="D2528" t="str">
        <f>IF(OR(MOD((Table1[[#This Row],[Cycle]])-1,8)=0,Table1[[#This Row],[Cycle]]=1),"Yes","No")</f>
        <v>No</v>
      </c>
      <c r="E2528">
        <v>0</v>
      </c>
      <c r="F2528">
        <f t="shared" si="43"/>
        <v>0</v>
      </c>
      <c r="H2528">
        <v>3.2895421981811523</v>
      </c>
      <c r="I2528">
        <v>0</v>
      </c>
      <c r="J2528">
        <f>ROUND(Table1[[#This Row],[Discharge Time (s)]]/3600,3)</f>
        <v>0</v>
      </c>
    </row>
    <row r="2529" spans="1:10" hidden="1">
      <c r="A2529" t="s">
        <v>11</v>
      </c>
      <c r="B2529">
        <v>4</v>
      </c>
      <c r="C2529" s="16">
        <v>41</v>
      </c>
      <c r="D2529" t="str">
        <f>IF(OR(MOD((Table1[[#This Row],[Cycle]])-1,8)=0,Table1[[#This Row],[Cycle]]=1),"Yes","No")</f>
        <v>Yes</v>
      </c>
      <c r="E2529">
        <v>2.0649758663437E-2</v>
      </c>
      <c r="F2529">
        <f t="shared" si="43"/>
        <v>20.649758663437002</v>
      </c>
      <c r="H2529">
        <v>3.287872314453125</v>
      </c>
      <c r="I2529">
        <v>129696.30053180036</v>
      </c>
      <c r="J2529">
        <f>ROUND(Table1[[#This Row],[Discharge Time (s)]]/3600,3)</f>
        <v>36.027000000000001</v>
      </c>
    </row>
    <row r="2530" spans="1:10" hidden="1">
      <c r="A2530" t="s">
        <v>11</v>
      </c>
      <c r="B2530">
        <v>4</v>
      </c>
      <c r="C2530" s="16">
        <v>42</v>
      </c>
      <c r="D2530" t="str">
        <f>IF(OR(MOD((Table1[[#This Row],[Cycle]])-1,8)=0,Table1[[#This Row],[Cycle]]=1),"Yes","No")</f>
        <v>No</v>
      </c>
      <c r="E2530">
        <v>9.9953118082400007E-3</v>
      </c>
      <c r="F2530">
        <f t="shared" si="43"/>
        <v>9.9953118082400003</v>
      </c>
      <c r="H2530">
        <v>3.7700936794281006</v>
      </c>
      <c r="I2530">
        <v>57602.017307538321</v>
      </c>
      <c r="J2530">
        <f>ROUND(Table1[[#This Row],[Discharge Time (s)]]/3600,3)</f>
        <v>16.001000000000001</v>
      </c>
    </row>
    <row r="2531" spans="1:10" hidden="1">
      <c r="A2531" t="s">
        <v>11</v>
      </c>
      <c r="B2531">
        <v>4</v>
      </c>
      <c r="C2531" s="16">
        <v>43</v>
      </c>
      <c r="D2531" t="str">
        <f>IF(OR(MOD((Table1[[#This Row],[Cycle]])-1,8)=0,Table1[[#This Row],[Cycle]]=1),"Yes","No")</f>
        <v>No</v>
      </c>
      <c r="E2531">
        <v>9.9931772326070003E-3</v>
      </c>
      <c r="F2531">
        <f t="shared" si="43"/>
        <v>9.9931772326069996</v>
      </c>
      <c r="H2531">
        <v>3.2050766944885254</v>
      </c>
      <c r="I2531">
        <v>57602.00745237575</v>
      </c>
      <c r="J2531">
        <f>ROUND(Table1[[#This Row],[Discharge Time (s)]]/3600,3)</f>
        <v>16.001000000000001</v>
      </c>
    </row>
    <row r="2532" spans="1:10" hidden="1">
      <c r="A2532" t="s">
        <v>11</v>
      </c>
      <c r="B2532">
        <v>4</v>
      </c>
      <c r="C2532" s="16">
        <v>44</v>
      </c>
      <c r="D2532" t="str">
        <f>IF(OR(MOD((Table1[[#This Row],[Cycle]])-1,8)=0,Table1[[#This Row],[Cycle]]=1),"Yes","No")</f>
        <v>No</v>
      </c>
      <c r="E2532">
        <v>9.9932553205480008E-3</v>
      </c>
      <c r="F2532">
        <f t="shared" si="43"/>
        <v>9.9932553205480001</v>
      </c>
      <c r="H2532">
        <v>3.2050766944885254</v>
      </c>
      <c r="I2532">
        <v>57602.00796802275</v>
      </c>
      <c r="J2532">
        <f>ROUND(Table1[[#This Row],[Discharge Time (s)]]/3600,3)</f>
        <v>16.001000000000001</v>
      </c>
    </row>
    <row r="2533" spans="1:10" hidden="1">
      <c r="A2533" t="s">
        <v>11</v>
      </c>
      <c r="B2533">
        <v>4</v>
      </c>
      <c r="C2533" s="16">
        <v>45</v>
      </c>
      <c r="D2533" t="str">
        <f>IF(OR(MOD((Table1[[#This Row],[Cycle]])-1,8)=0,Table1[[#This Row],[Cycle]]=1),"Yes","No")</f>
        <v>No</v>
      </c>
      <c r="E2533">
        <v>9.9962697576020006E-3</v>
      </c>
      <c r="F2533">
        <f t="shared" ref="F2533:F2596" si="44">1000*E2533</f>
        <v>9.9962697576020005</v>
      </c>
      <c r="H2533">
        <v>3.2456817626953125</v>
      </c>
      <c r="I2533">
        <v>57601.992618377582</v>
      </c>
      <c r="J2533">
        <f>ROUND(Table1[[#This Row],[Discharge Time (s)]]/3600,3)</f>
        <v>16.001000000000001</v>
      </c>
    </row>
    <row r="2534" spans="1:10" hidden="1">
      <c r="A2534" t="s">
        <v>11</v>
      </c>
      <c r="B2534">
        <v>4</v>
      </c>
      <c r="C2534" s="16">
        <v>46</v>
      </c>
      <c r="D2534" t="str">
        <f>IF(OR(MOD((Table1[[#This Row],[Cycle]])-1,8)=0,Table1[[#This Row],[Cycle]]=1),"Yes","No")</f>
        <v>No</v>
      </c>
      <c r="E2534">
        <v>9.9951353503510004E-3</v>
      </c>
      <c r="F2534">
        <f t="shared" si="44"/>
        <v>9.995135350351001</v>
      </c>
      <c r="H2534">
        <v>3.1611714363098145</v>
      </c>
      <c r="I2534">
        <v>57601.975891465117</v>
      </c>
      <c r="J2534">
        <f>ROUND(Table1[[#This Row],[Discharge Time (s)]]/3600,3)</f>
        <v>16.001000000000001</v>
      </c>
    </row>
    <row r="2535" spans="1:10" hidden="1">
      <c r="A2535" t="s">
        <v>11</v>
      </c>
      <c r="B2535">
        <v>4</v>
      </c>
      <c r="C2535" s="16">
        <v>47</v>
      </c>
      <c r="D2535" t="str">
        <f>IF(OR(MOD((Table1[[#This Row],[Cycle]])-1,8)=0,Table1[[#This Row],[Cycle]]=1),"Yes","No")</f>
        <v>No</v>
      </c>
      <c r="E2535">
        <v>9.9878153608869997E-3</v>
      </c>
      <c r="F2535">
        <f t="shared" si="44"/>
        <v>9.9878153608869997</v>
      </c>
      <c r="H2535">
        <v>3.3317105770111084</v>
      </c>
      <c r="I2535">
        <v>57602.005343792058</v>
      </c>
      <c r="J2535">
        <f>ROUND(Table1[[#This Row],[Discharge Time (s)]]/3600,3)</f>
        <v>16.001000000000001</v>
      </c>
    </row>
    <row r="2536" spans="1:10" hidden="1">
      <c r="A2536" t="s">
        <v>11</v>
      </c>
      <c r="B2536">
        <v>4</v>
      </c>
      <c r="C2536" s="16">
        <v>48</v>
      </c>
      <c r="D2536" t="str">
        <f>IF(OR(MOD((Table1[[#This Row],[Cycle]])-1,8)=0,Table1[[#This Row],[Cycle]]=1),"Yes","No")</f>
        <v>No</v>
      </c>
      <c r="E2536">
        <v>0</v>
      </c>
      <c r="F2536">
        <f t="shared" si="44"/>
        <v>0</v>
      </c>
      <c r="H2536">
        <v>3.3317105770111084</v>
      </c>
      <c r="I2536">
        <v>0</v>
      </c>
      <c r="J2536">
        <f>ROUND(Table1[[#This Row],[Discharge Time (s)]]/3600,3)</f>
        <v>0</v>
      </c>
    </row>
    <row r="2537" spans="1:10" hidden="1">
      <c r="A2537" t="s">
        <v>11</v>
      </c>
      <c r="B2537">
        <v>4</v>
      </c>
      <c r="C2537" s="16">
        <v>49</v>
      </c>
      <c r="D2537" t="str">
        <f>IF(OR(MOD((Table1[[#This Row],[Cycle]])-1,8)=0,Table1[[#This Row],[Cycle]]=1),"Yes","No")</f>
        <v>Yes</v>
      </c>
      <c r="E2537">
        <v>2.0622646021680999E-2</v>
      </c>
      <c r="F2537">
        <f t="shared" si="44"/>
        <v>20.622646021681</v>
      </c>
      <c r="H2537">
        <v>3.2456817626953125</v>
      </c>
      <c r="I2537">
        <v>129493.001478779</v>
      </c>
      <c r="J2537">
        <f>ROUND(Table1[[#This Row],[Discharge Time (s)]]/3600,3)</f>
        <v>35.97</v>
      </c>
    </row>
    <row r="2538" spans="1:10" hidden="1">
      <c r="A2538" t="s">
        <v>11</v>
      </c>
      <c r="B2538">
        <v>4</v>
      </c>
      <c r="C2538" s="16">
        <v>50</v>
      </c>
      <c r="D2538" t="str">
        <f>IF(OR(MOD((Table1[[#This Row],[Cycle]])-1,8)=0,Table1[[#This Row],[Cycle]]=1),"Yes","No")</f>
        <v>No</v>
      </c>
      <c r="E2538">
        <v>9.9992482764209994E-3</v>
      </c>
      <c r="F2538">
        <f t="shared" si="44"/>
        <v>9.9992482764209996</v>
      </c>
      <c r="H2538">
        <v>3.6861593723297119</v>
      </c>
      <c r="I2538">
        <v>57602.005831476359</v>
      </c>
      <c r="J2538">
        <f>ROUND(Table1[[#This Row],[Discharge Time (s)]]/3600,3)</f>
        <v>16.001000000000001</v>
      </c>
    </row>
    <row r="2539" spans="1:10" hidden="1">
      <c r="A2539" t="s">
        <v>11</v>
      </c>
      <c r="B2539">
        <v>4</v>
      </c>
      <c r="C2539" s="16">
        <v>51</v>
      </c>
      <c r="D2539" t="str">
        <f>IF(OR(MOD((Table1[[#This Row],[Cycle]])-1,8)=0,Table1[[#This Row],[Cycle]]=1),"Yes","No")</f>
        <v>No</v>
      </c>
      <c r="E2539">
        <v>9.9949869910670001E-3</v>
      </c>
      <c r="F2539">
        <f t="shared" si="44"/>
        <v>9.9949869910669999</v>
      </c>
      <c r="H2539">
        <v>3.2473306655883789</v>
      </c>
      <c r="I2539">
        <v>57601.992338527969</v>
      </c>
      <c r="J2539">
        <f>ROUND(Table1[[#This Row],[Discharge Time (s)]]/3600,3)</f>
        <v>16.001000000000001</v>
      </c>
    </row>
    <row r="2540" spans="1:10" hidden="1">
      <c r="A2540" t="s">
        <v>11</v>
      </c>
      <c r="B2540">
        <v>4</v>
      </c>
      <c r="C2540" s="16">
        <v>52</v>
      </c>
      <c r="D2540" t="str">
        <f>IF(OR(MOD((Table1[[#This Row],[Cycle]])-1,8)=0,Table1[[#This Row],[Cycle]]=1),"Yes","No")</f>
        <v>No</v>
      </c>
      <c r="E2540">
        <v>9.9946101561549996E-3</v>
      </c>
      <c r="F2540">
        <f t="shared" si="44"/>
        <v>9.9946101561549998</v>
      </c>
      <c r="H2540">
        <v>3.2928869724273682</v>
      </c>
      <c r="I2540">
        <v>57600.041937313166</v>
      </c>
      <c r="J2540">
        <f>ROUND(Table1[[#This Row],[Discharge Time (s)]]/3600,3)</f>
        <v>16</v>
      </c>
    </row>
    <row r="2541" spans="1:10" hidden="1">
      <c r="A2541" t="s">
        <v>11</v>
      </c>
      <c r="B2541">
        <v>4</v>
      </c>
      <c r="C2541" s="16">
        <v>53</v>
      </c>
      <c r="D2541" t="str">
        <f>IF(OR(MOD((Table1[[#This Row],[Cycle]])-1,8)=0,Table1[[#This Row],[Cycle]]=1),"Yes","No")</f>
        <v>No</v>
      </c>
      <c r="E2541">
        <v>9.9933396918120004E-3</v>
      </c>
      <c r="F2541">
        <f t="shared" si="44"/>
        <v>9.9933396918120003</v>
      </c>
      <c r="H2541">
        <v>3.2489817142486572</v>
      </c>
      <c r="I2541">
        <v>57602.007203704503</v>
      </c>
      <c r="J2541">
        <f>ROUND(Table1[[#This Row],[Discharge Time (s)]]/3600,3)</f>
        <v>16.001000000000001</v>
      </c>
    </row>
    <row r="2542" spans="1:10" hidden="1">
      <c r="A2542" t="s">
        <v>11</v>
      </c>
      <c r="B2542">
        <v>4</v>
      </c>
      <c r="C2542" s="16">
        <v>54</v>
      </c>
      <c r="D2542" t="str">
        <f>IF(OR(MOD((Table1[[#This Row],[Cycle]])-1,8)=0,Table1[[#This Row],[Cycle]]=1),"Yes","No")</f>
        <v>No</v>
      </c>
      <c r="E2542">
        <v>1.0000365595524001E-2</v>
      </c>
      <c r="F2542">
        <f t="shared" si="44"/>
        <v>10.000365595524</v>
      </c>
      <c r="H2542">
        <v>3.2456817626953125</v>
      </c>
      <c r="I2542">
        <v>57600.039618465686</v>
      </c>
      <c r="J2542">
        <f>ROUND(Table1[[#This Row],[Discharge Time (s)]]/3600,3)</f>
        <v>16</v>
      </c>
    </row>
    <row r="2543" spans="1:10" hidden="1">
      <c r="A2543" t="s">
        <v>11</v>
      </c>
      <c r="B2543">
        <v>4</v>
      </c>
      <c r="C2543" s="16">
        <v>55</v>
      </c>
      <c r="D2543" t="str">
        <f>IF(OR(MOD((Table1[[#This Row],[Cycle]])-1,8)=0,Table1[[#This Row],[Cycle]]=1),"Yes","No")</f>
        <v>No</v>
      </c>
      <c r="E2543">
        <v>1.0001777531518E-2</v>
      </c>
      <c r="F2543">
        <f t="shared" si="44"/>
        <v>10.001777531518</v>
      </c>
      <c r="H2543">
        <v>3.2067067623138428</v>
      </c>
      <c r="I2543">
        <v>57602.005649106984</v>
      </c>
      <c r="J2543">
        <f>ROUND(Table1[[#This Row],[Discharge Time (s)]]/3600,3)</f>
        <v>16.001000000000001</v>
      </c>
    </row>
    <row r="2544" spans="1:10" hidden="1">
      <c r="A2544" t="s">
        <v>11</v>
      </c>
      <c r="B2544">
        <v>4</v>
      </c>
      <c r="C2544" s="16">
        <v>56</v>
      </c>
      <c r="D2544" t="str">
        <f>IF(OR(MOD((Table1[[#This Row],[Cycle]])-1,8)=0,Table1[[#This Row],[Cycle]]=1),"Yes","No")</f>
        <v>No</v>
      </c>
      <c r="E2544">
        <v>0</v>
      </c>
      <c r="F2544">
        <f t="shared" si="44"/>
        <v>0</v>
      </c>
      <c r="H2544">
        <v>3.2067067623138428</v>
      </c>
      <c r="I2544">
        <v>0</v>
      </c>
      <c r="J2544">
        <f>ROUND(Table1[[#This Row],[Discharge Time (s)]]/3600,3)</f>
        <v>0</v>
      </c>
    </row>
    <row r="2545" spans="1:10" hidden="1">
      <c r="A2545" t="s">
        <v>11</v>
      </c>
      <c r="B2545">
        <v>4</v>
      </c>
      <c r="C2545" s="16">
        <v>57</v>
      </c>
      <c r="D2545" t="str">
        <f>IF(OR(MOD((Table1[[#This Row],[Cycle]])-1,8)=0,Table1[[#This Row],[Cycle]]=1),"Yes","No")</f>
        <v>Yes</v>
      </c>
      <c r="E2545">
        <v>2.0609043637124999E-2</v>
      </c>
      <c r="F2545">
        <f t="shared" si="44"/>
        <v>20.609043637124998</v>
      </c>
      <c r="H2545">
        <v>3.2473306655883789</v>
      </c>
      <c r="I2545">
        <v>129259.39076618024</v>
      </c>
      <c r="J2545">
        <f>ROUND(Table1[[#This Row],[Discharge Time (s)]]/3600,3)</f>
        <v>35.905000000000001</v>
      </c>
    </row>
    <row r="2546" spans="1:10" hidden="1">
      <c r="A2546" t="s">
        <v>11</v>
      </c>
      <c r="B2546">
        <v>4</v>
      </c>
      <c r="C2546" s="16">
        <v>58</v>
      </c>
      <c r="D2546" t="str">
        <f>IF(OR(MOD((Table1[[#This Row],[Cycle]])-1,8)=0,Table1[[#This Row],[Cycle]]=1),"Yes","No")</f>
        <v>No</v>
      </c>
      <c r="E2546">
        <v>1.0004539106701999E-2</v>
      </c>
      <c r="F2546">
        <f t="shared" si="44"/>
        <v>10.004539106702</v>
      </c>
      <c r="H2546">
        <v>3.6441280841827393</v>
      </c>
      <c r="I2546">
        <v>57602.005877253629</v>
      </c>
      <c r="J2546">
        <f>ROUND(Table1[[#This Row],[Discharge Time (s)]]/3600,3)</f>
        <v>16.001000000000001</v>
      </c>
    </row>
    <row r="2547" spans="1:10" hidden="1">
      <c r="A2547" t="s">
        <v>11</v>
      </c>
      <c r="B2547">
        <v>4</v>
      </c>
      <c r="C2547" s="16">
        <v>59</v>
      </c>
      <c r="D2547" t="str">
        <f>IF(OR(MOD((Table1[[#This Row],[Cycle]])-1,8)=0,Table1[[#This Row],[Cycle]]=1),"Yes","No")</f>
        <v>No</v>
      </c>
      <c r="E2547">
        <v>9.988259852353E-3</v>
      </c>
      <c r="F2547">
        <f t="shared" si="44"/>
        <v>9.988259852353</v>
      </c>
      <c r="H2547">
        <v>3.2067067623138428</v>
      </c>
      <c r="I2547">
        <v>57602.005709150602</v>
      </c>
      <c r="J2547">
        <f>ROUND(Table1[[#This Row],[Discharge Time (s)]]/3600,3)</f>
        <v>16.001000000000001</v>
      </c>
    </row>
    <row r="2548" spans="1:10" hidden="1">
      <c r="A2548" t="s">
        <v>11</v>
      </c>
      <c r="B2548">
        <v>4</v>
      </c>
      <c r="C2548" s="16">
        <v>60</v>
      </c>
      <c r="D2548" t="str">
        <f>IF(OR(MOD((Table1[[#This Row],[Cycle]])-1,8)=0,Table1[[#This Row],[Cycle]]=1),"Yes","No")</f>
        <v>No</v>
      </c>
      <c r="E2548">
        <v>9.9806278345350007E-3</v>
      </c>
      <c r="F2548">
        <f t="shared" si="44"/>
        <v>9.9806278345350012</v>
      </c>
      <c r="H2548">
        <v>3.3772633075714111</v>
      </c>
      <c r="I2548">
        <v>57600.039731394107</v>
      </c>
      <c r="J2548">
        <f>ROUND(Table1[[#This Row],[Discharge Time (s)]]/3600,3)</f>
        <v>16</v>
      </c>
    </row>
    <row r="2549" spans="1:10" hidden="1">
      <c r="A2549" t="s">
        <v>11</v>
      </c>
      <c r="B2549">
        <v>4</v>
      </c>
      <c r="C2549" s="16">
        <v>61</v>
      </c>
      <c r="D2549" t="str">
        <f>IF(OR(MOD((Table1[[#This Row],[Cycle]])-1,8)=0,Table1[[#This Row],[Cycle]]=1),"Yes","No")</f>
        <v>No</v>
      </c>
      <c r="E2549">
        <v>9.989358680813E-3</v>
      </c>
      <c r="F2549">
        <f t="shared" si="44"/>
        <v>9.9893586808129999</v>
      </c>
      <c r="H2549">
        <v>3.2912135124206543</v>
      </c>
      <c r="I2549">
        <v>57602.005757037579</v>
      </c>
      <c r="J2549">
        <f>ROUND(Table1[[#This Row],[Discharge Time (s)]]/3600,3)</f>
        <v>16.001000000000001</v>
      </c>
    </row>
    <row r="2550" spans="1:10" hidden="1">
      <c r="A2550" t="s">
        <v>11</v>
      </c>
      <c r="B2550">
        <v>4</v>
      </c>
      <c r="C2550" s="16">
        <v>62</v>
      </c>
      <c r="D2550" t="str">
        <f>IF(OR(MOD((Table1[[#This Row],[Cycle]])-1,8)=0,Table1[[#This Row],[Cycle]]=1),"Yes","No")</f>
        <v>No</v>
      </c>
      <c r="E2550">
        <v>9.9969049262799998E-3</v>
      </c>
      <c r="F2550">
        <f t="shared" si="44"/>
        <v>9.9969049262799992</v>
      </c>
      <c r="H2550">
        <v>3.2473306655883789</v>
      </c>
      <c r="I2550">
        <v>57602.007760838867</v>
      </c>
      <c r="J2550">
        <f>ROUND(Table1[[#This Row],[Discharge Time (s)]]/3600,3)</f>
        <v>16.001000000000001</v>
      </c>
    </row>
    <row r="2551" spans="1:10" hidden="1">
      <c r="A2551" t="s">
        <v>11</v>
      </c>
      <c r="B2551">
        <v>4</v>
      </c>
      <c r="C2551" s="16">
        <v>63</v>
      </c>
      <c r="D2551" t="str">
        <f>IF(OR(MOD((Table1[[#This Row],[Cycle]])-1,8)=0,Table1[[#This Row],[Cycle]]=1),"Yes","No")</f>
        <v>No</v>
      </c>
      <c r="E2551">
        <v>1.0001507050577001E-2</v>
      </c>
      <c r="F2551">
        <f t="shared" si="44"/>
        <v>10.001507050577001</v>
      </c>
      <c r="H2551">
        <v>0</v>
      </c>
      <c r="I2551">
        <v>57601.993423680571</v>
      </c>
      <c r="J2551">
        <f>ROUND(Table1[[#This Row],[Discharge Time (s)]]/3600,3)</f>
        <v>16.001000000000001</v>
      </c>
    </row>
    <row r="2552" spans="1:10" hidden="1">
      <c r="A2552" t="s">
        <v>11</v>
      </c>
      <c r="B2552">
        <v>4</v>
      </c>
      <c r="C2552" s="16">
        <v>64</v>
      </c>
      <c r="D2552" t="str">
        <f>IF(OR(MOD((Table1[[#This Row],[Cycle]])-1,8)=0,Table1[[#This Row],[Cycle]]=1),"Yes","No")</f>
        <v>No</v>
      </c>
      <c r="E2552">
        <v>0</v>
      </c>
      <c r="F2552">
        <f t="shared" si="44"/>
        <v>0</v>
      </c>
      <c r="H2552">
        <v>0</v>
      </c>
      <c r="I2552">
        <v>0</v>
      </c>
      <c r="J2552">
        <f>ROUND(Table1[[#This Row],[Discharge Time (s)]]/3600,3)</f>
        <v>0</v>
      </c>
    </row>
    <row r="2553" spans="1:10" hidden="1">
      <c r="A2553" t="s">
        <v>11</v>
      </c>
      <c r="B2553">
        <v>4</v>
      </c>
      <c r="C2553" s="16">
        <v>65</v>
      </c>
      <c r="D2553" t="str">
        <f>IF(OR(MOD((Table1[[#This Row],[Cycle]])-1,8)=0,Table1[[#This Row],[Cycle]]=1),"Yes","No")</f>
        <v>Yes</v>
      </c>
      <c r="E2553">
        <v>2.0553818022036E-2</v>
      </c>
      <c r="F2553">
        <f t="shared" si="44"/>
        <v>20.553818022036001</v>
      </c>
      <c r="H2553">
        <v>3.3789792060852051</v>
      </c>
      <c r="I2553">
        <v>128748.58625075304</v>
      </c>
      <c r="J2553">
        <f>ROUND(Table1[[#This Row],[Discharge Time (s)]]/3600,3)</f>
        <v>35.762999999999998</v>
      </c>
    </row>
    <row r="2554" spans="1:10" hidden="1">
      <c r="A2554" t="s">
        <v>11</v>
      </c>
      <c r="B2554">
        <v>4</v>
      </c>
      <c r="C2554" s="16">
        <v>66</v>
      </c>
      <c r="D2554" t="str">
        <f>IF(OR(MOD((Table1[[#This Row],[Cycle]])-1,8)=0,Table1[[#This Row],[Cycle]]=1),"Yes","No")</f>
        <v>No</v>
      </c>
      <c r="E2554">
        <v>1.0003792809455E-2</v>
      </c>
      <c r="F2554">
        <f t="shared" si="44"/>
        <v>10.003792809455</v>
      </c>
      <c r="H2554">
        <v>3.6899092197418213</v>
      </c>
      <c r="I2554">
        <v>57600.009733759944</v>
      </c>
      <c r="J2554">
        <f>ROUND(Table1[[#This Row],[Discharge Time (s)]]/3600,3)</f>
        <v>16</v>
      </c>
    </row>
    <row r="2555" spans="1:10" hidden="1">
      <c r="A2555" t="s">
        <v>11</v>
      </c>
      <c r="B2555">
        <v>4</v>
      </c>
      <c r="C2555" s="16">
        <v>67</v>
      </c>
      <c r="D2555" t="str">
        <f>IF(OR(MOD((Table1[[#This Row],[Cycle]])-1,8)=0,Table1[[#This Row],[Cycle]]=1),"Yes","No")</f>
        <v>No</v>
      </c>
      <c r="E2555">
        <v>1.0001810560646E-2</v>
      </c>
      <c r="F2555">
        <f t="shared" si="44"/>
        <v>10.001810560646</v>
      </c>
      <c r="H2555">
        <v>3.2928869724273682</v>
      </c>
      <c r="I2555">
        <v>57602.002729490472</v>
      </c>
      <c r="J2555">
        <f>ROUND(Table1[[#This Row],[Discharge Time (s)]]/3600,3)</f>
        <v>16.001000000000001</v>
      </c>
    </row>
    <row r="2556" spans="1:10" hidden="1">
      <c r="A2556" t="s">
        <v>11</v>
      </c>
      <c r="B2556">
        <v>4</v>
      </c>
      <c r="C2556" s="16">
        <v>68</v>
      </c>
      <c r="D2556" t="str">
        <f>IF(OR(MOD((Table1[[#This Row],[Cycle]])-1,8)=0,Table1[[#This Row],[Cycle]]=1),"Yes","No")</f>
        <v>No</v>
      </c>
      <c r="E2556">
        <v>9.9927379858789998E-3</v>
      </c>
      <c r="F2556">
        <f t="shared" si="44"/>
        <v>9.9927379858789998</v>
      </c>
      <c r="H2556">
        <v>3.3334028720855713</v>
      </c>
      <c r="I2556">
        <v>57601.97580748293</v>
      </c>
      <c r="J2556">
        <f>ROUND(Table1[[#This Row],[Discharge Time (s)]]/3600,3)</f>
        <v>16.001000000000001</v>
      </c>
    </row>
    <row r="2557" spans="1:10" hidden="1">
      <c r="A2557" t="s">
        <v>11</v>
      </c>
      <c r="B2557">
        <v>4</v>
      </c>
      <c r="C2557" s="16">
        <v>69</v>
      </c>
      <c r="D2557" t="str">
        <f>IF(OR(MOD((Table1[[#This Row],[Cycle]])-1,8)=0,Table1[[#This Row],[Cycle]]=1),"Yes","No")</f>
        <v>No</v>
      </c>
      <c r="E2557">
        <v>9.9870841937039993E-3</v>
      </c>
      <c r="F2557">
        <f t="shared" si="44"/>
        <v>9.9870841937039998</v>
      </c>
      <c r="H2557">
        <v>3.3772633075714111</v>
      </c>
      <c r="I2557">
        <v>57600.009831043077</v>
      </c>
      <c r="J2557">
        <f>ROUND(Table1[[#This Row],[Discharge Time (s)]]/3600,3)</f>
        <v>16</v>
      </c>
    </row>
    <row r="2558" spans="1:10" hidden="1">
      <c r="A2558" t="s">
        <v>11</v>
      </c>
      <c r="B2558">
        <v>4</v>
      </c>
      <c r="C2558" s="16">
        <v>70</v>
      </c>
      <c r="D2558" t="str">
        <f>IF(OR(MOD((Table1[[#This Row],[Cycle]])-1,8)=0,Table1[[#This Row],[Cycle]]=1),"Yes","No")</f>
        <v>No</v>
      </c>
      <c r="E2558">
        <v>9.9852824198939996E-3</v>
      </c>
      <c r="F2558">
        <f t="shared" si="44"/>
        <v>9.9852824198940002</v>
      </c>
      <c r="H2558">
        <v>3.3350963592529297</v>
      </c>
      <c r="I2558">
        <v>57601.975676011592</v>
      </c>
      <c r="J2558">
        <f>ROUND(Table1[[#This Row],[Discharge Time (s)]]/3600,3)</f>
        <v>16.001000000000001</v>
      </c>
    </row>
    <row r="2559" spans="1:10" hidden="1">
      <c r="A2559" t="s">
        <v>11</v>
      </c>
      <c r="B2559">
        <v>4</v>
      </c>
      <c r="C2559" s="16">
        <v>71</v>
      </c>
      <c r="D2559" t="str">
        <f>IF(OR(MOD((Table1[[#This Row],[Cycle]])-1,8)=0,Table1[[#This Row],[Cycle]]=1),"Yes","No")</f>
        <v>No</v>
      </c>
      <c r="E2559">
        <v>9.9946167245160006E-3</v>
      </c>
      <c r="F2559">
        <f t="shared" si="44"/>
        <v>9.9946167245159998</v>
      </c>
      <c r="H2559">
        <v>3.3350963592529297</v>
      </c>
      <c r="I2559">
        <v>57600.011755180232</v>
      </c>
      <c r="J2559">
        <f>ROUND(Table1[[#This Row],[Discharge Time (s)]]/3600,3)</f>
        <v>16</v>
      </c>
    </row>
    <row r="2560" spans="1:10" hidden="1">
      <c r="A2560" t="s">
        <v>11</v>
      </c>
      <c r="B2560">
        <v>4</v>
      </c>
      <c r="C2560" s="16">
        <v>72</v>
      </c>
      <c r="D2560" t="str">
        <f>IF(OR(MOD((Table1[[#This Row],[Cycle]])-1,8)=0,Table1[[#This Row],[Cycle]]=1),"Yes","No")</f>
        <v>No</v>
      </c>
      <c r="E2560">
        <v>0</v>
      </c>
      <c r="F2560">
        <f t="shared" si="44"/>
        <v>0</v>
      </c>
      <c r="H2560">
        <v>3.3350963592529297</v>
      </c>
      <c r="I2560">
        <v>0</v>
      </c>
      <c r="J2560">
        <f>ROUND(Table1[[#This Row],[Discharge Time (s)]]/3600,3)</f>
        <v>0</v>
      </c>
    </row>
    <row r="2561" spans="1:10" hidden="1">
      <c r="A2561" t="s">
        <v>11</v>
      </c>
      <c r="B2561">
        <v>4</v>
      </c>
      <c r="C2561" s="16">
        <v>73</v>
      </c>
      <c r="D2561" t="str">
        <f>IF(OR(MOD((Table1[[#This Row],[Cycle]])-1,8)=0,Table1[[#This Row],[Cycle]]=1),"Yes","No")</f>
        <v>Yes</v>
      </c>
      <c r="E2561">
        <v>2.0520443164981E-2</v>
      </c>
      <c r="F2561">
        <f t="shared" si="44"/>
        <v>20.520443164981</v>
      </c>
      <c r="H2561">
        <v>3.3772633075714111</v>
      </c>
      <c r="I2561">
        <v>128642.29569183388</v>
      </c>
      <c r="J2561">
        <f>ROUND(Table1[[#This Row],[Discharge Time (s)]]/3600,3)</f>
        <v>35.734000000000002</v>
      </c>
    </row>
    <row r="2562" spans="1:10" hidden="1">
      <c r="A2562" t="s">
        <v>11</v>
      </c>
      <c r="B2562">
        <v>4</v>
      </c>
      <c r="C2562" s="16">
        <v>74</v>
      </c>
      <c r="D2562" t="str">
        <f>IF(OR(MOD((Table1[[#This Row],[Cycle]])-1,8)=0,Table1[[#This Row],[Cycle]]=1),"Yes","No")</f>
        <v>No</v>
      </c>
      <c r="E2562">
        <v>1.0000258341998001E-2</v>
      </c>
      <c r="F2562">
        <f t="shared" si="44"/>
        <v>10.000258341998</v>
      </c>
      <c r="H2562">
        <v>3.7300422191619873</v>
      </c>
      <c r="I2562">
        <v>57601.995954710364</v>
      </c>
      <c r="J2562">
        <f>ROUND(Table1[[#This Row],[Discharge Time (s)]]/3600,3)</f>
        <v>16.001000000000001</v>
      </c>
    </row>
    <row r="2563" spans="1:10" hidden="1">
      <c r="A2563" t="s">
        <v>11</v>
      </c>
      <c r="B2563">
        <v>4</v>
      </c>
      <c r="C2563" s="16">
        <v>75</v>
      </c>
      <c r="D2563" t="str">
        <f>IF(OR(MOD((Table1[[#This Row],[Cycle]])-1,8)=0,Table1[[#This Row],[Cycle]]=1),"Yes","No")</f>
        <v>No</v>
      </c>
      <c r="E2563">
        <v>9.9991081084000004E-3</v>
      </c>
      <c r="F2563">
        <f t="shared" si="44"/>
        <v>9.9991081083999998</v>
      </c>
      <c r="H2563">
        <v>3.2895421981811523</v>
      </c>
      <c r="I2563">
        <v>57601.972720968035</v>
      </c>
      <c r="J2563">
        <f>ROUND(Table1[[#This Row],[Discharge Time (s)]]/3600,3)</f>
        <v>16.001000000000001</v>
      </c>
    </row>
    <row r="2564" spans="1:10" hidden="1">
      <c r="A2564" t="s">
        <v>11</v>
      </c>
      <c r="B2564">
        <v>4</v>
      </c>
      <c r="C2564" s="16">
        <v>76</v>
      </c>
      <c r="D2564" t="str">
        <f>IF(OR(MOD((Table1[[#This Row],[Cycle]])-1,8)=0,Table1[[#This Row],[Cycle]]=1),"Yes","No")</f>
        <v>No</v>
      </c>
      <c r="E2564">
        <v>9.9954670946599995E-3</v>
      </c>
      <c r="F2564">
        <f t="shared" si="44"/>
        <v>9.9954670946600004</v>
      </c>
      <c r="H2564">
        <v>3.3350963592529297</v>
      </c>
      <c r="I2564">
        <v>57601.97543994146</v>
      </c>
      <c r="J2564">
        <f>ROUND(Table1[[#This Row],[Discharge Time (s)]]/3600,3)</f>
        <v>16.001000000000001</v>
      </c>
    </row>
    <row r="2565" spans="1:10" hidden="1">
      <c r="A2565" t="s">
        <v>11</v>
      </c>
      <c r="B2565">
        <v>4</v>
      </c>
      <c r="C2565" s="16">
        <v>77</v>
      </c>
      <c r="D2565" t="str">
        <f>IF(OR(MOD((Table1[[#This Row],[Cycle]])-1,8)=0,Table1[[#This Row],[Cycle]]=1),"Yes","No")</f>
        <v>No</v>
      </c>
      <c r="E2565">
        <v>1.0018864597273001E-2</v>
      </c>
      <c r="F2565">
        <f t="shared" si="44"/>
        <v>10.018864597273001</v>
      </c>
      <c r="H2565">
        <v>3.3350963592529297</v>
      </c>
      <c r="I2565">
        <v>57601.975268910479</v>
      </c>
      <c r="J2565">
        <f>ROUND(Table1[[#This Row],[Discharge Time (s)]]/3600,3)</f>
        <v>16.001000000000001</v>
      </c>
    </row>
    <row r="2566" spans="1:10" hidden="1">
      <c r="A2566" t="s">
        <v>11</v>
      </c>
      <c r="B2566">
        <v>4</v>
      </c>
      <c r="C2566" s="16">
        <v>78</v>
      </c>
      <c r="D2566" t="str">
        <f>IF(OR(MOD((Table1[[#This Row],[Cycle]])-1,8)=0,Table1[[#This Row],[Cycle]]=1),"Yes","No")</f>
        <v>No</v>
      </c>
      <c r="E2566">
        <v>1.0012909325552001E-2</v>
      </c>
      <c r="F2566">
        <f t="shared" si="44"/>
        <v>10.012909325552</v>
      </c>
      <c r="H2566">
        <v>3.3789792060852051</v>
      </c>
      <c r="I2566">
        <v>57600.022183451612</v>
      </c>
      <c r="J2566">
        <f>ROUND(Table1[[#This Row],[Discharge Time (s)]]/3600,3)</f>
        <v>16</v>
      </c>
    </row>
    <row r="2567" spans="1:10" hidden="1">
      <c r="A2567" t="s">
        <v>11</v>
      </c>
      <c r="B2567">
        <v>4</v>
      </c>
      <c r="C2567" s="16">
        <v>79</v>
      </c>
      <c r="D2567" t="str">
        <f>IF(OR(MOD((Table1[[#This Row],[Cycle]])-1,8)=0,Table1[[#This Row],[Cycle]]=1),"Yes","No")</f>
        <v>No</v>
      </c>
      <c r="E2567">
        <v>1.0011997530187E-2</v>
      </c>
      <c r="F2567">
        <f t="shared" si="44"/>
        <v>10.011997530186999</v>
      </c>
      <c r="H2567">
        <v>3.3772633075714111</v>
      </c>
      <c r="I2567">
        <v>57601.973001923747</v>
      </c>
      <c r="J2567">
        <f>ROUND(Table1[[#This Row],[Discharge Time (s)]]/3600,3)</f>
        <v>16.001000000000001</v>
      </c>
    </row>
    <row r="2568" spans="1:10" hidden="1">
      <c r="A2568" t="s">
        <v>11</v>
      </c>
      <c r="B2568">
        <v>4</v>
      </c>
      <c r="C2568" s="16">
        <v>80</v>
      </c>
      <c r="D2568" t="str">
        <f>IF(OR(MOD((Table1[[#This Row],[Cycle]])-1,8)=0,Table1[[#This Row],[Cycle]]=1),"Yes","No")</f>
        <v>No</v>
      </c>
      <c r="E2568">
        <v>0</v>
      </c>
      <c r="F2568">
        <f t="shared" si="44"/>
        <v>0</v>
      </c>
      <c r="H2568">
        <v>3.3772633075714111</v>
      </c>
      <c r="I2568">
        <v>0</v>
      </c>
      <c r="J2568">
        <f>ROUND(Table1[[#This Row],[Discharge Time (s)]]/3600,3)</f>
        <v>0</v>
      </c>
    </row>
    <row r="2569" spans="1:10" hidden="1">
      <c r="A2569" t="s">
        <v>11</v>
      </c>
      <c r="B2569">
        <v>4</v>
      </c>
      <c r="C2569" s="16">
        <v>81</v>
      </c>
      <c r="D2569" t="str">
        <f>IF(OR(MOD((Table1[[#This Row],[Cycle]])-1,8)=0,Table1[[#This Row],[Cycle]]=1),"Yes","No")</f>
        <v>Yes</v>
      </c>
      <c r="E2569">
        <v>2.0495383884188E-2</v>
      </c>
      <c r="F2569">
        <f t="shared" si="44"/>
        <v>20.495383884187998</v>
      </c>
      <c r="H2569">
        <v>3.2928869724273682</v>
      </c>
      <c r="I2569">
        <v>128271.21906761102</v>
      </c>
      <c r="J2569">
        <f>ROUND(Table1[[#This Row],[Discharge Time (s)]]/3600,3)</f>
        <v>35.631</v>
      </c>
    </row>
    <row r="2570" spans="1:10" hidden="1">
      <c r="A2570" t="s">
        <v>11</v>
      </c>
      <c r="B2570">
        <v>4</v>
      </c>
      <c r="C2570" s="16">
        <v>82</v>
      </c>
      <c r="D2570" t="str">
        <f>IF(OR(MOD((Table1[[#This Row],[Cycle]])-1,8)=0,Table1[[#This Row],[Cycle]]=1),"Yes","No")</f>
        <v>No</v>
      </c>
      <c r="E2570">
        <v>9.9994869835829999E-3</v>
      </c>
      <c r="F2570">
        <f t="shared" si="44"/>
        <v>9.9994869835829991</v>
      </c>
      <c r="H2570">
        <v>3.7700936794281006</v>
      </c>
      <c r="I2570">
        <v>57601.975623930637</v>
      </c>
      <c r="J2570">
        <f>ROUND(Table1[[#This Row],[Discharge Time (s)]]/3600,3)</f>
        <v>16.001000000000001</v>
      </c>
    </row>
    <row r="2571" spans="1:10" hidden="1">
      <c r="A2571" t="s">
        <v>11</v>
      </c>
      <c r="B2571">
        <v>4</v>
      </c>
      <c r="C2571" s="16">
        <v>83</v>
      </c>
      <c r="D2571" t="str">
        <f>IF(OR(MOD((Table1[[#This Row],[Cycle]])-1,8)=0,Table1[[#This Row],[Cycle]]=1),"Yes","No")</f>
        <v>No</v>
      </c>
      <c r="E2571">
        <v>1.0020566583112E-2</v>
      </c>
      <c r="F2571">
        <f t="shared" si="44"/>
        <v>10.020566583112</v>
      </c>
      <c r="H2571">
        <v>3.2928869724273682</v>
      </c>
      <c r="I2571">
        <v>57600.009584290747</v>
      </c>
      <c r="J2571">
        <f>ROUND(Table1[[#This Row],[Discharge Time (s)]]/3600,3)</f>
        <v>16</v>
      </c>
    </row>
    <row r="2572" spans="1:10" hidden="1">
      <c r="A2572" t="s">
        <v>11</v>
      </c>
      <c r="B2572">
        <v>4</v>
      </c>
      <c r="C2572" s="16">
        <v>84</v>
      </c>
      <c r="D2572" t="str">
        <f>IF(OR(MOD((Table1[[#This Row],[Cycle]])-1,8)=0,Table1[[#This Row],[Cycle]]=1),"Yes","No")</f>
        <v>No</v>
      </c>
      <c r="E2572">
        <v>1.0005753930385001E-2</v>
      </c>
      <c r="F2572">
        <f t="shared" si="44"/>
        <v>10.005753930385001</v>
      </c>
      <c r="H2572">
        <v>3.3350963592529297</v>
      </c>
      <c r="I2572">
        <v>57601.975266806869</v>
      </c>
      <c r="J2572">
        <f>ROUND(Table1[[#This Row],[Discharge Time (s)]]/3600,3)</f>
        <v>16.001000000000001</v>
      </c>
    </row>
    <row r="2573" spans="1:10" hidden="1">
      <c r="A2573" t="s">
        <v>11</v>
      </c>
      <c r="B2573">
        <v>4</v>
      </c>
      <c r="C2573" s="16">
        <v>85</v>
      </c>
      <c r="D2573" t="str">
        <f>IF(OR(MOD((Table1[[#This Row],[Cycle]])-1,8)=0,Table1[[#This Row],[Cycle]]=1),"Yes","No")</f>
        <v>No</v>
      </c>
      <c r="E2573">
        <v>9.9895713808419995E-3</v>
      </c>
      <c r="F2573">
        <f t="shared" si="44"/>
        <v>9.9895713808419995</v>
      </c>
      <c r="H2573">
        <v>3.3755488395690918</v>
      </c>
      <c r="I2573">
        <v>57601.975489488439</v>
      </c>
      <c r="J2573">
        <f>ROUND(Table1[[#This Row],[Discharge Time (s)]]/3600,3)</f>
        <v>16.001000000000001</v>
      </c>
    </row>
    <row r="2574" spans="1:10" hidden="1">
      <c r="A2574" t="s">
        <v>11</v>
      </c>
      <c r="B2574">
        <v>4</v>
      </c>
      <c r="C2574" s="16">
        <v>86</v>
      </c>
      <c r="D2574" t="str">
        <f>IF(OR(MOD((Table1[[#This Row],[Cycle]])-1,8)=0,Table1[[#This Row],[Cycle]]=1),"Yes","No")</f>
        <v>No</v>
      </c>
      <c r="E2574">
        <v>9.9778113376829992E-3</v>
      </c>
      <c r="F2574">
        <f t="shared" si="44"/>
        <v>9.9778113376829989</v>
      </c>
      <c r="H2574">
        <v>3.338489294052124</v>
      </c>
      <c r="I2574">
        <v>57601.975703386546</v>
      </c>
      <c r="J2574">
        <f>ROUND(Table1[[#This Row],[Discharge Time (s)]]/3600,3)</f>
        <v>16.001000000000001</v>
      </c>
    </row>
    <row r="2575" spans="1:10" hidden="1">
      <c r="A2575" t="s">
        <v>11</v>
      </c>
      <c r="B2575">
        <v>4</v>
      </c>
      <c r="C2575" s="16">
        <v>87</v>
      </c>
      <c r="D2575" t="str">
        <f>IF(OR(MOD((Table1[[#This Row],[Cycle]])-1,8)=0,Table1[[#This Row],[Cycle]]=1),"Yes","No")</f>
        <v>No</v>
      </c>
      <c r="E2575">
        <v>9.9707816995689997E-3</v>
      </c>
      <c r="F2575">
        <f t="shared" si="44"/>
        <v>9.9707816995689988</v>
      </c>
      <c r="H2575">
        <v>3.2928869724273682</v>
      </c>
      <c r="I2575">
        <v>57601.975952472421</v>
      </c>
      <c r="J2575">
        <f>ROUND(Table1[[#This Row],[Discharge Time (s)]]/3600,3)</f>
        <v>16.001000000000001</v>
      </c>
    </row>
    <row r="2576" spans="1:10" hidden="1">
      <c r="A2576" t="s">
        <v>11</v>
      </c>
      <c r="B2576">
        <v>4</v>
      </c>
      <c r="C2576" s="16">
        <v>88</v>
      </c>
      <c r="D2576" t="str">
        <f>IF(OR(MOD((Table1[[#This Row],[Cycle]])-1,8)=0,Table1[[#This Row],[Cycle]]=1),"Yes","No")</f>
        <v>No</v>
      </c>
      <c r="E2576">
        <v>0</v>
      </c>
      <c r="F2576">
        <f t="shared" si="44"/>
        <v>0</v>
      </c>
      <c r="H2576">
        <v>3.2928869724273682</v>
      </c>
      <c r="I2576">
        <v>0</v>
      </c>
      <c r="J2576">
        <f>ROUND(Table1[[#This Row],[Discharge Time (s)]]/3600,3)</f>
        <v>0</v>
      </c>
    </row>
    <row r="2577" spans="1:10" hidden="1">
      <c r="A2577" t="s">
        <v>11</v>
      </c>
      <c r="B2577">
        <v>4</v>
      </c>
      <c r="C2577" s="16">
        <v>89</v>
      </c>
      <c r="D2577" t="str">
        <f>IF(OR(MOD((Table1[[#This Row],[Cycle]])-1,8)=0,Table1[[#This Row],[Cycle]]=1),"Yes","No")</f>
        <v>Yes</v>
      </c>
      <c r="E2577">
        <v>2.0437753167040999E-2</v>
      </c>
      <c r="F2577">
        <f t="shared" si="44"/>
        <v>20.437753167040999</v>
      </c>
      <c r="H2577">
        <v>3.2945616245269775</v>
      </c>
      <c r="I2577">
        <v>128455.62674952722</v>
      </c>
      <c r="J2577">
        <f>ROUND(Table1[[#This Row],[Discharge Time (s)]]/3600,3)</f>
        <v>35.682000000000002</v>
      </c>
    </row>
    <row r="2578" spans="1:10" hidden="1">
      <c r="A2578" t="s">
        <v>11</v>
      </c>
      <c r="B2578">
        <v>4</v>
      </c>
      <c r="C2578" s="16">
        <v>90</v>
      </c>
      <c r="D2578" t="str">
        <f>IF(OR(MOD((Table1[[#This Row],[Cycle]])-1,8)=0,Table1[[#This Row],[Cycle]]=1),"Yes","No")</f>
        <v>No</v>
      </c>
      <c r="E2578">
        <v>9.9790886026139992E-3</v>
      </c>
      <c r="F2578">
        <f t="shared" si="44"/>
        <v>9.9790886026139987</v>
      </c>
      <c r="H2578">
        <v>3.6038873195648193</v>
      </c>
      <c r="I2578">
        <v>57600.011514404163</v>
      </c>
      <c r="J2578">
        <f>ROUND(Table1[[#This Row],[Discharge Time (s)]]/3600,3)</f>
        <v>16</v>
      </c>
    </row>
    <row r="2579" spans="1:10" hidden="1">
      <c r="A2579" t="s">
        <v>11</v>
      </c>
      <c r="B2579">
        <v>4</v>
      </c>
      <c r="C2579" s="16">
        <v>91</v>
      </c>
      <c r="D2579" t="str">
        <f>IF(OR(MOD((Table1[[#This Row],[Cycle]])-1,8)=0,Table1[[#This Row],[Cycle]]=1),"Yes","No")</f>
        <v>No</v>
      </c>
      <c r="E2579">
        <v>9.9795567893729998E-3</v>
      </c>
      <c r="F2579">
        <f t="shared" si="44"/>
        <v>9.9795567893729995</v>
      </c>
      <c r="H2579">
        <v>3.3367919921875</v>
      </c>
      <c r="I2579">
        <v>57600.009752615195</v>
      </c>
      <c r="J2579">
        <f>ROUND(Table1[[#This Row],[Discharge Time (s)]]/3600,3)</f>
        <v>16</v>
      </c>
    </row>
    <row r="2580" spans="1:10" hidden="1">
      <c r="A2580" t="s">
        <v>11</v>
      </c>
      <c r="B2580">
        <v>4</v>
      </c>
      <c r="C2580" s="16">
        <v>92</v>
      </c>
      <c r="D2580" t="str">
        <f>IF(OR(MOD((Table1[[#This Row],[Cycle]])-1,8)=0,Table1[[#This Row],[Cycle]]=1),"Yes","No")</f>
        <v>No</v>
      </c>
      <c r="E2580">
        <v>9.9779337105229994E-3</v>
      </c>
      <c r="F2580">
        <f t="shared" si="44"/>
        <v>9.9779337105229988</v>
      </c>
      <c r="H2580">
        <v>3.3350963592529297</v>
      </c>
      <c r="I2580">
        <v>57601.973058118565</v>
      </c>
      <c r="J2580">
        <f>ROUND(Table1[[#This Row],[Discharge Time (s)]]/3600,3)</f>
        <v>16.001000000000001</v>
      </c>
    </row>
    <row r="2581" spans="1:10" hidden="1">
      <c r="A2581" t="s">
        <v>11</v>
      </c>
      <c r="B2581">
        <v>4</v>
      </c>
      <c r="C2581" s="16">
        <v>93</v>
      </c>
      <c r="D2581" t="str">
        <f>IF(OR(MOD((Table1[[#This Row],[Cycle]])-1,8)=0,Table1[[#This Row],[Cycle]]=1),"Yes","No")</f>
        <v>No</v>
      </c>
      <c r="E2581">
        <v>9.9792166640269991E-3</v>
      </c>
      <c r="F2581">
        <f t="shared" si="44"/>
        <v>9.9792166640269997</v>
      </c>
      <c r="H2581">
        <v>3.4649844169616699</v>
      </c>
      <c r="I2581">
        <v>57600.020112347673</v>
      </c>
      <c r="J2581">
        <f>ROUND(Table1[[#This Row],[Discharge Time (s)]]/3600,3)</f>
        <v>16</v>
      </c>
    </row>
    <row r="2582" spans="1:10" hidden="1">
      <c r="A2582" t="s">
        <v>11</v>
      </c>
      <c r="B2582">
        <v>4</v>
      </c>
      <c r="C2582" s="16">
        <v>94</v>
      </c>
      <c r="D2582" t="str">
        <f>IF(OR(MOD((Table1[[#This Row],[Cycle]])-1,8)=0,Table1[[#This Row],[Cycle]]=1),"Yes","No")</f>
        <v>No</v>
      </c>
      <c r="E2582">
        <v>9.9731989627930007E-3</v>
      </c>
      <c r="F2582">
        <f t="shared" si="44"/>
        <v>9.9731989627930009</v>
      </c>
      <c r="H2582">
        <v>3.2945616245269775</v>
      </c>
      <c r="I2582">
        <v>57600.01130231416</v>
      </c>
      <c r="J2582">
        <f>ROUND(Table1[[#This Row],[Discharge Time (s)]]/3600,3)</f>
        <v>16</v>
      </c>
    </row>
    <row r="2583" spans="1:10" hidden="1">
      <c r="A2583" t="s">
        <v>11</v>
      </c>
      <c r="B2583">
        <v>4</v>
      </c>
      <c r="C2583" s="16">
        <v>95</v>
      </c>
      <c r="D2583" t="str">
        <f>IF(OR(MOD((Table1[[#This Row],[Cycle]])-1,8)=0,Table1[[#This Row],[Cycle]]=1),"Yes","No")</f>
        <v>No</v>
      </c>
      <c r="E2583">
        <v>9.9692900188130002E-3</v>
      </c>
      <c r="F2583">
        <f t="shared" si="44"/>
        <v>9.969290018813</v>
      </c>
      <c r="H2583">
        <v>3.3367919921875</v>
      </c>
      <c r="I2583">
        <v>57600.034938237091</v>
      </c>
      <c r="J2583">
        <f>ROUND(Table1[[#This Row],[Discharge Time (s)]]/3600,3)</f>
        <v>16</v>
      </c>
    </row>
    <row r="2584" spans="1:10" hidden="1">
      <c r="A2584" t="s">
        <v>11</v>
      </c>
      <c r="B2584">
        <v>4</v>
      </c>
      <c r="C2584" s="16">
        <v>96</v>
      </c>
      <c r="D2584" t="str">
        <f>IF(OR(MOD((Table1[[#This Row],[Cycle]])-1,8)=0,Table1[[#This Row],[Cycle]]=1),"Yes","No")</f>
        <v>No</v>
      </c>
      <c r="E2584">
        <v>0</v>
      </c>
      <c r="F2584">
        <f t="shared" si="44"/>
        <v>0</v>
      </c>
      <c r="H2584">
        <v>3.3367919921875</v>
      </c>
      <c r="I2584">
        <v>0</v>
      </c>
      <c r="J2584">
        <f>ROUND(Table1[[#This Row],[Discharge Time (s)]]/3600,3)</f>
        <v>0</v>
      </c>
    </row>
    <row r="2585" spans="1:10" hidden="1">
      <c r="A2585" t="s">
        <v>11</v>
      </c>
      <c r="B2585">
        <v>4</v>
      </c>
      <c r="C2585" s="16">
        <v>97</v>
      </c>
      <c r="D2585" t="str">
        <f>IF(OR(MOD((Table1[[#This Row],[Cycle]])-1,8)=0,Table1[[#This Row],[Cycle]]=1),"Yes","No")</f>
        <v>Yes</v>
      </c>
      <c r="E2585">
        <v>2.0424852456393E-2</v>
      </c>
      <c r="F2585">
        <f t="shared" si="44"/>
        <v>20.424852456393001</v>
      </c>
      <c r="H2585">
        <v>3.4211239814758301</v>
      </c>
      <c r="I2585">
        <v>128307.9369864294</v>
      </c>
      <c r="J2585">
        <f>ROUND(Table1[[#This Row],[Discharge Time (s)]]/3600,3)</f>
        <v>35.640999999999998</v>
      </c>
    </row>
    <row r="2586" spans="1:10" hidden="1">
      <c r="A2586" t="s">
        <v>11</v>
      </c>
      <c r="B2586">
        <v>4</v>
      </c>
      <c r="C2586" s="16">
        <v>98</v>
      </c>
      <c r="D2586" t="str">
        <f>IF(OR(MOD((Table1[[#This Row],[Cycle]])-1,8)=0,Table1[[#This Row],[Cycle]]=1),"Yes","No")</f>
        <v>No</v>
      </c>
      <c r="E2586">
        <v>9.980891650504E-3</v>
      </c>
      <c r="F2586">
        <f t="shared" si="44"/>
        <v>9.9808916505040006</v>
      </c>
      <c r="H2586">
        <v>3.7720084190368652</v>
      </c>
      <c r="I2586">
        <v>57601.986399180911</v>
      </c>
      <c r="J2586">
        <f>ROUND(Table1[[#This Row],[Discharge Time (s)]]/3600,3)</f>
        <v>16.001000000000001</v>
      </c>
    </row>
    <row r="2587" spans="1:10" hidden="1">
      <c r="A2587" t="s">
        <v>11</v>
      </c>
      <c r="B2587">
        <v>4</v>
      </c>
      <c r="C2587" s="16">
        <v>99</v>
      </c>
      <c r="D2587" t="str">
        <f>IF(OR(MOD((Table1[[#This Row],[Cycle]])-1,8)=0,Table1[[#This Row],[Cycle]]=1),"Yes","No")</f>
        <v>No</v>
      </c>
      <c r="E2587">
        <v>9.9837252541090001E-3</v>
      </c>
      <c r="F2587">
        <f t="shared" si="44"/>
        <v>9.9837252541090002</v>
      </c>
      <c r="H2587">
        <v>3.3772633075714111</v>
      </c>
      <c r="I2587">
        <v>57601.978280057272</v>
      </c>
      <c r="J2587">
        <f>ROUND(Table1[[#This Row],[Discharge Time (s)]]/3600,3)</f>
        <v>16.001000000000001</v>
      </c>
    </row>
    <row r="2588" spans="1:10" hidden="1">
      <c r="A2588" t="s">
        <v>11</v>
      </c>
      <c r="B2588">
        <v>4</v>
      </c>
      <c r="C2588" s="16">
        <v>100</v>
      </c>
      <c r="D2588" t="str">
        <f>IF(OR(MOD((Table1[[#This Row],[Cycle]])-1,8)=0,Table1[[#This Row],[Cycle]]=1),"Yes","No")</f>
        <v>No</v>
      </c>
      <c r="E2588">
        <v>9.9834798827699994E-3</v>
      </c>
      <c r="F2588">
        <f t="shared" si="44"/>
        <v>9.9834798827700002</v>
      </c>
      <c r="H2588">
        <v>3.3789792060852051</v>
      </c>
      <c r="I2588">
        <v>57601.968629918723</v>
      </c>
      <c r="J2588">
        <f>ROUND(Table1[[#This Row],[Discharge Time (s)]]/3600,3)</f>
        <v>16.001000000000001</v>
      </c>
    </row>
    <row r="2589" spans="1:10" hidden="1">
      <c r="A2589" t="s">
        <v>11</v>
      </c>
      <c r="B2589">
        <v>4</v>
      </c>
      <c r="C2589" s="16">
        <v>101</v>
      </c>
      <c r="D2589" t="str">
        <f>IF(OR(MOD((Table1[[#This Row],[Cycle]])-1,8)=0,Table1[[#This Row],[Cycle]]=1),"Yes","No")</f>
        <v>No</v>
      </c>
      <c r="E2589">
        <v>9.9763281439440004E-3</v>
      </c>
      <c r="F2589">
        <f t="shared" si="44"/>
        <v>9.9763281439440004</v>
      </c>
      <c r="H2589">
        <v>3.3789792060852051</v>
      </c>
      <c r="I2589">
        <v>57601.981801269649</v>
      </c>
      <c r="J2589">
        <f>ROUND(Table1[[#This Row],[Discharge Time (s)]]/3600,3)</f>
        <v>16.001000000000001</v>
      </c>
    </row>
    <row r="2590" spans="1:10" hidden="1">
      <c r="A2590" t="s">
        <v>11</v>
      </c>
      <c r="B2590">
        <v>4</v>
      </c>
      <c r="C2590" s="16">
        <v>102</v>
      </c>
      <c r="D2590" t="str">
        <f>IF(OR(MOD((Table1[[#This Row],[Cycle]])-1,8)=0,Table1[[#This Row],[Cycle]]=1),"Yes","No")</f>
        <v>No</v>
      </c>
      <c r="E2590">
        <v>9.9687789208259998E-3</v>
      </c>
      <c r="F2590">
        <f t="shared" si="44"/>
        <v>9.9687789208260007</v>
      </c>
      <c r="H2590">
        <v>3.3350963592529297</v>
      </c>
      <c r="I2590">
        <v>57601.978471029448</v>
      </c>
      <c r="J2590">
        <f>ROUND(Table1[[#This Row],[Discharge Time (s)]]/3600,3)</f>
        <v>16.001000000000001</v>
      </c>
    </row>
    <row r="2591" spans="1:10" hidden="1">
      <c r="A2591" t="s">
        <v>11</v>
      </c>
      <c r="B2591">
        <v>4</v>
      </c>
      <c r="C2591" s="16">
        <v>103</v>
      </c>
      <c r="D2591" t="str">
        <f>IF(OR(MOD((Table1[[#This Row],[Cycle]])-1,8)=0,Table1[[#This Row],[Cycle]]=1),"Yes","No")</f>
        <v>No</v>
      </c>
      <c r="E2591">
        <v>9.9784167563379995E-3</v>
      </c>
      <c r="F2591">
        <f t="shared" si="44"/>
        <v>9.9784167563379995</v>
      </c>
      <c r="H2591">
        <v>3.4632256031036377</v>
      </c>
      <c r="I2591">
        <v>57601.975161384224</v>
      </c>
      <c r="J2591">
        <f>ROUND(Table1[[#This Row],[Discharge Time (s)]]/3600,3)</f>
        <v>16.001000000000001</v>
      </c>
    </row>
    <row r="2592" spans="1:10" hidden="1">
      <c r="A2592" t="s">
        <v>11</v>
      </c>
      <c r="B2592">
        <v>4</v>
      </c>
      <c r="C2592" s="16">
        <v>104</v>
      </c>
      <c r="D2592" t="str">
        <f>IF(OR(MOD((Table1[[#This Row],[Cycle]])-1,8)=0,Table1[[#This Row],[Cycle]]=1),"Yes","No")</f>
        <v>No</v>
      </c>
      <c r="E2592">
        <v>0</v>
      </c>
      <c r="F2592">
        <f t="shared" si="44"/>
        <v>0</v>
      </c>
      <c r="H2592">
        <v>3.4632256031036377</v>
      </c>
      <c r="I2592">
        <v>0</v>
      </c>
      <c r="J2592">
        <f>ROUND(Table1[[#This Row],[Discharge Time (s)]]/3600,3)</f>
        <v>0</v>
      </c>
    </row>
    <row r="2593" spans="1:10" hidden="1">
      <c r="A2593" t="s">
        <v>11</v>
      </c>
      <c r="B2593">
        <v>4</v>
      </c>
      <c r="C2593" s="16">
        <v>105</v>
      </c>
      <c r="D2593" t="str">
        <f>IF(OR(MOD((Table1[[#This Row],[Cycle]])-1,8)=0,Table1[[#This Row],[Cycle]]=1),"Yes","No")</f>
        <v>Yes</v>
      </c>
      <c r="E2593">
        <v>2.0385423385508999E-2</v>
      </c>
      <c r="F2593">
        <f t="shared" si="44"/>
        <v>20.385423385509</v>
      </c>
      <c r="H2593">
        <v>3.3824167251586914</v>
      </c>
      <c r="I2593">
        <v>128017.0247807382</v>
      </c>
      <c r="J2593">
        <f>ROUND(Table1[[#This Row],[Discharge Time (s)]]/3600,3)</f>
        <v>35.56</v>
      </c>
    </row>
    <row r="2594" spans="1:10" hidden="1">
      <c r="A2594" t="s">
        <v>11</v>
      </c>
      <c r="B2594">
        <v>4</v>
      </c>
      <c r="C2594" s="16">
        <v>106</v>
      </c>
      <c r="D2594" t="str">
        <f>IF(OR(MOD((Table1[[#This Row],[Cycle]])-1,8)=0,Table1[[#This Row],[Cycle]]=1),"Yes","No")</f>
        <v>No</v>
      </c>
      <c r="E2594">
        <v>9.9793022072160002E-3</v>
      </c>
      <c r="F2594">
        <f t="shared" si="44"/>
        <v>9.9793022072159996</v>
      </c>
      <c r="H2594">
        <v>3.7319386005401611</v>
      </c>
      <c r="I2594">
        <v>57601.979989754815</v>
      </c>
      <c r="J2594">
        <f>ROUND(Table1[[#This Row],[Discharge Time (s)]]/3600,3)</f>
        <v>16.001000000000001</v>
      </c>
    </row>
    <row r="2595" spans="1:10" hidden="1">
      <c r="A2595" t="s">
        <v>11</v>
      </c>
      <c r="B2595">
        <v>4</v>
      </c>
      <c r="C2595" s="16">
        <v>107</v>
      </c>
      <c r="D2595" t="str">
        <f>IF(OR(MOD((Table1[[#This Row],[Cycle]])-1,8)=0,Table1[[#This Row],[Cycle]]=1),"Yes","No")</f>
        <v>No</v>
      </c>
      <c r="E2595">
        <v>9.9787962552389999E-3</v>
      </c>
      <c r="F2595">
        <f t="shared" si="44"/>
        <v>9.9787962552390006</v>
      </c>
      <c r="H2595">
        <v>3.3789792060852051</v>
      </c>
      <c r="I2595">
        <v>57601.986108405385</v>
      </c>
      <c r="J2595">
        <f>ROUND(Table1[[#This Row],[Discharge Time (s)]]/3600,3)</f>
        <v>16.001000000000001</v>
      </c>
    </row>
    <row r="2596" spans="1:10" hidden="1">
      <c r="A2596" t="s">
        <v>11</v>
      </c>
      <c r="B2596">
        <v>4</v>
      </c>
      <c r="C2596" s="16">
        <v>108</v>
      </c>
      <c r="D2596" t="str">
        <f>IF(OR(MOD((Table1[[#This Row],[Cycle]])-1,8)=0,Table1[[#This Row],[Cycle]]=1),"Yes","No")</f>
        <v>No</v>
      </c>
      <c r="E2596">
        <v>9.9735733588869994E-3</v>
      </c>
      <c r="F2596">
        <f t="shared" si="44"/>
        <v>9.9735733588870001</v>
      </c>
      <c r="H2596">
        <v>3.2928869724273682</v>
      </c>
      <c r="I2596">
        <v>57600.004970313632</v>
      </c>
      <c r="J2596">
        <f>ROUND(Table1[[#This Row],[Discharge Time (s)]]/3600,3)</f>
        <v>16</v>
      </c>
    </row>
    <row r="2597" spans="1:10" hidden="1">
      <c r="A2597" t="s">
        <v>11</v>
      </c>
      <c r="B2597">
        <v>4</v>
      </c>
      <c r="C2597" s="16">
        <v>109</v>
      </c>
      <c r="D2597" t="str">
        <f>IF(OR(MOD((Table1[[#This Row],[Cycle]])-1,8)=0,Table1[[#This Row],[Cycle]]=1),"Yes","No")</f>
        <v>No</v>
      </c>
      <c r="E2597">
        <v>9.9717135329430006E-3</v>
      </c>
      <c r="F2597">
        <f t="shared" ref="F2597:F2660" si="45">1000*E2597</f>
        <v>9.9717135329430011</v>
      </c>
      <c r="H2597">
        <v>3.3789792060852051</v>
      </c>
      <c r="I2597">
        <v>57600.015898495447</v>
      </c>
      <c r="J2597">
        <f>ROUND(Table1[[#This Row],[Discharge Time (s)]]/3600,3)</f>
        <v>16</v>
      </c>
    </row>
    <row r="2598" spans="1:10" hidden="1">
      <c r="A2598" t="s">
        <v>11</v>
      </c>
      <c r="B2598">
        <v>4</v>
      </c>
      <c r="C2598" s="16">
        <v>110</v>
      </c>
      <c r="D2598" t="str">
        <f>IF(OR(MOD((Table1[[#This Row],[Cycle]])-1,8)=0,Table1[[#This Row],[Cycle]]=1),"Yes","No")</f>
        <v>No</v>
      </c>
      <c r="E2598">
        <v>9.9663187576340007E-3</v>
      </c>
      <c r="F2598">
        <f t="shared" si="45"/>
        <v>9.9663187576340011</v>
      </c>
      <c r="H2598">
        <v>3.4211239814758301</v>
      </c>
      <c r="I2598">
        <v>57600.022660418741</v>
      </c>
      <c r="J2598">
        <f>ROUND(Table1[[#This Row],[Discharge Time (s)]]/3600,3)</f>
        <v>16</v>
      </c>
    </row>
    <row r="2599" spans="1:10" hidden="1">
      <c r="A2599" t="s">
        <v>11</v>
      </c>
      <c r="B2599">
        <v>4</v>
      </c>
      <c r="C2599" s="16">
        <v>111</v>
      </c>
      <c r="D2599" t="str">
        <f>IF(OR(MOD((Table1[[#This Row],[Cycle]])-1,8)=0,Table1[[#This Row],[Cycle]]=1),"Yes","No")</f>
        <v>No</v>
      </c>
      <c r="E2599">
        <v>9.9783220751870003E-3</v>
      </c>
      <c r="F2599">
        <f t="shared" si="45"/>
        <v>9.9783220751870001</v>
      </c>
      <c r="H2599">
        <v>3.4211239814758301</v>
      </c>
      <c r="I2599">
        <v>57601.010072708901</v>
      </c>
      <c r="J2599">
        <f>ROUND(Table1[[#This Row],[Discharge Time (s)]]/3600,3)</f>
        <v>16</v>
      </c>
    </row>
    <row r="2600" spans="1:10" hidden="1">
      <c r="A2600" t="s">
        <v>11</v>
      </c>
      <c r="B2600">
        <v>4</v>
      </c>
      <c r="C2600" s="16">
        <v>112</v>
      </c>
      <c r="D2600" t="str">
        <f>IF(OR(MOD((Table1[[#This Row],[Cycle]])-1,8)=0,Table1[[#This Row],[Cycle]]=1),"Yes","No")</f>
        <v>No</v>
      </c>
      <c r="E2600">
        <v>0</v>
      </c>
      <c r="F2600">
        <f t="shared" si="45"/>
        <v>0</v>
      </c>
      <c r="H2600">
        <v>3.4211239814758301</v>
      </c>
      <c r="I2600">
        <v>0</v>
      </c>
      <c r="J2600">
        <f>ROUND(Table1[[#This Row],[Discharge Time (s)]]/3600,3)</f>
        <v>0</v>
      </c>
    </row>
    <row r="2601" spans="1:10" hidden="1">
      <c r="A2601" t="s">
        <v>11</v>
      </c>
      <c r="B2601">
        <v>4</v>
      </c>
      <c r="C2601" s="16">
        <v>113</v>
      </c>
      <c r="D2601" t="str">
        <f>IF(OR(MOD((Table1[[#This Row],[Cycle]])-1,8)=0,Table1[[#This Row],[Cycle]]=1),"Yes","No")</f>
        <v>Yes</v>
      </c>
      <c r="E2601">
        <v>2.0333786698746002E-2</v>
      </c>
      <c r="F2601">
        <f t="shared" si="45"/>
        <v>20.333786698746003</v>
      </c>
      <c r="H2601">
        <v>3.3367919921875</v>
      </c>
      <c r="I2601">
        <v>127707.46945208324</v>
      </c>
      <c r="J2601">
        <f>ROUND(Table1[[#This Row],[Discharge Time (s)]]/3600,3)</f>
        <v>35.473999999999997</v>
      </c>
    </row>
    <row r="2602" spans="1:10" hidden="1">
      <c r="A2602" t="s">
        <v>11</v>
      </c>
      <c r="B2602">
        <v>4</v>
      </c>
      <c r="C2602" s="16">
        <v>114</v>
      </c>
      <c r="D2602" t="str">
        <f>IF(OR(MOD((Table1[[#This Row],[Cycle]])-1,8)=0,Table1[[#This Row],[Cycle]]=1),"Yes","No")</f>
        <v>No</v>
      </c>
      <c r="E2602">
        <v>7.381204989489E-3</v>
      </c>
      <c r="F2602">
        <f t="shared" si="45"/>
        <v>7.3812049894890004</v>
      </c>
      <c r="H2602">
        <v>0</v>
      </c>
      <c r="I2602">
        <v>40013.167881313246</v>
      </c>
      <c r="J2602">
        <f>ROUND(Table1[[#This Row],[Discharge Time (s)]]/3600,3)</f>
        <v>11.115</v>
      </c>
    </row>
    <row r="2603" spans="1:10" hidden="1">
      <c r="A2603" t="s">
        <v>11</v>
      </c>
      <c r="B2603">
        <v>4</v>
      </c>
      <c r="C2603" s="16">
        <v>115</v>
      </c>
      <c r="D2603" t="str">
        <f>IF(OR(MOD((Table1[[#This Row],[Cycle]])-1,8)=0,Table1[[#This Row],[Cycle]]=1),"Yes","No")</f>
        <v>No</v>
      </c>
      <c r="E2603">
        <v>9.9737873294889999E-3</v>
      </c>
      <c r="F2603">
        <f t="shared" si="45"/>
        <v>9.9737873294889994</v>
      </c>
      <c r="H2603">
        <v>3.5509021282196045</v>
      </c>
      <c r="I2603">
        <v>57602.003638350128</v>
      </c>
      <c r="J2603">
        <f>ROUND(Table1[[#This Row],[Discharge Time (s)]]/3600,3)</f>
        <v>16.001000000000001</v>
      </c>
    </row>
    <row r="2604" spans="1:10" hidden="1">
      <c r="A2604" t="s">
        <v>11</v>
      </c>
      <c r="B2604">
        <v>4</v>
      </c>
      <c r="C2604" s="16">
        <v>116</v>
      </c>
      <c r="D2604" t="str">
        <f>IF(OR(MOD((Table1[[#This Row],[Cycle]])-1,8)=0,Table1[[#This Row],[Cycle]]=1),"Yes","No")</f>
        <v>No</v>
      </c>
      <c r="E2604">
        <v>9.9710522165369995E-3</v>
      </c>
      <c r="F2604">
        <f t="shared" si="45"/>
        <v>9.9710522165370001</v>
      </c>
      <c r="H2604">
        <v>3.4246025085449219</v>
      </c>
      <c r="I2604">
        <v>57602.008236892929</v>
      </c>
      <c r="J2604">
        <f>ROUND(Table1[[#This Row],[Discharge Time (s)]]/3600,3)</f>
        <v>16.001000000000001</v>
      </c>
    </row>
    <row r="2605" spans="1:10" hidden="1">
      <c r="A2605" t="s">
        <v>11</v>
      </c>
      <c r="B2605">
        <v>4</v>
      </c>
      <c r="C2605" s="16">
        <v>117</v>
      </c>
      <c r="D2605" t="str">
        <f>IF(OR(MOD((Table1[[#This Row],[Cycle]])-1,8)=0,Table1[[#This Row],[Cycle]]=1),"Yes","No")</f>
        <v>No</v>
      </c>
      <c r="E2605">
        <v>1.0011960510678999E-2</v>
      </c>
      <c r="F2605">
        <f t="shared" si="45"/>
        <v>10.011960510679</v>
      </c>
      <c r="H2605">
        <v>3.4211239814758301</v>
      </c>
      <c r="I2605">
        <v>57602.003956906439</v>
      </c>
      <c r="J2605">
        <f>ROUND(Table1[[#This Row],[Discharge Time (s)]]/3600,3)</f>
        <v>16.001000000000001</v>
      </c>
    </row>
    <row r="2606" spans="1:10" hidden="1">
      <c r="A2606" t="s">
        <v>11</v>
      </c>
      <c r="B2606">
        <v>4</v>
      </c>
      <c r="C2606" s="16">
        <v>118</v>
      </c>
      <c r="D2606" t="str">
        <f>IF(OR(MOD((Table1[[#This Row],[Cycle]])-1,8)=0,Table1[[#This Row],[Cycle]]=1),"Yes","No")</f>
        <v>No</v>
      </c>
      <c r="E2606">
        <v>9.9809523085499993E-3</v>
      </c>
      <c r="F2606">
        <f t="shared" si="45"/>
        <v>9.98095230855</v>
      </c>
      <c r="H2606">
        <v>3.4228620529174805</v>
      </c>
      <c r="I2606">
        <v>57600.037564295315</v>
      </c>
      <c r="J2606">
        <f>ROUND(Table1[[#This Row],[Discharge Time (s)]]/3600,3)</f>
        <v>16</v>
      </c>
    </row>
    <row r="2607" spans="1:10" hidden="1">
      <c r="A2607" t="s">
        <v>11</v>
      </c>
      <c r="B2607">
        <v>4</v>
      </c>
      <c r="C2607" s="16">
        <v>119</v>
      </c>
      <c r="D2607" t="str">
        <f>IF(OR(MOD((Table1[[#This Row],[Cycle]])-1,8)=0,Table1[[#This Row],[Cycle]]=1),"Yes","No")</f>
        <v>No</v>
      </c>
      <c r="E2607">
        <v>9.9800311634390005E-3</v>
      </c>
      <c r="F2607">
        <f t="shared" si="45"/>
        <v>9.9800311634390013</v>
      </c>
      <c r="H2607">
        <v>3.4246025085449219</v>
      </c>
      <c r="I2607">
        <v>57602.003756899794</v>
      </c>
      <c r="J2607">
        <f>ROUND(Table1[[#This Row],[Discharge Time (s)]]/3600,3)</f>
        <v>16.001000000000001</v>
      </c>
    </row>
    <row r="2608" spans="1:10" hidden="1">
      <c r="A2608" t="s">
        <v>11</v>
      </c>
      <c r="B2608">
        <v>4</v>
      </c>
      <c r="C2608" s="16">
        <v>120</v>
      </c>
      <c r="D2608" t="str">
        <f>IF(OR(MOD((Table1[[#This Row],[Cycle]])-1,8)=0,Table1[[#This Row],[Cycle]]=1),"Yes","No")</f>
        <v>No</v>
      </c>
      <c r="E2608">
        <v>0</v>
      </c>
      <c r="F2608">
        <f t="shared" si="45"/>
        <v>0</v>
      </c>
      <c r="H2608">
        <v>3.4246025085449219</v>
      </c>
      <c r="I2608">
        <v>0</v>
      </c>
      <c r="J2608">
        <f>ROUND(Table1[[#This Row],[Discharge Time (s)]]/3600,3)</f>
        <v>0</v>
      </c>
    </row>
    <row r="2609" spans="1:10" hidden="1">
      <c r="A2609" t="s">
        <v>11</v>
      </c>
      <c r="B2609">
        <v>4</v>
      </c>
      <c r="C2609" s="16">
        <v>121</v>
      </c>
      <c r="D2609" t="str">
        <f>IF(OR(MOD((Table1[[#This Row],[Cycle]])-1,8)=0,Table1[[#This Row],[Cycle]]=1),"Yes","No")</f>
        <v>Yes</v>
      </c>
      <c r="E2609">
        <v>2.0301628887812E-2</v>
      </c>
      <c r="F2609">
        <f t="shared" si="45"/>
        <v>20.301628887812001</v>
      </c>
      <c r="H2609">
        <v>3.3806972503662109</v>
      </c>
      <c r="I2609">
        <v>127517.16452867018</v>
      </c>
      <c r="J2609">
        <f>ROUND(Table1[[#This Row],[Discharge Time (s)]]/3600,3)</f>
        <v>35.420999999999999</v>
      </c>
    </row>
    <row r="2610" spans="1:10" hidden="1">
      <c r="A2610" t="s">
        <v>11</v>
      </c>
      <c r="B2610">
        <v>4</v>
      </c>
      <c r="C2610" s="16">
        <v>122</v>
      </c>
      <c r="D2610" t="str">
        <f>IF(OR(MOD((Table1[[#This Row],[Cycle]])-1,8)=0,Table1[[#This Row],[Cycle]]=1),"Yes","No")</f>
        <v>No</v>
      </c>
      <c r="E2610">
        <v>9.9781295433189997E-3</v>
      </c>
      <c r="F2610">
        <f t="shared" si="45"/>
        <v>9.9781295433189996</v>
      </c>
      <c r="H2610">
        <v>3.7319386005401611</v>
      </c>
      <c r="I2610">
        <v>57602.003567691485</v>
      </c>
      <c r="J2610">
        <f>ROUND(Table1[[#This Row],[Discharge Time (s)]]/3600,3)</f>
        <v>16.001000000000001</v>
      </c>
    </row>
    <row r="2611" spans="1:10" hidden="1">
      <c r="A2611" t="s">
        <v>11</v>
      </c>
      <c r="B2611">
        <v>4</v>
      </c>
      <c r="C2611" s="16">
        <v>123</v>
      </c>
      <c r="D2611" t="str">
        <f>IF(OR(MOD((Table1[[#This Row],[Cycle]])-1,8)=0,Table1[[#This Row],[Cycle]]=1),"Yes","No")</f>
        <v>No</v>
      </c>
      <c r="E2611">
        <v>9.9707504185059994E-3</v>
      </c>
      <c r="F2611">
        <f t="shared" si="45"/>
        <v>9.9707504185059985</v>
      </c>
      <c r="H2611">
        <v>3.4228620529174805</v>
      </c>
      <c r="I2611">
        <v>57602.003276917785</v>
      </c>
      <c r="J2611">
        <f>ROUND(Table1[[#This Row],[Discharge Time (s)]]/3600,3)</f>
        <v>16.001000000000001</v>
      </c>
    </row>
    <row r="2612" spans="1:10" hidden="1">
      <c r="A2612" t="s">
        <v>11</v>
      </c>
      <c r="B2612">
        <v>4</v>
      </c>
      <c r="C2612" s="16">
        <v>124</v>
      </c>
      <c r="D2612" t="str">
        <f>IF(OR(MOD((Table1[[#This Row],[Cycle]])-1,8)=0,Table1[[#This Row],[Cycle]]=1),"Yes","No")</f>
        <v>No</v>
      </c>
      <c r="E2612">
        <v>9.9695368008379994E-3</v>
      </c>
      <c r="F2612">
        <f t="shared" si="45"/>
        <v>9.9695368008380001</v>
      </c>
      <c r="H2612">
        <v>3.5070638656616211</v>
      </c>
      <c r="I2612">
        <v>57600.03781508511</v>
      </c>
      <c r="J2612">
        <f>ROUND(Table1[[#This Row],[Discharge Time (s)]]/3600,3)</f>
        <v>16</v>
      </c>
    </row>
    <row r="2613" spans="1:10" hidden="1">
      <c r="A2613" t="s">
        <v>11</v>
      </c>
      <c r="B2613">
        <v>4</v>
      </c>
      <c r="C2613" s="16">
        <v>125</v>
      </c>
      <c r="D2613" t="str">
        <f>IF(OR(MOD((Table1[[#This Row],[Cycle]])-1,8)=0,Table1[[#This Row],[Cycle]]=1),"Yes","No")</f>
        <v>No</v>
      </c>
      <c r="E2613">
        <v>9.9797082230630007E-3</v>
      </c>
      <c r="F2613">
        <f t="shared" si="45"/>
        <v>9.9797082230630014</v>
      </c>
      <c r="H2613">
        <v>3.3789792060852051</v>
      </c>
      <c r="I2613">
        <v>57602.003761015774</v>
      </c>
      <c r="J2613">
        <f>ROUND(Table1[[#This Row],[Discharge Time (s)]]/3600,3)</f>
        <v>16.001000000000001</v>
      </c>
    </row>
    <row r="2614" spans="1:10" hidden="1">
      <c r="A2614" t="s">
        <v>11</v>
      </c>
      <c r="B2614">
        <v>4</v>
      </c>
      <c r="C2614" s="16">
        <v>126</v>
      </c>
      <c r="D2614" t="str">
        <f>IF(OR(MOD((Table1[[#This Row],[Cycle]])-1,8)=0,Table1[[#This Row],[Cycle]]=1),"Yes","No")</f>
        <v>No</v>
      </c>
      <c r="E2614">
        <v>9.9787358493980006E-3</v>
      </c>
      <c r="F2614">
        <f t="shared" si="45"/>
        <v>9.9787358493980012</v>
      </c>
      <c r="H2614">
        <v>3.4649844169616699</v>
      </c>
      <c r="I2614">
        <v>57602.003396415792</v>
      </c>
      <c r="J2614">
        <f>ROUND(Table1[[#This Row],[Discharge Time (s)]]/3600,3)</f>
        <v>16.001000000000001</v>
      </c>
    </row>
    <row r="2615" spans="1:10" hidden="1">
      <c r="A2615" t="s">
        <v>11</v>
      </c>
      <c r="B2615">
        <v>4</v>
      </c>
      <c r="C2615" s="16">
        <v>127</v>
      </c>
      <c r="D2615" t="str">
        <f>IF(OR(MOD((Table1[[#This Row],[Cycle]])-1,8)=0,Table1[[#This Row],[Cycle]]=1),"Yes","No")</f>
        <v>No</v>
      </c>
      <c r="E2615">
        <v>1.0012719048987E-2</v>
      </c>
      <c r="F2615">
        <f t="shared" si="45"/>
        <v>10.012719048987</v>
      </c>
      <c r="H2615">
        <v>3.3806972503662109</v>
      </c>
      <c r="I2615">
        <v>57602.00435593928</v>
      </c>
      <c r="J2615">
        <f>ROUND(Table1[[#This Row],[Discharge Time (s)]]/3600,3)</f>
        <v>16.001000000000001</v>
      </c>
    </row>
    <row r="2616" spans="1:10" hidden="1">
      <c r="A2616" t="s">
        <v>11</v>
      </c>
      <c r="B2616">
        <v>4</v>
      </c>
      <c r="C2616" s="16">
        <v>128</v>
      </c>
      <c r="D2616" t="str">
        <f>IF(OR(MOD((Table1[[#This Row],[Cycle]])-1,8)=0,Table1[[#This Row],[Cycle]]=1),"Yes","No")</f>
        <v>No</v>
      </c>
      <c r="E2616">
        <v>0</v>
      </c>
      <c r="F2616">
        <f t="shared" si="45"/>
        <v>0</v>
      </c>
      <c r="H2616">
        <v>3.3806972503662109</v>
      </c>
      <c r="I2616">
        <v>0</v>
      </c>
      <c r="J2616">
        <f>ROUND(Table1[[#This Row],[Discharge Time (s)]]/3600,3)</f>
        <v>0</v>
      </c>
    </row>
    <row r="2617" spans="1:10" hidden="1">
      <c r="A2617" t="s">
        <v>11</v>
      </c>
      <c r="B2617">
        <v>4</v>
      </c>
      <c r="C2617" s="16">
        <v>129</v>
      </c>
      <c r="D2617" t="str">
        <f>IF(OR(MOD((Table1[[#This Row],[Cycle]])-1,8)=0,Table1[[#This Row],[Cycle]]=1),"Yes","No")</f>
        <v>Yes</v>
      </c>
      <c r="E2617">
        <v>2.0301282943717001E-2</v>
      </c>
      <c r="F2617">
        <f t="shared" si="45"/>
        <v>20.301282943717002</v>
      </c>
      <c r="H2617">
        <v>3.4685075283050537</v>
      </c>
      <c r="I2617">
        <v>127497.93099094708</v>
      </c>
      <c r="J2617">
        <f>ROUND(Table1[[#This Row],[Discharge Time (s)]]/3600,3)</f>
        <v>35.415999999999997</v>
      </c>
    </row>
    <row r="2618" spans="1:10" hidden="1">
      <c r="A2618" t="s">
        <v>11</v>
      </c>
      <c r="B2618">
        <v>4</v>
      </c>
      <c r="C2618" s="16">
        <v>130</v>
      </c>
      <c r="D2618" t="str">
        <f>IF(OR(MOD((Table1[[#This Row],[Cycle]])-1,8)=0,Table1[[#This Row],[Cycle]]=1),"Yes","No")</f>
        <v>No</v>
      </c>
      <c r="E2618">
        <v>9.9719424565370002E-3</v>
      </c>
      <c r="F2618">
        <f t="shared" si="45"/>
        <v>9.9719424565370005</v>
      </c>
      <c r="H2618">
        <v>3.859729528427124</v>
      </c>
      <c r="I2618">
        <v>57602.003819365447</v>
      </c>
      <c r="J2618">
        <f>ROUND(Table1[[#This Row],[Discharge Time (s)]]/3600,3)</f>
        <v>16.001000000000001</v>
      </c>
    </row>
    <row r="2619" spans="1:10" hidden="1">
      <c r="A2619" t="s">
        <v>11</v>
      </c>
      <c r="B2619">
        <v>4</v>
      </c>
      <c r="C2619" s="16">
        <v>131</v>
      </c>
      <c r="D2619" t="str">
        <f>IF(OR(MOD((Table1[[#This Row],[Cycle]])-1,8)=0,Table1[[#This Row],[Cycle]]=1),"Yes","No")</f>
        <v>No</v>
      </c>
      <c r="E2619">
        <v>9.9717524639549998E-3</v>
      </c>
      <c r="F2619">
        <f t="shared" si="45"/>
        <v>9.9717524639549993</v>
      </c>
      <c r="H2619">
        <v>3.3789792060852051</v>
      </c>
      <c r="I2619">
        <v>57602.003570587069</v>
      </c>
      <c r="J2619">
        <f>ROUND(Table1[[#This Row],[Discharge Time (s)]]/3600,3)</f>
        <v>16.001000000000001</v>
      </c>
    </row>
    <row r="2620" spans="1:10" hidden="1">
      <c r="A2620" t="s">
        <v>11</v>
      </c>
      <c r="B2620">
        <v>4</v>
      </c>
      <c r="C2620" s="16">
        <v>132</v>
      </c>
      <c r="D2620" t="str">
        <f>IF(OR(MOD((Table1[[#This Row],[Cycle]])-1,8)=0,Table1[[#This Row],[Cycle]]=1),"Yes","No")</f>
        <v>No</v>
      </c>
      <c r="E2620">
        <v>9.9808580956339994E-3</v>
      </c>
      <c r="F2620">
        <f t="shared" si="45"/>
        <v>9.9808580956339998</v>
      </c>
      <c r="H2620">
        <v>3.4667448997497559</v>
      </c>
      <c r="I2620">
        <v>57602.001506499611</v>
      </c>
      <c r="J2620">
        <f>ROUND(Table1[[#This Row],[Discharge Time (s)]]/3600,3)</f>
        <v>16.001000000000001</v>
      </c>
    </row>
    <row r="2621" spans="1:10" hidden="1">
      <c r="A2621" t="s">
        <v>11</v>
      </c>
      <c r="B2621">
        <v>4</v>
      </c>
      <c r="C2621" s="16">
        <v>133</v>
      </c>
      <c r="D2621" t="str">
        <f>IF(OR(MOD((Table1[[#This Row],[Cycle]])-1,8)=0,Table1[[#This Row],[Cycle]]=1),"Yes","No")</f>
        <v>No</v>
      </c>
      <c r="E2621">
        <v>9.9738050447660005E-3</v>
      </c>
      <c r="F2621">
        <f t="shared" si="45"/>
        <v>9.9738050447660012</v>
      </c>
      <c r="H2621">
        <v>3.4649844169616699</v>
      </c>
      <c r="I2621">
        <v>57601.998985479979</v>
      </c>
      <c r="J2621">
        <f>ROUND(Table1[[#This Row],[Discharge Time (s)]]/3600,3)</f>
        <v>16.001000000000001</v>
      </c>
    </row>
    <row r="2622" spans="1:10" hidden="1">
      <c r="A2622" t="s">
        <v>11</v>
      </c>
      <c r="B2622">
        <v>4</v>
      </c>
      <c r="C2622" s="16">
        <v>134</v>
      </c>
      <c r="D2622" t="str">
        <f>IF(OR(MOD((Table1[[#This Row],[Cycle]])-1,8)=0,Table1[[#This Row],[Cycle]]=1),"Yes","No")</f>
        <v>No</v>
      </c>
      <c r="E2622">
        <v>1.0003915976375E-2</v>
      </c>
      <c r="F2622">
        <f t="shared" si="45"/>
        <v>10.003915976375</v>
      </c>
      <c r="H2622">
        <v>3.3789792060852051</v>
      </c>
      <c r="I2622">
        <v>57602.003812489027</v>
      </c>
      <c r="J2622">
        <f>ROUND(Table1[[#This Row],[Discharge Time (s)]]/3600,3)</f>
        <v>16.001000000000001</v>
      </c>
    </row>
    <row r="2623" spans="1:10" hidden="1">
      <c r="A2623" t="s">
        <v>11</v>
      </c>
      <c r="B2623">
        <v>4</v>
      </c>
      <c r="C2623" s="16">
        <v>135</v>
      </c>
      <c r="D2623" t="str">
        <f>IF(OR(MOD((Table1[[#This Row],[Cycle]])-1,8)=0,Table1[[#This Row],[Cycle]]=1),"Yes","No")</f>
        <v>No</v>
      </c>
      <c r="E2623">
        <v>9.9758247888289998E-3</v>
      </c>
      <c r="F2623">
        <f t="shared" si="45"/>
        <v>9.9758247888289997</v>
      </c>
      <c r="H2623">
        <v>3.338489294052124</v>
      </c>
      <c r="I2623">
        <v>57600.037296380979</v>
      </c>
      <c r="J2623">
        <f>ROUND(Table1[[#This Row],[Discharge Time (s)]]/3600,3)</f>
        <v>16</v>
      </c>
    </row>
    <row r="2624" spans="1:10" hidden="1">
      <c r="A2624" t="s">
        <v>11</v>
      </c>
      <c r="B2624">
        <v>4</v>
      </c>
      <c r="C2624" s="16">
        <v>136</v>
      </c>
      <c r="D2624" t="str">
        <f>IF(OR(MOD((Table1[[#This Row],[Cycle]])-1,8)=0,Table1[[#This Row],[Cycle]]=1),"Yes","No")</f>
        <v>No</v>
      </c>
      <c r="E2624">
        <v>0</v>
      </c>
      <c r="F2624">
        <f t="shared" si="45"/>
        <v>0</v>
      </c>
      <c r="H2624">
        <v>3.338489294052124</v>
      </c>
      <c r="I2624">
        <v>0</v>
      </c>
      <c r="J2624">
        <f>ROUND(Table1[[#This Row],[Discharge Time (s)]]/3600,3)</f>
        <v>0</v>
      </c>
    </row>
    <row r="2625" spans="1:10" hidden="1">
      <c r="A2625" t="s">
        <v>11</v>
      </c>
      <c r="B2625">
        <v>4</v>
      </c>
      <c r="C2625" s="16">
        <v>137</v>
      </c>
      <c r="D2625" t="str">
        <f>IF(OR(MOD((Table1[[#This Row],[Cycle]])-1,8)=0,Table1[[#This Row],[Cycle]]=1),"Yes","No")</f>
        <v>Yes</v>
      </c>
      <c r="E2625">
        <v>2.0245389243478001E-2</v>
      </c>
      <c r="F2625">
        <f t="shared" si="45"/>
        <v>20.245389243478002</v>
      </c>
      <c r="H2625">
        <v>0</v>
      </c>
      <c r="I2625">
        <v>127156.04757753423</v>
      </c>
      <c r="J2625">
        <f>ROUND(Table1[[#This Row],[Discharge Time (s)]]/3600,3)</f>
        <v>35.320999999999998</v>
      </c>
    </row>
    <row r="2626" spans="1:10" hidden="1">
      <c r="A2626" t="s">
        <v>11</v>
      </c>
      <c r="B2626">
        <v>4</v>
      </c>
      <c r="C2626" s="16">
        <v>138</v>
      </c>
      <c r="D2626" t="str">
        <f>IF(OR(MOD((Table1[[#This Row],[Cycle]])-1,8)=0,Table1[[#This Row],[Cycle]]=1),"Yes","No")</f>
        <v>No</v>
      </c>
      <c r="E2626">
        <v>9.9701925894099992E-3</v>
      </c>
      <c r="F2626">
        <f t="shared" si="45"/>
        <v>9.970192589409999</v>
      </c>
      <c r="H2626">
        <v>3.8178079128265381</v>
      </c>
      <c r="I2626">
        <v>57602.002395076343</v>
      </c>
      <c r="J2626">
        <f>ROUND(Table1[[#This Row],[Discharge Time (s)]]/3600,3)</f>
        <v>16.001000000000001</v>
      </c>
    </row>
    <row r="2627" spans="1:10" hidden="1">
      <c r="A2627" t="s">
        <v>11</v>
      </c>
      <c r="B2627">
        <v>4</v>
      </c>
      <c r="C2627" s="16">
        <v>139</v>
      </c>
      <c r="D2627" t="str">
        <f>IF(OR(MOD((Table1[[#This Row],[Cycle]])-1,8)=0,Table1[[#This Row],[Cycle]]=1),"Yes","No")</f>
        <v>No</v>
      </c>
      <c r="E2627">
        <v>9.9728590029650004E-3</v>
      </c>
      <c r="F2627">
        <f t="shared" si="45"/>
        <v>9.9728590029650004</v>
      </c>
      <c r="H2627">
        <v>3.3806972503662109</v>
      </c>
      <c r="I2627">
        <v>57602.001769849026</v>
      </c>
      <c r="J2627">
        <f>ROUND(Table1[[#This Row],[Discharge Time (s)]]/3600,3)</f>
        <v>16.001000000000001</v>
      </c>
    </row>
    <row r="2628" spans="1:10" hidden="1">
      <c r="A2628" t="s">
        <v>11</v>
      </c>
      <c r="B2628">
        <v>4</v>
      </c>
      <c r="C2628" s="16">
        <v>140</v>
      </c>
      <c r="D2628" t="str">
        <f>IF(OR(MOD((Table1[[#This Row],[Cycle]])-1,8)=0,Table1[[#This Row],[Cycle]]=1),"Yes","No")</f>
        <v>No</v>
      </c>
      <c r="E2628">
        <v>1.0003563627788E-2</v>
      </c>
      <c r="F2628">
        <f t="shared" si="45"/>
        <v>10.003563627788001</v>
      </c>
      <c r="H2628">
        <v>3.4667448997497559</v>
      </c>
      <c r="I2628">
        <v>57600.035826326959</v>
      </c>
      <c r="J2628">
        <f>ROUND(Table1[[#This Row],[Discharge Time (s)]]/3600,3)</f>
        <v>16</v>
      </c>
    </row>
    <row r="2629" spans="1:10" hidden="1">
      <c r="A2629" t="s">
        <v>11</v>
      </c>
      <c r="B2629">
        <v>4</v>
      </c>
      <c r="C2629" s="16">
        <v>141</v>
      </c>
      <c r="D2629" t="str">
        <f>IF(OR(MOD((Table1[[#This Row],[Cycle]])-1,8)=0,Table1[[#This Row],[Cycle]]=1),"Yes","No")</f>
        <v>No</v>
      </c>
      <c r="E2629">
        <v>9.9958648775430002E-3</v>
      </c>
      <c r="F2629">
        <f t="shared" si="45"/>
        <v>9.995864877543001</v>
      </c>
      <c r="H2629">
        <v>3.4649844169616699</v>
      </c>
      <c r="I2629">
        <v>57602.005871886882</v>
      </c>
      <c r="J2629">
        <f>ROUND(Table1[[#This Row],[Discharge Time (s)]]/3600,3)</f>
        <v>16.001000000000001</v>
      </c>
    </row>
    <row r="2630" spans="1:10" hidden="1">
      <c r="A2630" t="s">
        <v>11</v>
      </c>
      <c r="B2630">
        <v>4</v>
      </c>
      <c r="C2630" s="16">
        <v>142</v>
      </c>
      <c r="D2630" t="str">
        <f>IF(OR(MOD((Table1[[#This Row],[Cycle]])-1,8)=0,Table1[[#This Row],[Cycle]]=1),"Yes","No")</f>
        <v>No</v>
      </c>
      <c r="E2630">
        <v>9.9795466598730006E-3</v>
      </c>
      <c r="F2630">
        <f t="shared" si="45"/>
        <v>9.9795466598729998</v>
      </c>
      <c r="H2630">
        <v>3.4649844169616699</v>
      </c>
      <c r="I2630">
        <v>57602.003626082951</v>
      </c>
      <c r="J2630">
        <f>ROUND(Table1[[#This Row],[Discharge Time (s)]]/3600,3)</f>
        <v>16.001000000000001</v>
      </c>
    </row>
    <row r="2631" spans="1:10" hidden="1">
      <c r="A2631" t="s">
        <v>11</v>
      </c>
      <c r="B2631">
        <v>4</v>
      </c>
      <c r="C2631" s="16">
        <v>143</v>
      </c>
      <c r="D2631" t="str">
        <f>IF(OR(MOD((Table1[[#This Row],[Cycle]])-1,8)=0,Table1[[#This Row],[Cycle]]=1),"Yes","No")</f>
        <v>No</v>
      </c>
      <c r="E2631">
        <v>9.9734517887339995E-3</v>
      </c>
      <c r="F2631">
        <f t="shared" si="45"/>
        <v>9.9734517887339997</v>
      </c>
      <c r="H2631">
        <v>3.5088450908660889</v>
      </c>
      <c r="I2631">
        <v>57602.003685551594</v>
      </c>
      <c r="J2631">
        <f>ROUND(Table1[[#This Row],[Discharge Time (s)]]/3600,3)</f>
        <v>16.001000000000001</v>
      </c>
    </row>
    <row r="2632" spans="1:10" hidden="1">
      <c r="A2632" t="s">
        <v>11</v>
      </c>
      <c r="B2632">
        <v>4</v>
      </c>
      <c r="C2632" s="22">
        <v>144</v>
      </c>
      <c r="D2632" t="str">
        <f>IF(OR(MOD((Table1[[#This Row],[Cycle]])-1,8)=0,Table1[[#This Row],[Cycle]]=1),"Yes","No")</f>
        <v>No</v>
      </c>
      <c r="E2632">
        <v>0</v>
      </c>
      <c r="F2632">
        <f t="shared" si="45"/>
        <v>0</v>
      </c>
      <c r="H2632">
        <v>3.5088450908660889</v>
      </c>
      <c r="I2632">
        <v>0</v>
      </c>
      <c r="J2632">
        <f>ROUND(Table1[[#This Row],[Discharge Time (s)]]/3600,3)</f>
        <v>0</v>
      </c>
    </row>
    <row r="2633" spans="1:10" hidden="1">
      <c r="A2633" t="s">
        <v>11</v>
      </c>
      <c r="B2633">
        <v>4</v>
      </c>
      <c r="C2633" s="13">
        <v>145</v>
      </c>
      <c r="D2633" t="str">
        <f>IF(OR(MOD((Table1[[#This Row],[Cycle]])-1,8)=0,Table1[[#This Row],[Cycle]]=1),"Yes","No")</f>
        <v>Yes</v>
      </c>
      <c r="E2633">
        <v>2.0225887666449002E-2</v>
      </c>
      <c r="F2633">
        <f t="shared" si="45"/>
        <v>20.225887666449001</v>
      </c>
      <c r="H2633">
        <v>3.5106277465820313</v>
      </c>
      <c r="I2633">
        <v>127032.34010974564</v>
      </c>
      <c r="J2633">
        <f>ROUND(Table1[[#This Row],[Discharge Time (s)]]/3600,3)</f>
        <v>35.286999999999999</v>
      </c>
    </row>
    <row r="2634" spans="1:10" hidden="1">
      <c r="A2634" t="s">
        <v>11</v>
      </c>
      <c r="B2634">
        <v>4</v>
      </c>
      <c r="C2634" s="13">
        <v>146</v>
      </c>
      <c r="D2634" t="str">
        <f>IF(OR(MOD((Table1[[#This Row],[Cycle]])-1,8)=0,Table1[[#This Row],[Cycle]]=1),"Yes","No")</f>
        <v>No</v>
      </c>
      <c r="E2634">
        <v>9.9732209062930004E-3</v>
      </c>
      <c r="F2634">
        <f t="shared" si="45"/>
        <v>9.9732209062930011</v>
      </c>
      <c r="H2634">
        <v>3.8178079128265381</v>
      </c>
      <c r="I2634">
        <v>57600.037691933729</v>
      </c>
      <c r="J2634">
        <f>ROUND(Table1[[#This Row],[Discharge Time (s)]]/3600,3)</f>
        <v>16</v>
      </c>
    </row>
    <row r="2635" spans="1:10" hidden="1">
      <c r="A2635" t="s">
        <v>11</v>
      </c>
      <c r="B2635">
        <v>4</v>
      </c>
      <c r="C2635" s="13">
        <v>147</v>
      </c>
      <c r="D2635" t="str">
        <f>IF(OR(MOD((Table1[[#This Row],[Cycle]])-1,8)=0,Table1[[#This Row],[Cycle]]=1),"Yes","No")</f>
        <v>No</v>
      </c>
      <c r="E2635">
        <v>9.9744708232469993E-3</v>
      </c>
      <c r="F2635">
        <f t="shared" si="45"/>
        <v>9.9744708232469996</v>
      </c>
      <c r="H2635">
        <v>3.3806972503662109</v>
      </c>
      <c r="I2635">
        <v>57601.990132073799</v>
      </c>
      <c r="J2635">
        <f>ROUND(Table1[[#This Row],[Discharge Time (s)]]/3600,3)</f>
        <v>16.001000000000001</v>
      </c>
    </row>
    <row r="2636" spans="1:10" hidden="1">
      <c r="A2636" t="s">
        <v>11</v>
      </c>
      <c r="B2636">
        <v>4</v>
      </c>
      <c r="C2636" s="13">
        <v>148</v>
      </c>
      <c r="D2636" t="str">
        <f>IF(OR(MOD((Table1[[#This Row],[Cycle]])-1,8)=0,Table1[[#This Row],[Cycle]]=1),"Yes","No")</f>
        <v>No</v>
      </c>
      <c r="E2636">
        <v>9.9733667497140001E-3</v>
      </c>
      <c r="F2636">
        <f t="shared" si="45"/>
        <v>9.9733667497139997</v>
      </c>
      <c r="H2636">
        <v>3.4649844169616699</v>
      </c>
      <c r="I2636">
        <v>57602.003487300499</v>
      </c>
      <c r="J2636">
        <f>ROUND(Table1[[#This Row],[Discharge Time (s)]]/3600,3)</f>
        <v>16.001000000000001</v>
      </c>
    </row>
    <row r="2637" spans="1:10" hidden="1">
      <c r="A2637" t="s">
        <v>11</v>
      </c>
      <c r="B2637">
        <v>4</v>
      </c>
      <c r="C2637" s="13">
        <v>149</v>
      </c>
      <c r="D2637" t="str">
        <f>IF(OR(MOD((Table1[[#This Row],[Cycle]])-1,8)=0,Table1[[#This Row],[Cycle]]=1),"Yes","No")</f>
        <v>No</v>
      </c>
      <c r="E2637">
        <v>9.9732214616150006E-3</v>
      </c>
      <c r="F2637">
        <f t="shared" si="45"/>
        <v>9.973221461615001</v>
      </c>
      <c r="H2637">
        <v>3.5106277465820313</v>
      </c>
      <c r="I2637">
        <v>57601.993424453707</v>
      </c>
      <c r="J2637">
        <f>ROUND(Table1[[#This Row],[Discharge Time (s)]]/3600,3)</f>
        <v>16.001000000000001</v>
      </c>
    </row>
    <row r="2638" spans="1:10" hidden="1">
      <c r="A2638" t="s">
        <v>11</v>
      </c>
      <c r="B2638">
        <v>4</v>
      </c>
      <c r="C2638" s="13">
        <v>150</v>
      </c>
      <c r="D2638" t="str">
        <f>IF(OR(MOD((Table1[[#This Row],[Cycle]])-1,8)=0,Table1[[#This Row],[Cycle]]=1),"Yes","No")</f>
        <v>No</v>
      </c>
      <c r="E2638">
        <v>9.9745457696120005E-3</v>
      </c>
      <c r="F2638">
        <f t="shared" si="45"/>
        <v>9.9745457696119999</v>
      </c>
      <c r="H2638">
        <v>3.5509021282196045</v>
      </c>
      <c r="I2638">
        <v>57602.001358660775</v>
      </c>
      <c r="J2638">
        <f>ROUND(Table1[[#This Row],[Discharge Time (s)]]/3600,3)</f>
        <v>16.001000000000001</v>
      </c>
    </row>
    <row r="2639" spans="1:10" hidden="1">
      <c r="A2639" t="s">
        <v>11</v>
      </c>
      <c r="B2639">
        <v>4</v>
      </c>
      <c r="C2639" s="13">
        <v>151</v>
      </c>
      <c r="D2639" t="str">
        <f>IF(OR(MOD((Table1[[#This Row],[Cycle]])-1,8)=0,Table1[[#This Row],[Cycle]]=1),"Yes","No")</f>
        <v>No</v>
      </c>
      <c r="E2639">
        <v>9.9698013357310006E-3</v>
      </c>
      <c r="F2639">
        <f t="shared" si="45"/>
        <v>9.9698013357310007</v>
      </c>
      <c r="H2639">
        <v>3.4667448997497559</v>
      </c>
      <c r="I2639">
        <v>57602.003764222274</v>
      </c>
      <c r="J2639">
        <f>ROUND(Table1[[#This Row],[Discharge Time (s)]]/3600,3)</f>
        <v>16.001000000000001</v>
      </c>
    </row>
    <row r="2640" spans="1:10" hidden="1">
      <c r="A2640" t="s">
        <v>11</v>
      </c>
      <c r="B2640">
        <v>4</v>
      </c>
      <c r="C2640" s="13">
        <v>152</v>
      </c>
      <c r="D2640" t="str">
        <f>IF(OR(MOD((Table1[[#This Row],[Cycle]])-1,8)=0,Table1[[#This Row],[Cycle]]=1),"Yes","No")</f>
        <v>No</v>
      </c>
      <c r="E2640">
        <v>0</v>
      </c>
      <c r="F2640">
        <f t="shared" si="45"/>
        <v>0</v>
      </c>
      <c r="H2640">
        <v>3.4667448997497559</v>
      </c>
      <c r="I2640">
        <v>0</v>
      </c>
      <c r="J2640">
        <f>ROUND(Table1[[#This Row],[Discharge Time (s)]]/3600,3)</f>
        <v>0</v>
      </c>
    </row>
    <row r="2641" spans="1:10" hidden="1">
      <c r="A2641" t="s">
        <v>11</v>
      </c>
      <c r="B2641">
        <v>4</v>
      </c>
      <c r="C2641" s="13">
        <v>153</v>
      </c>
      <c r="D2641" t="str">
        <f>IF(OR(MOD((Table1[[#This Row],[Cycle]])-1,8)=0,Table1[[#This Row],[Cycle]]=1),"Yes","No")</f>
        <v>Yes</v>
      </c>
      <c r="E2641">
        <v>2.0213546554723998E-2</v>
      </c>
      <c r="F2641">
        <f t="shared" si="45"/>
        <v>20.213546554723997</v>
      </c>
      <c r="H2641">
        <v>3.4667448997497559</v>
      </c>
      <c r="I2641">
        <v>127009.09620001438</v>
      </c>
      <c r="J2641">
        <f>ROUND(Table1[[#This Row],[Discharge Time (s)]]/3600,3)</f>
        <v>35.28</v>
      </c>
    </row>
    <row r="2642" spans="1:10" hidden="1">
      <c r="A2642" t="s">
        <v>11</v>
      </c>
      <c r="B2642">
        <v>4</v>
      </c>
      <c r="C2642" s="13">
        <v>154</v>
      </c>
      <c r="D2642" t="str">
        <f>IF(OR(MOD((Table1[[#This Row],[Cycle]])-1,8)=0,Table1[[#This Row],[Cycle]]=1),"Yes","No")</f>
        <v>No</v>
      </c>
      <c r="E2642">
        <v>9.9739033760389995E-3</v>
      </c>
      <c r="F2642">
        <f t="shared" si="45"/>
        <v>9.973903376038999</v>
      </c>
      <c r="H2642">
        <v>3.8158690929412842</v>
      </c>
      <c r="I2642">
        <v>57600.037453848563</v>
      </c>
      <c r="J2642">
        <f>ROUND(Table1[[#This Row],[Discharge Time (s)]]/3600,3)</f>
        <v>16</v>
      </c>
    </row>
    <row r="2643" spans="1:10" hidden="1">
      <c r="A2643" t="s">
        <v>11</v>
      </c>
      <c r="B2643">
        <v>4</v>
      </c>
      <c r="C2643" s="13">
        <v>155</v>
      </c>
      <c r="D2643" t="str">
        <f>IF(OR(MOD((Table1[[#This Row],[Cycle]])-1,8)=0,Table1[[#This Row],[Cycle]]=1),"Yes","No")</f>
        <v>No</v>
      </c>
      <c r="E2643">
        <v>9.9675990308699999E-3</v>
      </c>
      <c r="F2643">
        <f t="shared" si="45"/>
        <v>9.9675990308699998</v>
      </c>
      <c r="H2643">
        <v>3.4667448997497559</v>
      </c>
      <c r="I2643">
        <v>57600.037632386593</v>
      </c>
      <c r="J2643">
        <f>ROUND(Table1[[#This Row],[Discharge Time (s)]]/3600,3)</f>
        <v>16</v>
      </c>
    </row>
    <row r="2644" spans="1:10" hidden="1">
      <c r="A2644" t="s">
        <v>11</v>
      </c>
      <c r="B2644">
        <v>4</v>
      </c>
      <c r="C2644" s="13">
        <v>156</v>
      </c>
      <c r="D2644" t="str">
        <f>IF(OR(MOD((Table1[[#This Row],[Cycle]])-1,8)=0,Table1[[#This Row],[Cycle]]=1),"Yes","No")</f>
        <v>No</v>
      </c>
      <c r="E2644">
        <v>9.9722490014139999E-3</v>
      </c>
      <c r="F2644">
        <f t="shared" si="45"/>
        <v>9.9722490014139993</v>
      </c>
      <c r="H2644">
        <v>3.4649844169616699</v>
      </c>
      <c r="I2644">
        <v>57602.005923793578</v>
      </c>
      <c r="J2644">
        <f>ROUND(Table1[[#This Row],[Discharge Time (s)]]/3600,3)</f>
        <v>16.001000000000001</v>
      </c>
    </row>
    <row r="2645" spans="1:10" hidden="1">
      <c r="A2645" t="s">
        <v>11</v>
      </c>
      <c r="B2645">
        <v>4</v>
      </c>
      <c r="C2645" s="13">
        <v>157</v>
      </c>
      <c r="D2645" t="str">
        <f>IF(OR(MOD((Table1[[#This Row],[Cycle]])-1,8)=0,Table1[[#This Row],[Cycle]]=1),"Yes","No")</f>
        <v>No</v>
      </c>
      <c r="E2645">
        <v>9.9688150972000004E-3</v>
      </c>
      <c r="F2645">
        <f t="shared" si="45"/>
        <v>9.9688150972000003</v>
      </c>
      <c r="H2645">
        <v>3.5106277465820313</v>
      </c>
      <c r="I2645">
        <v>57602.003728672062</v>
      </c>
      <c r="J2645">
        <f>ROUND(Table1[[#This Row],[Discharge Time (s)]]/3600,3)</f>
        <v>16.001000000000001</v>
      </c>
    </row>
    <row r="2646" spans="1:10" hidden="1">
      <c r="A2646" t="s">
        <v>11</v>
      </c>
      <c r="B2646">
        <v>4</v>
      </c>
      <c r="C2646" s="13">
        <v>158</v>
      </c>
      <c r="D2646" t="str">
        <f>IF(OR(MOD((Table1[[#This Row],[Cycle]])-1,8)=0,Table1[[#This Row],[Cycle]]=1),"Yes","No")</f>
        <v>No</v>
      </c>
      <c r="E2646">
        <v>9.9961653801069993E-3</v>
      </c>
      <c r="F2646">
        <f t="shared" si="45"/>
        <v>9.9961653801069996</v>
      </c>
      <c r="H2646">
        <v>3.4667448997497559</v>
      </c>
      <c r="I2646">
        <v>57602.003422283145</v>
      </c>
      <c r="J2646">
        <f>ROUND(Table1[[#This Row],[Discharge Time (s)]]/3600,3)</f>
        <v>16.001000000000001</v>
      </c>
    </row>
    <row r="2647" spans="1:10" hidden="1">
      <c r="A2647" t="s">
        <v>11</v>
      </c>
      <c r="B2647">
        <v>4</v>
      </c>
      <c r="C2647" s="13">
        <v>159</v>
      </c>
      <c r="D2647" t="str">
        <f>IF(OR(MOD((Table1[[#This Row],[Cycle]])-1,8)=0,Table1[[#This Row],[Cycle]]=1),"Yes","No")</f>
        <v>No</v>
      </c>
      <c r="E2647">
        <v>1.00090532237E-2</v>
      </c>
      <c r="F2647">
        <f t="shared" si="45"/>
        <v>10.009053223700001</v>
      </c>
      <c r="H2647">
        <v>3.5545108318328857</v>
      </c>
      <c r="I2647">
        <v>57602.00344576002</v>
      </c>
      <c r="J2647">
        <f>ROUND(Table1[[#This Row],[Discharge Time (s)]]/3600,3)</f>
        <v>16.001000000000001</v>
      </c>
    </row>
    <row r="2648" spans="1:10" hidden="1">
      <c r="A2648" t="s">
        <v>11</v>
      </c>
      <c r="B2648">
        <v>4</v>
      </c>
      <c r="C2648" s="13">
        <v>160</v>
      </c>
      <c r="D2648" t="str">
        <f>IF(OR(MOD((Table1[[#This Row],[Cycle]])-1,8)=0,Table1[[#This Row],[Cycle]]=1),"Yes","No")</f>
        <v>No</v>
      </c>
      <c r="E2648">
        <v>0</v>
      </c>
      <c r="F2648">
        <f t="shared" si="45"/>
        <v>0</v>
      </c>
      <c r="H2648">
        <v>3.5545108318328857</v>
      </c>
      <c r="I2648">
        <v>0</v>
      </c>
      <c r="J2648">
        <f>ROUND(Table1[[#This Row],[Discharge Time (s)]]/3600,3)</f>
        <v>0</v>
      </c>
    </row>
    <row r="2649" spans="1:10" hidden="1">
      <c r="A2649" t="s">
        <v>11</v>
      </c>
      <c r="B2649">
        <v>4</v>
      </c>
      <c r="C2649" s="13">
        <v>161</v>
      </c>
      <c r="D2649" t="str">
        <f>IF(OR(MOD((Table1[[#This Row],[Cycle]])-1,8)=0,Table1[[#This Row],[Cycle]]=1),"Yes","No")</f>
        <v>Yes</v>
      </c>
      <c r="E2649">
        <v>2.0175047603096002E-2</v>
      </c>
      <c r="F2649">
        <f t="shared" si="45"/>
        <v>20.175047603096001</v>
      </c>
      <c r="H2649">
        <v>3.4685075283050537</v>
      </c>
      <c r="I2649">
        <v>126669.36268308559</v>
      </c>
      <c r="J2649">
        <f>ROUND(Table1[[#This Row],[Discharge Time (s)]]/3600,3)</f>
        <v>35.186</v>
      </c>
    </row>
    <row r="2650" spans="1:10" hidden="1">
      <c r="A2650" t="s">
        <v>11</v>
      </c>
      <c r="B2650">
        <v>4</v>
      </c>
      <c r="C2650" s="13">
        <v>162</v>
      </c>
      <c r="D2650" t="str">
        <f>IF(OR(MOD((Table1[[#This Row],[Cycle]])-1,8)=0,Table1[[#This Row],[Cycle]]=1),"Yes","No")</f>
        <v>No</v>
      </c>
      <c r="E2650">
        <v>1.0000016167418E-2</v>
      </c>
      <c r="F2650">
        <f t="shared" si="45"/>
        <v>10.000016167418</v>
      </c>
      <c r="H2650">
        <v>3.859729528427124</v>
      </c>
      <c r="I2650">
        <v>57602.003796272118</v>
      </c>
      <c r="J2650">
        <f>ROUND(Table1[[#This Row],[Discharge Time (s)]]/3600,3)</f>
        <v>16.001000000000001</v>
      </c>
    </row>
    <row r="2651" spans="1:10" hidden="1">
      <c r="A2651" t="s">
        <v>11</v>
      </c>
      <c r="B2651">
        <v>4</v>
      </c>
      <c r="C2651" s="13">
        <v>163</v>
      </c>
      <c r="D2651" t="str">
        <f>IF(OR(MOD((Table1[[#This Row],[Cycle]])-1,8)=0,Table1[[#This Row],[Cycle]]=1),"Yes","No")</f>
        <v>No</v>
      </c>
      <c r="E2651">
        <v>1.0009013121534001E-2</v>
      </c>
      <c r="F2651">
        <f t="shared" si="45"/>
        <v>10.009013121534</v>
      </c>
      <c r="H2651">
        <v>3.4667448997497559</v>
      </c>
      <c r="I2651">
        <v>57601.998688258725</v>
      </c>
      <c r="J2651">
        <f>ROUND(Table1[[#This Row],[Discharge Time (s)]]/3600,3)</f>
        <v>16.001000000000001</v>
      </c>
    </row>
    <row r="2652" spans="1:10" hidden="1">
      <c r="A2652" t="s">
        <v>11</v>
      </c>
      <c r="B2652">
        <v>4</v>
      </c>
      <c r="C2652" s="13">
        <v>164</v>
      </c>
      <c r="D2652" t="str">
        <f>IF(OR(MOD((Table1[[#This Row],[Cycle]])-1,8)=0,Table1[[#This Row],[Cycle]]=1),"Yes","No")</f>
        <v>No</v>
      </c>
      <c r="E2652">
        <v>9.9845124770129995E-3</v>
      </c>
      <c r="F2652">
        <f t="shared" si="45"/>
        <v>9.9845124770130003</v>
      </c>
      <c r="H2652">
        <v>3.5563178062438965</v>
      </c>
      <c r="I2652">
        <v>57602.003601870165</v>
      </c>
      <c r="J2652">
        <f>ROUND(Table1[[#This Row],[Discharge Time (s)]]/3600,3)</f>
        <v>16.001000000000001</v>
      </c>
    </row>
    <row r="2653" spans="1:10" hidden="1">
      <c r="A2653" t="s">
        <v>11</v>
      </c>
      <c r="B2653">
        <v>4</v>
      </c>
      <c r="C2653" s="13">
        <v>165</v>
      </c>
      <c r="D2653" t="str">
        <f>IF(OR(MOD((Table1[[#This Row],[Cycle]])-1,8)=0,Table1[[#This Row],[Cycle]]=1),"Yes","No")</f>
        <v>No</v>
      </c>
      <c r="E2653">
        <v>9.9706958765019994E-3</v>
      </c>
      <c r="F2653">
        <f t="shared" si="45"/>
        <v>9.9706958765019991</v>
      </c>
      <c r="H2653">
        <v>3.4685075283050537</v>
      </c>
      <c r="I2653">
        <v>57602.006078521634</v>
      </c>
      <c r="J2653">
        <f>ROUND(Table1[[#This Row],[Discharge Time (s)]]/3600,3)</f>
        <v>16.001000000000001</v>
      </c>
    </row>
    <row r="2654" spans="1:10" hidden="1">
      <c r="A2654" t="s">
        <v>11</v>
      </c>
      <c r="B2654">
        <v>4</v>
      </c>
      <c r="C2654" s="13">
        <v>166</v>
      </c>
      <c r="D2654" t="str">
        <f>IF(OR(MOD((Table1[[#This Row],[Cycle]])-1,8)=0,Table1[[#This Row],[Cycle]]=1),"Yes","No")</f>
        <v>No</v>
      </c>
      <c r="E2654">
        <v>9.9845519051149998E-3</v>
      </c>
      <c r="F2654">
        <f t="shared" si="45"/>
        <v>9.9845519051149996</v>
      </c>
      <c r="H2654">
        <v>3.5106277465820313</v>
      </c>
      <c r="I2654">
        <v>57601.980991683915</v>
      </c>
      <c r="J2654">
        <f>ROUND(Table1[[#This Row],[Discharge Time (s)]]/3600,3)</f>
        <v>16.001000000000001</v>
      </c>
    </row>
    <row r="2655" spans="1:10" hidden="1">
      <c r="A2655" t="s">
        <v>11</v>
      </c>
      <c r="B2655">
        <v>4</v>
      </c>
      <c r="C2655" s="13">
        <v>167</v>
      </c>
      <c r="D2655" t="str">
        <f>IF(OR(MOD((Table1[[#This Row],[Cycle]])-1,8)=0,Table1[[#This Row],[Cycle]]=1),"Yes","No")</f>
        <v>No</v>
      </c>
      <c r="E2655">
        <v>9.9815699494029998E-3</v>
      </c>
      <c r="F2655">
        <f t="shared" si="45"/>
        <v>9.9815699494029992</v>
      </c>
      <c r="H2655">
        <v>3.5106277465820313</v>
      </c>
      <c r="I2655">
        <v>57601.989099936938</v>
      </c>
      <c r="J2655">
        <f>ROUND(Table1[[#This Row],[Discharge Time (s)]]/3600,3)</f>
        <v>16.001000000000001</v>
      </c>
    </row>
    <row r="2656" spans="1:10" hidden="1">
      <c r="A2656" t="s">
        <v>11</v>
      </c>
      <c r="B2656">
        <v>4</v>
      </c>
      <c r="C2656" s="13">
        <v>168</v>
      </c>
      <c r="D2656" t="str">
        <f>IF(OR(MOD((Table1[[#This Row],[Cycle]])-1,8)=0,Table1[[#This Row],[Cycle]]=1),"Yes","No")</f>
        <v>No</v>
      </c>
      <c r="E2656">
        <v>0</v>
      </c>
      <c r="F2656">
        <f t="shared" si="45"/>
        <v>0</v>
      </c>
      <c r="H2656">
        <v>3.5106277465820313</v>
      </c>
      <c r="I2656">
        <v>0</v>
      </c>
      <c r="J2656">
        <f>ROUND(Table1[[#This Row],[Discharge Time (s)]]/3600,3)</f>
        <v>0</v>
      </c>
    </row>
    <row r="2657" spans="1:10" hidden="1">
      <c r="A2657" t="s">
        <v>11</v>
      </c>
      <c r="B2657">
        <v>4</v>
      </c>
      <c r="C2657" s="13">
        <v>169</v>
      </c>
      <c r="D2657" t="str">
        <f>IF(OR(MOD((Table1[[#This Row],[Cycle]])-1,8)=0,Table1[[#This Row],[Cycle]]=1),"Yes","No")</f>
        <v>Yes</v>
      </c>
      <c r="E2657">
        <v>2.0169104378542999E-2</v>
      </c>
      <c r="F2657">
        <f t="shared" si="45"/>
        <v>20.169104378543</v>
      </c>
      <c r="H2657">
        <v>3.4246025085449219</v>
      </c>
      <c r="I2657">
        <v>126752.51736741552</v>
      </c>
      <c r="J2657">
        <f>ROUND(Table1[[#This Row],[Discharge Time (s)]]/3600,3)</f>
        <v>35.209000000000003</v>
      </c>
    </row>
    <row r="2658" spans="1:10" hidden="1">
      <c r="A2658" t="s">
        <v>11</v>
      </c>
      <c r="B2658">
        <v>4</v>
      </c>
      <c r="C2658" s="13">
        <v>170</v>
      </c>
      <c r="D2658" t="str">
        <f>IF(OR(MOD((Table1[[#This Row],[Cycle]])-1,8)=0,Table1[[#This Row],[Cycle]]=1),"Yes","No")</f>
        <v>No</v>
      </c>
      <c r="E2658">
        <v>9.9656017550740009E-3</v>
      </c>
      <c r="F2658">
        <f t="shared" si="45"/>
        <v>9.965601755074001</v>
      </c>
      <c r="H2658">
        <v>3.775843620300293</v>
      </c>
      <c r="I2658">
        <v>57600.034761496514</v>
      </c>
      <c r="J2658">
        <f>ROUND(Table1[[#This Row],[Discharge Time (s)]]/3600,3)</f>
        <v>16</v>
      </c>
    </row>
    <row r="2659" spans="1:10" hidden="1">
      <c r="A2659" t="s">
        <v>11</v>
      </c>
      <c r="B2659">
        <v>4</v>
      </c>
      <c r="C2659" s="13">
        <v>171</v>
      </c>
      <c r="D2659" t="str">
        <f>IF(OR(MOD((Table1[[#This Row],[Cycle]])-1,8)=0,Table1[[#This Row],[Cycle]]=1),"Yes","No")</f>
        <v>No</v>
      </c>
      <c r="E2659">
        <v>9.9921422119380009E-3</v>
      </c>
      <c r="F2659">
        <f t="shared" si="45"/>
        <v>9.9921422119380008</v>
      </c>
      <c r="H2659">
        <v>3.5545108318328857</v>
      </c>
      <c r="I2659">
        <v>57602.002872971047</v>
      </c>
      <c r="J2659">
        <f>ROUND(Table1[[#This Row],[Discharge Time (s)]]/3600,3)</f>
        <v>16.001000000000001</v>
      </c>
    </row>
    <row r="2660" spans="1:10" hidden="1">
      <c r="A2660" t="s">
        <v>11</v>
      </c>
      <c r="B2660">
        <v>4</v>
      </c>
      <c r="C2660" s="13">
        <v>172</v>
      </c>
      <c r="D2660" t="str">
        <f>IF(OR(MOD((Table1[[#This Row],[Cycle]])-1,8)=0,Table1[[#This Row],[Cycle]]=1),"Yes","No")</f>
        <v>No</v>
      </c>
      <c r="E2660">
        <v>9.9971954604730004E-3</v>
      </c>
      <c r="F2660">
        <f t="shared" si="45"/>
        <v>9.9971954604729998</v>
      </c>
      <c r="H2660">
        <v>3.5947403907775879</v>
      </c>
      <c r="I2660">
        <v>57602.007257033736</v>
      </c>
      <c r="J2660">
        <f>ROUND(Table1[[#This Row],[Discharge Time (s)]]/3600,3)</f>
        <v>16.001000000000001</v>
      </c>
    </row>
    <row r="2661" spans="1:10" hidden="1">
      <c r="A2661" t="s">
        <v>11</v>
      </c>
      <c r="B2661">
        <v>4</v>
      </c>
      <c r="C2661" s="13">
        <v>173</v>
      </c>
      <c r="D2661" t="str">
        <f>IF(OR(MOD((Table1[[#This Row],[Cycle]])-1,8)=0,Table1[[#This Row],[Cycle]]=1),"Yes","No")</f>
        <v>No</v>
      </c>
      <c r="E2661">
        <v>9.9730585056640002E-3</v>
      </c>
      <c r="F2661">
        <f t="shared" ref="F2661:F2724" si="46">1000*E2661</f>
        <v>9.9730585056639995</v>
      </c>
      <c r="H2661">
        <v>3.5124127864837646</v>
      </c>
      <c r="I2661">
        <v>57602.004234256601</v>
      </c>
      <c r="J2661">
        <f>ROUND(Table1[[#This Row],[Discharge Time (s)]]/3600,3)</f>
        <v>16.001000000000001</v>
      </c>
    </row>
    <row r="2662" spans="1:10" hidden="1">
      <c r="A2662" t="s">
        <v>11</v>
      </c>
      <c r="B2662">
        <v>4</v>
      </c>
      <c r="C2662" s="13">
        <v>174</v>
      </c>
      <c r="D2662" t="str">
        <f>IF(OR(MOD((Table1[[#This Row],[Cycle]])-1,8)=0,Table1[[#This Row],[Cycle]]=1),"Yes","No")</f>
        <v>No</v>
      </c>
      <c r="E2662">
        <v>9.9843171581129996E-3</v>
      </c>
      <c r="F2662">
        <f t="shared" si="46"/>
        <v>9.984317158112999</v>
      </c>
      <c r="H2662">
        <v>3.5947403907775879</v>
      </c>
      <c r="I2662">
        <v>57602.008499441479</v>
      </c>
      <c r="J2662">
        <f>ROUND(Table1[[#This Row],[Discharge Time (s)]]/3600,3)</f>
        <v>16.001000000000001</v>
      </c>
    </row>
    <row r="2663" spans="1:10" hidden="1">
      <c r="A2663" t="s">
        <v>11</v>
      </c>
      <c r="B2663">
        <v>4</v>
      </c>
      <c r="C2663" s="13">
        <v>175</v>
      </c>
      <c r="D2663" t="str">
        <f>IF(OR(MOD((Table1[[#This Row],[Cycle]])-1,8)=0,Table1[[#This Row],[Cycle]]=1),"Yes","No")</f>
        <v>No</v>
      </c>
      <c r="E2663">
        <v>1.0011489860265E-2</v>
      </c>
      <c r="F2663">
        <f t="shared" si="46"/>
        <v>10.011489860265</v>
      </c>
      <c r="H2663">
        <v>3.5141992568969727</v>
      </c>
      <c r="I2663">
        <v>57602.003819580583</v>
      </c>
      <c r="J2663">
        <f>ROUND(Table1[[#This Row],[Discharge Time (s)]]/3600,3)</f>
        <v>16.001000000000001</v>
      </c>
    </row>
    <row r="2664" spans="1:10" hidden="1">
      <c r="A2664" t="s">
        <v>11</v>
      </c>
      <c r="B2664">
        <v>4</v>
      </c>
      <c r="C2664" s="13">
        <v>176</v>
      </c>
      <c r="D2664" t="str">
        <f>IF(OR(MOD((Table1[[#This Row],[Cycle]])-1,8)=0,Table1[[#This Row],[Cycle]]=1),"Yes","No")</f>
        <v>No</v>
      </c>
      <c r="E2664">
        <v>0</v>
      </c>
      <c r="F2664">
        <f t="shared" si="46"/>
        <v>0</v>
      </c>
      <c r="H2664">
        <v>3.5141992568969727</v>
      </c>
      <c r="I2664">
        <v>0</v>
      </c>
      <c r="J2664">
        <f>ROUND(Table1[[#This Row],[Discharge Time (s)]]/3600,3)</f>
        <v>0</v>
      </c>
    </row>
    <row r="2665" spans="1:10" hidden="1">
      <c r="A2665" t="s">
        <v>11</v>
      </c>
      <c r="B2665">
        <v>4</v>
      </c>
      <c r="C2665" s="13">
        <v>177</v>
      </c>
      <c r="D2665" t="str">
        <f>IF(OR(MOD((Table1[[#This Row],[Cycle]])-1,8)=0,Table1[[#This Row],[Cycle]]=1),"Yes","No")</f>
        <v>Yes</v>
      </c>
      <c r="E2665">
        <v>2.0240619329836999E-2</v>
      </c>
      <c r="F2665">
        <f t="shared" si="46"/>
        <v>20.240619329836999</v>
      </c>
      <c r="H2665">
        <v>3.5527055263519287</v>
      </c>
      <c r="I2665">
        <v>125851.15905747571</v>
      </c>
      <c r="J2665">
        <f>ROUND(Table1[[#This Row],[Discharge Time (s)]]/3600,3)</f>
        <v>34.959000000000003</v>
      </c>
    </row>
    <row r="2666" spans="1:10" hidden="1">
      <c r="A2666" t="s">
        <v>11</v>
      </c>
      <c r="B2666">
        <v>4</v>
      </c>
      <c r="C2666" s="13">
        <v>178</v>
      </c>
      <c r="D2666" t="str">
        <f>IF(OR(MOD((Table1[[#This Row],[Cycle]])-1,8)=0,Table1[[#This Row],[Cycle]]=1),"Yes","No")</f>
        <v>No</v>
      </c>
      <c r="E2666">
        <v>1.0005571466391E-2</v>
      </c>
      <c r="F2666">
        <f t="shared" si="46"/>
        <v>10.005571466391</v>
      </c>
      <c r="H2666">
        <v>3.8178079128265381</v>
      </c>
      <c r="I2666">
        <v>57602.003824685613</v>
      </c>
      <c r="J2666">
        <f>ROUND(Table1[[#This Row],[Discharge Time (s)]]/3600,3)</f>
        <v>16.001000000000001</v>
      </c>
    </row>
    <row r="2667" spans="1:10" hidden="1">
      <c r="A2667" t="s">
        <v>11</v>
      </c>
      <c r="B2667">
        <v>4</v>
      </c>
      <c r="C2667" s="13">
        <v>179</v>
      </c>
      <c r="D2667" t="str">
        <f>IF(OR(MOD((Table1[[#This Row],[Cycle]])-1,8)=0,Table1[[#This Row],[Cycle]]=1),"Yes","No")</f>
        <v>No</v>
      </c>
      <c r="E2667">
        <v>1.0011139379225001E-2</v>
      </c>
      <c r="F2667">
        <f t="shared" si="46"/>
        <v>10.011139379225002</v>
      </c>
      <c r="H2667">
        <v>3.5124127864837646</v>
      </c>
      <c r="I2667">
        <v>57600.037788323054</v>
      </c>
      <c r="J2667">
        <f>ROUND(Table1[[#This Row],[Discharge Time (s)]]/3600,3)</f>
        <v>16</v>
      </c>
    </row>
    <row r="2668" spans="1:10" hidden="1">
      <c r="A2668" t="s">
        <v>11</v>
      </c>
      <c r="B2668">
        <v>4</v>
      </c>
      <c r="C2668" s="13">
        <v>180</v>
      </c>
      <c r="D2668" t="str">
        <f>IF(OR(MOD((Table1[[#This Row],[Cycle]])-1,8)=0,Table1[[#This Row],[Cycle]]=1),"Yes","No")</f>
        <v>No</v>
      </c>
      <c r="E2668">
        <v>1.0000704291357999E-2</v>
      </c>
      <c r="F2668">
        <f t="shared" si="46"/>
        <v>10.000704291358</v>
      </c>
      <c r="H2668">
        <v>3.5983936786651611</v>
      </c>
      <c r="I2668">
        <v>57602.003901969336</v>
      </c>
      <c r="J2668">
        <f>ROUND(Table1[[#This Row],[Discharge Time (s)]]/3600,3)</f>
        <v>16.001000000000001</v>
      </c>
    </row>
    <row r="2669" spans="1:10" hidden="1">
      <c r="A2669" t="s">
        <v>11</v>
      </c>
      <c r="B2669">
        <v>4</v>
      </c>
      <c r="C2669" s="13">
        <v>181</v>
      </c>
      <c r="D2669" t="str">
        <f>IF(OR(MOD((Table1[[#This Row],[Cycle]])-1,8)=0,Table1[[#This Row],[Cycle]]=1),"Yes","No")</f>
        <v>No</v>
      </c>
      <c r="E2669">
        <v>9.9974356833509997E-3</v>
      </c>
      <c r="F2669">
        <f t="shared" si="46"/>
        <v>9.9974356833510001</v>
      </c>
      <c r="H2669">
        <v>3.6404266357421875</v>
      </c>
      <c r="I2669">
        <v>57602.006445498599</v>
      </c>
      <c r="J2669">
        <f>ROUND(Table1[[#This Row],[Discharge Time (s)]]/3600,3)</f>
        <v>16.001000000000001</v>
      </c>
    </row>
    <row r="2670" spans="1:10" hidden="1">
      <c r="A2670" t="s">
        <v>11</v>
      </c>
      <c r="B2670">
        <v>4</v>
      </c>
      <c r="C2670" s="13">
        <v>182</v>
      </c>
      <c r="D2670" t="str">
        <f>IF(OR(MOD((Table1[[#This Row],[Cycle]])-1,8)=0,Table1[[#This Row],[Cycle]]=1),"Yes","No")</f>
        <v>No</v>
      </c>
      <c r="E2670">
        <v>1.0032524929726E-2</v>
      </c>
      <c r="F2670">
        <f t="shared" si="46"/>
        <v>10.032524929726</v>
      </c>
      <c r="H2670">
        <v>3.5124127864837646</v>
      </c>
      <c r="I2670">
        <v>57602.003433587073</v>
      </c>
      <c r="J2670">
        <f>ROUND(Table1[[#This Row],[Discharge Time (s)]]/3600,3)</f>
        <v>16.001000000000001</v>
      </c>
    </row>
    <row r="2671" spans="1:10" hidden="1">
      <c r="A2671" t="s">
        <v>11</v>
      </c>
      <c r="B2671">
        <v>4</v>
      </c>
      <c r="C2671" s="13">
        <v>183</v>
      </c>
      <c r="D2671" t="str">
        <f>IF(OR(MOD((Table1[[#This Row],[Cycle]])-1,8)=0,Table1[[#This Row],[Cycle]]=1),"Yes","No")</f>
        <v>No</v>
      </c>
      <c r="E2671">
        <v>1.0011493659768E-2</v>
      </c>
      <c r="F2671">
        <f t="shared" si="46"/>
        <v>10.011493659768</v>
      </c>
      <c r="H2671">
        <v>3.4702715873718262</v>
      </c>
      <c r="I2671">
        <v>57602.006642867986</v>
      </c>
      <c r="J2671">
        <f>ROUND(Table1[[#This Row],[Discharge Time (s)]]/3600,3)</f>
        <v>16.001000000000001</v>
      </c>
    </row>
    <row r="2672" spans="1:10" hidden="1">
      <c r="A2672" t="s">
        <v>11</v>
      </c>
      <c r="B2672">
        <v>4</v>
      </c>
      <c r="C2672" s="13">
        <v>184</v>
      </c>
      <c r="D2672" t="str">
        <f>IF(OR(MOD((Table1[[#This Row],[Cycle]])-1,8)=0,Table1[[#This Row],[Cycle]]=1),"Yes","No")</f>
        <v>No</v>
      </c>
      <c r="E2672">
        <v>0</v>
      </c>
      <c r="F2672">
        <f t="shared" si="46"/>
        <v>0</v>
      </c>
      <c r="H2672">
        <v>3.4702715873718262</v>
      </c>
      <c r="I2672">
        <v>0</v>
      </c>
      <c r="J2672">
        <f>ROUND(Table1[[#This Row],[Discharge Time (s)]]/3600,3)</f>
        <v>0</v>
      </c>
    </row>
    <row r="2673" spans="1:10" hidden="1">
      <c r="A2673" t="s">
        <v>11</v>
      </c>
      <c r="B2673">
        <v>4</v>
      </c>
      <c r="C2673" s="13">
        <v>185</v>
      </c>
      <c r="D2673" t="str">
        <f>IF(OR(MOD((Table1[[#This Row],[Cycle]])-1,8)=0,Table1[[#This Row],[Cycle]]=1),"Yes","No")</f>
        <v>Yes</v>
      </c>
      <c r="E2673">
        <v>2.0135842520386998E-2</v>
      </c>
      <c r="F2673">
        <f t="shared" si="46"/>
        <v>20.135842520386998</v>
      </c>
      <c r="H2673">
        <v>3.5141992568969727</v>
      </c>
      <c r="I2673">
        <v>126130.7260056073</v>
      </c>
      <c r="J2673">
        <f>ROUND(Table1[[#This Row],[Discharge Time (s)]]/3600,3)</f>
        <v>35.036000000000001</v>
      </c>
    </row>
    <row r="2674" spans="1:10" hidden="1">
      <c r="A2674" t="s">
        <v>11</v>
      </c>
      <c r="B2674">
        <v>4</v>
      </c>
      <c r="C2674" s="13">
        <v>186</v>
      </c>
      <c r="D2674" t="str">
        <f>IF(OR(MOD((Table1[[#This Row],[Cycle]])-1,8)=0,Table1[[#This Row],[Cycle]]=1),"Yes","No")</f>
        <v>No</v>
      </c>
      <c r="E2674">
        <v>1.0011311891438E-2</v>
      </c>
      <c r="F2674">
        <f t="shared" si="46"/>
        <v>10.011311891438</v>
      </c>
      <c r="H2674">
        <v>3.903590202331543</v>
      </c>
      <c r="I2674">
        <v>57602.003591983477</v>
      </c>
      <c r="J2674">
        <f>ROUND(Table1[[#This Row],[Discharge Time (s)]]/3600,3)</f>
        <v>16.001000000000001</v>
      </c>
    </row>
    <row r="2675" spans="1:10" hidden="1">
      <c r="A2675" t="s">
        <v>11</v>
      </c>
      <c r="B2675">
        <v>4</v>
      </c>
      <c r="C2675" s="13">
        <v>187</v>
      </c>
      <c r="D2675" t="str">
        <f>IF(OR(MOD((Table1[[#This Row],[Cycle]])-1,8)=0,Table1[[#This Row],[Cycle]]=1),"Yes","No")</f>
        <v>No</v>
      </c>
      <c r="E2675">
        <v>1.0013226044051001E-2</v>
      </c>
      <c r="F2675">
        <f t="shared" si="46"/>
        <v>10.013226044051001</v>
      </c>
      <c r="H2675">
        <v>3.5124127864837646</v>
      </c>
      <c r="I2675">
        <v>57602.001483681634</v>
      </c>
      <c r="J2675">
        <f>ROUND(Table1[[#This Row],[Discharge Time (s)]]/3600,3)</f>
        <v>16.001000000000001</v>
      </c>
    </row>
    <row r="2676" spans="1:10" hidden="1">
      <c r="A2676" t="s">
        <v>11</v>
      </c>
      <c r="B2676">
        <v>4</v>
      </c>
      <c r="C2676" s="13">
        <v>188</v>
      </c>
      <c r="D2676" t="str">
        <f>IF(OR(MOD((Table1[[#This Row],[Cycle]])-1,8)=0,Table1[[#This Row],[Cycle]]=1),"Yes","No")</f>
        <v>No</v>
      </c>
      <c r="E2676">
        <v>1.0011569185144001E-2</v>
      </c>
      <c r="F2676">
        <f t="shared" si="46"/>
        <v>10.011569185144001</v>
      </c>
      <c r="H2676">
        <v>3.5545108318328857</v>
      </c>
      <c r="I2676">
        <v>57601.990440473339</v>
      </c>
      <c r="J2676">
        <f>ROUND(Table1[[#This Row],[Discharge Time (s)]]/3600,3)</f>
        <v>16.001000000000001</v>
      </c>
    </row>
    <row r="2677" spans="1:10" hidden="1">
      <c r="A2677" t="s">
        <v>11</v>
      </c>
      <c r="B2677">
        <v>4</v>
      </c>
      <c r="C2677" s="13">
        <v>189</v>
      </c>
      <c r="D2677" t="str">
        <f>IF(OR(MOD((Table1[[#This Row],[Cycle]])-1,8)=0,Table1[[#This Row],[Cycle]]=1),"Yes","No")</f>
        <v>No</v>
      </c>
      <c r="E2677">
        <v>1.0002154201445001E-2</v>
      </c>
      <c r="F2677">
        <f t="shared" si="46"/>
        <v>10.002154201445</v>
      </c>
      <c r="H2677">
        <v>3.5563178062438965</v>
      </c>
      <c r="I2677">
        <v>57602.003862553887</v>
      </c>
      <c r="J2677">
        <f>ROUND(Table1[[#This Row],[Discharge Time (s)]]/3600,3)</f>
        <v>16.001000000000001</v>
      </c>
    </row>
    <row r="2678" spans="1:10" hidden="1">
      <c r="A2678" t="s">
        <v>11</v>
      </c>
      <c r="B2678">
        <v>4</v>
      </c>
      <c r="C2678" s="13">
        <v>190</v>
      </c>
      <c r="D2678" t="str">
        <f>IF(OR(MOD((Table1[[#This Row],[Cycle]])-1,8)=0,Table1[[#This Row],[Cycle]]=1),"Yes","No")</f>
        <v>No</v>
      </c>
      <c r="E2678">
        <v>9.9752954321130002E-3</v>
      </c>
      <c r="F2678">
        <f t="shared" si="46"/>
        <v>9.9752954321130005</v>
      </c>
      <c r="H2678">
        <v>3.5141992568969727</v>
      </c>
      <c r="I2678">
        <v>57602.006557867309</v>
      </c>
      <c r="J2678">
        <f>ROUND(Table1[[#This Row],[Discharge Time (s)]]/3600,3)</f>
        <v>16.001000000000001</v>
      </c>
    </row>
    <row r="2679" spans="1:10" hidden="1">
      <c r="A2679" t="s">
        <v>11</v>
      </c>
      <c r="B2679">
        <v>4</v>
      </c>
      <c r="C2679" s="13">
        <v>191</v>
      </c>
      <c r="D2679" t="str">
        <f>IF(OR(MOD((Table1[[#This Row],[Cycle]])-1,8)=0,Table1[[#This Row],[Cycle]]=1),"Yes","No")</f>
        <v>No</v>
      </c>
      <c r="E2679">
        <v>9.9701918230050007E-3</v>
      </c>
      <c r="F2679">
        <f t="shared" si="46"/>
        <v>9.9701918230050008</v>
      </c>
      <c r="H2679">
        <v>3.5545108318328857</v>
      </c>
      <c r="I2679">
        <v>57602.0099956544</v>
      </c>
      <c r="J2679">
        <f>ROUND(Table1[[#This Row],[Discharge Time (s)]]/3600,3)</f>
        <v>16.001000000000001</v>
      </c>
    </row>
    <row r="2680" spans="1:10" hidden="1">
      <c r="A2680" t="s">
        <v>11</v>
      </c>
      <c r="B2680">
        <v>4</v>
      </c>
      <c r="C2680" s="13">
        <v>192</v>
      </c>
      <c r="D2680" t="str">
        <f>IF(OR(MOD((Table1[[#This Row],[Cycle]])-1,8)=0,Table1[[#This Row],[Cycle]]=1),"Yes","No")</f>
        <v>No</v>
      </c>
      <c r="E2680">
        <v>0</v>
      </c>
      <c r="F2680">
        <f t="shared" si="46"/>
        <v>0</v>
      </c>
      <c r="H2680">
        <v>3.5545108318328857</v>
      </c>
      <c r="I2680">
        <v>0</v>
      </c>
      <c r="J2680">
        <f>ROUND(Table1[[#This Row],[Discharge Time (s)]]/3600,3)</f>
        <v>0</v>
      </c>
    </row>
    <row r="2681" spans="1:10" hidden="1">
      <c r="A2681" t="s">
        <v>11</v>
      </c>
      <c r="B2681">
        <v>4</v>
      </c>
      <c r="C2681" s="13">
        <v>193</v>
      </c>
      <c r="D2681" t="str">
        <f>IF(OR(MOD((Table1[[#This Row],[Cycle]])-1,8)=0,Table1[[#This Row],[Cycle]]=1),"Yes","No")</f>
        <v>Yes</v>
      </c>
      <c r="E2681">
        <v>2.0106917436762999E-2</v>
      </c>
      <c r="F2681">
        <f t="shared" si="46"/>
        <v>20.106917436762998</v>
      </c>
      <c r="H2681">
        <v>3.6404266357421875</v>
      </c>
      <c r="I2681">
        <v>126101.30070713127</v>
      </c>
      <c r="J2681">
        <f>ROUND(Table1[[#This Row],[Discharge Time (s)]]/3600,3)</f>
        <v>35.027999999999999</v>
      </c>
    </row>
    <row r="2682" spans="1:10" hidden="1">
      <c r="A2682" t="s">
        <v>11</v>
      </c>
      <c r="B2682">
        <v>4</v>
      </c>
      <c r="C2682" s="13">
        <v>194</v>
      </c>
      <c r="D2682" t="str">
        <f>IF(OR(MOD((Table1[[#This Row],[Cycle]])-1,8)=0,Table1[[#This Row],[Cycle]]=1),"Yes","No")</f>
        <v>No</v>
      </c>
      <c r="E2682">
        <v>9.9757958198519996E-3</v>
      </c>
      <c r="F2682">
        <f t="shared" si="46"/>
        <v>9.9757958198519994</v>
      </c>
      <c r="H2682">
        <v>3.903590202331543</v>
      </c>
      <c r="I2682">
        <v>57602.003751385892</v>
      </c>
      <c r="J2682">
        <f>ROUND(Table1[[#This Row],[Discharge Time (s)]]/3600,3)</f>
        <v>16.001000000000001</v>
      </c>
    </row>
    <row r="2683" spans="1:10" hidden="1">
      <c r="A2683" t="s">
        <v>11</v>
      </c>
      <c r="B2683">
        <v>4</v>
      </c>
      <c r="C2683" s="13">
        <v>195</v>
      </c>
      <c r="D2683" t="str">
        <f>IF(OR(MOD((Table1[[#This Row],[Cycle]])-1,8)=0,Table1[[#This Row],[Cycle]]=1),"Yes","No")</f>
        <v>No</v>
      </c>
      <c r="E2683">
        <v>9.9794866190219995E-3</v>
      </c>
      <c r="F2683">
        <f t="shared" si="46"/>
        <v>9.9794866190219995</v>
      </c>
      <c r="H2683">
        <v>3.5965662002563477</v>
      </c>
      <c r="I2683">
        <v>57602.004316226026</v>
      </c>
      <c r="J2683">
        <f>ROUND(Table1[[#This Row],[Discharge Time (s)]]/3600,3)</f>
        <v>16.001000000000001</v>
      </c>
    </row>
    <row r="2684" spans="1:10">
      <c r="A2684" t="s">
        <v>10</v>
      </c>
      <c r="B2684">
        <v>4</v>
      </c>
      <c r="C2684" s="13">
        <v>57</v>
      </c>
      <c r="D2684" t="str">
        <f>IF(OR(MOD((Table1[[#This Row],[Cycle]])-1,8)=0,Table1[[#This Row],[Cycle]]=1),"Yes","No")</f>
        <v>Yes</v>
      </c>
      <c r="E2684">
        <v>1.6693812974305E-2</v>
      </c>
      <c r="F2684">
        <f t="shared" si="46"/>
        <v>16.693812974305001</v>
      </c>
      <c r="H2684">
        <v>1.4048300981521606</v>
      </c>
      <c r="I2684">
        <v>102803.6368393072</v>
      </c>
      <c r="J2684">
        <f>ROUND(Table1[[#This Row],[Discharge Time (s)]]/3600,3)</f>
        <v>28.556999999999999</v>
      </c>
    </row>
    <row r="2685" spans="1:10">
      <c r="A2685" t="s">
        <v>10</v>
      </c>
      <c r="B2685">
        <v>4</v>
      </c>
      <c r="C2685" s="13">
        <v>58</v>
      </c>
      <c r="D2685" t="str">
        <f>IF(OR(MOD((Table1[[#This Row],[Cycle]])-1,8)=0,Table1[[#This Row],[Cycle]]=1),"Yes","No")</f>
        <v>No</v>
      </c>
      <c r="E2685">
        <v>9.9908035261089996E-3</v>
      </c>
      <c r="F2685">
        <f t="shared" si="46"/>
        <v>9.9908035261089996</v>
      </c>
      <c r="H2685">
        <v>1.755150318145752</v>
      </c>
      <c r="I2685">
        <v>57600.039517365032</v>
      </c>
      <c r="J2685">
        <f>ROUND(Table1[[#This Row],[Discharge Time (s)]]/3600,3)</f>
        <v>16</v>
      </c>
    </row>
    <row r="2686" spans="1:10">
      <c r="A2686" t="s">
        <v>10</v>
      </c>
      <c r="B2686">
        <v>4</v>
      </c>
      <c r="C2686" s="13">
        <v>59</v>
      </c>
      <c r="D2686" t="str">
        <f>IF(OR(MOD((Table1[[#This Row],[Cycle]])-1,8)=0,Table1[[#This Row],[Cycle]]=1),"Yes","No")</f>
        <v>No</v>
      </c>
      <c r="E2686">
        <v>9.9926204061600004E-3</v>
      </c>
      <c r="F2686">
        <f t="shared" si="46"/>
        <v>9.9926204061600004</v>
      </c>
      <c r="H2686">
        <v>1.4048300981521606</v>
      </c>
      <c r="I2686">
        <v>57600.039559674136</v>
      </c>
      <c r="J2686">
        <f>ROUND(Table1[[#This Row],[Discharge Time (s)]]/3600,3)</f>
        <v>16</v>
      </c>
    </row>
    <row r="2687" spans="1:10">
      <c r="A2687" t="s">
        <v>10</v>
      </c>
      <c r="B2687">
        <v>4</v>
      </c>
      <c r="C2687" s="13">
        <v>60</v>
      </c>
      <c r="D2687" t="str">
        <f>IF(OR(MOD((Table1[[#This Row],[Cycle]])-1,8)=0,Table1[[#This Row],[Cycle]]=1),"Yes","No")</f>
        <v>No</v>
      </c>
      <c r="E2687">
        <v>9.9931631724699994E-3</v>
      </c>
      <c r="F2687">
        <f t="shared" si="46"/>
        <v>9.9931631724700001</v>
      </c>
      <c r="H2687">
        <v>1.4918776750564575</v>
      </c>
      <c r="I2687">
        <v>57600.039657458816</v>
      </c>
      <c r="J2687">
        <f>ROUND(Table1[[#This Row],[Discharge Time (s)]]/3600,3)</f>
        <v>16</v>
      </c>
    </row>
    <row r="2688" spans="1:10">
      <c r="A2688" t="s">
        <v>10</v>
      </c>
      <c r="B2688">
        <v>4</v>
      </c>
      <c r="C2688" s="13">
        <v>61</v>
      </c>
      <c r="D2688" t="str">
        <f>IF(OR(MOD((Table1[[#This Row],[Cycle]])-1,8)=0,Table1[[#This Row],[Cycle]]=1),"Yes","No")</f>
        <v>No</v>
      </c>
      <c r="E2688">
        <v>1.0001254826721999E-2</v>
      </c>
      <c r="F2688">
        <f t="shared" si="46"/>
        <v>10.001254826721999</v>
      </c>
      <c r="H2688">
        <v>1.4479990005493164</v>
      </c>
      <c r="I2688">
        <v>57600.039519437043</v>
      </c>
      <c r="J2688">
        <f>ROUND(Table1[[#This Row],[Discharge Time (s)]]/3600,3)</f>
        <v>16</v>
      </c>
    </row>
    <row r="2689" spans="1:10">
      <c r="A2689" t="s">
        <v>10</v>
      </c>
      <c r="B2689">
        <v>4</v>
      </c>
      <c r="C2689" s="13">
        <v>62</v>
      </c>
      <c r="D2689" t="str">
        <f>IF(OR(MOD((Table1[[#This Row],[Cycle]])-1,8)=0,Table1[[#This Row],[Cycle]]=1),"Yes","No")</f>
        <v>No</v>
      </c>
      <c r="E2689">
        <v>1.0005313254205001E-2</v>
      </c>
      <c r="F2689">
        <f t="shared" si="46"/>
        <v>10.005313254205001</v>
      </c>
      <c r="H2689">
        <v>1.4911242723464966</v>
      </c>
      <c r="I2689">
        <v>57600.039866230902</v>
      </c>
      <c r="J2689">
        <f>ROUND(Table1[[#This Row],[Discharge Time (s)]]/3600,3)</f>
        <v>16</v>
      </c>
    </row>
    <row r="2690" spans="1:10">
      <c r="A2690" t="s">
        <v>10</v>
      </c>
      <c r="B2690">
        <v>4</v>
      </c>
      <c r="C2690" s="13">
        <v>63</v>
      </c>
      <c r="D2690" t="str">
        <f>IF(OR(MOD((Table1[[#This Row],[Cycle]])-1,8)=0,Table1[[#This Row],[Cycle]]=1),"Yes","No")</f>
        <v>No</v>
      </c>
      <c r="E2690">
        <v>1.0004956372432001E-2</v>
      </c>
      <c r="F2690">
        <f t="shared" si="46"/>
        <v>10.004956372432002</v>
      </c>
      <c r="H2690">
        <v>1.4918776750564575</v>
      </c>
      <c r="I2690">
        <v>57600.03956963784</v>
      </c>
      <c r="J2690">
        <f>ROUND(Table1[[#This Row],[Discharge Time (s)]]/3600,3)</f>
        <v>16</v>
      </c>
    </row>
    <row r="2691" spans="1:10">
      <c r="A2691" t="s">
        <v>10</v>
      </c>
      <c r="B2691">
        <v>4</v>
      </c>
      <c r="C2691" s="13">
        <v>64</v>
      </c>
      <c r="D2691" t="str">
        <f>IF(OR(MOD((Table1[[#This Row],[Cycle]])-1,8)=0,Table1[[#This Row],[Cycle]]=1),"Yes","No")</f>
        <v>No</v>
      </c>
      <c r="E2691">
        <v>0</v>
      </c>
      <c r="F2691">
        <f t="shared" si="46"/>
        <v>0</v>
      </c>
      <c r="H2691">
        <v>1.4918776750564575</v>
      </c>
      <c r="I2691">
        <v>0</v>
      </c>
      <c r="J2691">
        <f>ROUND(Table1[[#This Row],[Discharge Time (s)]]/3600,3)</f>
        <v>0</v>
      </c>
    </row>
    <row r="2692" spans="1:10">
      <c r="A2692" t="s">
        <v>10</v>
      </c>
      <c r="B2692">
        <v>4</v>
      </c>
      <c r="C2692" s="13">
        <v>65</v>
      </c>
      <c r="D2692" t="str">
        <f>IF(OR(MOD((Table1[[#This Row],[Cycle]])-1,8)=0,Table1[[#This Row],[Cycle]]=1),"Yes","No")</f>
        <v>Yes</v>
      </c>
      <c r="E2692">
        <v>1.6643166994006E-2</v>
      </c>
      <c r="F2692">
        <f t="shared" si="46"/>
        <v>16.643166994005998</v>
      </c>
      <c r="H2692">
        <v>1.4479990005493164</v>
      </c>
      <c r="I2692">
        <v>102398.12019218624</v>
      </c>
      <c r="J2692">
        <f>ROUND(Table1[[#This Row],[Discharge Time (s)]]/3600,3)</f>
        <v>28.443999999999999</v>
      </c>
    </row>
    <row r="2693" spans="1:10">
      <c r="A2693" t="s">
        <v>10</v>
      </c>
      <c r="B2693">
        <v>4</v>
      </c>
      <c r="C2693" s="20">
        <v>66</v>
      </c>
      <c r="D2693" t="str">
        <f>IF(OR(MOD((Table1[[#This Row],[Cycle]])-1,8)=0,Table1[[#This Row],[Cycle]]=1),"Yes","No")</f>
        <v>No</v>
      </c>
      <c r="E2693">
        <v>9.9854292866420006E-3</v>
      </c>
      <c r="F2693">
        <f t="shared" si="46"/>
        <v>9.9854292866420007</v>
      </c>
      <c r="H2693">
        <v>1.4479990005493164</v>
      </c>
      <c r="I2693">
        <v>57600.014124230111</v>
      </c>
      <c r="J2693">
        <f>ROUND(Table1[[#This Row],[Discharge Time (s)]]/3600,3)</f>
        <v>16</v>
      </c>
    </row>
    <row r="2694" spans="1:10">
      <c r="A2694" t="s">
        <v>10</v>
      </c>
      <c r="B2694">
        <v>4</v>
      </c>
      <c r="C2694" s="20">
        <v>67</v>
      </c>
      <c r="D2694" t="str">
        <f>IF(OR(MOD((Table1[[#This Row],[Cycle]])-1,8)=0,Table1[[#This Row],[Cycle]]=1),"Yes","No")</f>
        <v>No</v>
      </c>
      <c r="E2694">
        <v>9.9933139643669996E-3</v>
      </c>
      <c r="F2694">
        <f t="shared" si="46"/>
        <v>9.9933139643669993</v>
      </c>
      <c r="H2694">
        <v>0</v>
      </c>
      <c r="I2694">
        <v>57600.009654813781</v>
      </c>
      <c r="J2694">
        <f>ROUND(Table1[[#This Row],[Discharge Time (s)]]/3600,3)</f>
        <v>16</v>
      </c>
    </row>
    <row r="2695" spans="1:10">
      <c r="A2695" t="s">
        <v>10</v>
      </c>
      <c r="B2695">
        <v>4</v>
      </c>
      <c r="C2695" s="20">
        <v>68</v>
      </c>
      <c r="D2695" t="str">
        <f>IF(OR(MOD((Table1[[#This Row],[Cycle]])-1,8)=0,Table1[[#This Row],[Cycle]]=1),"Yes","No")</f>
        <v>No</v>
      </c>
      <c r="E2695">
        <v>9.9983707121899992E-3</v>
      </c>
      <c r="F2695">
        <f t="shared" si="46"/>
        <v>9.998370712189999</v>
      </c>
      <c r="H2695">
        <v>1.4048300981521606</v>
      </c>
      <c r="I2695">
        <v>57600.008115069344</v>
      </c>
      <c r="J2695">
        <f>ROUND(Table1[[#This Row],[Discharge Time (s)]]/3600,3)</f>
        <v>16</v>
      </c>
    </row>
    <row r="2696" spans="1:10">
      <c r="A2696" t="s">
        <v>10</v>
      </c>
      <c r="B2696">
        <v>4</v>
      </c>
      <c r="C2696" s="20">
        <v>69</v>
      </c>
      <c r="D2696" t="str">
        <f>IF(OR(MOD((Table1[[#This Row],[Cycle]])-1,8)=0,Table1[[#This Row],[Cycle]]=1),"Yes","No")</f>
        <v>No</v>
      </c>
      <c r="E2696">
        <v>9.9965129740600001E-3</v>
      </c>
      <c r="F2696">
        <f t="shared" si="46"/>
        <v>9.9965129740599998</v>
      </c>
      <c r="H2696">
        <v>1.4048300981521606</v>
      </c>
      <c r="I2696">
        <v>57600.009533698787</v>
      </c>
      <c r="J2696">
        <f>ROUND(Table1[[#This Row],[Discharge Time (s)]]/3600,3)</f>
        <v>16</v>
      </c>
    </row>
    <row r="2697" spans="1:10">
      <c r="A2697" t="s">
        <v>10</v>
      </c>
      <c r="B2697">
        <v>4</v>
      </c>
      <c r="C2697" s="20">
        <v>70</v>
      </c>
      <c r="D2697" t="str">
        <f>IF(OR(MOD((Table1[[#This Row],[Cycle]])-1,8)=0,Table1[[#This Row],[Cycle]]=1),"Yes","No")</f>
        <v>No</v>
      </c>
      <c r="E2697">
        <v>9.9949096045860008E-3</v>
      </c>
      <c r="F2697">
        <f t="shared" si="46"/>
        <v>9.9949096045860006</v>
      </c>
      <c r="H2697">
        <v>1.5342060327529907</v>
      </c>
      <c r="I2697">
        <v>57600.009696779191</v>
      </c>
      <c r="J2697">
        <f>ROUND(Table1[[#This Row],[Discharge Time (s)]]/3600,3)</f>
        <v>16</v>
      </c>
    </row>
    <row r="2698" spans="1:10">
      <c r="A2698" t="s">
        <v>10</v>
      </c>
      <c r="B2698">
        <v>4</v>
      </c>
      <c r="C2698" s="20">
        <v>71</v>
      </c>
      <c r="D2698" t="str">
        <f>IF(OR(MOD((Table1[[#This Row],[Cycle]])-1,8)=0,Table1[[#This Row],[Cycle]]=1),"Yes","No")</f>
        <v>No</v>
      </c>
      <c r="E2698">
        <v>9.9963290353260008E-3</v>
      </c>
      <c r="F2698">
        <f t="shared" si="46"/>
        <v>9.996329035326001</v>
      </c>
      <c r="H2698">
        <v>1.4911242723464966</v>
      </c>
      <c r="I2698">
        <v>57600.009347355342</v>
      </c>
      <c r="J2698">
        <f>ROUND(Table1[[#This Row],[Discharge Time (s)]]/3600,3)</f>
        <v>16</v>
      </c>
    </row>
    <row r="2699" spans="1:10">
      <c r="A2699" t="s">
        <v>10</v>
      </c>
      <c r="B2699">
        <v>4</v>
      </c>
      <c r="C2699" s="20">
        <v>72</v>
      </c>
      <c r="D2699" t="str">
        <f>IF(OR(MOD((Table1[[#This Row],[Cycle]])-1,8)=0,Table1[[#This Row],[Cycle]]=1),"Yes","No")</f>
        <v>No</v>
      </c>
      <c r="E2699">
        <v>0</v>
      </c>
      <c r="F2699">
        <f t="shared" si="46"/>
        <v>0</v>
      </c>
      <c r="H2699">
        <v>1.4918776750564575</v>
      </c>
      <c r="I2699">
        <v>0</v>
      </c>
      <c r="J2699">
        <f>ROUND(Table1[[#This Row],[Discharge Time (s)]]/3600,3)</f>
        <v>0</v>
      </c>
    </row>
    <row r="2700" spans="1:10">
      <c r="A2700" t="s">
        <v>10</v>
      </c>
      <c r="B2700">
        <v>4</v>
      </c>
      <c r="C2700" s="20">
        <v>73</v>
      </c>
      <c r="D2700" t="str">
        <f>IF(OR(MOD((Table1[[#This Row],[Cycle]])-1,8)=0,Table1[[#This Row],[Cycle]]=1),"Yes","No")</f>
        <v>Yes</v>
      </c>
      <c r="E2700">
        <v>1.6607526725653E-2</v>
      </c>
      <c r="F2700">
        <f t="shared" si="46"/>
        <v>16.607526725652999</v>
      </c>
      <c r="H2700">
        <v>1.4918776750564575</v>
      </c>
      <c r="I2700">
        <v>102143.3879233122</v>
      </c>
      <c r="J2700">
        <f>ROUND(Table1[[#This Row],[Discharge Time (s)]]/3600,3)</f>
        <v>28.373000000000001</v>
      </c>
    </row>
    <row r="2701" spans="1:10">
      <c r="A2701" t="s">
        <v>10</v>
      </c>
      <c r="B2701">
        <v>4</v>
      </c>
      <c r="C2701" s="20">
        <v>74</v>
      </c>
      <c r="D2701" t="str">
        <f>IF(OR(MOD((Table1[[#This Row],[Cycle]])-1,8)=0,Table1[[#This Row],[Cycle]]=1),"Yes","No")</f>
        <v>No</v>
      </c>
      <c r="E2701">
        <v>1.0001414853779001E-2</v>
      </c>
      <c r="F2701">
        <f t="shared" si="46"/>
        <v>10.001414853779</v>
      </c>
      <c r="H2701">
        <v>1.4472676515579224</v>
      </c>
      <c r="I2701">
        <v>57600.023203948149</v>
      </c>
      <c r="J2701">
        <f>ROUND(Table1[[#This Row],[Discharge Time (s)]]/3600,3)</f>
        <v>16</v>
      </c>
    </row>
    <row r="2702" spans="1:10">
      <c r="A2702" t="s">
        <v>10</v>
      </c>
      <c r="B2702">
        <v>4</v>
      </c>
      <c r="C2702" s="20">
        <v>75</v>
      </c>
      <c r="D2702" t="str">
        <f>IF(OR(MOD((Table1[[#This Row],[Cycle]])-1,8)=0,Table1[[#This Row],[Cycle]]=1),"Yes","No")</f>
        <v>No</v>
      </c>
      <c r="E2702">
        <v>9.9951841558749994E-3</v>
      </c>
      <c r="F2702">
        <f t="shared" si="46"/>
        <v>9.9951841558750001</v>
      </c>
      <c r="H2702">
        <v>1.8419770002365112</v>
      </c>
      <c r="I2702">
        <v>57600.009843189153</v>
      </c>
      <c r="J2702">
        <f>ROUND(Table1[[#This Row],[Discharge Time (s)]]/3600,3)</f>
        <v>16</v>
      </c>
    </row>
    <row r="2703" spans="1:10">
      <c r="A2703" t="s">
        <v>10</v>
      </c>
      <c r="B2703">
        <v>4</v>
      </c>
      <c r="C2703" s="20">
        <v>76</v>
      </c>
      <c r="D2703" t="str">
        <f>IF(OR(MOD((Table1[[#This Row],[Cycle]])-1,8)=0,Table1[[#This Row],[Cycle]]=1),"Yes","No")</f>
        <v>No</v>
      </c>
      <c r="E2703">
        <v>9.9992233808830003E-3</v>
      </c>
      <c r="F2703">
        <f t="shared" si="46"/>
        <v>9.9992233808830004</v>
      </c>
      <c r="H2703">
        <v>1.4926319122314453</v>
      </c>
      <c r="I2703">
        <v>57600.037383499381</v>
      </c>
      <c r="J2703">
        <f>ROUND(Table1[[#This Row],[Discharge Time (s)]]/3600,3)</f>
        <v>16</v>
      </c>
    </row>
    <row r="2704" spans="1:10">
      <c r="A2704" t="s">
        <v>10</v>
      </c>
      <c r="B2704">
        <v>4</v>
      </c>
      <c r="C2704" s="20">
        <v>77</v>
      </c>
      <c r="D2704" t="str">
        <f>IF(OR(MOD((Table1[[#This Row],[Cycle]])-1,8)=0,Table1[[#This Row],[Cycle]]=1),"Yes","No")</f>
        <v>No</v>
      </c>
      <c r="E2704">
        <v>9.9956942352649996E-3</v>
      </c>
      <c r="F2704">
        <f t="shared" si="46"/>
        <v>9.9956942352649989</v>
      </c>
      <c r="H2704">
        <v>1.5357564687728882</v>
      </c>
      <c r="I2704">
        <v>57600.015500713838</v>
      </c>
      <c r="J2704">
        <f>ROUND(Table1[[#This Row],[Discharge Time (s)]]/3600,3)</f>
        <v>16</v>
      </c>
    </row>
    <row r="2705" spans="1:10">
      <c r="A2705" t="s">
        <v>10</v>
      </c>
      <c r="B2705">
        <v>4</v>
      </c>
      <c r="C2705" s="20">
        <v>78</v>
      </c>
      <c r="D2705" t="str">
        <f>IF(OR(MOD((Table1[[#This Row],[Cycle]])-1,8)=0,Table1[[#This Row],[Cycle]]=1),"Yes","No")</f>
        <v>No</v>
      </c>
      <c r="E2705">
        <v>9.9966298368090005E-3</v>
      </c>
      <c r="F2705">
        <f t="shared" si="46"/>
        <v>9.9966298368090012</v>
      </c>
      <c r="H2705">
        <v>1.4911242723464966</v>
      </c>
      <c r="I2705">
        <v>57600.022938220631</v>
      </c>
      <c r="J2705">
        <f>ROUND(Table1[[#This Row],[Discharge Time (s)]]/3600,3)</f>
        <v>16</v>
      </c>
    </row>
    <row r="2706" spans="1:10">
      <c r="A2706" t="s">
        <v>10</v>
      </c>
      <c r="B2706">
        <v>4</v>
      </c>
      <c r="C2706" s="20">
        <v>79</v>
      </c>
      <c r="D2706" t="str">
        <f>IF(OR(MOD((Table1[[#This Row],[Cycle]])-1,8)=0,Table1[[#This Row],[Cycle]]=1),"Yes","No")</f>
        <v>No</v>
      </c>
      <c r="E2706">
        <v>9.9982360576040003E-3</v>
      </c>
      <c r="F2706">
        <f t="shared" si="46"/>
        <v>9.9982360576040001</v>
      </c>
      <c r="H2706">
        <v>1.5357564687728882</v>
      </c>
      <c r="I2706">
        <v>57600.008543283686</v>
      </c>
      <c r="J2706">
        <f>ROUND(Table1[[#This Row],[Discharge Time (s)]]/3600,3)</f>
        <v>16</v>
      </c>
    </row>
    <row r="2707" spans="1:10">
      <c r="A2707" t="s">
        <v>10</v>
      </c>
      <c r="B2707">
        <v>4</v>
      </c>
      <c r="C2707" s="20">
        <v>80</v>
      </c>
      <c r="D2707" t="str">
        <f>IF(OR(MOD((Table1[[#This Row],[Cycle]])-1,8)=0,Table1[[#This Row],[Cycle]]=1),"Yes","No")</f>
        <v>No</v>
      </c>
      <c r="E2707">
        <v>0</v>
      </c>
      <c r="F2707">
        <f t="shared" si="46"/>
        <v>0</v>
      </c>
      <c r="H2707">
        <v>1.578837513923645</v>
      </c>
      <c r="I2707">
        <v>0</v>
      </c>
      <c r="J2707">
        <f>ROUND(Table1[[#This Row],[Discharge Time (s)]]/3600,3)</f>
        <v>0</v>
      </c>
    </row>
    <row r="2708" spans="1:10">
      <c r="A2708" t="s">
        <v>10</v>
      </c>
      <c r="B2708">
        <v>4</v>
      </c>
      <c r="C2708" s="20">
        <v>81</v>
      </c>
      <c r="D2708" t="str">
        <f>IF(OR(MOD((Table1[[#This Row],[Cycle]])-1,8)=0,Table1[[#This Row],[Cycle]]=1),"Yes","No")</f>
        <v>Yes</v>
      </c>
      <c r="E2708">
        <v>1.6594020017077001E-2</v>
      </c>
      <c r="F2708">
        <f t="shared" si="46"/>
        <v>16.594020017077</v>
      </c>
      <c r="H2708">
        <v>1.578837513923645</v>
      </c>
      <c r="I2708">
        <v>102226.49223299668</v>
      </c>
      <c r="J2708">
        <f>ROUND(Table1[[#This Row],[Discharge Time (s)]]/3600,3)</f>
        <v>28.396000000000001</v>
      </c>
    </row>
    <row r="2709" spans="1:10">
      <c r="A2709" t="s">
        <v>10</v>
      </c>
      <c r="B2709">
        <v>4</v>
      </c>
      <c r="C2709" s="20">
        <v>82</v>
      </c>
      <c r="D2709" t="str">
        <f>IF(OR(MOD((Table1[[#This Row],[Cycle]])-1,8)=0,Table1[[#This Row],[Cycle]]=1),"Yes","No")</f>
        <v>No</v>
      </c>
      <c r="E2709">
        <v>9.9904843072599996E-3</v>
      </c>
      <c r="F2709">
        <f t="shared" si="46"/>
        <v>9.9904843072599991</v>
      </c>
      <c r="H2709">
        <v>1.5349808931350708</v>
      </c>
      <c r="I2709">
        <v>57600.017817008411</v>
      </c>
      <c r="J2709">
        <f>ROUND(Table1[[#This Row],[Discharge Time (s)]]/3600,3)</f>
        <v>16</v>
      </c>
    </row>
    <row r="2710" spans="1:10">
      <c r="A2710" t="s">
        <v>10</v>
      </c>
      <c r="B2710">
        <v>4</v>
      </c>
      <c r="C2710" s="20">
        <v>83</v>
      </c>
      <c r="D2710" t="str">
        <f>IF(OR(MOD((Table1[[#This Row],[Cycle]])-1,8)=0,Table1[[#This Row],[Cycle]]=1),"Yes","No")</f>
        <v>No</v>
      </c>
      <c r="E2710">
        <v>9.9902224759179994E-3</v>
      </c>
      <c r="F2710">
        <f t="shared" si="46"/>
        <v>9.9902224759179994</v>
      </c>
      <c r="H2710">
        <v>1.8429077863693237</v>
      </c>
      <c r="I2710">
        <v>57600.008467055515</v>
      </c>
      <c r="J2710">
        <f>ROUND(Table1[[#This Row],[Discharge Time (s)]]/3600,3)</f>
        <v>16</v>
      </c>
    </row>
    <row r="2711" spans="1:10">
      <c r="A2711" t="s">
        <v>10</v>
      </c>
      <c r="B2711">
        <v>4</v>
      </c>
      <c r="C2711" s="20">
        <v>84</v>
      </c>
      <c r="D2711" t="str">
        <f>IF(OR(MOD((Table1[[#This Row],[Cycle]])-1,8)=0,Table1[[#This Row],[Cycle]]=1),"Yes","No")</f>
        <v>No</v>
      </c>
      <c r="E2711">
        <v>9.990485385457E-3</v>
      </c>
      <c r="F2711">
        <f t="shared" si="46"/>
        <v>9.9904853854569993</v>
      </c>
      <c r="H2711">
        <v>1.4048300981521606</v>
      </c>
      <c r="I2711">
        <v>57601.975678809074</v>
      </c>
      <c r="J2711">
        <f>ROUND(Table1[[#This Row],[Discharge Time (s)]]/3600,3)</f>
        <v>16.001000000000001</v>
      </c>
    </row>
    <row r="2712" spans="1:10">
      <c r="A2712" t="s">
        <v>10</v>
      </c>
      <c r="B2712">
        <v>4</v>
      </c>
      <c r="C2712" s="20">
        <v>85</v>
      </c>
      <c r="D2712" t="str">
        <f>IF(OR(MOD((Table1[[#This Row],[Cycle]])-1,8)=0,Table1[[#This Row],[Cycle]]=1),"Yes","No")</f>
        <v>No</v>
      </c>
      <c r="E2712">
        <v>9.9971616111970002E-3</v>
      </c>
      <c r="F2712">
        <f t="shared" si="46"/>
        <v>9.9971616111970008</v>
      </c>
      <c r="H2712">
        <v>1.5780404806137085</v>
      </c>
      <c r="I2712">
        <v>57600.009765086383</v>
      </c>
      <c r="J2712">
        <f>ROUND(Table1[[#This Row],[Discharge Time (s)]]/3600,3)</f>
        <v>16</v>
      </c>
    </row>
    <row r="2713" spans="1:10">
      <c r="A2713" t="s">
        <v>10</v>
      </c>
      <c r="B2713">
        <v>4</v>
      </c>
      <c r="C2713" s="20">
        <v>86</v>
      </c>
      <c r="D2713" t="str">
        <f>IF(OR(MOD((Table1[[#This Row],[Cycle]])-1,8)=0,Table1[[#This Row],[Cycle]]=1),"Yes","No")</f>
        <v>No</v>
      </c>
      <c r="E2713">
        <v>9.9873519038029997E-3</v>
      </c>
      <c r="F2713">
        <f t="shared" si="46"/>
        <v>9.987351903802999</v>
      </c>
      <c r="H2713">
        <v>1.4918776750564575</v>
      </c>
      <c r="I2713">
        <v>57600.012580881594</v>
      </c>
      <c r="J2713">
        <f>ROUND(Table1[[#This Row],[Discharge Time (s)]]/3600,3)</f>
        <v>16</v>
      </c>
    </row>
    <row r="2714" spans="1:10">
      <c r="A2714" t="s">
        <v>10</v>
      </c>
      <c r="B2714">
        <v>4</v>
      </c>
      <c r="C2714" s="20">
        <v>87</v>
      </c>
      <c r="D2714" t="str">
        <f>IF(OR(MOD((Table1[[#This Row],[Cycle]])-1,8)=0,Table1[[#This Row],[Cycle]]=1),"Yes","No")</f>
        <v>No</v>
      </c>
      <c r="E2714">
        <v>9.9931912664169998E-3</v>
      </c>
      <c r="F2714">
        <f t="shared" si="46"/>
        <v>9.993191266417</v>
      </c>
      <c r="H2714">
        <v>1.5349808931350708</v>
      </c>
      <c r="I2714">
        <v>57600.006756467868</v>
      </c>
      <c r="J2714">
        <f>ROUND(Table1[[#This Row],[Discharge Time (s)]]/3600,3)</f>
        <v>16</v>
      </c>
    </row>
    <row r="2715" spans="1:10">
      <c r="A2715" t="s">
        <v>10</v>
      </c>
      <c r="B2715">
        <v>4</v>
      </c>
      <c r="C2715" s="20">
        <v>88</v>
      </c>
      <c r="D2715" t="str">
        <f>IF(OR(MOD((Table1[[#This Row],[Cycle]])-1,8)=0,Table1[[#This Row],[Cycle]]=1),"Yes","No")</f>
        <v>No</v>
      </c>
      <c r="E2715">
        <v>0</v>
      </c>
      <c r="F2715">
        <f t="shared" si="46"/>
        <v>0</v>
      </c>
      <c r="H2715">
        <v>1.6218749284744263</v>
      </c>
      <c r="I2715">
        <v>0</v>
      </c>
      <c r="J2715">
        <f>ROUND(Table1[[#This Row],[Discharge Time (s)]]/3600,3)</f>
        <v>0</v>
      </c>
    </row>
    <row r="2716" spans="1:10">
      <c r="A2716" t="s">
        <v>10</v>
      </c>
      <c r="B2716">
        <v>4</v>
      </c>
      <c r="C2716" s="20">
        <v>89</v>
      </c>
      <c r="D2716" t="str">
        <f>IF(OR(MOD((Table1[[#This Row],[Cycle]])-1,8)=0,Table1[[#This Row],[Cycle]]=1),"Yes","No")</f>
        <v>Yes</v>
      </c>
      <c r="E2716">
        <v>1.6542921088745E-2</v>
      </c>
      <c r="F2716">
        <f t="shared" si="46"/>
        <v>16.542921088745</v>
      </c>
      <c r="H2716">
        <v>1.6218749284744263</v>
      </c>
      <c r="I2716">
        <v>101680.36914373768</v>
      </c>
      <c r="J2716">
        <f>ROUND(Table1[[#This Row],[Discharge Time (s)]]/3600,3)</f>
        <v>28.245000000000001</v>
      </c>
    </row>
    <row r="2717" spans="1:10">
      <c r="A2717" t="s">
        <v>10</v>
      </c>
      <c r="B2717">
        <v>4</v>
      </c>
      <c r="C2717" s="20">
        <v>90</v>
      </c>
      <c r="D2717" t="str">
        <f>IF(OR(MOD((Table1[[#This Row],[Cycle]])-1,8)=0,Table1[[#This Row],[Cycle]]=1),"Yes","No")</f>
        <v>No</v>
      </c>
      <c r="E2717">
        <v>1.0008576645729E-2</v>
      </c>
      <c r="F2717">
        <f t="shared" si="46"/>
        <v>10.008576645728999</v>
      </c>
      <c r="H2717">
        <v>1.5349808931350708</v>
      </c>
      <c r="I2717">
        <v>57600.009734336643</v>
      </c>
      <c r="J2717">
        <f>ROUND(Table1[[#This Row],[Discharge Time (s)]]/3600,3)</f>
        <v>16</v>
      </c>
    </row>
    <row r="2718" spans="1:10">
      <c r="A2718" t="s">
        <v>10</v>
      </c>
      <c r="B2718">
        <v>4</v>
      </c>
      <c r="C2718" s="20">
        <v>91</v>
      </c>
      <c r="D2718" t="str">
        <f>IF(OR(MOD((Table1[[#This Row],[Cycle]])-1,8)=0,Table1[[#This Row],[Cycle]]=1),"Yes","No")</f>
        <v>No</v>
      </c>
      <c r="E2718">
        <v>1.0012546631512E-2</v>
      </c>
      <c r="F2718">
        <f t="shared" si="46"/>
        <v>10.012546631512</v>
      </c>
      <c r="H2718">
        <v>1.9296902418136597</v>
      </c>
      <c r="I2718">
        <v>57601.975662058059</v>
      </c>
      <c r="J2718">
        <f>ROUND(Table1[[#This Row],[Discharge Time (s)]]/3600,3)</f>
        <v>16.001000000000001</v>
      </c>
    </row>
    <row r="2719" spans="1:10">
      <c r="A2719" t="s">
        <v>10</v>
      </c>
      <c r="B2719">
        <v>4</v>
      </c>
      <c r="C2719" s="20">
        <v>92</v>
      </c>
      <c r="D2719" t="str">
        <f>IF(OR(MOD((Table1[[#This Row],[Cycle]])-1,8)=0,Table1[[#This Row],[Cycle]]=1),"Yes","No")</f>
        <v>No</v>
      </c>
      <c r="E2719">
        <v>1.0008137972245999E-2</v>
      </c>
      <c r="F2719">
        <f t="shared" si="46"/>
        <v>10.008137972245999</v>
      </c>
      <c r="H2719">
        <v>1.4487310647964478</v>
      </c>
      <c r="I2719">
        <v>57600.024636608665</v>
      </c>
      <c r="J2719">
        <f>ROUND(Table1[[#This Row],[Discharge Time (s)]]/3600,3)</f>
        <v>16</v>
      </c>
    </row>
    <row r="2720" spans="1:10">
      <c r="A2720" t="s">
        <v>10</v>
      </c>
      <c r="B2720">
        <v>4</v>
      </c>
      <c r="C2720" s="20">
        <v>93</v>
      </c>
      <c r="D2720" t="str">
        <f>IF(OR(MOD((Table1[[#This Row],[Cycle]])-1,8)=0,Table1[[#This Row],[Cycle]]=1),"Yes","No")</f>
        <v>No</v>
      </c>
      <c r="E2720">
        <v>1.0008464727202E-2</v>
      </c>
      <c r="F2720">
        <f t="shared" si="46"/>
        <v>10.008464727202</v>
      </c>
      <c r="H2720">
        <v>1.578837513923645</v>
      </c>
      <c r="I2720">
        <v>57600.009639970507</v>
      </c>
      <c r="J2720">
        <f>ROUND(Table1[[#This Row],[Discharge Time (s)]]/3600,3)</f>
        <v>16</v>
      </c>
    </row>
    <row r="2721" spans="1:10">
      <c r="A2721" t="s">
        <v>10</v>
      </c>
      <c r="B2721">
        <v>4</v>
      </c>
      <c r="C2721" s="20">
        <v>94</v>
      </c>
      <c r="D2721" t="str">
        <f>IF(OR(MOD((Table1[[#This Row],[Cycle]])-1,8)=0,Table1[[#This Row],[Cycle]]=1),"Yes","No")</f>
        <v>No</v>
      </c>
      <c r="E2721">
        <v>1.000719073417E-2</v>
      </c>
      <c r="F2721">
        <f t="shared" si="46"/>
        <v>10.007190734170001</v>
      </c>
      <c r="H2721">
        <v>1.578837513923645</v>
      </c>
      <c r="I2721">
        <v>57601.979595812125</v>
      </c>
      <c r="J2721">
        <f>ROUND(Table1[[#This Row],[Discharge Time (s)]]/3600,3)</f>
        <v>16.001000000000001</v>
      </c>
    </row>
    <row r="2722" spans="1:10">
      <c r="A2722" t="s">
        <v>10</v>
      </c>
      <c r="B2722">
        <v>4</v>
      </c>
      <c r="C2722" s="20">
        <v>95</v>
      </c>
      <c r="D2722" t="str">
        <f>IF(OR(MOD((Table1[[#This Row],[Cycle]])-1,8)=0,Table1[[#This Row],[Cycle]]=1),"Yes","No")</f>
        <v>No</v>
      </c>
      <c r="E2722">
        <v>1.0007435465131999E-2</v>
      </c>
      <c r="F2722">
        <f t="shared" si="46"/>
        <v>10.007435465132</v>
      </c>
      <c r="H2722">
        <v>1.5780404806137085</v>
      </c>
      <c r="I2722">
        <v>57600.021085730448</v>
      </c>
      <c r="J2722">
        <f>ROUND(Table1[[#This Row],[Discharge Time (s)]]/3600,3)</f>
        <v>16</v>
      </c>
    </row>
    <row r="2723" spans="1:10">
      <c r="A2723" t="s">
        <v>10</v>
      </c>
      <c r="B2723">
        <v>4</v>
      </c>
      <c r="C2723" s="20">
        <v>96</v>
      </c>
      <c r="D2723" t="str">
        <f>IF(OR(MOD((Table1[[#This Row],[Cycle]])-1,8)=0,Table1[[#This Row],[Cycle]]=1),"Yes","No")</f>
        <v>No</v>
      </c>
      <c r="E2723">
        <v>0</v>
      </c>
      <c r="F2723">
        <f t="shared" si="46"/>
        <v>0</v>
      </c>
      <c r="H2723">
        <v>1.578837513923645</v>
      </c>
      <c r="I2723">
        <v>0</v>
      </c>
      <c r="J2723">
        <f>ROUND(Table1[[#This Row],[Discharge Time (s)]]/3600,3)</f>
        <v>0</v>
      </c>
    </row>
    <row r="2724" spans="1:10">
      <c r="A2724" t="s">
        <v>10</v>
      </c>
      <c r="B2724">
        <v>4</v>
      </c>
      <c r="C2724" s="20">
        <v>97</v>
      </c>
      <c r="D2724" t="str">
        <f>IF(OR(MOD((Table1[[#This Row],[Cycle]])-1,8)=0,Table1[[#This Row],[Cycle]]=1),"Yes","No")</f>
        <v>Yes</v>
      </c>
      <c r="E2724">
        <v>1.6505704436419001E-2</v>
      </c>
      <c r="F2724">
        <f t="shared" si="46"/>
        <v>16.505704436419002</v>
      </c>
      <c r="H2724">
        <v>1.578837513923645</v>
      </c>
      <c r="I2724">
        <v>101389.85150871948</v>
      </c>
      <c r="J2724">
        <f>ROUND(Table1[[#This Row],[Discharge Time (s)]]/3600,3)</f>
        <v>28.164000000000001</v>
      </c>
    </row>
    <row r="2725" spans="1:10">
      <c r="A2725" t="s">
        <v>10</v>
      </c>
      <c r="B2725">
        <v>4</v>
      </c>
      <c r="C2725" s="20">
        <v>98</v>
      </c>
      <c r="D2725" t="str">
        <f>IF(OR(MOD((Table1[[#This Row],[Cycle]])-1,8)=0,Table1[[#This Row],[Cycle]]=1),"Yes","No")</f>
        <v>No</v>
      </c>
      <c r="E2725">
        <v>1.0009327096946999E-2</v>
      </c>
      <c r="F2725">
        <f t="shared" ref="F2725:F2788" si="47">1000*E2725</f>
        <v>10.009327096946999</v>
      </c>
      <c r="H2725">
        <v>1.5796352624893188</v>
      </c>
      <c r="I2725">
        <v>57600.02245129575</v>
      </c>
      <c r="J2725">
        <f>ROUND(Table1[[#This Row],[Discharge Time (s)]]/3600,3)</f>
        <v>16</v>
      </c>
    </row>
    <row r="2726" spans="1:10">
      <c r="A2726" t="s">
        <v>10</v>
      </c>
      <c r="B2726">
        <v>4</v>
      </c>
      <c r="C2726" s="20">
        <v>99</v>
      </c>
      <c r="D2726" t="str">
        <f>IF(OR(MOD((Table1[[#This Row],[Cycle]])-1,8)=0,Table1[[#This Row],[Cycle]]=1),"Yes","No")</f>
        <v>No</v>
      </c>
      <c r="E2726">
        <v>1.0011515248713999E-2</v>
      </c>
      <c r="F2726">
        <f t="shared" si="47"/>
        <v>10.011515248714</v>
      </c>
      <c r="H2726">
        <v>1.7560375928878784</v>
      </c>
      <c r="I2726">
        <v>57600.009936214818</v>
      </c>
      <c r="J2726">
        <f>ROUND(Table1[[#This Row],[Discharge Time (s)]]/3600,3)</f>
        <v>16</v>
      </c>
    </row>
    <row r="2727" spans="1:10">
      <c r="A2727" t="s">
        <v>10</v>
      </c>
      <c r="B2727">
        <v>4</v>
      </c>
      <c r="C2727" s="20">
        <v>100</v>
      </c>
      <c r="D2727" t="str">
        <f>IF(OR(MOD((Table1[[#This Row],[Cycle]])-1,8)=0,Table1[[#This Row],[Cycle]]=1),"Yes","No")</f>
        <v>No</v>
      </c>
      <c r="E2727">
        <v>1.0007555533720999E-2</v>
      </c>
      <c r="F2727">
        <f t="shared" si="47"/>
        <v>10.007555533721</v>
      </c>
      <c r="H2727">
        <v>1.6210566759109497</v>
      </c>
      <c r="I2727">
        <v>57602.075021800789</v>
      </c>
      <c r="J2727">
        <f>ROUND(Table1[[#This Row],[Discharge Time (s)]]/3600,3)</f>
        <v>16.001000000000001</v>
      </c>
    </row>
    <row r="2728" spans="1:10">
      <c r="A2728" t="s">
        <v>10</v>
      </c>
      <c r="B2728">
        <v>4</v>
      </c>
      <c r="C2728" s="20">
        <v>101</v>
      </c>
      <c r="D2728" t="str">
        <f>IF(OR(MOD((Table1[[#This Row],[Cycle]])-1,8)=0,Table1[[#This Row],[Cycle]]=1),"Yes","No")</f>
        <v>No</v>
      </c>
      <c r="E2728">
        <v>1.0006043871378E-2</v>
      </c>
      <c r="F2728">
        <f t="shared" si="47"/>
        <v>10.006043871378001</v>
      </c>
      <c r="H2728">
        <v>1.4926319122314453</v>
      </c>
      <c r="I2728">
        <v>57600.022299711258</v>
      </c>
      <c r="J2728">
        <f>ROUND(Table1[[#This Row],[Discharge Time (s)]]/3600,3)</f>
        <v>16</v>
      </c>
    </row>
    <row r="2729" spans="1:10">
      <c r="A2729" t="s">
        <v>10</v>
      </c>
      <c r="B2729">
        <v>4</v>
      </c>
      <c r="C2729" s="20">
        <v>102</v>
      </c>
      <c r="D2729" t="str">
        <f>IF(OR(MOD((Table1[[#This Row],[Cycle]])-1,8)=0,Table1[[#This Row],[Cycle]]=1),"Yes","No")</f>
        <v>No</v>
      </c>
      <c r="E2729">
        <v>1.0004849247302E-2</v>
      </c>
      <c r="F2729">
        <f t="shared" si="47"/>
        <v>10.004849247301999</v>
      </c>
      <c r="H2729">
        <v>1.578837513923645</v>
      </c>
      <c r="I2729">
        <v>57600.02069595694</v>
      </c>
      <c r="J2729">
        <f>ROUND(Table1[[#This Row],[Discharge Time (s)]]/3600,3)</f>
        <v>16</v>
      </c>
    </row>
    <row r="2730" spans="1:10">
      <c r="A2730" t="s">
        <v>10</v>
      </c>
      <c r="B2730">
        <v>4</v>
      </c>
      <c r="C2730" s="20">
        <v>103</v>
      </c>
      <c r="D2730" t="str">
        <f>IF(OR(MOD((Table1[[#This Row],[Cycle]])-1,8)=0,Table1[[#This Row],[Cycle]]=1),"Yes","No")</f>
        <v>No</v>
      </c>
      <c r="E2730">
        <v>1.0004089028856E-2</v>
      </c>
      <c r="F2730">
        <f t="shared" si="47"/>
        <v>10.004089028856001</v>
      </c>
      <c r="H2730">
        <v>1.5357564687728882</v>
      </c>
      <c r="I2730">
        <v>57600.015161772491</v>
      </c>
      <c r="J2730">
        <f>ROUND(Table1[[#This Row],[Discharge Time (s)]]/3600,3)</f>
        <v>16</v>
      </c>
    </row>
    <row r="2731" spans="1:10">
      <c r="A2731" t="s">
        <v>10</v>
      </c>
      <c r="B2731">
        <v>4</v>
      </c>
      <c r="C2731" s="20">
        <v>104</v>
      </c>
      <c r="D2731" t="str">
        <f>IF(OR(MOD((Table1[[#This Row],[Cycle]])-1,8)=0,Table1[[#This Row],[Cycle]]=1),"Yes","No")</f>
        <v>No</v>
      </c>
      <c r="E2731">
        <v>0</v>
      </c>
      <c r="F2731">
        <f t="shared" si="47"/>
        <v>0</v>
      </c>
      <c r="H2731">
        <v>1.578837513923645</v>
      </c>
      <c r="I2731">
        <v>0</v>
      </c>
      <c r="J2731">
        <f>ROUND(Table1[[#This Row],[Discharge Time (s)]]/3600,3)</f>
        <v>0</v>
      </c>
    </row>
    <row r="2732" spans="1:10">
      <c r="A2732" t="s">
        <v>10</v>
      </c>
      <c r="B2732">
        <v>4</v>
      </c>
      <c r="C2732" s="20">
        <v>105</v>
      </c>
      <c r="D2732" t="str">
        <f>IF(OR(MOD((Table1[[#This Row],[Cycle]])-1,8)=0,Table1[[#This Row],[Cycle]]=1),"Yes","No")</f>
        <v>Yes</v>
      </c>
      <c r="E2732">
        <v>1.6469787073054E-2</v>
      </c>
      <c r="F2732">
        <f t="shared" si="47"/>
        <v>16.469787073054</v>
      </c>
      <c r="H2732">
        <v>1.578837513923645</v>
      </c>
      <c r="I2732">
        <v>101184.53751933276</v>
      </c>
      <c r="J2732">
        <f>ROUND(Table1[[#This Row],[Discharge Time (s)]]/3600,3)</f>
        <v>28.106999999999999</v>
      </c>
    </row>
    <row r="2733" spans="1:10">
      <c r="A2733" t="s">
        <v>10</v>
      </c>
      <c r="B2733">
        <v>4</v>
      </c>
      <c r="C2733" s="20">
        <v>106</v>
      </c>
      <c r="D2733" t="str">
        <f>IF(OR(MOD((Table1[[#This Row],[Cycle]])-1,8)=0,Table1[[#This Row],[Cycle]]=1),"Yes","No")</f>
        <v>No</v>
      </c>
      <c r="E2733">
        <v>1.0010906246639001E-2</v>
      </c>
      <c r="F2733">
        <f t="shared" si="47"/>
        <v>10.010906246639001</v>
      </c>
      <c r="H2733">
        <v>1.5796352624893188</v>
      </c>
      <c r="I2733">
        <v>57600.01928979205</v>
      </c>
      <c r="J2733">
        <f>ROUND(Table1[[#This Row],[Discharge Time (s)]]/3600,3)</f>
        <v>16</v>
      </c>
    </row>
    <row r="2734" spans="1:10">
      <c r="A2734" t="s">
        <v>10</v>
      </c>
      <c r="B2734">
        <v>4</v>
      </c>
      <c r="C2734" s="20">
        <v>107</v>
      </c>
      <c r="D2734" t="str">
        <f>IF(OR(MOD((Table1[[#This Row],[Cycle]])-1,8)=0,Table1[[#This Row],[Cycle]]=1),"Yes","No")</f>
        <v>No</v>
      </c>
      <c r="E2734">
        <v>1.000660444056E-2</v>
      </c>
      <c r="F2734">
        <f t="shared" si="47"/>
        <v>10.00660444056</v>
      </c>
      <c r="H2734">
        <v>1.8429077863693237</v>
      </c>
      <c r="I2734">
        <v>57600.01381992839</v>
      </c>
      <c r="J2734">
        <f>ROUND(Table1[[#This Row],[Discharge Time (s)]]/3600,3)</f>
        <v>16</v>
      </c>
    </row>
    <row r="2735" spans="1:10">
      <c r="A2735" t="s">
        <v>10</v>
      </c>
      <c r="B2735">
        <v>4</v>
      </c>
      <c r="C2735" s="20">
        <v>108</v>
      </c>
      <c r="D2735" t="str">
        <f>IF(OR(MOD((Table1[[#This Row],[Cycle]])-1,8)=0,Table1[[#This Row],[Cycle]]=1),"Yes","No")</f>
        <v>No</v>
      </c>
      <c r="E2735">
        <v>1.0005364880483E-2</v>
      </c>
      <c r="F2735">
        <f t="shared" si="47"/>
        <v>10.005364880483</v>
      </c>
      <c r="H2735">
        <v>1.5804338455200195</v>
      </c>
      <c r="I2735">
        <v>57600.01300322327</v>
      </c>
      <c r="J2735">
        <f>ROUND(Table1[[#This Row],[Discharge Time (s)]]/3600,3)</f>
        <v>16</v>
      </c>
    </row>
    <row r="2736" spans="1:10">
      <c r="A2736" t="s">
        <v>10</v>
      </c>
      <c r="B2736">
        <v>4</v>
      </c>
      <c r="C2736" s="20">
        <v>109</v>
      </c>
      <c r="D2736" t="str">
        <f>IF(OR(MOD((Table1[[#This Row],[Cycle]])-1,8)=0,Table1[[#This Row],[Cycle]]=1),"Yes","No")</f>
        <v>No</v>
      </c>
      <c r="E2736">
        <v>1.0003125159778E-2</v>
      </c>
      <c r="F2736">
        <f t="shared" si="47"/>
        <v>10.003125159778</v>
      </c>
      <c r="H2736">
        <v>1.5365328788757324</v>
      </c>
      <c r="I2736">
        <v>57600.020943116157</v>
      </c>
      <c r="J2736">
        <f>ROUND(Table1[[#This Row],[Discharge Time (s)]]/3600,3)</f>
        <v>16</v>
      </c>
    </row>
    <row r="2737" spans="1:10">
      <c r="A2737" t="s">
        <v>10</v>
      </c>
      <c r="B2737">
        <v>4</v>
      </c>
      <c r="C2737" s="20">
        <v>110</v>
      </c>
      <c r="D2737" t="str">
        <f>IF(OR(MOD((Table1[[#This Row],[Cycle]])-1,8)=0,Table1[[#This Row],[Cycle]]=1),"Yes","No")</f>
        <v>No</v>
      </c>
      <c r="E2737">
        <v>1.0003787057471999E-2</v>
      </c>
      <c r="F2737">
        <f t="shared" si="47"/>
        <v>10.003787057472</v>
      </c>
      <c r="H2737">
        <v>1.665709376335144</v>
      </c>
      <c r="I2737">
        <v>57600.02756995755</v>
      </c>
      <c r="J2737">
        <f>ROUND(Table1[[#This Row],[Discharge Time (s)]]/3600,3)</f>
        <v>16</v>
      </c>
    </row>
    <row r="2738" spans="1:10">
      <c r="A2738" t="s">
        <v>10</v>
      </c>
      <c r="B2738">
        <v>4</v>
      </c>
      <c r="C2738" s="20">
        <v>111</v>
      </c>
      <c r="D2738" t="str">
        <f>IF(OR(MOD((Table1[[#This Row],[Cycle]])-1,8)=0,Table1[[#This Row],[Cycle]]=1),"Yes","No")</f>
        <v>No</v>
      </c>
      <c r="E2738">
        <v>1.0005138892918999E-2</v>
      </c>
      <c r="F2738">
        <f t="shared" si="47"/>
        <v>10.005138892919</v>
      </c>
      <c r="H2738">
        <v>1.6226940155029297</v>
      </c>
      <c r="I2738">
        <v>57600.025664958179</v>
      </c>
      <c r="J2738">
        <f>ROUND(Table1[[#This Row],[Discharge Time (s)]]/3600,3)</f>
        <v>16</v>
      </c>
    </row>
    <row r="2739" spans="1:10">
      <c r="A2739" t="s">
        <v>10</v>
      </c>
      <c r="B2739">
        <v>4</v>
      </c>
      <c r="C2739" s="20">
        <v>112</v>
      </c>
      <c r="D2739" t="str">
        <f>IF(OR(MOD((Table1[[#This Row],[Cycle]])-1,8)=0,Table1[[#This Row],[Cycle]]=1),"Yes","No")</f>
        <v>No</v>
      </c>
      <c r="E2739">
        <v>0</v>
      </c>
      <c r="F2739">
        <f t="shared" si="47"/>
        <v>0</v>
      </c>
      <c r="H2739">
        <v>1.5804338455200195</v>
      </c>
      <c r="I2739">
        <v>0</v>
      </c>
      <c r="J2739">
        <f>ROUND(Table1[[#This Row],[Discharge Time (s)]]/3600,3)</f>
        <v>0</v>
      </c>
    </row>
    <row r="2740" spans="1:10">
      <c r="A2740" t="s">
        <v>10</v>
      </c>
      <c r="B2740">
        <v>4</v>
      </c>
      <c r="C2740" s="20">
        <v>113</v>
      </c>
      <c r="D2740" t="str">
        <f>IF(OR(MOD((Table1[[#This Row],[Cycle]])-1,8)=0,Table1[[#This Row],[Cycle]]=1),"Yes","No")</f>
        <v>Yes</v>
      </c>
      <c r="E2740">
        <v>1.6450769440759998E-2</v>
      </c>
      <c r="F2740">
        <f t="shared" si="47"/>
        <v>16.450769440759998</v>
      </c>
      <c r="H2740">
        <v>1.5804338455200195</v>
      </c>
      <c r="I2740">
        <v>101010.27427520962</v>
      </c>
      <c r="J2740">
        <f>ROUND(Table1[[#This Row],[Discharge Time (s)]]/3600,3)</f>
        <v>28.058</v>
      </c>
    </row>
    <row r="2741" spans="1:10">
      <c r="A2741" t="s">
        <v>10</v>
      </c>
      <c r="B2741">
        <v>4</v>
      </c>
      <c r="C2741" s="20">
        <v>114</v>
      </c>
      <c r="D2741" t="str">
        <f>IF(OR(MOD((Table1[[#This Row],[Cycle]])-1,8)=0,Table1[[#This Row],[Cycle]]=1),"Yes","No")</f>
        <v>No</v>
      </c>
      <c r="E2741">
        <v>1.0008826439966E-2</v>
      </c>
      <c r="F2741">
        <f t="shared" si="47"/>
        <v>10.008826439965999</v>
      </c>
      <c r="H2741">
        <v>1.6226940155029297</v>
      </c>
      <c r="I2741">
        <v>57600.005476700149</v>
      </c>
      <c r="J2741">
        <f>ROUND(Table1[[#This Row],[Discharge Time (s)]]/3600,3)</f>
        <v>16</v>
      </c>
    </row>
    <row r="2742" spans="1:10">
      <c r="A2742" t="s">
        <v>10</v>
      </c>
      <c r="B2742">
        <v>4</v>
      </c>
      <c r="C2742" s="20">
        <v>115</v>
      </c>
      <c r="D2742" t="str">
        <f>IF(OR(MOD((Table1[[#This Row],[Cycle]])-1,8)=0,Table1[[#This Row],[Cycle]]=1),"Yes","No")</f>
        <v>No</v>
      </c>
      <c r="E2742">
        <v>1.0009788484957999E-2</v>
      </c>
      <c r="F2742">
        <f t="shared" si="47"/>
        <v>10.009788484957999</v>
      </c>
      <c r="H2742">
        <v>1.9296902418136597</v>
      </c>
      <c r="I2742">
        <v>57600.029840272</v>
      </c>
      <c r="J2742">
        <f>ROUND(Table1[[#This Row],[Discharge Time (s)]]/3600,3)</f>
        <v>16</v>
      </c>
    </row>
    <row r="2743" spans="1:10">
      <c r="A2743" t="s">
        <v>10</v>
      </c>
      <c r="B2743">
        <v>4</v>
      </c>
      <c r="C2743" s="20">
        <v>116</v>
      </c>
      <c r="D2743" t="str">
        <f>IF(OR(MOD((Table1[[#This Row],[Cycle]])-1,8)=0,Table1[[#This Row],[Cycle]]=1),"Yes","No")</f>
        <v>No</v>
      </c>
      <c r="E2743">
        <v>1.000349546534E-2</v>
      </c>
      <c r="F2743">
        <f t="shared" si="47"/>
        <v>10.00349546534</v>
      </c>
      <c r="H2743">
        <v>1.5365328788757324</v>
      </c>
      <c r="I2743">
        <v>57600.90392269889</v>
      </c>
      <c r="J2743">
        <f>ROUND(Table1[[#This Row],[Discharge Time (s)]]/3600,3)</f>
        <v>16</v>
      </c>
    </row>
    <row r="2744" spans="1:10">
      <c r="A2744" t="s">
        <v>10</v>
      </c>
      <c r="B2744">
        <v>4</v>
      </c>
      <c r="C2744" s="20">
        <v>117</v>
      </c>
      <c r="D2744" t="str">
        <f>IF(OR(MOD((Table1[[#This Row],[Cycle]])-1,8)=0,Table1[[#This Row],[Cycle]]=1),"Yes","No")</f>
        <v>No</v>
      </c>
      <c r="E2744">
        <v>1.0005552830835001E-2</v>
      </c>
      <c r="F2744">
        <f t="shared" si="47"/>
        <v>10.005552830835001</v>
      </c>
      <c r="H2744">
        <v>1.6665506362915039</v>
      </c>
      <c r="I2744">
        <v>57605.293679716182</v>
      </c>
      <c r="J2744">
        <f>ROUND(Table1[[#This Row],[Discharge Time (s)]]/3600,3)</f>
        <v>16.001000000000001</v>
      </c>
    </row>
    <row r="2745" spans="1:10">
      <c r="A2745" t="s">
        <v>10</v>
      </c>
      <c r="B2745">
        <v>4</v>
      </c>
      <c r="C2745" s="20">
        <v>118</v>
      </c>
      <c r="D2745" t="str">
        <f>IF(OR(MOD((Table1[[#This Row],[Cycle]])-1,8)=0,Table1[[#This Row],[Cycle]]=1),"Yes","No")</f>
        <v>No</v>
      </c>
      <c r="E2745">
        <v>1.0003428479593001E-2</v>
      </c>
      <c r="F2745">
        <f t="shared" si="47"/>
        <v>10.003428479593001</v>
      </c>
      <c r="H2745">
        <v>1.6235140562057495</v>
      </c>
      <c r="I2745">
        <v>57604.702527096088</v>
      </c>
      <c r="J2745">
        <f>ROUND(Table1[[#This Row],[Discharge Time (s)]]/3600,3)</f>
        <v>16.001000000000001</v>
      </c>
    </row>
    <row r="2746" spans="1:10">
      <c r="A2746" t="s">
        <v>10</v>
      </c>
      <c r="B2746">
        <v>4</v>
      </c>
      <c r="C2746" s="20">
        <v>119</v>
      </c>
      <c r="D2746" t="str">
        <f>IF(OR(MOD((Table1[[#This Row],[Cycle]])-1,8)=0,Table1[[#This Row],[Cycle]]=1),"Yes","No")</f>
        <v>No</v>
      </c>
      <c r="E2746">
        <v>1.0005527075301999E-2</v>
      </c>
      <c r="F2746">
        <f t="shared" si="47"/>
        <v>10.005527075302</v>
      </c>
      <c r="H2746">
        <v>1.5804338455200195</v>
      </c>
      <c r="I2746">
        <v>57600.025447183005</v>
      </c>
      <c r="J2746">
        <f>ROUND(Table1[[#This Row],[Discharge Time (s)]]/3600,3)</f>
        <v>16</v>
      </c>
    </row>
    <row r="2747" spans="1:10">
      <c r="A2747" t="s">
        <v>10</v>
      </c>
      <c r="B2747">
        <v>4</v>
      </c>
      <c r="C2747" s="20">
        <v>120</v>
      </c>
      <c r="D2747" t="str">
        <f>IF(OR(MOD((Table1[[#This Row],[Cycle]])-1,8)=0,Table1[[#This Row],[Cycle]]=1),"Yes","No")</f>
        <v>No</v>
      </c>
      <c r="E2747">
        <v>0</v>
      </c>
      <c r="F2747">
        <f t="shared" si="47"/>
        <v>0</v>
      </c>
      <c r="H2747">
        <v>0</v>
      </c>
      <c r="I2747">
        <v>0</v>
      </c>
      <c r="J2747">
        <f>ROUND(Table1[[#This Row],[Discharge Time (s)]]/3600,3)</f>
        <v>0</v>
      </c>
    </row>
    <row r="2748" spans="1:10">
      <c r="A2748" t="s">
        <v>10</v>
      </c>
      <c r="B2748">
        <v>4</v>
      </c>
      <c r="C2748" s="20">
        <v>121</v>
      </c>
      <c r="D2748" t="str">
        <f>IF(OR(MOD((Table1[[#This Row],[Cycle]])-1,8)=0,Table1[[#This Row],[Cycle]]=1),"Yes","No")</f>
        <v>Yes</v>
      </c>
      <c r="E2748">
        <v>1.6410443114002998E-2</v>
      </c>
      <c r="F2748">
        <f t="shared" si="47"/>
        <v>16.410443114002998</v>
      </c>
      <c r="H2748">
        <v>0</v>
      </c>
      <c r="I2748">
        <v>100766.0128348632</v>
      </c>
      <c r="J2748">
        <f>ROUND(Table1[[#This Row],[Discharge Time (s)]]/3600,3)</f>
        <v>27.991</v>
      </c>
    </row>
    <row r="2749" spans="1:10">
      <c r="A2749" t="s">
        <v>10</v>
      </c>
      <c r="B2749">
        <v>4</v>
      </c>
      <c r="C2749" s="20">
        <v>122</v>
      </c>
      <c r="D2749" t="str">
        <f>IF(OR(MOD((Table1[[#This Row],[Cycle]])-1,8)=0,Table1[[#This Row],[Cycle]]=1),"Yes","No")</f>
        <v>No</v>
      </c>
      <c r="E2749">
        <v>9.9922477431720006E-3</v>
      </c>
      <c r="F2749">
        <f t="shared" si="47"/>
        <v>9.9922477431720012</v>
      </c>
      <c r="H2749">
        <v>1.6673927307128906</v>
      </c>
      <c r="I2749">
        <v>57600.037195859637</v>
      </c>
      <c r="J2749">
        <f>ROUND(Table1[[#This Row],[Discharge Time (s)]]/3600,3)</f>
        <v>16</v>
      </c>
    </row>
    <row r="2750" spans="1:10">
      <c r="A2750" t="s">
        <v>10</v>
      </c>
      <c r="B2750">
        <v>4</v>
      </c>
      <c r="C2750" s="20">
        <v>123</v>
      </c>
      <c r="D2750" t="str">
        <f>IF(OR(MOD((Table1[[#This Row],[Cycle]])-1,8)=0,Table1[[#This Row],[Cycle]]=1),"Yes","No")</f>
        <v>No</v>
      </c>
      <c r="E2750">
        <v>1.0001921451744E-2</v>
      </c>
      <c r="F2750">
        <f t="shared" si="47"/>
        <v>10.001921451744</v>
      </c>
      <c r="H2750">
        <v>1.8867865800857544</v>
      </c>
      <c r="I2750">
        <v>57600.037927069163</v>
      </c>
      <c r="J2750">
        <f>ROUND(Table1[[#This Row],[Discharge Time (s)]]/3600,3)</f>
        <v>16</v>
      </c>
    </row>
    <row r="2751" spans="1:10">
      <c r="A2751" t="s">
        <v>10</v>
      </c>
      <c r="B2751">
        <v>4</v>
      </c>
      <c r="C2751" s="20">
        <v>124</v>
      </c>
      <c r="D2751" t="str">
        <f>IF(OR(MOD((Table1[[#This Row],[Cycle]])-1,8)=0,Table1[[#This Row],[Cycle]]=1),"Yes","No")</f>
        <v>No</v>
      </c>
      <c r="E2751">
        <v>1.0002283668686E-2</v>
      </c>
      <c r="F2751">
        <f t="shared" si="47"/>
        <v>10.002283668685999</v>
      </c>
      <c r="H2751">
        <v>1.5812332630157471</v>
      </c>
      <c r="I2751">
        <v>57600.03767737648</v>
      </c>
      <c r="J2751">
        <f>ROUND(Table1[[#This Row],[Discharge Time (s)]]/3600,3)</f>
        <v>16</v>
      </c>
    </row>
    <row r="2752" spans="1:10">
      <c r="A2752" t="s">
        <v>10</v>
      </c>
      <c r="B2752">
        <v>4</v>
      </c>
      <c r="C2752" s="20">
        <v>125</v>
      </c>
      <c r="D2752" t="str">
        <f>IF(OR(MOD((Table1[[#This Row],[Cycle]])-1,8)=0,Table1[[#This Row],[Cycle]]=1),"Yes","No")</f>
        <v>No</v>
      </c>
      <c r="E2752">
        <v>1.0001287282194999E-2</v>
      </c>
      <c r="F2752">
        <f t="shared" si="47"/>
        <v>10.001287282194999</v>
      </c>
      <c r="H2752">
        <v>1.6673927307128906</v>
      </c>
      <c r="I2752">
        <v>57600.038567482901</v>
      </c>
      <c r="J2752">
        <f>ROUND(Table1[[#This Row],[Discharge Time (s)]]/3600,3)</f>
        <v>16</v>
      </c>
    </row>
    <row r="2753" spans="1:10">
      <c r="A2753" t="s">
        <v>10</v>
      </c>
      <c r="B2753">
        <v>4</v>
      </c>
      <c r="C2753" s="20">
        <v>126</v>
      </c>
      <c r="D2753" t="str">
        <f>IF(OR(MOD((Table1[[#This Row],[Cycle]])-1,8)=0,Table1[[#This Row],[Cycle]]=1),"Yes","No")</f>
        <v>No</v>
      </c>
      <c r="E2753">
        <v>1.0000738440897E-2</v>
      </c>
      <c r="F2753">
        <f t="shared" si="47"/>
        <v>10.000738440896999</v>
      </c>
      <c r="H2753">
        <v>1.6682357788085938</v>
      </c>
      <c r="I2753">
        <v>57600.037395300737</v>
      </c>
      <c r="J2753">
        <f>ROUND(Table1[[#This Row],[Discharge Time (s)]]/3600,3)</f>
        <v>16</v>
      </c>
    </row>
    <row r="2754" spans="1:10">
      <c r="A2754" t="s">
        <v>10</v>
      </c>
      <c r="B2754">
        <v>4</v>
      </c>
      <c r="C2754" s="20">
        <v>127</v>
      </c>
      <c r="D2754" t="str">
        <f>IF(OR(MOD((Table1[[#This Row],[Cycle]])-1,8)=0,Table1[[#This Row],[Cycle]]=1),"Yes","No")</f>
        <v>No</v>
      </c>
      <c r="E2754">
        <v>1.0004936092045001E-2</v>
      </c>
      <c r="F2754">
        <f t="shared" si="47"/>
        <v>10.004936092045002</v>
      </c>
      <c r="H2754">
        <v>1.6665506362915039</v>
      </c>
      <c r="I2754">
        <v>57600.037980327776</v>
      </c>
      <c r="J2754">
        <f>ROUND(Table1[[#This Row],[Discharge Time (s)]]/3600,3)</f>
        <v>16</v>
      </c>
    </row>
    <row r="2755" spans="1:10">
      <c r="A2755" t="s">
        <v>10</v>
      </c>
      <c r="B2755">
        <v>4</v>
      </c>
      <c r="C2755" s="20">
        <v>128</v>
      </c>
      <c r="D2755" t="str">
        <f>IF(OR(MOD((Table1[[#This Row],[Cycle]])-1,8)=0,Table1[[#This Row],[Cycle]]=1),"Yes","No")</f>
        <v>No</v>
      </c>
      <c r="E2755">
        <v>0</v>
      </c>
      <c r="F2755">
        <f t="shared" si="47"/>
        <v>0</v>
      </c>
      <c r="H2755">
        <v>1.6235140562057495</v>
      </c>
      <c r="I2755">
        <v>0</v>
      </c>
      <c r="J2755">
        <f>ROUND(Table1[[#This Row],[Discharge Time (s)]]/3600,3)</f>
        <v>0</v>
      </c>
    </row>
    <row r="2756" spans="1:10">
      <c r="A2756" t="s">
        <v>10</v>
      </c>
      <c r="B2756">
        <v>4</v>
      </c>
      <c r="C2756" s="20">
        <v>129</v>
      </c>
      <c r="D2756" t="str">
        <f>IF(OR(MOD((Table1[[#This Row],[Cycle]])-1,8)=0,Table1[[#This Row],[Cycle]]=1),"Yes","No")</f>
        <v>Yes</v>
      </c>
      <c r="E2756">
        <v>1.6369935901528E-2</v>
      </c>
      <c r="F2756">
        <f t="shared" si="47"/>
        <v>16.369935901527999</v>
      </c>
      <c r="H2756">
        <v>1.6235140562057495</v>
      </c>
      <c r="I2756">
        <v>100466.61793683784</v>
      </c>
      <c r="J2756">
        <f>ROUND(Table1[[#This Row],[Discharge Time (s)]]/3600,3)</f>
        <v>27.907</v>
      </c>
    </row>
    <row r="2757" spans="1:10">
      <c r="A2757" t="s">
        <v>10</v>
      </c>
      <c r="B2757">
        <v>4</v>
      </c>
      <c r="C2757" s="20">
        <v>130</v>
      </c>
      <c r="D2757" t="str">
        <f>IF(OR(MOD((Table1[[#This Row],[Cycle]])-1,8)=0,Table1[[#This Row],[Cycle]]=1),"Yes","No")</f>
        <v>No</v>
      </c>
      <c r="E2757">
        <v>1.0002164847975E-2</v>
      </c>
      <c r="F2757">
        <f t="shared" si="47"/>
        <v>10.002164847975001</v>
      </c>
      <c r="H2757">
        <v>1.6682357788085938</v>
      </c>
      <c r="I2757">
        <v>57600.037906956568</v>
      </c>
      <c r="J2757">
        <f>ROUND(Table1[[#This Row],[Discharge Time (s)]]/3600,3)</f>
        <v>16</v>
      </c>
    </row>
    <row r="2758" spans="1:10">
      <c r="A2758" t="s">
        <v>10</v>
      </c>
      <c r="B2758">
        <v>4</v>
      </c>
      <c r="C2758" s="20">
        <v>131</v>
      </c>
      <c r="D2758" t="str">
        <f>IF(OR(MOD((Table1[[#This Row],[Cycle]])-1,8)=0,Table1[[#This Row],[Cycle]]=1),"Yes","No")</f>
        <v>No</v>
      </c>
      <c r="E2758">
        <v>1.0005030822969999E-2</v>
      </c>
      <c r="F2758">
        <f t="shared" si="47"/>
        <v>10.005030822969999</v>
      </c>
      <c r="H2758">
        <v>1.9306652545928955</v>
      </c>
      <c r="I2758">
        <v>57600.037673524996</v>
      </c>
      <c r="J2758">
        <f>ROUND(Table1[[#This Row],[Discharge Time (s)]]/3600,3)</f>
        <v>16</v>
      </c>
    </row>
    <row r="2759" spans="1:10">
      <c r="A2759" t="s">
        <v>10</v>
      </c>
      <c r="B2759">
        <v>4</v>
      </c>
      <c r="C2759" s="20">
        <v>132</v>
      </c>
      <c r="D2759" t="str">
        <f>IF(OR(MOD((Table1[[#This Row],[Cycle]])-1,8)=0,Table1[[#This Row],[Cycle]]=1),"Yes","No")</f>
        <v>No</v>
      </c>
      <c r="E2759">
        <v>9.9865566021749997E-3</v>
      </c>
      <c r="F2759">
        <f t="shared" si="47"/>
        <v>9.9865566021749999</v>
      </c>
      <c r="H2759">
        <v>1.6673927307128906</v>
      </c>
      <c r="I2759">
        <v>57600.037752789613</v>
      </c>
      <c r="J2759">
        <f>ROUND(Table1[[#This Row],[Discharge Time (s)]]/3600,3)</f>
        <v>16</v>
      </c>
    </row>
    <row r="2760" spans="1:10">
      <c r="A2760" t="s">
        <v>10</v>
      </c>
      <c r="B2760">
        <v>4</v>
      </c>
      <c r="C2760" s="20">
        <v>133</v>
      </c>
      <c r="D2760" t="str">
        <f>IF(OR(MOD((Table1[[#This Row],[Cycle]])-1,8)=0,Table1[[#This Row],[Cycle]]=1),"Yes","No")</f>
        <v>No</v>
      </c>
      <c r="E2760">
        <v>1.0003176597617E-2</v>
      </c>
      <c r="F2760">
        <f t="shared" si="47"/>
        <v>10.003176597616999</v>
      </c>
      <c r="H2760">
        <v>1.7533782720565796</v>
      </c>
      <c r="I2760">
        <v>57602.003645010904</v>
      </c>
      <c r="J2760">
        <f>ROUND(Table1[[#This Row],[Discharge Time (s)]]/3600,3)</f>
        <v>16.001000000000001</v>
      </c>
    </row>
    <row r="2761" spans="1:10">
      <c r="A2761" t="s">
        <v>10</v>
      </c>
      <c r="B2761">
        <v>4</v>
      </c>
      <c r="C2761" s="20">
        <v>134</v>
      </c>
      <c r="D2761" t="str">
        <f>IF(OR(MOD((Table1[[#This Row],[Cycle]])-1,8)=0,Table1[[#This Row],[Cycle]]=1),"Yes","No")</f>
        <v>No</v>
      </c>
      <c r="E2761">
        <v>1.0004977152595001E-2</v>
      </c>
      <c r="F2761">
        <f t="shared" si="47"/>
        <v>10.004977152595</v>
      </c>
      <c r="H2761">
        <v>1.7104072570800781</v>
      </c>
      <c r="I2761">
        <v>57600.037713890248</v>
      </c>
      <c r="J2761">
        <f>ROUND(Table1[[#This Row],[Discharge Time (s)]]/3600,3)</f>
        <v>16</v>
      </c>
    </row>
    <row r="2762" spans="1:10">
      <c r="A2762" t="s">
        <v>10</v>
      </c>
      <c r="B2762">
        <v>4</v>
      </c>
      <c r="C2762" s="20">
        <v>135</v>
      </c>
      <c r="D2762" t="str">
        <f>IF(OR(MOD((Table1[[#This Row],[Cycle]])-1,8)=0,Table1[[#This Row],[Cycle]]=1),"Yes","No")</f>
        <v>No</v>
      </c>
      <c r="E2762">
        <v>1.0005738381231999E-2</v>
      </c>
      <c r="F2762">
        <f t="shared" si="47"/>
        <v>10.005738381232</v>
      </c>
      <c r="H2762">
        <v>1.6251564025878906</v>
      </c>
      <c r="I2762">
        <v>57602.003577392461</v>
      </c>
      <c r="J2762">
        <f>ROUND(Table1[[#This Row],[Discharge Time (s)]]/3600,3)</f>
        <v>16.001000000000001</v>
      </c>
    </row>
    <row r="2763" spans="1:10">
      <c r="A2763" t="s">
        <v>10</v>
      </c>
      <c r="B2763">
        <v>4</v>
      </c>
      <c r="C2763" s="20">
        <v>136</v>
      </c>
      <c r="D2763" t="str">
        <f>IF(OR(MOD((Table1[[#This Row],[Cycle]])-1,8)=0,Table1[[#This Row],[Cycle]]=1),"Yes","No")</f>
        <v>No</v>
      </c>
      <c r="E2763">
        <v>0</v>
      </c>
      <c r="F2763">
        <f t="shared" si="47"/>
        <v>0</v>
      </c>
      <c r="H2763">
        <v>1.7112715244293213</v>
      </c>
      <c r="I2763">
        <v>0</v>
      </c>
      <c r="J2763">
        <f>ROUND(Table1[[#This Row],[Discharge Time (s)]]/3600,3)</f>
        <v>0</v>
      </c>
    </row>
    <row r="2764" spans="1:10">
      <c r="A2764" t="s">
        <v>10</v>
      </c>
      <c r="B2764">
        <v>4</v>
      </c>
      <c r="C2764" s="20">
        <v>137</v>
      </c>
      <c r="D2764" t="str">
        <f>IF(OR(MOD((Table1[[#This Row],[Cycle]])-1,8)=0,Table1[[#This Row],[Cycle]]=1),"Yes","No")</f>
        <v>Yes</v>
      </c>
      <c r="E2764">
        <v>1.6349577251655999E-2</v>
      </c>
      <c r="F2764">
        <f t="shared" si="47"/>
        <v>16.349577251655997</v>
      </c>
      <c r="H2764">
        <v>1.7112715244293213</v>
      </c>
      <c r="I2764">
        <v>100391.03673448403</v>
      </c>
      <c r="J2764">
        <f>ROUND(Table1[[#This Row],[Discharge Time (s)]]/3600,3)</f>
        <v>27.885999999999999</v>
      </c>
    </row>
    <row r="2765" spans="1:10">
      <c r="A2765" t="s">
        <v>10</v>
      </c>
      <c r="B2765">
        <v>4</v>
      </c>
      <c r="C2765" s="20">
        <v>138</v>
      </c>
      <c r="D2765" t="str">
        <f>IF(OR(MOD((Table1[[#This Row],[Cycle]])-1,8)=0,Table1[[#This Row],[Cycle]]=1),"Yes","No")</f>
        <v>No</v>
      </c>
      <c r="E2765">
        <v>1.0004661271060001E-2</v>
      </c>
      <c r="F2765">
        <f t="shared" si="47"/>
        <v>10.00466127106</v>
      </c>
      <c r="H2765">
        <v>1.7104072570800781</v>
      </c>
      <c r="I2765">
        <v>57600.030838886429</v>
      </c>
      <c r="J2765">
        <f>ROUND(Table1[[#This Row],[Discharge Time (s)]]/3600,3)</f>
        <v>16</v>
      </c>
    </row>
    <row r="2766" spans="1:10">
      <c r="A2766" t="s">
        <v>10</v>
      </c>
      <c r="B2766">
        <v>4</v>
      </c>
      <c r="C2766" s="20">
        <v>139</v>
      </c>
      <c r="D2766" t="str">
        <f>IF(OR(MOD((Table1[[#This Row],[Cycle]])-1,8)=0,Table1[[#This Row],[Cycle]]=1),"Yes","No")</f>
        <v>No</v>
      </c>
      <c r="E2766">
        <v>9.9949075441150004E-3</v>
      </c>
      <c r="F2766">
        <f t="shared" si="47"/>
        <v>9.9949075441149997</v>
      </c>
      <c r="H2766">
        <v>1.8438395261764526</v>
      </c>
      <c r="I2766">
        <v>57600.041531850977</v>
      </c>
      <c r="J2766">
        <f>ROUND(Table1[[#This Row],[Discharge Time (s)]]/3600,3)</f>
        <v>16</v>
      </c>
    </row>
    <row r="2767" spans="1:10">
      <c r="A2767" t="s">
        <v>10</v>
      </c>
      <c r="B2767">
        <v>4</v>
      </c>
      <c r="C2767" s="20">
        <v>140</v>
      </c>
      <c r="D2767" t="str">
        <f>IF(OR(MOD((Table1[[#This Row],[Cycle]])-1,8)=0,Table1[[#This Row],[Cycle]]=1),"Yes","No")</f>
        <v>No</v>
      </c>
      <c r="E2767">
        <v>1.0001682871863E-2</v>
      </c>
      <c r="F2767">
        <f t="shared" si="47"/>
        <v>10.001682871863</v>
      </c>
      <c r="H2767">
        <v>1.6673927307128906</v>
      </c>
      <c r="I2767">
        <v>57600.039706706237</v>
      </c>
      <c r="J2767">
        <f>ROUND(Table1[[#This Row],[Discharge Time (s)]]/3600,3)</f>
        <v>16</v>
      </c>
    </row>
    <row r="2768" spans="1:10">
      <c r="A2768" t="s">
        <v>10</v>
      </c>
      <c r="B2768">
        <v>4</v>
      </c>
      <c r="C2768" s="20">
        <v>141</v>
      </c>
      <c r="D2768" t="str">
        <f>IF(OR(MOD((Table1[[#This Row],[Cycle]])-1,8)=0,Table1[[#This Row],[Cycle]]=1),"Yes","No")</f>
        <v>No</v>
      </c>
      <c r="E2768">
        <v>1.0001846165410999E-2</v>
      </c>
      <c r="F2768">
        <f t="shared" si="47"/>
        <v>10.001846165410999</v>
      </c>
      <c r="H2768">
        <v>1.7112715244293213</v>
      </c>
      <c r="I2768">
        <v>57600.039536734053</v>
      </c>
      <c r="J2768">
        <f>ROUND(Table1[[#This Row],[Discharge Time (s)]]/3600,3)</f>
        <v>16</v>
      </c>
    </row>
    <row r="2769" spans="1:10">
      <c r="A2769" t="s">
        <v>10</v>
      </c>
      <c r="B2769">
        <v>4</v>
      </c>
      <c r="C2769" s="20">
        <v>142</v>
      </c>
      <c r="D2769" t="str">
        <f>IF(OR(MOD((Table1[[#This Row],[Cycle]])-1,8)=0,Table1[[#This Row],[Cycle]]=1),"Yes","No")</f>
        <v>No</v>
      </c>
      <c r="E2769">
        <v>1.0005285988493999E-2</v>
      </c>
      <c r="F2769">
        <f t="shared" si="47"/>
        <v>10.005285988494</v>
      </c>
      <c r="H2769">
        <v>0</v>
      </c>
      <c r="I2769">
        <v>57600.038342067317</v>
      </c>
      <c r="J2769">
        <f>ROUND(Table1[[#This Row],[Discharge Time (s)]]/3600,3)</f>
        <v>16</v>
      </c>
    </row>
    <row r="2770" spans="1:10">
      <c r="A2770" t="s">
        <v>10</v>
      </c>
      <c r="B2770">
        <v>4</v>
      </c>
      <c r="C2770" s="20">
        <v>143</v>
      </c>
      <c r="D2770" t="str">
        <f>IF(OR(MOD((Table1[[#This Row],[Cycle]])-1,8)=0,Table1[[#This Row],[Cycle]]=1),"Yes","No")</f>
        <v>No</v>
      </c>
      <c r="E2770">
        <v>1.0008309854482001E-2</v>
      </c>
      <c r="F2770">
        <f t="shared" si="47"/>
        <v>10.008309854482</v>
      </c>
      <c r="H2770">
        <v>1.755150318145752</v>
      </c>
      <c r="I2770">
        <v>57600.040781388467</v>
      </c>
      <c r="J2770">
        <f>ROUND(Table1[[#This Row],[Discharge Time (s)]]/3600,3)</f>
        <v>16</v>
      </c>
    </row>
    <row r="2771" spans="1:10">
      <c r="A2771" t="s">
        <v>10</v>
      </c>
      <c r="B2771">
        <v>4</v>
      </c>
      <c r="C2771" s="20">
        <v>144</v>
      </c>
      <c r="D2771" t="str">
        <f>IF(OR(MOD((Table1[[#This Row],[Cycle]])-1,8)=0,Table1[[#This Row],[Cycle]]=1),"Yes","No")</f>
        <v>No</v>
      </c>
      <c r="E2771">
        <v>0</v>
      </c>
      <c r="F2771">
        <f t="shared" si="47"/>
        <v>0</v>
      </c>
      <c r="H2771">
        <v>1.6682357788085938</v>
      </c>
      <c r="I2771">
        <v>0</v>
      </c>
      <c r="J2771">
        <f>ROUND(Table1[[#This Row],[Discharge Time (s)]]/3600,3)</f>
        <v>0</v>
      </c>
    </row>
    <row r="2772" spans="1:10">
      <c r="A2772" t="s">
        <v>10</v>
      </c>
      <c r="B2772">
        <v>4</v>
      </c>
      <c r="C2772" s="20">
        <v>145</v>
      </c>
      <c r="D2772" t="str">
        <f>IF(OR(MOD((Table1[[#This Row],[Cycle]])-1,8)=0,Table1[[#This Row],[Cycle]]=1),"Yes","No")</f>
        <v>Yes</v>
      </c>
      <c r="E2772">
        <v>1.6309564708338001E-2</v>
      </c>
      <c r="F2772">
        <f t="shared" si="47"/>
        <v>16.309564708338002</v>
      </c>
      <c r="H2772">
        <v>1.6682357788085938</v>
      </c>
      <c r="I2772">
        <v>100089.85501284237</v>
      </c>
      <c r="J2772">
        <f>ROUND(Table1[[#This Row],[Discharge Time (s)]]/3600,3)</f>
        <v>27.803000000000001</v>
      </c>
    </row>
    <row r="2773" spans="1:10">
      <c r="A2773" t="s">
        <v>10</v>
      </c>
      <c r="B2773">
        <v>4</v>
      </c>
      <c r="C2773" s="20">
        <v>146</v>
      </c>
      <c r="D2773" t="str">
        <f>IF(OR(MOD((Table1[[#This Row],[Cycle]])-1,8)=0,Table1[[#This Row],[Cycle]]=1),"Yes","No")</f>
        <v>No</v>
      </c>
      <c r="E2773">
        <v>9.9881412132730007E-3</v>
      </c>
      <c r="F2773">
        <f t="shared" si="47"/>
        <v>9.9881412132729999</v>
      </c>
      <c r="H2773">
        <v>1.7972127199172974</v>
      </c>
      <c r="I2773">
        <v>57600.038040329397</v>
      </c>
      <c r="J2773">
        <f>ROUND(Table1[[#This Row],[Discharge Time (s)]]/3600,3)</f>
        <v>16</v>
      </c>
    </row>
    <row r="2774" spans="1:10">
      <c r="A2774" t="s">
        <v>10</v>
      </c>
      <c r="B2774">
        <v>4</v>
      </c>
      <c r="C2774" s="20">
        <v>147</v>
      </c>
      <c r="D2774" t="str">
        <f>IF(OR(MOD((Table1[[#This Row],[Cycle]])-1,8)=0,Table1[[#This Row],[Cycle]]=1),"Yes","No")</f>
        <v>No</v>
      </c>
      <c r="E2774">
        <v>9.9925790401330008E-3</v>
      </c>
      <c r="F2774">
        <f t="shared" si="47"/>
        <v>9.9925790401330001</v>
      </c>
      <c r="H2774">
        <v>1.9745440483093262</v>
      </c>
      <c r="I2774">
        <v>57600.035442460503</v>
      </c>
      <c r="J2774">
        <f>ROUND(Table1[[#This Row],[Discharge Time (s)]]/3600,3)</f>
        <v>16</v>
      </c>
    </row>
    <row r="2775" spans="1:10">
      <c r="A2775" t="s">
        <v>10</v>
      </c>
      <c r="B2775">
        <v>4</v>
      </c>
      <c r="C2775" s="20">
        <v>148</v>
      </c>
      <c r="D2775" t="str">
        <f>IF(OR(MOD((Table1[[#This Row],[Cycle]])-1,8)=0,Table1[[#This Row],[Cycle]]=1),"Yes","No")</f>
        <v>No</v>
      </c>
      <c r="E2775">
        <v>1.0006027266910999E-2</v>
      </c>
      <c r="F2775">
        <f t="shared" si="47"/>
        <v>10.006027266911</v>
      </c>
      <c r="H2775">
        <v>1.7121366262435913</v>
      </c>
      <c r="I2775">
        <v>57600.033846097009</v>
      </c>
      <c r="J2775">
        <f>ROUND(Table1[[#This Row],[Discharge Time (s)]]/3600,3)</f>
        <v>16</v>
      </c>
    </row>
    <row r="2776" spans="1:10">
      <c r="A2776" t="s">
        <v>10</v>
      </c>
      <c r="B2776">
        <v>4</v>
      </c>
      <c r="C2776" s="20">
        <v>149</v>
      </c>
      <c r="D2776" t="str">
        <f>IF(OR(MOD((Table1[[#This Row],[Cycle]])-1,8)=0,Table1[[#This Row],[Cycle]]=1),"Yes","No")</f>
        <v>No</v>
      </c>
      <c r="E2776">
        <v>1.0003756281604E-2</v>
      </c>
      <c r="F2776">
        <f t="shared" si="47"/>
        <v>10.003756281604</v>
      </c>
      <c r="H2776">
        <v>1.7112715244293213</v>
      </c>
      <c r="I2776">
        <v>57600.037593919711</v>
      </c>
      <c r="J2776">
        <f>ROUND(Table1[[#This Row],[Discharge Time (s)]]/3600,3)</f>
        <v>16</v>
      </c>
    </row>
    <row r="2777" spans="1:10">
      <c r="A2777" t="s">
        <v>10</v>
      </c>
      <c r="B2777">
        <v>4</v>
      </c>
      <c r="C2777" s="20">
        <v>150</v>
      </c>
      <c r="D2777" t="str">
        <f>IF(OR(MOD((Table1[[#This Row],[Cycle]])-1,8)=0,Table1[[#This Row],[Cycle]]=1),"Yes","No")</f>
        <v>No</v>
      </c>
      <c r="E2777">
        <v>1.000289513393E-2</v>
      </c>
      <c r="F2777">
        <f t="shared" si="47"/>
        <v>10.00289513393</v>
      </c>
      <c r="H2777">
        <v>1.6690795421600342</v>
      </c>
      <c r="I2777">
        <v>57600.037686100623</v>
      </c>
      <c r="J2777">
        <f>ROUND(Table1[[#This Row],[Discharge Time (s)]]/3600,3)</f>
        <v>16</v>
      </c>
    </row>
    <row r="2778" spans="1:10">
      <c r="A2778" t="s">
        <v>10</v>
      </c>
      <c r="B2778">
        <v>4</v>
      </c>
      <c r="C2778" s="20">
        <v>151</v>
      </c>
      <c r="D2778" t="str">
        <f>IF(OR(MOD((Table1[[#This Row],[Cycle]])-1,8)=0,Table1[[#This Row],[Cycle]]=1),"Yes","No")</f>
        <v>No</v>
      </c>
      <c r="E2778">
        <v>1.0003795151766E-2</v>
      </c>
      <c r="F2778">
        <f t="shared" si="47"/>
        <v>10.003795151766001</v>
      </c>
      <c r="H2778">
        <v>1.6673927307128906</v>
      </c>
      <c r="I2778">
        <v>57600.037836417978</v>
      </c>
      <c r="J2778">
        <f>ROUND(Table1[[#This Row],[Discharge Time (s)]]/3600,3)</f>
        <v>16</v>
      </c>
    </row>
    <row r="2779" spans="1:10">
      <c r="A2779" t="s">
        <v>10</v>
      </c>
      <c r="B2779">
        <v>4</v>
      </c>
      <c r="C2779" s="20">
        <v>152</v>
      </c>
      <c r="D2779" t="str">
        <f>IF(OR(MOD((Table1[[#This Row],[Cycle]])-1,8)=0,Table1[[#This Row],[Cycle]]=1),"Yes","No")</f>
        <v>No</v>
      </c>
      <c r="E2779">
        <v>0</v>
      </c>
      <c r="F2779">
        <f t="shared" si="47"/>
        <v>0</v>
      </c>
      <c r="H2779">
        <v>1.7972127199172974</v>
      </c>
      <c r="I2779">
        <v>0</v>
      </c>
      <c r="J2779">
        <f>ROUND(Table1[[#This Row],[Discharge Time (s)]]/3600,3)</f>
        <v>0</v>
      </c>
    </row>
    <row r="2780" spans="1:10">
      <c r="A2780" t="s">
        <v>10</v>
      </c>
      <c r="B2780">
        <v>4</v>
      </c>
      <c r="C2780" s="20">
        <v>153</v>
      </c>
      <c r="D2780" t="str">
        <f>IF(OR(MOD((Table1[[#This Row],[Cycle]])-1,8)=0,Table1[[#This Row],[Cycle]]=1),"Yes","No")</f>
        <v>Yes</v>
      </c>
      <c r="E2780">
        <v>1.6274373398234999E-2</v>
      </c>
      <c r="F2780">
        <f t="shared" si="47"/>
        <v>16.274373398234999</v>
      </c>
      <c r="H2780">
        <v>1.7972127199172974</v>
      </c>
      <c r="I2780">
        <v>99865.029376627543</v>
      </c>
      <c r="J2780">
        <f>ROUND(Table1[[#This Row],[Discharge Time (s)]]/3600,3)</f>
        <v>27.74</v>
      </c>
    </row>
    <row r="2781" spans="1:10">
      <c r="A2781" t="s">
        <v>10</v>
      </c>
      <c r="B2781">
        <v>4</v>
      </c>
      <c r="C2781" s="20">
        <v>154</v>
      </c>
      <c r="D2781" t="str">
        <f>IF(OR(MOD((Table1[[#This Row],[Cycle]])-1,8)=0,Table1[[#This Row],[Cycle]]=1),"Yes","No")</f>
        <v>No</v>
      </c>
      <c r="E2781">
        <v>1.0003296898591999E-2</v>
      </c>
      <c r="F2781">
        <f t="shared" si="47"/>
        <v>10.003296898592</v>
      </c>
      <c r="H2781">
        <v>1.8410471677780151</v>
      </c>
      <c r="I2781">
        <v>57600.037767738031</v>
      </c>
      <c r="J2781">
        <f>ROUND(Table1[[#This Row],[Discharge Time (s)]]/3600,3)</f>
        <v>16</v>
      </c>
    </row>
    <row r="2782" spans="1:10">
      <c r="A2782" t="s">
        <v>10</v>
      </c>
      <c r="B2782">
        <v>4</v>
      </c>
      <c r="C2782" s="20">
        <v>155</v>
      </c>
      <c r="D2782" t="str">
        <f>IF(OR(MOD((Table1[[#This Row],[Cycle]])-1,8)=0,Table1[[#This Row],[Cycle]]=1),"Yes","No")</f>
        <v>No</v>
      </c>
      <c r="E2782">
        <v>1.0004302931344E-2</v>
      </c>
      <c r="F2782">
        <f t="shared" si="47"/>
        <v>10.004302931344</v>
      </c>
      <c r="H2782">
        <v>2.0174033641815186</v>
      </c>
      <c r="I2782">
        <v>57600.034652878923</v>
      </c>
      <c r="J2782">
        <f>ROUND(Table1[[#This Row],[Discharge Time (s)]]/3600,3)</f>
        <v>16</v>
      </c>
    </row>
    <row r="2783" spans="1:10">
      <c r="A2783" t="s">
        <v>10</v>
      </c>
      <c r="B2783">
        <v>4</v>
      </c>
      <c r="C2783" s="20">
        <v>156</v>
      </c>
      <c r="D2783" t="str">
        <f>IF(OR(MOD((Table1[[#This Row],[Cycle]])-1,8)=0,Table1[[#This Row],[Cycle]]=1),"Yes","No")</f>
        <v>No</v>
      </c>
      <c r="E2783">
        <v>1.0003084528338001E-2</v>
      </c>
      <c r="F2783">
        <f t="shared" si="47"/>
        <v>10.003084528338</v>
      </c>
      <c r="H2783">
        <v>1.755150318145752</v>
      </c>
      <c r="I2783">
        <v>57600.037926081277</v>
      </c>
      <c r="J2783">
        <f>ROUND(Table1[[#This Row],[Discharge Time (s)]]/3600,3)</f>
        <v>16</v>
      </c>
    </row>
    <row r="2784" spans="1:10">
      <c r="A2784" t="s">
        <v>10</v>
      </c>
      <c r="B2784">
        <v>4</v>
      </c>
      <c r="C2784" s="20">
        <v>157</v>
      </c>
      <c r="D2784" t="str">
        <f>IF(OR(MOD((Table1[[#This Row],[Cycle]])-1,8)=0,Table1[[#This Row],[Cycle]]=1),"Yes","No")</f>
        <v>No</v>
      </c>
      <c r="E2784">
        <v>1.0005956726173999E-2</v>
      </c>
      <c r="F2784">
        <f t="shared" si="47"/>
        <v>10.005956726173999</v>
      </c>
      <c r="H2784">
        <v>1.7542638778686523</v>
      </c>
      <c r="I2784">
        <v>57600.037674156883</v>
      </c>
      <c r="J2784">
        <f>ROUND(Table1[[#This Row],[Discharge Time (s)]]/3600,3)</f>
        <v>16</v>
      </c>
    </row>
    <row r="2785" spans="1:10">
      <c r="A2785" t="s">
        <v>10</v>
      </c>
      <c r="B2785">
        <v>4</v>
      </c>
      <c r="C2785" s="20">
        <v>158</v>
      </c>
      <c r="D2785" t="str">
        <f>IF(OR(MOD((Table1[[#This Row],[Cycle]])-1,8)=0,Table1[[#This Row],[Cycle]]=1),"Yes","No")</f>
        <v>No</v>
      </c>
      <c r="E2785">
        <v>1.0005875571941001E-2</v>
      </c>
      <c r="F2785">
        <f t="shared" si="47"/>
        <v>10.005875571941001</v>
      </c>
      <c r="H2785">
        <v>1.7981204986572266</v>
      </c>
      <c r="I2785">
        <v>57600.037506617533</v>
      </c>
      <c r="J2785">
        <f>ROUND(Table1[[#This Row],[Discharge Time (s)]]/3600,3)</f>
        <v>16</v>
      </c>
    </row>
    <row r="2786" spans="1:10">
      <c r="A2786" t="s">
        <v>10</v>
      </c>
      <c r="B2786">
        <v>4</v>
      </c>
      <c r="C2786" s="20">
        <v>159</v>
      </c>
      <c r="D2786" t="str">
        <f>IF(OR(MOD((Table1[[#This Row],[Cycle]])-1,8)=0,Table1[[#This Row],[Cycle]]=1),"Yes","No")</f>
        <v>No</v>
      </c>
      <c r="E2786">
        <v>1.0004665828783E-2</v>
      </c>
      <c r="F2786">
        <f t="shared" si="47"/>
        <v>10.004665828783001</v>
      </c>
      <c r="H2786">
        <v>1.8410471677780151</v>
      </c>
      <c r="I2786">
        <v>57602.028005875574</v>
      </c>
      <c r="J2786">
        <f>ROUND(Table1[[#This Row],[Discharge Time (s)]]/3600,3)</f>
        <v>16.001000000000001</v>
      </c>
    </row>
    <row r="2787" spans="1:10">
      <c r="A2787" t="s">
        <v>10</v>
      </c>
      <c r="B2787">
        <v>4</v>
      </c>
      <c r="C2787" s="20">
        <v>160</v>
      </c>
      <c r="D2787" t="str">
        <f>IF(OR(MOD((Table1[[#This Row],[Cycle]])-1,8)=0,Table1[[#This Row],[Cycle]]=1),"Yes","No")</f>
        <v>No</v>
      </c>
      <c r="E2787">
        <v>0</v>
      </c>
      <c r="F2787">
        <f t="shared" si="47"/>
        <v>0</v>
      </c>
      <c r="H2787">
        <v>1.755150318145752</v>
      </c>
      <c r="I2787">
        <v>0</v>
      </c>
      <c r="J2787">
        <f>ROUND(Table1[[#This Row],[Discharge Time (s)]]/3600,3)</f>
        <v>0</v>
      </c>
    </row>
    <row r="2788" spans="1:10">
      <c r="A2788" t="s">
        <v>10</v>
      </c>
      <c r="B2788">
        <v>4</v>
      </c>
      <c r="C2788" s="20">
        <v>161</v>
      </c>
      <c r="D2788" t="str">
        <f>IF(OR(MOD((Table1[[#This Row],[Cycle]])-1,8)=0,Table1[[#This Row],[Cycle]]=1),"Yes","No")</f>
        <v>Yes</v>
      </c>
      <c r="E2788">
        <v>1.6262481118384998E-2</v>
      </c>
      <c r="F2788">
        <f t="shared" si="47"/>
        <v>16.262481118384997</v>
      </c>
      <c r="H2788">
        <v>1.755150318145752</v>
      </c>
      <c r="I2788">
        <v>99755.334736078876</v>
      </c>
      <c r="J2788">
        <f>ROUND(Table1[[#This Row],[Discharge Time (s)]]/3600,3)</f>
        <v>27.71</v>
      </c>
    </row>
    <row r="2789" spans="1:10">
      <c r="A2789" t="s">
        <v>10</v>
      </c>
      <c r="B2789">
        <v>4</v>
      </c>
      <c r="C2789" s="20">
        <v>162</v>
      </c>
      <c r="D2789" t="str">
        <f>IF(OR(MOD((Table1[[#This Row],[Cycle]])-1,8)=0,Table1[[#This Row],[Cycle]]=1),"Yes","No")</f>
        <v>No</v>
      </c>
      <c r="E2789">
        <v>1.0007825494832E-2</v>
      </c>
      <c r="F2789">
        <f t="shared" ref="F2789:F2852" si="48">1000*E2789</f>
        <v>10.007825494832</v>
      </c>
      <c r="H2789">
        <v>1.755150318145752</v>
      </c>
      <c r="I2789">
        <v>57600.077865422187</v>
      </c>
      <c r="J2789">
        <f>ROUND(Table1[[#This Row],[Discharge Time (s)]]/3600,3)</f>
        <v>16</v>
      </c>
    </row>
    <row r="2790" spans="1:10">
      <c r="A2790" t="s">
        <v>10</v>
      </c>
      <c r="B2790">
        <v>4</v>
      </c>
      <c r="C2790" s="20">
        <v>163</v>
      </c>
      <c r="D2790" t="str">
        <f>IF(OR(MOD((Table1[[#This Row],[Cycle]])-1,8)=0,Table1[[#This Row],[Cycle]]=1),"Yes","No")</f>
        <v>No</v>
      </c>
      <c r="E2790">
        <v>1.0006167373741E-2</v>
      </c>
      <c r="F2790">
        <f t="shared" si="48"/>
        <v>10.006167373741</v>
      </c>
      <c r="H2790">
        <v>2.0163850784301758</v>
      </c>
      <c r="I2790">
        <v>57600.039694653402</v>
      </c>
      <c r="J2790">
        <f>ROUND(Table1[[#This Row],[Discharge Time (s)]]/3600,3)</f>
        <v>16</v>
      </c>
    </row>
    <row r="2791" spans="1:10">
      <c r="A2791" t="s">
        <v>10</v>
      </c>
      <c r="B2791">
        <v>4</v>
      </c>
      <c r="C2791" s="20">
        <v>164</v>
      </c>
      <c r="D2791" t="str">
        <f>IF(OR(MOD((Table1[[#This Row],[Cycle]])-1,8)=0,Table1[[#This Row],[Cycle]]=1),"Yes","No")</f>
        <v>No</v>
      </c>
      <c r="E2791">
        <v>1.0004563211388E-2</v>
      </c>
      <c r="F2791">
        <f t="shared" si="48"/>
        <v>10.004563211388</v>
      </c>
      <c r="H2791">
        <v>1.755150318145752</v>
      </c>
      <c r="I2791">
        <v>57600.034765994358</v>
      </c>
      <c r="J2791">
        <f>ROUND(Table1[[#This Row],[Discharge Time (s)]]/3600,3)</f>
        <v>16</v>
      </c>
    </row>
    <row r="2792" spans="1:10">
      <c r="A2792" t="s">
        <v>10</v>
      </c>
      <c r="B2792">
        <v>4</v>
      </c>
      <c r="C2792" s="20">
        <v>165</v>
      </c>
      <c r="D2792" t="str">
        <f>IF(OR(MOD((Table1[[#This Row],[Cycle]])-1,8)=0,Table1[[#This Row],[Cycle]]=1),"Yes","No")</f>
        <v>No</v>
      </c>
      <c r="E2792">
        <v>9.9863228913810009E-3</v>
      </c>
      <c r="F2792">
        <f t="shared" si="48"/>
        <v>9.9863228913810005</v>
      </c>
      <c r="H2792">
        <v>1.8429077863693237</v>
      </c>
      <c r="I2792">
        <v>57600.037771976735</v>
      </c>
      <c r="J2792">
        <f>ROUND(Table1[[#This Row],[Discharge Time (s)]]/3600,3)</f>
        <v>16</v>
      </c>
    </row>
    <row r="2793" spans="1:10">
      <c r="A2793" t="s">
        <v>10</v>
      </c>
      <c r="B2793">
        <v>4</v>
      </c>
      <c r="C2793" s="20">
        <v>166</v>
      </c>
      <c r="D2793" t="str">
        <f>IF(OR(MOD((Table1[[#This Row],[Cycle]])-1,8)=0,Table1[[#This Row],[Cycle]]=1),"Yes","No")</f>
        <v>No</v>
      </c>
      <c r="E2793">
        <v>9.9884775707910003E-3</v>
      </c>
      <c r="F2793">
        <f t="shared" si="48"/>
        <v>9.9884775707909998</v>
      </c>
      <c r="H2793">
        <v>1.7104072570800781</v>
      </c>
      <c r="I2793">
        <v>57600.035555405142</v>
      </c>
      <c r="J2793">
        <f>ROUND(Table1[[#This Row],[Discharge Time (s)]]/3600,3)</f>
        <v>16</v>
      </c>
    </row>
    <row r="2794" spans="1:10">
      <c r="A2794" t="s">
        <v>10</v>
      </c>
      <c r="B2794">
        <v>4</v>
      </c>
      <c r="C2794" s="20">
        <v>167</v>
      </c>
      <c r="D2794" t="str">
        <f>IF(OR(MOD((Table1[[#This Row],[Cycle]])-1,8)=0,Table1[[#This Row],[Cycle]]=1),"Yes","No")</f>
        <v>No</v>
      </c>
      <c r="E2794">
        <v>1.0007189890209999E-2</v>
      </c>
      <c r="F2794">
        <f t="shared" si="48"/>
        <v>10.007189890209998</v>
      </c>
      <c r="H2794">
        <v>1.755150318145752</v>
      </c>
      <c r="I2794">
        <v>57602.043643426077</v>
      </c>
      <c r="J2794">
        <f>ROUND(Table1[[#This Row],[Discharge Time (s)]]/3600,3)</f>
        <v>16.001000000000001</v>
      </c>
    </row>
    <row r="2795" spans="1:10">
      <c r="A2795" t="s">
        <v>10</v>
      </c>
      <c r="B2795">
        <v>4</v>
      </c>
      <c r="C2795" s="20">
        <v>168</v>
      </c>
      <c r="D2795" t="str">
        <f>IF(OR(MOD((Table1[[#This Row],[Cycle]])-1,8)=0,Table1[[#This Row],[Cycle]]=1),"Yes","No")</f>
        <v>No</v>
      </c>
      <c r="E2795">
        <v>0</v>
      </c>
      <c r="F2795">
        <f t="shared" si="48"/>
        <v>0</v>
      </c>
      <c r="H2795">
        <v>1.8410471677780151</v>
      </c>
      <c r="I2795">
        <v>0</v>
      </c>
      <c r="J2795">
        <f>ROUND(Table1[[#This Row],[Discharge Time (s)]]/3600,3)</f>
        <v>0</v>
      </c>
    </row>
    <row r="2796" spans="1:10">
      <c r="A2796" t="s">
        <v>10</v>
      </c>
      <c r="B2796">
        <v>4</v>
      </c>
      <c r="C2796" s="20">
        <v>169</v>
      </c>
      <c r="D2796" t="str">
        <f>IF(OR(MOD((Table1[[#This Row],[Cycle]])-1,8)=0,Table1[[#This Row],[Cycle]]=1),"Yes","No")</f>
        <v>Yes</v>
      </c>
      <c r="E2796">
        <v>1.6252945089699999E-2</v>
      </c>
      <c r="F2796">
        <f t="shared" si="48"/>
        <v>16.252945089699999</v>
      </c>
      <c r="H2796">
        <v>1.8410471677780151</v>
      </c>
      <c r="I2796">
        <v>99847.448545343141</v>
      </c>
      <c r="J2796">
        <f>ROUND(Table1[[#This Row],[Discharge Time (s)]]/3600,3)</f>
        <v>27.734999999999999</v>
      </c>
    </row>
    <row r="2797" spans="1:10">
      <c r="A2797" t="s">
        <v>10</v>
      </c>
      <c r="B2797">
        <v>4</v>
      </c>
      <c r="C2797" s="20">
        <v>170</v>
      </c>
      <c r="D2797" t="str">
        <f>IF(OR(MOD((Table1[[#This Row],[Cycle]])-1,8)=0,Table1[[#This Row],[Cycle]]=1),"Yes","No")</f>
        <v>No</v>
      </c>
      <c r="E2797">
        <v>9.9855171012119999E-3</v>
      </c>
      <c r="F2797">
        <f t="shared" si="48"/>
        <v>9.9855171012120003</v>
      </c>
      <c r="H2797">
        <v>1.7112715244293213</v>
      </c>
      <c r="I2797">
        <v>57600.030923510247</v>
      </c>
      <c r="J2797">
        <f>ROUND(Table1[[#This Row],[Discharge Time (s)]]/3600,3)</f>
        <v>16</v>
      </c>
    </row>
    <row r="2798" spans="1:10">
      <c r="A2798" t="s">
        <v>10</v>
      </c>
      <c r="B2798">
        <v>4</v>
      </c>
      <c r="C2798" s="20">
        <v>171</v>
      </c>
      <c r="D2798" t="str">
        <f>IF(OR(MOD((Table1[[#This Row],[Cycle]])-1,8)=0,Table1[[#This Row],[Cycle]]=1),"Yes","No")</f>
        <v>No</v>
      </c>
      <c r="E2798">
        <v>1.000753466129E-2</v>
      </c>
      <c r="F2798">
        <f t="shared" si="48"/>
        <v>10.00753466129</v>
      </c>
      <c r="H2798">
        <v>1.9316413402557373</v>
      </c>
      <c r="I2798">
        <v>57600.037560762066</v>
      </c>
      <c r="J2798">
        <f>ROUND(Table1[[#This Row],[Discharge Time (s)]]/3600,3)</f>
        <v>16</v>
      </c>
    </row>
    <row r="2799" spans="1:10">
      <c r="A2799" t="s">
        <v>10</v>
      </c>
      <c r="B2799">
        <v>4</v>
      </c>
      <c r="C2799" s="20">
        <v>172</v>
      </c>
      <c r="D2799" t="str">
        <f>IF(OR(MOD((Table1[[#This Row],[Cycle]])-1,8)=0,Table1[[#This Row],[Cycle]]=1),"Yes","No")</f>
        <v>No</v>
      </c>
      <c r="E2799">
        <v>1.0005449305213E-2</v>
      </c>
      <c r="F2799">
        <f t="shared" si="48"/>
        <v>10.005449305213</v>
      </c>
      <c r="H2799">
        <v>1.7981204986572266</v>
      </c>
      <c r="I2799">
        <v>57600.037580259537</v>
      </c>
      <c r="J2799">
        <f>ROUND(Table1[[#This Row],[Discharge Time (s)]]/3600,3)</f>
        <v>16</v>
      </c>
    </row>
    <row r="2800" spans="1:10">
      <c r="A2800" t="s">
        <v>10</v>
      </c>
      <c r="B2800">
        <v>4</v>
      </c>
      <c r="C2800" s="20">
        <v>173</v>
      </c>
      <c r="D2800" t="str">
        <f>IF(OR(MOD((Table1[[#This Row],[Cycle]])-1,8)=0,Table1[[#This Row],[Cycle]]=1),"Yes","No")</f>
        <v>No</v>
      </c>
      <c r="E2800">
        <v>9.9911554579039993E-3</v>
      </c>
      <c r="F2800">
        <f t="shared" si="48"/>
        <v>9.9911554579040001</v>
      </c>
      <c r="H2800">
        <v>1.8419770002365112</v>
      </c>
      <c r="I2800">
        <v>57600.038011311481</v>
      </c>
      <c r="J2800">
        <f>ROUND(Table1[[#This Row],[Discharge Time (s)]]/3600,3)</f>
        <v>16</v>
      </c>
    </row>
    <row r="2801" spans="1:10">
      <c r="A2801" t="s">
        <v>10</v>
      </c>
      <c r="B2801">
        <v>4</v>
      </c>
      <c r="C2801" s="20">
        <v>174</v>
      </c>
      <c r="D2801" t="str">
        <f>IF(OR(MOD((Table1[[#This Row],[Cycle]])-1,8)=0,Table1[[#This Row],[Cycle]]=1),"Yes","No")</f>
        <v>No</v>
      </c>
      <c r="E2801">
        <v>1.0005822216636E-2</v>
      </c>
      <c r="F2801">
        <f t="shared" si="48"/>
        <v>10.005822216636</v>
      </c>
      <c r="H2801">
        <v>1.8419770002365112</v>
      </c>
      <c r="I2801">
        <v>57600.044937665967</v>
      </c>
      <c r="J2801">
        <f>ROUND(Table1[[#This Row],[Discharge Time (s)]]/3600,3)</f>
        <v>16</v>
      </c>
    </row>
    <row r="2802" spans="1:10">
      <c r="A2802" t="s">
        <v>10</v>
      </c>
      <c r="B2802">
        <v>4</v>
      </c>
      <c r="C2802" s="20">
        <v>175</v>
      </c>
      <c r="D2802" t="str">
        <f>IF(OR(MOD((Table1[[#This Row],[Cycle]])-1,8)=0,Table1[[#This Row],[Cycle]]=1),"Yes","No")</f>
        <v>No</v>
      </c>
      <c r="E2802">
        <v>1.0005569963707999E-2</v>
      </c>
      <c r="F2802">
        <f t="shared" si="48"/>
        <v>10.005569963708</v>
      </c>
      <c r="H2802">
        <v>1.7990289926528931</v>
      </c>
      <c r="I2802">
        <v>57600.042687568624</v>
      </c>
      <c r="J2802">
        <f>ROUND(Table1[[#This Row],[Discharge Time (s)]]/3600,3)</f>
        <v>16</v>
      </c>
    </row>
    <row r="2803" spans="1:10">
      <c r="A2803" t="s">
        <v>10</v>
      </c>
      <c r="B2803">
        <v>4</v>
      </c>
      <c r="C2803" s="20">
        <v>176</v>
      </c>
      <c r="D2803" t="str">
        <f>IF(OR(MOD((Table1[[#This Row],[Cycle]])-1,8)=0,Table1[[#This Row],[Cycle]]=1),"Yes","No")</f>
        <v>No</v>
      </c>
      <c r="E2803">
        <v>0</v>
      </c>
      <c r="F2803">
        <f t="shared" si="48"/>
        <v>0</v>
      </c>
      <c r="H2803">
        <v>1.7999385595321655</v>
      </c>
      <c r="I2803">
        <v>0</v>
      </c>
      <c r="J2803">
        <f>ROUND(Table1[[#This Row],[Discharge Time (s)]]/3600,3)</f>
        <v>0</v>
      </c>
    </row>
    <row r="2804" spans="1:10">
      <c r="A2804" t="s">
        <v>10</v>
      </c>
      <c r="B2804">
        <v>4</v>
      </c>
      <c r="C2804" s="20">
        <v>177</v>
      </c>
      <c r="D2804" t="str">
        <f>IF(OR(MOD((Table1[[#This Row],[Cycle]])-1,8)=0,Table1[[#This Row],[Cycle]]=1),"Yes","No")</f>
        <v>Yes</v>
      </c>
      <c r="E2804">
        <v>1.6202948127082999E-2</v>
      </c>
      <c r="F2804">
        <f t="shared" si="48"/>
        <v>16.202948127082998</v>
      </c>
      <c r="H2804">
        <v>1.7999385595321655</v>
      </c>
      <c r="I2804">
        <v>99339.205792579945</v>
      </c>
      <c r="J2804">
        <f>ROUND(Table1[[#This Row],[Discharge Time (s)]]/3600,3)</f>
        <v>27.594000000000001</v>
      </c>
    </row>
    <row r="2805" spans="1:10">
      <c r="A2805" t="s">
        <v>10</v>
      </c>
      <c r="B2805">
        <v>4</v>
      </c>
      <c r="C2805" s="20">
        <v>178</v>
      </c>
      <c r="D2805" t="str">
        <f>IF(OR(MOD((Table1[[#This Row],[Cycle]])-1,8)=0,Table1[[#This Row],[Cycle]]=1),"Yes","No")</f>
        <v>No</v>
      </c>
      <c r="E2805">
        <v>9.9944602057520007E-3</v>
      </c>
      <c r="F2805">
        <f t="shared" si="48"/>
        <v>9.9944602057520004</v>
      </c>
      <c r="H2805">
        <v>1.8848817348480225</v>
      </c>
      <c r="I2805">
        <v>57600.036084984815</v>
      </c>
      <c r="J2805">
        <f>ROUND(Table1[[#This Row],[Discharge Time (s)]]/3600,3)</f>
        <v>16</v>
      </c>
    </row>
    <row r="2806" spans="1:10">
      <c r="A2806" t="s">
        <v>10</v>
      </c>
      <c r="B2806">
        <v>4</v>
      </c>
      <c r="C2806" s="20">
        <v>179</v>
      </c>
      <c r="D2806" t="str">
        <f>IF(OR(MOD((Table1[[#This Row],[Cycle]])-1,8)=0,Table1[[#This Row],[Cycle]]=1),"Yes","No")</f>
        <v>No</v>
      </c>
      <c r="E2806">
        <v>9.9921780069159999E-3</v>
      </c>
      <c r="F2806">
        <f t="shared" si="48"/>
        <v>9.9921780069159993</v>
      </c>
      <c r="H2806">
        <v>2.0174033641815186</v>
      </c>
      <c r="I2806">
        <v>57600.041369232757</v>
      </c>
      <c r="J2806">
        <f>ROUND(Table1[[#This Row],[Discharge Time (s)]]/3600,3)</f>
        <v>16</v>
      </c>
    </row>
    <row r="2807" spans="1:10">
      <c r="A2807" t="s">
        <v>10</v>
      </c>
      <c r="B2807">
        <v>4</v>
      </c>
      <c r="C2807" s="20">
        <v>180</v>
      </c>
      <c r="D2807" t="str">
        <f>IF(OR(MOD((Table1[[#This Row],[Cycle]])-1,8)=0,Table1[[#This Row],[Cycle]]=1),"Yes","No")</f>
        <v>No</v>
      </c>
      <c r="E2807">
        <v>1.0004804800836001E-2</v>
      </c>
      <c r="F2807">
        <f t="shared" si="48"/>
        <v>10.004804800836</v>
      </c>
      <c r="H2807">
        <v>1.8419770002365112</v>
      </c>
      <c r="I2807">
        <v>57602.006344447305</v>
      </c>
      <c r="J2807">
        <f>ROUND(Table1[[#This Row],[Discharge Time (s)]]/3600,3)</f>
        <v>16.001000000000001</v>
      </c>
    </row>
    <row r="2808" spans="1:10">
      <c r="A2808" t="s">
        <v>10</v>
      </c>
      <c r="B2808">
        <v>4</v>
      </c>
      <c r="C2808" s="20">
        <v>181</v>
      </c>
      <c r="D2808" t="str">
        <f>IF(OR(MOD((Table1[[#This Row],[Cycle]])-1,8)=0,Table1[[#This Row],[Cycle]]=1),"Yes","No")</f>
        <v>No</v>
      </c>
      <c r="E2808">
        <v>9.9986008087949996E-3</v>
      </c>
      <c r="F2808">
        <f t="shared" si="48"/>
        <v>9.9986008087950005</v>
      </c>
      <c r="H2808">
        <v>1.7560375928878784</v>
      </c>
      <c r="I2808">
        <v>57600.04268274612</v>
      </c>
      <c r="J2808">
        <f>ROUND(Table1[[#This Row],[Discharge Time (s)]]/3600,3)</f>
        <v>16</v>
      </c>
    </row>
    <row r="2809" spans="1:10">
      <c r="A2809" t="s">
        <v>10</v>
      </c>
      <c r="B2809">
        <v>4</v>
      </c>
      <c r="C2809" s="20">
        <v>182</v>
      </c>
      <c r="D2809" t="str">
        <f>IF(OR(MOD((Table1[[#This Row],[Cycle]])-1,8)=0,Table1[[#This Row],[Cycle]]=1),"Yes","No")</f>
        <v>No</v>
      </c>
      <c r="E2809">
        <v>9.9858632917009995E-3</v>
      </c>
      <c r="F2809">
        <f t="shared" si="48"/>
        <v>9.9858632917009995</v>
      </c>
      <c r="H2809">
        <v>1.7542638778686523</v>
      </c>
      <c r="I2809">
        <v>57600.037601012198</v>
      </c>
      <c r="J2809">
        <f>ROUND(Table1[[#This Row],[Discharge Time (s)]]/3600,3)</f>
        <v>16</v>
      </c>
    </row>
    <row r="2810" spans="1:10">
      <c r="A2810" t="s">
        <v>10</v>
      </c>
      <c r="B2810">
        <v>4</v>
      </c>
      <c r="C2810" s="20">
        <v>183</v>
      </c>
      <c r="D2810" t="str">
        <f>IF(OR(MOD((Table1[[#This Row],[Cycle]])-1,8)=0,Table1[[#This Row],[Cycle]]=1),"Yes","No")</f>
        <v>No</v>
      </c>
      <c r="E2810">
        <v>9.9607793130220001E-3</v>
      </c>
      <c r="F2810">
        <f t="shared" si="48"/>
        <v>9.9607793130219999</v>
      </c>
      <c r="H2810">
        <v>1.755150318145752</v>
      </c>
      <c r="I2810">
        <v>57600.037623482691</v>
      </c>
      <c r="J2810">
        <f>ROUND(Table1[[#This Row],[Discharge Time (s)]]/3600,3)</f>
        <v>16</v>
      </c>
    </row>
    <row r="2811" spans="1:10">
      <c r="A2811" t="s">
        <v>10</v>
      </c>
      <c r="B2811">
        <v>4</v>
      </c>
      <c r="C2811" s="20">
        <v>184</v>
      </c>
      <c r="D2811" t="str">
        <f>IF(OR(MOD((Table1[[#This Row],[Cycle]])-1,8)=0,Table1[[#This Row],[Cycle]]=1),"Yes","No")</f>
        <v>No</v>
      </c>
      <c r="E2811">
        <v>0</v>
      </c>
      <c r="F2811">
        <f t="shared" si="48"/>
        <v>0</v>
      </c>
      <c r="H2811">
        <v>1.8429077863693237</v>
      </c>
      <c r="I2811">
        <v>0</v>
      </c>
      <c r="J2811">
        <f>ROUND(Table1[[#This Row],[Discharge Time (s)]]/3600,3)</f>
        <v>0</v>
      </c>
    </row>
    <row r="2812" spans="1:10">
      <c r="A2812" t="s">
        <v>10</v>
      </c>
      <c r="B2812">
        <v>4</v>
      </c>
      <c r="C2812" s="20">
        <v>185</v>
      </c>
      <c r="D2812" t="str">
        <f>IF(OR(MOD((Table1[[#This Row],[Cycle]])-1,8)=0,Table1[[#This Row],[Cycle]]=1),"Yes","No")</f>
        <v>Yes</v>
      </c>
      <c r="E2812">
        <v>1.6229546823750999E-2</v>
      </c>
      <c r="F2812">
        <f t="shared" si="48"/>
        <v>16.229546823750997</v>
      </c>
      <c r="H2812">
        <v>1.8429077863693237</v>
      </c>
      <c r="I2812">
        <v>99884.669386030073</v>
      </c>
      <c r="J2812">
        <f>ROUND(Table1[[#This Row],[Discharge Time (s)]]/3600,3)</f>
        <v>27.745999999999999</v>
      </c>
    </row>
    <row r="2813" spans="1:10">
      <c r="A2813" t="s">
        <v>10</v>
      </c>
      <c r="B2813">
        <v>4</v>
      </c>
      <c r="C2813" s="20">
        <v>186</v>
      </c>
      <c r="D2813" t="str">
        <f>IF(OR(MOD((Table1[[#This Row],[Cycle]])-1,8)=0,Table1[[#This Row],[Cycle]]=1),"Yes","No")</f>
        <v>No</v>
      </c>
      <c r="E2813">
        <v>9.9925423184500008E-3</v>
      </c>
      <c r="F2813">
        <f t="shared" si="48"/>
        <v>9.9925423184500008</v>
      </c>
      <c r="H2813">
        <v>1.9277430772781372</v>
      </c>
      <c r="I2813">
        <v>57600.037677547123</v>
      </c>
      <c r="J2813">
        <f>ROUND(Table1[[#This Row],[Discharge Time (s)]]/3600,3)</f>
        <v>16</v>
      </c>
    </row>
    <row r="2814" spans="1:10">
      <c r="A2814" t="s">
        <v>10</v>
      </c>
      <c r="B2814">
        <v>4</v>
      </c>
      <c r="C2814" s="20">
        <v>187</v>
      </c>
      <c r="D2814" t="str">
        <f>IF(OR(MOD((Table1[[#This Row],[Cycle]])-1,8)=0,Table1[[#This Row],[Cycle]]=1),"Yes","No")</f>
        <v>No</v>
      </c>
      <c r="E2814">
        <v>9.9911240185299992E-3</v>
      </c>
      <c r="F2814">
        <f t="shared" si="48"/>
        <v>9.9911240185299999</v>
      </c>
      <c r="H2814">
        <v>2.0633442401885986</v>
      </c>
      <c r="I2814">
        <v>57600.03784923366</v>
      </c>
      <c r="J2814">
        <f>ROUND(Table1[[#This Row],[Discharge Time (s)]]/3600,3)</f>
        <v>16</v>
      </c>
    </row>
    <row r="2815" spans="1:10">
      <c r="A2815" t="s">
        <v>10</v>
      </c>
      <c r="B2815">
        <v>4</v>
      </c>
      <c r="C2815" s="20">
        <v>188</v>
      </c>
      <c r="D2815" t="str">
        <f>IF(OR(MOD((Table1[[#This Row],[Cycle]])-1,8)=0,Table1[[#This Row],[Cycle]]=1),"Yes","No")</f>
        <v>No</v>
      </c>
      <c r="E2815">
        <v>1.0001046564797E-2</v>
      </c>
      <c r="F2815">
        <f t="shared" si="48"/>
        <v>10.001046564797001</v>
      </c>
      <c r="H2815">
        <v>1.8419770002365112</v>
      </c>
      <c r="I2815">
        <v>57600.037772251686</v>
      </c>
      <c r="J2815">
        <f>ROUND(Table1[[#This Row],[Discharge Time (s)]]/3600,3)</f>
        <v>16</v>
      </c>
    </row>
    <row r="2816" spans="1:10">
      <c r="A2816" t="s">
        <v>10</v>
      </c>
      <c r="B2816">
        <v>4</v>
      </c>
      <c r="C2816" s="20">
        <v>189</v>
      </c>
      <c r="D2816" t="str">
        <f>IF(OR(MOD((Table1[[#This Row],[Cycle]])-1,8)=0,Table1[[#This Row],[Cycle]]=1),"Yes","No")</f>
        <v>No</v>
      </c>
      <c r="E2816">
        <v>9.9821544216609995E-3</v>
      </c>
      <c r="F2816">
        <f t="shared" si="48"/>
        <v>9.982154421660999</v>
      </c>
      <c r="H2816">
        <v>1.8429077863693237</v>
      </c>
      <c r="I2816">
        <v>57600.037820794205</v>
      </c>
      <c r="J2816">
        <f>ROUND(Table1[[#This Row],[Discharge Time (s)]]/3600,3)</f>
        <v>16</v>
      </c>
    </row>
    <row r="2817" spans="1:10">
      <c r="A2817" t="s">
        <v>10</v>
      </c>
      <c r="B2817">
        <v>4</v>
      </c>
      <c r="C2817" s="20">
        <v>190</v>
      </c>
      <c r="D2817" t="str">
        <f>IF(OR(MOD((Table1[[#This Row],[Cycle]])-1,8)=0,Table1[[#This Row],[Cycle]]=1),"Yes","No")</f>
        <v>No</v>
      </c>
      <c r="E2817">
        <v>9.9902288436940004E-3</v>
      </c>
      <c r="F2817">
        <f t="shared" si="48"/>
        <v>9.9902288436940001</v>
      </c>
      <c r="H2817">
        <v>1.7981204986572266</v>
      </c>
      <c r="I2817">
        <v>57600.031441601735</v>
      </c>
      <c r="J2817">
        <f>ROUND(Table1[[#This Row],[Discharge Time (s)]]/3600,3)</f>
        <v>16</v>
      </c>
    </row>
    <row r="2818" spans="1:10">
      <c r="A2818" t="s">
        <v>10</v>
      </c>
      <c r="B2818">
        <v>4</v>
      </c>
      <c r="C2818" s="20">
        <v>191</v>
      </c>
      <c r="D2818" t="str">
        <f>IF(OR(MOD((Table1[[#This Row],[Cycle]])-1,8)=0,Table1[[#This Row],[Cycle]]=1),"Yes","No")</f>
        <v>No</v>
      </c>
      <c r="E2818">
        <v>9.99252221308E-3</v>
      </c>
      <c r="F2818">
        <f t="shared" si="48"/>
        <v>9.9925222130800009</v>
      </c>
      <c r="H2818">
        <v>1.755150318145752</v>
      </c>
      <c r="I2818">
        <v>57600.038133016365</v>
      </c>
      <c r="J2818">
        <f>ROUND(Table1[[#This Row],[Discharge Time (s)]]/3600,3)</f>
        <v>16</v>
      </c>
    </row>
    <row r="2819" spans="1:10">
      <c r="A2819" t="s">
        <v>10</v>
      </c>
      <c r="B2819">
        <v>4</v>
      </c>
      <c r="C2819" s="20">
        <v>192</v>
      </c>
      <c r="D2819" t="str">
        <f>IF(OR(MOD((Table1[[#This Row],[Cycle]])-1,8)=0,Table1[[#This Row],[Cycle]]=1),"Yes","No")</f>
        <v>No</v>
      </c>
      <c r="E2819">
        <v>0</v>
      </c>
      <c r="F2819">
        <f t="shared" si="48"/>
        <v>0</v>
      </c>
      <c r="H2819">
        <v>1.8858336210250854</v>
      </c>
      <c r="I2819">
        <v>0</v>
      </c>
      <c r="J2819">
        <f>ROUND(Table1[[#This Row],[Discharge Time (s)]]/3600,3)</f>
        <v>0</v>
      </c>
    </row>
    <row r="2820" spans="1:10">
      <c r="A2820" t="s">
        <v>10</v>
      </c>
      <c r="B2820">
        <v>4</v>
      </c>
      <c r="C2820" s="20">
        <v>193</v>
      </c>
      <c r="D2820" t="str">
        <f>IF(OR(MOD((Table1[[#This Row],[Cycle]])-1,8)=0,Table1[[#This Row],[Cycle]]=1),"Yes","No")</f>
        <v>Yes</v>
      </c>
      <c r="E2820">
        <v>1.6174273700388E-2</v>
      </c>
      <c r="F2820">
        <f t="shared" si="48"/>
        <v>16.174273700387999</v>
      </c>
      <c r="H2820">
        <v>1.8858336210250854</v>
      </c>
      <c r="I2820">
        <v>99302.112397313482</v>
      </c>
      <c r="J2820">
        <f>ROUND(Table1[[#This Row],[Discharge Time (s)]]/3600,3)</f>
        <v>27.584</v>
      </c>
    </row>
    <row r="2821" spans="1:10">
      <c r="A2821" t="s">
        <v>10</v>
      </c>
      <c r="B2821">
        <v>4</v>
      </c>
      <c r="C2821" s="20">
        <v>194</v>
      </c>
      <c r="D2821" t="str">
        <f>IF(OR(MOD((Table1[[#This Row],[Cycle]])-1,8)=0,Table1[[#This Row],[Cycle]]=1),"Yes","No")</f>
        <v>No</v>
      </c>
      <c r="E2821">
        <v>9.9816992404060008E-3</v>
      </c>
      <c r="F2821">
        <f t="shared" si="48"/>
        <v>9.9816992404060016</v>
      </c>
      <c r="H2821">
        <v>1.8419770002365112</v>
      </c>
      <c r="I2821">
        <v>57600.033302016505</v>
      </c>
      <c r="J2821">
        <f>ROUND(Table1[[#This Row],[Discharge Time (s)]]/3600,3)</f>
        <v>16</v>
      </c>
    </row>
    <row r="2822" spans="1:10">
      <c r="A2822" t="s">
        <v>10</v>
      </c>
      <c r="B2822">
        <v>4</v>
      </c>
      <c r="C2822" s="20">
        <v>195</v>
      </c>
      <c r="D2822" t="str">
        <f>IF(OR(MOD((Table1[[#This Row],[Cycle]])-1,8)=0,Table1[[#This Row],[Cycle]]=1),"Yes","No")</f>
        <v>No</v>
      </c>
      <c r="E2822">
        <v>9.9814397930599996E-3</v>
      </c>
      <c r="F2822">
        <f t="shared" si="48"/>
        <v>9.9814397930599998</v>
      </c>
      <c r="H2822">
        <v>2.0194432735443115</v>
      </c>
      <c r="I2822">
        <v>57600.028518237566</v>
      </c>
      <c r="J2822">
        <f>ROUND(Table1[[#This Row],[Discharge Time (s)]]/3600,3)</f>
        <v>16</v>
      </c>
    </row>
    <row r="2823" spans="1:10">
      <c r="A2823" t="s">
        <v>10</v>
      </c>
      <c r="B2823">
        <v>4</v>
      </c>
      <c r="C2823" s="20">
        <v>196</v>
      </c>
      <c r="D2823" t="str">
        <f>IF(OR(MOD((Table1[[#This Row],[Cycle]])-1,8)=0,Table1[[#This Row],[Cycle]]=1),"Yes","No")</f>
        <v>No</v>
      </c>
      <c r="E2823">
        <v>9.9838935381090007E-3</v>
      </c>
      <c r="F2823">
        <f t="shared" si="48"/>
        <v>9.983893538109001</v>
      </c>
      <c r="H2823">
        <v>1.7990289926528931</v>
      </c>
      <c r="I2823">
        <v>57600.040441021949</v>
      </c>
      <c r="J2823">
        <f>ROUND(Table1[[#This Row],[Discharge Time (s)]]/3600,3)</f>
        <v>16</v>
      </c>
    </row>
    <row r="2824" spans="1:10">
      <c r="A2824" t="s">
        <v>10</v>
      </c>
      <c r="B2824">
        <v>4</v>
      </c>
      <c r="C2824" s="20">
        <v>197</v>
      </c>
      <c r="D2824" t="str">
        <f>IF(OR(MOD((Table1[[#This Row],[Cycle]])-1,8)=0,Table1[[#This Row],[Cycle]]=1),"Yes","No")</f>
        <v>No</v>
      </c>
      <c r="E2824">
        <v>9.9987293538700006E-3</v>
      </c>
      <c r="F2824">
        <f t="shared" si="48"/>
        <v>9.9987293538700008</v>
      </c>
      <c r="H2824">
        <v>1.7999385595321655</v>
      </c>
      <c r="I2824">
        <v>57600.037794821146</v>
      </c>
      <c r="J2824">
        <f>ROUND(Table1[[#This Row],[Discharge Time (s)]]/3600,3)</f>
        <v>16</v>
      </c>
    </row>
    <row r="2825" spans="1:10">
      <c r="A2825" t="s">
        <v>10</v>
      </c>
      <c r="B2825">
        <v>4</v>
      </c>
      <c r="C2825" s="20">
        <v>198</v>
      </c>
      <c r="D2825" t="str">
        <f>IF(OR(MOD((Table1[[#This Row],[Cycle]])-1,8)=0,Table1[[#This Row],[Cycle]]=1),"Yes","No")</f>
        <v>No</v>
      </c>
      <c r="E2825">
        <v>1.0002878911659E-2</v>
      </c>
      <c r="F2825">
        <f t="shared" si="48"/>
        <v>10.002878911659</v>
      </c>
      <c r="H2825">
        <v>1.8429077863693237</v>
      </c>
      <c r="I2825">
        <v>57600.038211290179</v>
      </c>
      <c r="J2825">
        <f>ROUND(Table1[[#This Row],[Discharge Time (s)]]/3600,3)</f>
        <v>16</v>
      </c>
    </row>
    <row r="2826" spans="1:10">
      <c r="A2826" t="s">
        <v>10</v>
      </c>
      <c r="B2826">
        <v>4</v>
      </c>
      <c r="C2826" s="20">
        <v>199</v>
      </c>
      <c r="D2826" t="str">
        <f>IF(OR(MOD((Table1[[#This Row],[Cycle]])-1,8)=0,Table1[[#This Row],[Cycle]]=1),"Yes","No")</f>
        <v>No</v>
      </c>
      <c r="E2826">
        <v>9.99451370027E-3</v>
      </c>
      <c r="F2826">
        <f t="shared" si="48"/>
        <v>9.9945137002699997</v>
      </c>
      <c r="H2826">
        <v>1.8419770002365112</v>
      </c>
      <c r="I2826">
        <v>57602.017816453023</v>
      </c>
      <c r="J2826">
        <f>ROUND(Table1[[#This Row],[Discharge Time (s)]]/3600,3)</f>
        <v>16.001000000000001</v>
      </c>
    </row>
    <row r="2827" spans="1:10">
      <c r="A2827" t="s">
        <v>10</v>
      </c>
      <c r="B2827">
        <v>4</v>
      </c>
      <c r="C2827" s="20">
        <v>200</v>
      </c>
      <c r="D2827" t="str">
        <f>IF(OR(MOD((Table1[[#This Row],[Cycle]])-1,8)=0,Table1[[#This Row],[Cycle]]=1),"Yes","No")</f>
        <v>No</v>
      </c>
      <c r="E2827">
        <v>0</v>
      </c>
      <c r="F2827">
        <f t="shared" si="48"/>
        <v>0</v>
      </c>
      <c r="H2827">
        <v>1.8848817348480225</v>
      </c>
      <c r="I2827">
        <v>0</v>
      </c>
      <c r="J2827">
        <f>ROUND(Table1[[#This Row],[Discharge Time (s)]]/3600,3)</f>
        <v>0</v>
      </c>
    </row>
    <row r="2828" spans="1:10">
      <c r="A2828" t="s">
        <v>10</v>
      </c>
      <c r="B2828">
        <v>4</v>
      </c>
      <c r="C2828" s="20">
        <v>201</v>
      </c>
      <c r="D2828" t="str">
        <f>IF(OR(MOD((Table1[[#This Row],[Cycle]])-1,8)=0,Table1[[#This Row],[Cycle]]=1),"Yes","No")</f>
        <v>Yes</v>
      </c>
      <c r="E2828">
        <v>1.6115961656297001E-2</v>
      </c>
      <c r="F2828">
        <f t="shared" si="48"/>
        <v>16.115961656296999</v>
      </c>
      <c r="H2828">
        <v>1.8848817348480225</v>
      </c>
      <c r="I2828">
        <v>98901.011736220578</v>
      </c>
      <c r="J2828">
        <f>ROUND(Table1[[#This Row],[Discharge Time (s)]]/3600,3)</f>
        <v>27.472999999999999</v>
      </c>
    </row>
    <row r="2829" spans="1:10">
      <c r="A2829" t="s">
        <v>10</v>
      </c>
      <c r="B2829">
        <v>4</v>
      </c>
      <c r="C2829" s="20">
        <v>202</v>
      </c>
      <c r="D2829" t="str">
        <f>IF(OR(MOD((Table1[[#This Row],[Cycle]])-1,8)=0,Table1[[#This Row],[Cycle]]=1),"Yes","No")</f>
        <v>No</v>
      </c>
      <c r="E2829">
        <v>1.0001051283394E-2</v>
      </c>
      <c r="F2829">
        <f t="shared" si="48"/>
        <v>10.001051283394</v>
      </c>
      <c r="H2829">
        <v>1.8848817348480225</v>
      </c>
      <c r="I2829">
        <v>57600.037810326976</v>
      </c>
      <c r="J2829">
        <f>ROUND(Table1[[#This Row],[Discharge Time (s)]]/3600,3)</f>
        <v>16</v>
      </c>
    </row>
    <row r="2830" spans="1:10">
      <c r="A2830" t="s">
        <v>10</v>
      </c>
      <c r="B2830">
        <v>4</v>
      </c>
      <c r="C2830" s="20">
        <v>203</v>
      </c>
      <c r="D2830" t="str">
        <f>IF(OR(MOD((Table1[[#This Row],[Cycle]])-1,8)=0,Table1[[#This Row],[Cycle]]=1),"Yes","No")</f>
        <v>No</v>
      </c>
      <c r="E2830">
        <v>9.9982161323629998E-3</v>
      </c>
      <c r="F2830">
        <f t="shared" si="48"/>
        <v>9.9982161323629999</v>
      </c>
      <c r="H2830">
        <v>2.105116605758667</v>
      </c>
      <c r="I2830">
        <v>57600.038006600851</v>
      </c>
      <c r="J2830">
        <f>ROUND(Table1[[#This Row],[Discharge Time (s)]]/3600,3)</f>
        <v>16</v>
      </c>
    </row>
    <row r="2831" spans="1:10">
      <c r="A2831" t="s">
        <v>10</v>
      </c>
      <c r="B2831">
        <v>4</v>
      </c>
      <c r="C2831">
        <v>204</v>
      </c>
      <c r="D2831" t="str">
        <f>IF(OR(MOD((Table1[[#This Row],[Cycle]])-1,8)=0,Table1[[#This Row],[Cycle]]=1),"Yes","No")</f>
        <v>No</v>
      </c>
      <c r="E2831">
        <v>9.9896828640030008E-3</v>
      </c>
      <c r="F2831">
        <f t="shared" si="48"/>
        <v>9.9896828640030009</v>
      </c>
      <c r="H2831">
        <v>1.9287161827087402</v>
      </c>
      <c r="I2831">
        <v>57600.03752806798</v>
      </c>
      <c r="J2831">
        <f>ROUND(Table1[[#This Row],[Discharge Time (s)]]/3600,3)</f>
        <v>16</v>
      </c>
    </row>
    <row r="2832" spans="1:10">
      <c r="A2832" t="s">
        <v>10</v>
      </c>
      <c r="B2832">
        <v>4</v>
      </c>
      <c r="C2832">
        <v>205</v>
      </c>
      <c r="D2832" t="str">
        <f>IF(OR(MOD((Table1[[#This Row],[Cycle]])-1,8)=0,Table1[[#This Row],[Cycle]]=1),"Yes","No")</f>
        <v>No</v>
      </c>
      <c r="E2832">
        <v>9.9995846780789998E-3</v>
      </c>
      <c r="F2832">
        <f t="shared" si="48"/>
        <v>9.9995846780789996</v>
      </c>
      <c r="H2832">
        <v>1.7560375928878784</v>
      </c>
      <c r="I2832">
        <v>57600.037956759021</v>
      </c>
      <c r="J2832">
        <f>ROUND(Table1[[#This Row],[Discharge Time (s)]]/3600,3)</f>
        <v>16</v>
      </c>
    </row>
    <row r="2833" spans="1:10">
      <c r="A2833" t="s">
        <v>10</v>
      </c>
      <c r="B2833">
        <v>4</v>
      </c>
      <c r="C2833">
        <v>206</v>
      </c>
      <c r="D2833" t="str">
        <f>IF(OR(MOD((Table1[[#This Row],[Cycle]])-1,8)=0,Table1[[#This Row],[Cycle]]=1),"Yes","No")</f>
        <v>No</v>
      </c>
      <c r="E2833">
        <v>1.0002567513826E-2</v>
      </c>
      <c r="F2833">
        <f t="shared" si="48"/>
        <v>10.002567513826</v>
      </c>
      <c r="H2833">
        <v>1.7990289926528931</v>
      </c>
      <c r="I2833">
        <v>57600.038049322007</v>
      </c>
      <c r="J2833">
        <f>ROUND(Table1[[#This Row],[Discharge Time (s)]]/3600,3)</f>
        <v>16</v>
      </c>
    </row>
    <row r="2834" spans="1:10">
      <c r="A2834" t="s">
        <v>10</v>
      </c>
      <c r="B2834">
        <v>4</v>
      </c>
      <c r="C2834">
        <v>207</v>
      </c>
      <c r="D2834" t="str">
        <f>IF(OR(MOD((Table1[[#This Row],[Cycle]])-1,8)=0,Table1[[#This Row],[Cycle]]=1),"Yes","No")</f>
        <v>No</v>
      </c>
      <c r="E2834">
        <v>9.9978604790829997E-3</v>
      </c>
      <c r="F2834">
        <f t="shared" si="48"/>
        <v>9.9978604790830001</v>
      </c>
      <c r="H2834">
        <v>1.8438395261764526</v>
      </c>
      <c r="I2834">
        <v>57600.03808860499</v>
      </c>
      <c r="J2834">
        <f>ROUND(Table1[[#This Row],[Discharge Time (s)]]/3600,3)</f>
        <v>16</v>
      </c>
    </row>
    <row r="2835" spans="1:10">
      <c r="A2835" t="s">
        <v>10</v>
      </c>
      <c r="B2835">
        <v>4</v>
      </c>
      <c r="C2835">
        <v>208</v>
      </c>
      <c r="D2835" t="str">
        <f>IF(OR(MOD((Table1[[#This Row],[Cycle]])-1,8)=0,Table1[[#This Row],[Cycle]]=1),"Yes","No")</f>
        <v>No</v>
      </c>
      <c r="E2835">
        <v>0</v>
      </c>
      <c r="F2835">
        <f t="shared" si="48"/>
        <v>0</v>
      </c>
      <c r="H2835">
        <v>1.8438395261764526</v>
      </c>
      <c r="I2835">
        <v>0</v>
      </c>
      <c r="J2835">
        <f>ROUND(Table1[[#This Row],[Discharge Time (s)]]/3600,3)</f>
        <v>0</v>
      </c>
    </row>
    <row r="2836" spans="1:10">
      <c r="A2836" t="s">
        <v>10</v>
      </c>
      <c r="B2836">
        <v>4</v>
      </c>
      <c r="C2836">
        <v>209</v>
      </c>
      <c r="D2836" t="str">
        <f>IF(OR(MOD((Table1[[#This Row],[Cycle]])-1,8)=0,Table1[[#This Row],[Cycle]]=1),"Yes","No")</f>
        <v>Yes</v>
      </c>
      <c r="E2836">
        <v>1.6102427195371999E-2</v>
      </c>
      <c r="F2836">
        <f t="shared" si="48"/>
        <v>16.102427195371998</v>
      </c>
      <c r="H2836">
        <v>1.8419770002365112</v>
      </c>
      <c r="I2836">
        <v>98785.167576804903</v>
      </c>
      <c r="J2836">
        <f>ROUND(Table1[[#This Row],[Discharge Time (s)]]/3600,3)</f>
        <v>27.44</v>
      </c>
    </row>
    <row r="2837" spans="1:10">
      <c r="A2837" t="s">
        <v>10</v>
      </c>
      <c r="B2837">
        <v>4</v>
      </c>
      <c r="C2837">
        <v>210</v>
      </c>
      <c r="D2837" t="str">
        <f>IF(OR(MOD((Table1[[#This Row],[Cycle]])-1,8)=0,Table1[[#This Row],[Cycle]]=1),"Yes","No")</f>
        <v>No</v>
      </c>
      <c r="E2837">
        <v>9.9986843818879994E-3</v>
      </c>
      <c r="F2837">
        <f t="shared" si="48"/>
        <v>9.9986843818879994</v>
      </c>
      <c r="H2837">
        <v>2.105116605758667</v>
      </c>
      <c r="I2837">
        <v>57600.039159078893</v>
      </c>
      <c r="J2837">
        <f>ROUND(Table1[[#This Row],[Discharge Time (s)]]/3600,3)</f>
        <v>16</v>
      </c>
    </row>
    <row r="2838" spans="1:10">
      <c r="A2838" t="s">
        <v>10</v>
      </c>
      <c r="B2838">
        <v>4</v>
      </c>
      <c r="C2838">
        <v>211</v>
      </c>
      <c r="D2838" t="str">
        <f>IF(OR(MOD((Table1[[#This Row],[Cycle]])-1,8)=0,Table1[[#This Row],[Cycle]]=1),"Yes","No")</f>
        <v>No</v>
      </c>
      <c r="E2838">
        <v>9.9972120006590007E-3</v>
      </c>
      <c r="F2838">
        <f t="shared" si="48"/>
        <v>9.9972120006590011</v>
      </c>
      <c r="H2838">
        <v>1.8858336210250854</v>
      </c>
      <c r="I2838">
        <v>57600.037357509296</v>
      </c>
      <c r="J2838">
        <f>ROUND(Table1[[#This Row],[Discharge Time (s)]]/3600,3)</f>
        <v>16</v>
      </c>
    </row>
    <row r="2839" spans="1:10">
      <c r="A2839" t="s">
        <v>10</v>
      </c>
      <c r="B2839">
        <v>4</v>
      </c>
      <c r="C2839">
        <v>212</v>
      </c>
      <c r="D2839" t="str">
        <f>IF(OR(MOD((Table1[[#This Row],[Cycle]])-1,8)=0,Table1[[#This Row],[Cycle]]=1),"Yes","No")</f>
        <v>No</v>
      </c>
      <c r="E2839">
        <v>9.9962602035019998E-3</v>
      </c>
      <c r="F2839">
        <f t="shared" si="48"/>
        <v>9.9962602035020005</v>
      </c>
      <c r="H2839">
        <v>1.972550630569458</v>
      </c>
      <c r="I2839">
        <v>57600.039171887263</v>
      </c>
      <c r="J2839">
        <f>ROUND(Table1[[#This Row],[Discharge Time (s)]]/3600,3)</f>
        <v>16</v>
      </c>
    </row>
    <row r="2840" spans="1:10">
      <c r="A2840" t="s">
        <v>10</v>
      </c>
      <c r="B2840">
        <v>4</v>
      </c>
      <c r="C2840">
        <v>213</v>
      </c>
      <c r="D2840" t="str">
        <f>IF(OR(MOD((Table1[[#This Row],[Cycle]])-1,8)=0,Table1[[#This Row],[Cycle]]=1),"Yes","No")</f>
        <v>No</v>
      </c>
      <c r="E2840">
        <v>9.9972355202030006E-3</v>
      </c>
      <c r="F2840">
        <f t="shared" si="48"/>
        <v>9.9972355202030005</v>
      </c>
      <c r="H2840">
        <v>1.8858336210250854</v>
      </c>
      <c r="I2840">
        <v>57600.035593867127</v>
      </c>
      <c r="J2840">
        <f>ROUND(Table1[[#This Row],[Discharge Time (s)]]/3600,3)</f>
        <v>16</v>
      </c>
    </row>
    <row r="2841" spans="1:10">
      <c r="A2841" t="s">
        <v>10</v>
      </c>
      <c r="B2841">
        <v>4</v>
      </c>
      <c r="C2841">
        <v>214</v>
      </c>
      <c r="D2841" t="str">
        <f>IF(OR(MOD((Table1[[#This Row],[Cycle]])-1,8)=0,Table1[[#This Row],[Cycle]]=1),"Yes","No")</f>
        <v>No</v>
      </c>
      <c r="E2841">
        <v>9.9965350694740003E-3</v>
      </c>
      <c r="F2841">
        <f t="shared" si="48"/>
        <v>9.9965350694739996</v>
      </c>
      <c r="H2841">
        <v>1.8429077863693237</v>
      </c>
      <c r="I2841">
        <v>57600.039185514841</v>
      </c>
      <c r="J2841">
        <f>ROUND(Table1[[#This Row],[Discharge Time (s)]]/3600,3)</f>
        <v>16</v>
      </c>
    </row>
    <row r="2842" spans="1:10">
      <c r="A2842" t="s">
        <v>10</v>
      </c>
      <c r="B2842">
        <v>4</v>
      </c>
      <c r="C2842">
        <v>215</v>
      </c>
      <c r="D2842" t="str">
        <f>IF(OR(MOD((Table1[[#This Row],[Cycle]])-1,8)=0,Table1[[#This Row],[Cycle]]=1),"Yes","No")</f>
        <v>No</v>
      </c>
      <c r="E2842">
        <v>9.9910345168799999E-3</v>
      </c>
      <c r="F2842">
        <f t="shared" si="48"/>
        <v>9.9910345168799992</v>
      </c>
      <c r="H2842">
        <v>1.8858336210250854</v>
      </c>
      <c r="I2842">
        <v>57600.02519468432</v>
      </c>
      <c r="J2842">
        <f>ROUND(Table1[[#This Row],[Discharge Time (s)]]/3600,3)</f>
        <v>16</v>
      </c>
    </row>
    <row r="2843" spans="1:10">
      <c r="A2843" t="s">
        <v>10</v>
      </c>
      <c r="B2843">
        <v>4</v>
      </c>
      <c r="C2843">
        <v>216</v>
      </c>
      <c r="D2843" t="str">
        <f>IF(OR(MOD((Table1[[#This Row],[Cycle]])-1,8)=0,Table1[[#This Row],[Cycle]]=1),"Yes","No")</f>
        <v>No</v>
      </c>
      <c r="E2843">
        <v>0</v>
      </c>
      <c r="F2843">
        <f t="shared" si="48"/>
        <v>0</v>
      </c>
      <c r="H2843">
        <v>1.8858336210250854</v>
      </c>
      <c r="I2843">
        <v>0</v>
      </c>
      <c r="J2843">
        <f>ROUND(Table1[[#This Row],[Discharge Time (s)]]/3600,3)</f>
        <v>0</v>
      </c>
    </row>
    <row r="2844" spans="1:10">
      <c r="A2844" t="s">
        <v>10</v>
      </c>
      <c r="B2844">
        <v>4</v>
      </c>
      <c r="C2844">
        <v>217</v>
      </c>
      <c r="D2844" t="str">
        <f>IF(OR(MOD((Table1[[#This Row],[Cycle]])-1,8)=0,Table1[[#This Row],[Cycle]]=1),"Yes","No")</f>
        <v>Yes</v>
      </c>
      <c r="E2844">
        <v>1.6078707949097999E-2</v>
      </c>
      <c r="F2844">
        <f t="shared" si="48"/>
        <v>16.078707949098</v>
      </c>
      <c r="H2844">
        <v>1.8419770002365112</v>
      </c>
      <c r="I2844">
        <v>98661.001070238199</v>
      </c>
      <c r="J2844">
        <f>ROUND(Table1[[#This Row],[Discharge Time (s)]]/3600,3)</f>
        <v>27.405999999999999</v>
      </c>
    </row>
    <row r="2845" spans="1:10">
      <c r="A2845" t="s">
        <v>10</v>
      </c>
      <c r="B2845">
        <v>4</v>
      </c>
      <c r="C2845">
        <v>218</v>
      </c>
      <c r="D2845" t="str">
        <f>IF(OR(MOD((Table1[[#This Row],[Cycle]])-1,8)=0,Table1[[#This Row],[Cycle]]=1),"Yes","No")</f>
        <v>No</v>
      </c>
      <c r="E2845">
        <v>9.9939468211599995E-3</v>
      </c>
      <c r="F2845">
        <f t="shared" si="48"/>
        <v>9.9939468211599998</v>
      </c>
      <c r="H2845">
        <v>2.1489732265472412</v>
      </c>
      <c r="I2845">
        <v>57600.037735980179</v>
      </c>
      <c r="J2845">
        <f>ROUND(Table1[[#This Row],[Discharge Time (s)]]/3600,3)</f>
        <v>16</v>
      </c>
    </row>
    <row r="2846" spans="1:10">
      <c r="A2846" t="s">
        <v>10</v>
      </c>
      <c r="B2846">
        <v>4</v>
      </c>
      <c r="C2846">
        <v>219</v>
      </c>
      <c r="D2846" t="str">
        <f>IF(OR(MOD((Table1[[#This Row],[Cycle]])-1,8)=0,Table1[[#This Row],[Cycle]]=1),"Yes","No")</f>
        <v>No</v>
      </c>
      <c r="E2846">
        <v>9.9983328668099992E-3</v>
      </c>
      <c r="F2846">
        <f t="shared" si="48"/>
        <v>9.9983328668099993</v>
      </c>
      <c r="H2846">
        <v>1.9306652545928955</v>
      </c>
      <c r="I2846">
        <v>57600.03991202607</v>
      </c>
      <c r="J2846">
        <f>ROUND(Table1[[#This Row],[Discharge Time (s)]]/3600,3)</f>
        <v>16</v>
      </c>
    </row>
    <row r="2847" spans="1:10">
      <c r="A2847" t="s">
        <v>10</v>
      </c>
      <c r="B2847">
        <v>4</v>
      </c>
      <c r="C2847">
        <v>220</v>
      </c>
      <c r="D2847" t="str">
        <f>IF(OR(MOD((Table1[[#This Row],[Cycle]])-1,8)=0,Table1[[#This Row],[Cycle]]=1),"Yes","No")</f>
        <v>No</v>
      </c>
      <c r="E2847">
        <v>1.0000307900744999E-2</v>
      </c>
      <c r="F2847">
        <f t="shared" si="48"/>
        <v>10.000307900745</v>
      </c>
      <c r="H2847">
        <v>1.8867865800857544</v>
      </c>
      <c r="I2847">
        <v>57600.037575498034</v>
      </c>
      <c r="J2847">
        <f>ROUND(Table1[[#This Row],[Discharge Time (s)]]/3600,3)</f>
        <v>16</v>
      </c>
    </row>
    <row r="2848" spans="1:10">
      <c r="A2848" t="s">
        <v>10</v>
      </c>
      <c r="B2848">
        <v>4</v>
      </c>
      <c r="C2848">
        <v>221</v>
      </c>
      <c r="D2848" t="str">
        <f>IF(OR(MOD((Table1[[#This Row],[Cycle]])-1,8)=0,Table1[[#This Row],[Cycle]]=1),"Yes","No")</f>
        <v>No</v>
      </c>
      <c r="E2848">
        <v>1.0004623687557E-2</v>
      </c>
      <c r="F2848">
        <f t="shared" si="48"/>
        <v>10.004623687557</v>
      </c>
      <c r="H2848">
        <v>1.8429077863693237</v>
      </c>
      <c r="I2848">
        <v>57600.037680275549</v>
      </c>
      <c r="J2848">
        <f>ROUND(Table1[[#This Row],[Discharge Time (s)]]/3600,3)</f>
        <v>16</v>
      </c>
    </row>
    <row r="2849" spans="1:10">
      <c r="A2849" t="s">
        <v>10</v>
      </c>
      <c r="B2849">
        <v>4</v>
      </c>
      <c r="C2849">
        <v>222</v>
      </c>
      <c r="D2849" t="str">
        <f>IF(OR(MOD((Table1[[#This Row],[Cycle]])-1,8)=0,Table1[[#This Row],[Cycle]]=1),"Yes","No")</f>
        <v>No</v>
      </c>
      <c r="E2849">
        <v>9.9998180806620002E-3</v>
      </c>
      <c r="F2849">
        <f t="shared" si="48"/>
        <v>9.999818080662001</v>
      </c>
      <c r="H2849">
        <v>1.9296902418136597</v>
      </c>
      <c r="I2849">
        <v>57600.040050013151</v>
      </c>
      <c r="J2849">
        <f>ROUND(Table1[[#This Row],[Discharge Time (s)]]/3600,3)</f>
        <v>16</v>
      </c>
    </row>
    <row r="2850" spans="1:10">
      <c r="A2850" t="s">
        <v>10</v>
      </c>
      <c r="B2850">
        <v>4</v>
      </c>
      <c r="C2850">
        <v>223</v>
      </c>
      <c r="D2850" t="str">
        <f>IF(OR(MOD((Table1[[#This Row],[Cycle]])-1,8)=0,Table1[[#This Row],[Cycle]]=1),"Yes","No")</f>
        <v>No</v>
      </c>
      <c r="E2850">
        <v>1.0001632601186E-2</v>
      </c>
      <c r="F2850">
        <f t="shared" si="48"/>
        <v>10.001632601186</v>
      </c>
      <c r="H2850">
        <v>1.8867865800857544</v>
      </c>
      <c r="I2850">
        <v>57600.037919399256</v>
      </c>
      <c r="J2850">
        <f>ROUND(Table1[[#This Row],[Discharge Time (s)]]/3600,3)</f>
        <v>16</v>
      </c>
    </row>
    <row r="2851" spans="1:10">
      <c r="A2851" t="s">
        <v>10</v>
      </c>
      <c r="B2851">
        <v>4</v>
      </c>
      <c r="C2851">
        <v>224</v>
      </c>
      <c r="D2851" t="str">
        <f>IF(OR(MOD((Table1[[#This Row],[Cycle]])-1,8)=0,Table1[[#This Row],[Cycle]]=1),"Yes","No")</f>
        <v>No</v>
      </c>
      <c r="E2851">
        <v>0</v>
      </c>
      <c r="F2851">
        <f t="shared" si="48"/>
        <v>0</v>
      </c>
      <c r="H2851">
        <v>1.8867865800857544</v>
      </c>
      <c r="I2851">
        <v>0</v>
      </c>
      <c r="J2851">
        <f>ROUND(Table1[[#This Row],[Discharge Time (s)]]/3600,3)</f>
        <v>0</v>
      </c>
    </row>
    <row r="2852" spans="1:10">
      <c r="A2852" t="s">
        <v>10</v>
      </c>
      <c r="B2852">
        <v>4</v>
      </c>
      <c r="C2852">
        <v>225</v>
      </c>
      <c r="D2852" t="str">
        <f>IF(OR(MOD((Table1[[#This Row],[Cycle]])-1,8)=0,Table1[[#This Row],[Cycle]]=1),"Yes","No")</f>
        <v>Yes</v>
      </c>
      <c r="E2852">
        <v>1.6049830809937E-2</v>
      </c>
      <c r="F2852">
        <f t="shared" si="48"/>
        <v>16.049830809936999</v>
      </c>
      <c r="H2852">
        <v>1.8867865800857544</v>
      </c>
      <c r="I2852">
        <v>98450.772033087109</v>
      </c>
      <c r="J2852">
        <f>ROUND(Table1[[#This Row],[Discharge Time (s)]]/3600,3)</f>
        <v>27.347000000000001</v>
      </c>
    </row>
    <row r="2853" spans="1:10">
      <c r="A2853" t="s">
        <v>10</v>
      </c>
      <c r="B2853">
        <v>4</v>
      </c>
      <c r="C2853">
        <v>226</v>
      </c>
      <c r="D2853" t="str">
        <f>IF(OR(MOD((Table1[[#This Row],[Cycle]])-1,8)=0,Table1[[#This Row],[Cycle]]=1),"Yes","No")</f>
        <v>No</v>
      </c>
      <c r="E2853">
        <v>9.9797836480900008E-3</v>
      </c>
      <c r="F2853">
        <f t="shared" ref="F2853:F2916" si="49">1000*E2853</f>
        <v>9.9797836480900006</v>
      </c>
      <c r="H2853">
        <v>2.0612599849700928</v>
      </c>
      <c r="I2853">
        <v>57600.039181888496</v>
      </c>
      <c r="J2853">
        <f>ROUND(Table1[[#This Row],[Discharge Time (s)]]/3600,3)</f>
        <v>16</v>
      </c>
    </row>
    <row r="2854" spans="1:10">
      <c r="A2854" t="s">
        <v>10</v>
      </c>
      <c r="B2854">
        <v>4</v>
      </c>
      <c r="C2854">
        <v>227</v>
      </c>
      <c r="D2854" t="str">
        <f>IF(OR(MOD((Table1[[#This Row],[Cycle]])-1,8)=0,Table1[[#This Row],[Cycle]]=1),"Yes","No")</f>
        <v>No</v>
      </c>
      <c r="E2854">
        <v>9.9998320648169992E-3</v>
      </c>
      <c r="F2854">
        <f t="shared" si="49"/>
        <v>9.9998320648169994</v>
      </c>
      <c r="H2854">
        <v>1.9306652545928955</v>
      </c>
      <c r="I2854">
        <v>57600.037757321646</v>
      </c>
      <c r="J2854">
        <f>ROUND(Table1[[#This Row],[Discharge Time (s)]]/3600,3)</f>
        <v>16</v>
      </c>
    </row>
    <row r="2855" spans="1:10">
      <c r="A2855" t="s">
        <v>10</v>
      </c>
      <c r="B2855">
        <v>4</v>
      </c>
      <c r="C2855">
        <v>228</v>
      </c>
      <c r="D2855" t="str">
        <f>IF(OR(MOD((Table1[[#This Row],[Cycle]])-1,8)=0,Table1[[#This Row],[Cycle]]=1),"Yes","No")</f>
        <v>No</v>
      </c>
      <c r="E2855">
        <v>1.0003084880941E-2</v>
      </c>
      <c r="F2855">
        <f t="shared" si="49"/>
        <v>10.003084880941</v>
      </c>
      <c r="H2855">
        <v>1.8438395261764526</v>
      </c>
      <c r="I2855">
        <v>57600.037848651824</v>
      </c>
      <c r="J2855">
        <f>ROUND(Table1[[#This Row],[Discharge Time (s)]]/3600,3)</f>
        <v>16</v>
      </c>
    </row>
    <row r="2856" spans="1:10">
      <c r="A2856" t="s">
        <v>10</v>
      </c>
      <c r="B2856">
        <v>4</v>
      </c>
      <c r="C2856">
        <v>229</v>
      </c>
      <c r="D2856" t="str">
        <f>IF(OR(MOD((Table1[[#This Row],[Cycle]])-1,8)=0,Table1[[#This Row],[Cycle]]=1),"Yes","No")</f>
        <v>No</v>
      </c>
      <c r="E2856">
        <v>1.0000376219881001E-2</v>
      </c>
      <c r="F2856">
        <f t="shared" si="49"/>
        <v>10.000376219881</v>
      </c>
      <c r="H2856">
        <v>1.8008489608764648</v>
      </c>
      <c r="I2856">
        <v>57600.037717790263</v>
      </c>
      <c r="J2856">
        <f>ROUND(Table1[[#This Row],[Discharge Time (s)]]/3600,3)</f>
        <v>16</v>
      </c>
    </row>
    <row r="2857" spans="1:10">
      <c r="A2857" t="s">
        <v>10</v>
      </c>
      <c r="B2857">
        <v>4</v>
      </c>
      <c r="C2857">
        <v>230</v>
      </c>
      <c r="D2857" t="str">
        <f>IF(OR(MOD((Table1[[#This Row],[Cycle]])-1,8)=0,Table1[[#This Row],[Cycle]]=1),"Yes","No")</f>
        <v>No</v>
      </c>
      <c r="E2857">
        <v>9.9987998968759997E-3</v>
      </c>
      <c r="F2857">
        <f t="shared" si="49"/>
        <v>9.9987998968759992</v>
      </c>
      <c r="H2857">
        <v>2.0174033641815186</v>
      </c>
      <c r="I2857">
        <v>57600.037740109881</v>
      </c>
      <c r="J2857">
        <f>ROUND(Table1[[#This Row],[Discharge Time (s)]]/3600,3)</f>
        <v>16</v>
      </c>
    </row>
    <row r="2858" spans="1:10">
      <c r="A2858" t="s">
        <v>10</v>
      </c>
      <c r="B2858">
        <v>4</v>
      </c>
      <c r="C2858">
        <v>231</v>
      </c>
      <c r="D2858" t="str">
        <f>IF(OR(MOD((Table1[[#This Row],[Cycle]])-1,8)=0,Table1[[#This Row],[Cycle]]=1),"Yes","No")</f>
        <v>No</v>
      </c>
      <c r="E2858">
        <v>9.9931563700050002E-3</v>
      </c>
      <c r="F2858">
        <f t="shared" si="49"/>
        <v>9.9931563700049999</v>
      </c>
      <c r="H2858">
        <v>1.8867865800857544</v>
      </c>
      <c r="I2858">
        <v>57602.003627265702</v>
      </c>
      <c r="J2858">
        <f>ROUND(Table1[[#This Row],[Discharge Time (s)]]/3600,3)</f>
        <v>16.001000000000001</v>
      </c>
    </row>
    <row r="2859" spans="1:10">
      <c r="A2859" t="s">
        <v>10</v>
      </c>
      <c r="B2859">
        <v>4</v>
      </c>
      <c r="C2859">
        <v>232</v>
      </c>
      <c r="D2859" t="str">
        <f>IF(OR(MOD((Table1[[#This Row],[Cycle]])-1,8)=0,Table1[[#This Row],[Cycle]]=1),"Yes","No")</f>
        <v>No</v>
      </c>
      <c r="E2859">
        <v>0</v>
      </c>
      <c r="F2859">
        <f t="shared" si="49"/>
        <v>0</v>
      </c>
      <c r="H2859">
        <v>1.8867865800857544</v>
      </c>
      <c r="I2859">
        <v>0</v>
      </c>
      <c r="J2859">
        <f>ROUND(Table1[[#This Row],[Discharge Time (s)]]/3600,3)</f>
        <v>0</v>
      </c>
    </row>
    <row r="2860" spans="1:10">
      <c r="A2860" t="s">
        <v>10</v>
      </c>
      <c r="B2860">
        <v>4</v>
      </c>
      <c r="C2860">
        <v>233</v>
      </c>
      <c r="D2860" t="str">
        <f>IF(OR(MOD((Table1[[#This Row],[Cycle]])-1,8)=0,Table1[[#This Row],[Cycle]]=1),"Yes","No")</f>
        <v>Yes</v>
      </c>
      <c r="E2860">
        <v>1.6035028405332E-2</v>
      </c>
      <c r="F2860">
        <f t="shared" si="49"/>
        <v>16.035028405332</v>
      </c>
      <c r="H2860">
        <v>1.8877403736114502</v>
      </c>
      <c r="I2860">
        <v>98415.516820764766</v>
      </c>
      <c r="J2860">
        <f>ROUND(Table1[[#This Row],[Discharge Time (s)]]/3600,3)</f>
        <v>27.338000000000001</v>
      </c>
    </row>
    <row r="2861" spans="1:10">
      <c r="A2861" t="s">
        <v>10</v>
      </c>
      <c r="B2861">
        <v>4</v>
      </c>
      <c r="C2861">
        <v>234</v>
      </c>
      <c r="D2861" t="str">
        <f>IF(OR(MOD((Table1[[#This Row],[Cycle]])-1,8)=0,Table1[[#This Row],[Cycle]]=1),"Yes","No")</f>
        <v>No</v>
      </c>
      <c r="E2861">
        <v>9.9863902685869994E-3</v>
      </c>
      <c r="F2861">
        <f t="shared" si="49"/>
        <v>9.9863902685869999</v>
      </c>
      <c r="H2861">
        <v>2.1478884220123291</v>
      </c>
      <c r="I2861">
        <v>57600.037987077536</v>
      </c>
      <c r="J2861">
        <f>ROUND(Table1[[#This Row],[Discharge Time (s)]]/3600,3)</f>
        <v>16</v>
      </c>
    </row>
    <row r="2862" spans="1:10">
      <c r="A2862" t="s">
        <v>10</v>
      </c>
      <c r="B2862">
        <v>4</v>
      </c>
      <c r="C2862">
        <v>235</v>
      </c>
      <c r="D2862" t="str">
        <f>IF(OR(MOD((Table1[[#This Row],[Cycle]])-1,8)=0,Table1[[#This Row],[Cycle]]=1),"Yes","No")</f>
        <v>No</v>
      </c>
      <c r="E2862">
        <v>9.998978074674E-3</v>
      </c>
      <c r="F2862">
        <f t="shared" si="49"/>
        <v>9.9989780746739996</v>
      </c>
      <c r="H2862">
        <v>1.8867865800857544</v>
      </c>
      <c r="I2862">
        <v>57600.037841797486</v>
      </c>
      <c r="J2862">
        <f>ROUND(Table1[[#This Row],[Discharge Time (s)]]/3600,3)</f>
        <v>16</v>
      </c>
    </row>
    <row r="2863" spans="1:10">
      <c r="A2863" t="s">
        <v>10</v>
      </c>
      <c r="B2863">
        <v>4</v>
      </c>
      <c r="C2863">
        <v>236</v>
      </c>
      <c r="D2863" t="str">
        <f>IF(OR(MOD((Table1[[#This Row],[Cycle]])-1,8)=0,Table1[[#This Row],[Cycle]]=1),"Yes","No")</f>
        <v>No</v>
      </c>
      <c r="E2863">
        <v>1.0000571707328E-2</v>
      </c>
      <c r="F2863">
        <f t="shared" si="49"/>
        <v>10.000571707328</v>
      </c>
      <c r="H2863">
        <v>1.8429077863693237</v>
      </c>
      <c r="I2863">
        <v>57600.037785274835</v>
      </c>
      <c r="J2863">
        <f>ROUND(Table1[[#This Row],[Discharge Time (s)]]/3600,3)</f>
        <v>16</v>
      </c>
    </row>
    <row r="2864" spans="1:10">
      <c r="A2864" t="s">
        <v>10</v>
      </c>
      <c r="B2864">
        <v>4</v>
      </c>
      <c r="C2864">
        <v>237</v>
      </c>
      <c r="D2864" t="str">
        <f>IF(OR(MOD((Table1[[#This Row],[Cycle]])-1,8)=0,Table1[[#This Row],[Cycle]]=1),"Yes","No")</f>
        <v>No</v>
      </c>
      <c r="E2864">
        <v>9.9902679221980008E-3</v>
      </c>
      <c r="F2864">
        <f t="shared" si="49"/>
        <v>9.9902679221980009</v>
      </c>
      <c r="H2864">
        <v>1.9296902418136597</v>
      </c>
      <c r="I2864">
        <v>57600.037903130455</v>
      </c>
      <c r="J2864">
        <f>ROUND(Table1[[#This Row],[Discharge Time (s)]]/3600,3)</f>
        <v>16</v>
      </c>
    </row>
    <row r="2865" spans="1:10">
      <c r="A2865" t="s">
        <v>10</v>
      </c>
      <c r="B2865">
        <v>4</v>
      </c>
      <c r="C2865">
        <v>238</v>
      </c>
      <c r="D2865" t="str">
        <f>IF(OR(MOD((Table1[[#This Row],[Cycle]])-1,8)=0,Table1[[#This Row],[Cycle]]=1),"Yes","No")</f>
        <v>No</v>
      </c>
      <c r="E2865">
        <v>9.9803227232909998E-3</v>
      </c>
      <c r="F2865">
        <f t="shared" si="49"/>
        <v>9.9803227232909997</v>
      </c>
      <c r="H2865">
        <v>1.9745440483093262</v>
      </c>
      <c r="I2865">
        <v>57600.037799030739</v>
      </c>
      <c r="J2865">
        <f>ROUND(Table1[[#This Row],[Discharge Time (s)]]/3600,3)</f>
        <v>16</v>
      </c>
    </row>
    <row r="2866" spans="1:10">
      <c r="A2866" t="s">
        <v>10</v>
      </c>
      <c r="B2866">
        <v>4</v>
      </c>
      <c r="C2866">
        <v>239</v>
      </c>
      <c r="D2866" t="str">
        <f>IF(OR(MOD((Table1[[#This Row],[Cycle]])-1,8)=0,Table1[[#This Row],[Cycle]]=1),"Yes","No")</f>
        <v>No</v>
      </c>
      <c r="E2866">
        <v>9.9811634730450002E-3</v>
      </c>
      <c r="F2866">
        <f t="shared" si="49"/>
        <v>9.981163473045001</v>
      </c>
      <c r="H2866">
        <v>2.0163850784301758</v>
      </c>
      <c r="I2866">
        <v>57600.037599398223</v>
      </c>
      <c r="J2866">
        <f>ROUND(Table1[[#This Row],[Discharge Time (s)]]/3600,3)</f>
        <v>16</v>
      </c>
    </row>
    <row r="2867" spans="1:10">
      <c r="A2867" t="s">
        <v>10</v>
      </c>
      <c r="B2867">
        <v>4</v>
      </c>
      <c r="C2867">
        <v>240</v>
      </c>
      <c r="D2867" t="str">
        <f>IF(OR(MOD((Table1[[#This Row],[Cycle]])-1,8)=0,Table1[[#This Row],[Cycle]]=1),"Yes","No")</f>
        <v>No</v>
      </c>
      <c r="E2867">
        <v>0</v>
      </c>
      <c r="F2867">
        <f t="shared" si="49"/>
        <v>0</v>
      </c>
      <c r="H2867">
        <v>2.0163850784301758</v>
      </c>
      <c r="I2867">
        <v>0</v>
      </c>
      <c r="J2867">
        <f>ROUND(Table1[[#This Row],[Discharge Time (s)]]/3600,3)</f>
        <v>0</v>
      </c>
    </row>
    <row r="2868" spans="1:10">
      <c r="A2868" t="s">
        <v>10</v>
      </c>
      <c r="B2868">
        <v>4</v>
      </c>
      <c r="C2868">
        <v>241</v>
      </c>
      <c r="D2868" t="str">
        <f>IF(OR(MOD((Table1[[#This Row],[Cycle]])-1,8)=0,Table1[[#This Row],[Cycle]]=1),"Yes","No")</f>
        <v>Yes</v>
      </c>
      <c r="E2868">
        <v>1.601834780318E-2</v>
      </c>
      <c r="F2868">
        <f t="shared" si="49"/>
        <v>16.018347803179999</v>
      </c>
      <c r="H2868">
        <v>1.9296902418136597</v>
      </c>
      <c r="I2868">
        <v>98356.066355729854</v>
      </c>
      <c r="J2868">
        <f>ROUND(Table1[[#This Row],[Discharge Time (s)]]/3600,3)</f>
        <v>27.321000000000002</v>
      </c>
    </row>
    <row r="2869" spans="1:10">
      <c r="A2869" t="s">
        <v>10</v>
      </c>
      <c r="B2869">
        <v>4</v>
      </c>
      <c r="C2869">
        <v>242</v>
      </c>
      <c r="D2869" t="str">
        <f>IF(OR(MOD((Table1[[#This Row],[Cycle]])-1,8)=0,Table1[[#This Row],[Cycle]]=1),"Yes","No")</f>
        <v>No</v>
      </c>
      <c r="E2869">
        <v>9.9829088336419996E-3</v>
      </c>
      <c r="F2869">
        <f t="shared" si="49"/>
        <v>9.982908833642</v>
      </c>
      <c r="H2869">
        <v>2.1478884220123291</v>
      </c>
      <c r="I2869">
        <v>57600.037716534374</v>
      </c>
      <c r="J2869">
        <f>ROUND(Table1[[#This Row],[Discharge Time (s)]]/3600,3)</f>
        <v>16</v>
      </c>
    </row>
    <row r="2870" spans="1:10">
      <c r="A2870" t="s">
        <v>10</v>
      </c>
      <c r="B2870">
        <v>4</v>
      </c>
      <c r="C2870">
        <v>243</v>
      </c>
      <c r="D2870" t="str">
        <f>IF(OR(MOD((Table1[[#This Row],[Cycle]])-1,8)=0,Table1[[#This Row],[Cycle]]=1),"Yes","No")</f>
        <v>No</v>
      </c>
      <c r="E2870">
        <v>9.9949877891590006E-3</v>
      </c>
      <c r="F2870">
        <f t="shared" si="49"/>
        <v>9.9949877891590013</v>
      </c>
      <c r="H2870">
        <v>1.9735468626022339</v>
      </c>
      <c r="I2870">
        <v>57600.065433637174</v>
      </c>
      <c r="J2870">
        <f>ROUND(Table1[[#This Row],[Discharge Time (s)]]/3600,3)</f>
        <v>16</v>
      </c>
    </row>
    <row r="2871" spans="1:10">
      <c r="A2871" t="s">
        <v>10</v>
      </c>
      <c r="B2871">
        <v>4</v>
      </c>
      <c r="C2871">
        <v>244</v>
      </c>
      <c r="D2871" t="str">
        <f>IF(OR(MOD((Table1[[#This Row],[Cycle]])-1,8)=0,Table1[[#This Row],[Cycle]]=1),"Yes","No")</f>
        <v>No</v>
      </c>
      <c r="E2871">
        <v>9.9850068801330006E-3</v>
      </c>
      <c r="F2871">
        <f t="shared" si="49"/>
        <v>9.9850068801330014</v>
      </c>
      <c r="H2871">
        <v>1.9745440483093262</v>
      </c>
      <c r="I2871">
        <v>57600.03229350019</v>
      </c>
      <c r="J2871">
        <f>ROUND(Table1[[#This Row],[Discharge Time (s)]]/3600,3)</f>
        <v>16</v>
      </c>
    </row>
    <row r="2872" spans="1:10">
      <c r="A2872" t="s">
        <v>10</v>
      </c>
      <c r="B2872">
        <v>4</v>
      </c>
      <c r="C2872">
        <v>245</v>
      </c>
      <c r="D2872" t="str">
        <f>IF(OR(MOD((Table1[[#This Row],[Cycle]])-1,8)=0,Table1[[#This Row],[Cycle]]=1),"Yes","No")</f>
        <v>No</v>
      </c>
      <c r="E2872">
        <v>9.9744725804949991E-3</v>
      </c>
      <c r="F2872">
        <f t="shared" si="49"/>
        <v>9.9744725804949983</v>
      </c>
      <c r="H2872">
        <v>1.8877403736114502</v>
      </c>
      <c r="I2872">
        <v>57600.018189474169</v>
      </c>
      <c r="J2872">
        <f>ROUND(Table1[[#This Row],[Discharge Time (s)]]/3600,3)</f>
        <v>16</v>
      </c>
    </row>
    <row r="2873" spans="1:10">
      <c r="A2873" t="s">
        <v>10</v>
      </c>
      <c r="B2873">
        <v>4</v>
      </c>
      <c r="C2873">
        <v>246</v>
      </c>
      <c r="D2873" t="str">
        <f>IF(OR(MOD((Table1[[#This Row],[Cycle]])-1,8)=0,Table1[[#This Row],[Cycle]]=1),"Yes","No")</f>
        <v>No</v>
      </c>
      <c r="E2873">
        <v>9.9746757890429999E-3</v>
      </c>
      <c r="F2873">
        <f t="shared" si="49"/>
        <v>9.9746757890429993</v>
      </c>
      <c r="H2873">
        <v>2.0174033641815186</v>
      </c>
      <c r="I2873">
        <v>57600.042467732725</v>
      </c>
      <c r="J2873">
        <f>ROUND(Table1[[#This Row],[Discharge Time (s)]]/3600,3)</f>
        <v>16</v>
      </c>
    </row>
    <row r="2874" spans="1:10">
      <c r="A2874" t="s">
        <v>10</v>
      </c>
      <c r="B2874">
        <v>4</v>
      </c>
      <c r="C2874">
        <v>247</v>
      </c>
      <c r="D2874" t="str">
        <f>IF(OR(MOD((Table1[[#This Row],[Cycle]])-1,8)=0,Table1[[#This Row],[Cycle]]=1),"Yes","No")</f>
        <v>No</v>
      </c>
      <c r="E2874">
        <v>9.9820539044040008E-3</v>
      </c>
      <c r="F2874">
        <f t="shared" si="49"/>
        <v>9.9820539044040011</v>
      </c>
      <c r="H2874">
        <v>1.972550630569458</v>
      </c>
      <c r="I2874">
        <v>57600.02107224035</v>
      </c>
      <c r="J2874">
        <f>ROUND(Table1[[#This Row],[Discharge Time (s)]]/3600,3)</f>
        <v>16</v>
      </c>
    </row>
    <row r="2875" spans="1:10">
      <c r="A2875" t="s">
        <v>10</v>
      </c>
      <c r="B2875">
        <v>4</v>
      </c>
      <c r="C2875">
        <v>248</v>
      </c>
      <c r="D2875" t="str">
        <f>IF(OR(MOD((Table1[[#This Row],[Cycle]])-1,8)=0,Table1[[#This Row],[Cycle]]=1),"Yes","No")</f>
        <v>No</v>
      </c>
      <c r="E2875">
        <v>0</v>
      </c>
      <c r="F2875">
        <f t="shared" si="49"/>
        <v>0</v>
      </c>
      <c r="H2875">
        <v>1.972550630569458</v>
      </c>
      <c r="I2875">
        <v>0</v>
      </c>
      <c r="J2875">
        <f>ROUND(Table1[[#This Row],[Discharge Time (s)]]/3600,3)</f>
        <v>0</v>
      </c>
    </row>
    <row r="2876" spans="1:10">
      <c r="A2876" t="s">
        <v>10</v>
      </c>
      <c r="B2876">
        <v>4</v>
      </c>
      <c r="C2876">
        <v>249</v>
      </c>
      <c r="D2876" t="str">
        <f>IF(OR(MOD((Table1[[#This Row],[Cycle]])-1,8)=0,Table1[[#This Row],[Cycle]]=1),"Yes","No")</f>
        <v>Yes</v>
      </c>
      <c r="E2876">
        <v>1.5995318850659E-2</v>
      </c>
      <c r="F2876">
        <f t="shared" si="49"/>
        <v>15.995318850659</v>
      </c>
      <c r="H2876">
        <v>1.9306652545928955</v>
      </c>
      <c r="I2876">
        <v>98266.120226488682</v>
      </c>
      <c r="J2876">
        <f>ROUND(Table1[[#This Row],[Discharge Time (s)]]/3600,3)</f>
        <v>27.295999999999999</v>
      </c>
    </row>
    <row r="2877" spans="1:10">
      <c r="A2877" t="s">
        <v>10</v>
      </c>
      <c r="B2877">
        <v>4</v>
      </c>
      <c r="C2877">
        <v>250</v>
      </c>
      <c r="D2877" t="str">
        <f>IF(OR(MOD((Table1[[#This Row],[Cycle]])-1,8)=0,Table1[[#This Row],[Cycle]]=1),"Yes","No")</f>
        <v>No</v>
      </c>
      <c r="E2877">
        <v>9.9791742745510004E-3</v>
      </c>
      <c r="F2877">
        <f t="shared" si="49"/>
        <v>9.979174274551001</v>
      </c>
      <c r="H2877">
        <v>2.1489732265472412</v>
      </c>
      <c r="I2877">
        <v>57600.03788586978</v>
      </c>
      <c r="J2877">
        <f>ROUND(Table1[[#This Row],[Discharge Time (s)]]/3600,3)</f>
        <v>16</v>
      </c>
    </row>
    <row r="2878" spans="1:10">
      <c r="A2878" t="s">
        <v>10</v>
      </c>
      <c r="B2878">
        <v>4</v>
      </c>
      <c r="C2878">
        <v>251</v>
      </c>
      <c r="D2878" t="str">
        <f>IF(OR(MOD((Table1[[#This Row],[Cycle]])-1,8)=0,Table1[[#This Row],[Cycle]]=1),"Yes","No")</f>
        <v>No</v>
      </c>
      <c r="E2878">
        <v>9.9887865680509998E-3</v>
      </c>
      <c r="F2878">
        <f t="shared" si="49"/>
        <v>9.9887865680509993</v>
      </c>
      <c r="H2878">
        <v>1.9316413402557373</v>
      </c>
      <c r="I2878">
        <v>57600.024295018469</v>
      </c>
      <c r="J2878">
        <f>ROUND(Table1[[#This Row],[Discharge Time (s)]]/3600,3)</f>
        <v>16</v>
      </c>
    </row>
    <row r="2879" spans="1:10">
      <c r="A2879" t="s">
        <v>10</v>
      </c>
      <c r="B2879">
        <v>4</v>
      </c>
      <c r="C2879">
        <v>252</v>
      </c>
      <c r="D2879" t="str">
        <f>IF(OR(MOD((Table1[[#This Row],[Cycle]])-1,8)=0,Table1[[#This Row],[Cycle]]=1),"Yes","No")</f>
        <v>No</v>
      </c>
      <c r="E2879">
        <v>9.9758693119630006E-3</v>
      </c>
      <c r="F2879">
        <f t="shared" si="49"/>
        <v>9.9758693119630006</v>
      </c>
      <c r="H2879">
        <v>2.0163850784301758</v>
      </c>
      <c r="I2879">
        <v>57600.037633653206</v>
      </c>
      <c r="J2879">
        <f>ROUND(Table1[[#This Row],[Discharge Time (s)]]/3600,3)</f>
        <v>16</v>
      </c>
    </row>
    <row r="2880" spans="1:10">
      <c r="A2880" t="s">
        <v>10</v>
      </c>
      <c r="B2880">
        <v>4</v>
      </c>
      <c r="C2880">
        <v>253</v>
      </c>
      <c r="D2880" t="str">
        <f>IF(OR(MOD((Table1[[#This Row],[Cycle]])-1,8)=0,Table1[[#This Row],[Cycle]]=1),"Yes","No")</f>
        <v>No</v>
      </c>
      <c r="E2880">
        <v>9.9760307154329996E-3</v>
      </c>
      <c r="F2880">
        <f t="shared" si="49"/>
        <v>9.9760307154329997</v>
      </c>
      <c r="H2880">
        <v>1.9745440483093262</v>
      </c>
      <c r="I2880">
        <v>57600.039383824842</v>
      </c>
      <c r="J2880">
        <f>ROUND(Table1[[#This Row],[Discharge Time (s)]]/3600,3)</f>
        <v>16</v>
      </c>
    </row>
    <row r="2881" spans="1:10">
      <c r="A2881" t="s">
        <v>10</v>
      </c>
      <c r="B2881">
        <v>4</v>
      </c>
      <c r="C2881">
        <v>254</v>
      </c>
      <c r="D2881" t="str">
        <f>IF(OR(MOD((Table1[[#This Row],[Cycle]])-1,8)=0,Table1[[#This Row],[Cycle]]=1),"Yes","No")</f>
        <v>No</v>
      </c>
      <c r="E2881">
        <v>9.9709585806630006E-3</v>
      </c>
      <c r="F2881">
        <f t="shared" si="49"/>
        <v>9.9709585806629999</v>
      </c>
      <c r="H2881">
        <v>1.9306652545928955</v>
      </c>
      <c r="I2881">
        <v>57600.037722968889</v>
      </c>
      <c r="J2881">
        <f>ROUND(Table1[[#This Row],[Discharge Time (s)]]/3600,3)</f>
        <v>16</v>
      </c>
    </row>
    <row r="2882" spans="1:10">
      <c r="A2882" t="s">
        <v>10</v>
      </c>
      <c r="B2882">
        <v>4</v>
      </c>
      <c r="C2882">
        <v>255</v>
      </c>
      <c r="D2882" t="str">
        <f>IF(OR(MOD((Table1[[#This Row],[Cycle]])-1,8)=0,Table1[[#This Row],[Cycle]]=1),"Yes","No")</f>
        <v>No</v>
      </c>
      <c r="E2882">
        <v>9.9710613515489998E-3</v>
      </c>
      <c r="F2882">
        <f t="shared" si="49"/>
        <v>9.9710613515490003</v>
      </c>
      <c r="H2882">
        <v>1.9745440483093262</v>
      </c>
      <c r="I2882">
        <v>57600.053912328709</v>
      </c>
      <c r="J2882">
        <f>ROUND(Table1[[#This Row],[Discharge Time (s)]]/3600,3)</f>
        <v>16</v>
      </c>
    </row>
    <row r="2883" spans="1:10">
      <c r="A2883" t="s">
        <v>10</v>
      </c>
      <c r="B2883">
        <v>4</v>
      </c>
      <c r="C2883">
        <v>256</v>
      </c>
      <c r="D2883" t="str">
        <f>IF(OR(MOD((Table1[[#This Row],[Cycle]])-1,8)=0,Table1[[#This Row],[Cycle]]=1),"Yes","No")</f>
        <v>No</v>
      </c>
      <c r="E2883">
        <v>0</v>
      </c>
      <c r="F2883">
        <f t="shared" si="49"/>
        <v>0</v>
      </c>
      <c r="H2883">
        <v>1.9745440483093262</v>
      </c>
      <c r="I2883">
        <v>0</v>
      </c>
      <c r="J2883">
        <f>ROUND(Table1[[#This Row],[Discharge Time (s)]]/3600,3)</f>
        <v>0</v>
      </c>
    </row>
    <row r="2884" spans="1:10">
      <c r="A2884" t="s">
        <v>10</v>
      </c>
      <c r="B2884">
        <v>4</v>
      </c>
      <c r="C2884">
        <v>257</v>
      </c>
      <c r="D2884" t="str">
        <f>IF(OR(MOD((Table1[[#This Row],[Cycle]])-1,8)=0,Table1[[#This Row],[Cycle]]=1),"Yes","No")</f>
        <v>Yes</v>
      </c>
      <c r="E2884">
        <v>1.5972239546525002E-2</v>
      </c>
      <c r="F2884">
        <f t="shared" si="49"/>
        <v>15.972239546525001</v>
      </c>
      <c r="H2884">
        <v>2.0163850784301758</v>
      </c>
      <c r="I2884">
        <v>98120.435749038938</v>
      </c>
      <c r="J2884">
        <f>ROUND(Table1[[#This Row],[Discharge Time (s)]]/3600,3)</f>
        <v>27.256</v>
      </c>
    </row>
    <row r="2885" spans="1:10">
      <c r="A2885" t="s">
        <v>10</v>
      </c>
      <c r="B2885">
        <v>4</v>
      </c>
      <c r="C2885">
        <v>258</v>
      </c>
      <c r="D2885" t="str">
        <f>IF(OR(MOD((Table1[[#This Row],[Cycle]])-1,8)=0,Table1[[#This Row],[Cycle]]=1),"Yes","No")</f>
        <v>No</v>
      </c>
      <c r="E2885">
        <v>9.9774873949369999E-3</v>
      </c>
      <c r="F2885">
        <f t="shared" si="49"/>
        <v>9.9774873949370004</v>
      </c>
      <c r="H2885">
        <v>2.1928298473358154</v>
      </c>
      <c r="I2885">
        <v>57600.038186118865</v>
      </c>
      <c r="J2885">
        <f>ROUND(Table1[[#This Row],[Discharge Time (s)]]/3600,3)</f>
        <v>16</v>
      </c>
    </row>
    <row r="2886" spans="1:10">
      <c r="A2886" t="s">
        <v>10</v>
      </c>
      <c r="B2886">
        <v>4</v>
      </c>
      <c r="C2886">
        <v>259</v>
      </c>
      <c r="D2886" t="str">
        <f>IF(OR(MOD((Table1[[#This Row],[Cycle]])-1,8)=0,Table1[[#This Row],[Cycle]]=1),"Yes","No")</f>
        <v>No</v>
      </c>
      <c r="E2886">
        <v>9.9754735349730003E-3</v>
      </c>
      <c r="F2886">
        <f t="shared" si="49"/>
        <v>9.9754735349730002</v>
      </c>
      <c r="H2886">
        <v>2.0591800212860107</v>
      </c>
      <c r="I2886">
        <v>57600.037811350936</v>
      </c>
      <c r="J2886">
        <f>ROUND(Table1[[#This Row],[Discharge Time (s)]]/3600,3)</f>
        <v>16</v>
      </c>
    </row>
    <row r="2887" spans="1:10">
      <c r="A2887" t="s">
        <v>10</v>
      </c>
      <c r="B2887">
        <v>4</v>
      </c>
      <c r="C2887">
        <v>260</v>
      </c>
      <c r="D2887" t="str">
        <f>IF(OR(MOD((Table1[[#This Row],[Cycle]])-1,8)=0,Table1[[#This Row],[Cycle]]=1),"Yes","No")</f>
        <v>No</v>
      </c>
      <c r="E2887">
        <v>9.9738005113379994E-3</v>
      </c>
      <c r="F2887">
        <f t="shared" si="49"/>
        <v>9.9738005113380002</v>
      </c>
      <c r="H2887">
        <v>2.0174033641815186</v>
      </c>
      <c r="I2887">
        <v>57600.037824302381</v>
      </c>
      <c r="J2887">
        <f>ROUND(Table1[[#This Row],[Discharge Time (s)]]/3600,3)</f>
        <v>16</v>
      </c>
    </row>
    <row r="2888" spans="1:10">
      <c r="A2888" t="s">
        <v>10</v>
      </c>
      <c r="B2888">
        <v>4</v>
      </c>
      <c r="C2888">
        <v>261</v>
      </c>
      <c r="D2888" t="str">
        <f>IF(OR(MOD((Table1[[#This Row],[Cycle]])-1,8)=0,Table1[[#This Row],[Cycle]]=1),"Yes","No")</f>
        <v>No</v>
      </c>
      <c r="E2888">
        <v>9.9769708712850007E-3</v>
      </c>
      <c r="F2888">
        <f t="shared" si="49"/>
        <v>9.9769708712850012</v>
      </c>
      <c r="H2888">
        <v>1.9316413402557373</v>
      </c>
      <c r="I2888">
        <v>57600.037749592608</v>
      </c>
      <c r="J2888">
        <f>ROUND(Table1[[#This Row],[Discharge Time (s)]]/3600,3)</f>
        <v>16</v>
      </c>
    </row>
    <row r="2889" spans="1:10">
      <c r="A2889" t="s">
        <v>10</v>
      </c>
      <c r="B2889">
        <v>4</v>
      </c>
      <c r="C2889">
        <v>262</v>
      </c>
      <c r="D2889" t="str">
        <f>IF(OR(MOD((Table1[[#This Row],[Cycle]])-1,8)=0,Table1[[#This Row],[Cycle]]=1),"Yes","No")</f>
        <v>No</v>
      </c>
      <c r="E2889">
        <v>9.9832078861129998E-3</v>
      </c>
      <c r="F2889">
        <f t="shared" si="49"/>
        <v>9.983207886113</v>
      </c>
      <c r="H2889">
        <v>1.9735468626022339</v>
      </c>
      <c r="I2889">
        <v>57600.033008707149</v>
      </c>
      <c r="J2889">
        <f>ROUND(Table1[[#This Row],[Discharge Time (s)]]/3600,3)</f>
        <v>16</v>
      </c>
    </row>
    <row r="2890" spans="1:10">
      <c r="A2890" t="s">
        <v>10</v>
      </c>
      <c r="B2890">
        <v>4</v>
      </c>
      <c r="C2890">
        <v>263</v>
      </c>
      <c r="D2890" t="str">
        <f>IF(OR(MOD((Table1[[#This Row],[Cycle]])-1,8)=0,Table1[[#This Row],[Cycle]]=1),"Yes","No")</f>
        <v>No</v>
      </c>
      <c r="E2890">
        <v>9.9841790853059994E-3</v>
      </c>
      <c r="F2890">
        <f t="shared" si="49"/>
        <v>9.9841790853059997</v>
      </c>
      <c r="H2890">
        <v>2.0174033641815186</v>
      </c>
      <c r="I2890">
        <v>57600.038169181622</v>
      </c>
      <c r="J2890">
        <f>ROUND(Table1[[#This Row],[Discharge Time (s)]]/3600,3)</f>
        <v>16</v>
      </c>
    </row>
    <row r="2891" spans="1:10">
      <c r="A2891" t="s">
        <v>10</v>
      </c>
      <c r="B2891">
        <v>4</v>
      </c>
      <c r="C2891">
        <v>264</v>
      </c>
      <c r="D2891" t="str">
        <f>IF(OR(MOD((Table1[[#This Row],[Cycle]])-1,8)=0,Table1[[#This Row],[Cycle]]=1),"Yes","No")</f>
        <v>No</v>
      </c>
      <c r="E2891">
        <v>0</v>
      </c>
      <c r="F2891">
        <f t="shared" si="49"/>
        <v>0</v>
      </c>
      <c r="H2891">
        <v>2.0174033641815186</v>
      </c>
      <c r="I2891">
        <v>0</v>
      </c>
      <c r="J2891">
        <f>ROUND(Table1[[#This Row],[Discharge Time (s)]]/3600,3)</f>
        <v>0</v>
      </c>
    </row>
    <row r="2892" spans="1:10">
      <c r="A2892" t="s">
        <v>10</v>
      </c>
      <c r="B2892">
        <v>4</v>
      </c>
      <c r="C2892">
        <v>265</v>
      </c>
      <c r="D2892" t="str">
        <f>IF(OR(MOD((Table1[[#This Row],[Cycle]])-1,8)=0,Table1[[#This Row],[Cycle]]=1),"Yes","No")</f>
        <v>Yes</v>
      </c>
      <c r="E2892">
        <v>1.5942120057493001E-2</v>
      </c>
      <c r="F2892">
        <f t="shared" si="49"/>
        <v>15.942120057493</v>
      </c>
      <c r="H2892">
        <v>2.0174033641815186</v>
      </c>
      <c r="I2892">
        <v>97897.028194387531</v>
      </c>
      <c r="J2892">
        <f>ROUND(Table1[[#This Row],[Discharge Time (s)]]/3600,3)</f>
        <v>27.193999999999999</v>
      </c>
    </row>
    <row r="2893" spans="1:10">
      <c r="A2893" t="s">
        <v>10</v>
      </c>
      <c r="B2893">
        <v>4</v>
      </c>
      <c r="C2893">
        <v>266</v>
      </c>
      <c r="D2893" t="str">
        <f>IF(OR(MOD((Table1[[#This Row],[Cycle]])-1,8)=0,Table1[[#This Row],[Cycle]]=1),"Yes","No")</f>
        <v>No</v>
      </c>
      <c r="E2893">
        <v>9.9767998302220003E-3</v>
      </c>
      <c r="F2893">
        <f t="shared" si="49"/>
        <v>9.9767998302220011</v>
      </c>
      <c r="H2893">
        <v>2.2793917655944824</v>
      </c>
      <c r="I2893">
        <v>57600.039808234826</v>
      </c>
      <c r="J2893">
        <f>ROUND(Table1[[#This Row],[Discharge Time (s)]]/3600,3)</f>
        <v>16</v>
      </c>
    </row>
    <row r="2894" spans="1:10">
      <c r="A2894" t="s">
        <v>10</v>
      </c>
      <c r="B2894">
        <v>4</v>
      </c>
      <c r="C2894">
        <v>267</v>
      </c>
      <c r="D2894" t="str">
        <f>IF(OR(MOD((Table1[[#This Row],[Cycle]])-1,8)=0,Table1[[#This Row],[Cycle]]=1),"Yes","No")</f>
        <v>No</v>
      </c>
      <c r="E2894">
        <v>9.9752803305249993E-3</v>
      </c>
      <c r="F2894">
        <f t="shared" si="49"/>
        <v>9.9752803305249991</v>
      </c>
      <c r="H2894">
        <v>1.9316413402557373</v>
      </c>
      <c r="I2894">
        <v>57600.035485825429</v>
      </c>
      <c r="J2894">
        <f>ROUND(Table1[[#This Row],[Discharge Time (s)]]/3600,3)</f>
        <v>16</v>
      </c>
    </row>
    <row r="2895" spans="1:10">
      <c r="A2895" t="s">
        <v>10</v>
      </c>
      <c r="B2895">
        <v>4</v>
      </c>
      <c r="C2895">
        <v>268</v>
      </c>
      <c r="D2895" t="str">
        <f>IF(OR(MOD((Table1[[#This Row],[Cycle]])-1,8)=0,Table1[[#This Row],[Cycle]]=1),"Yes","No")</f>
        <v>No</v>
      </c>
      <c r="E2895">
        <v>9.9836509807509997E-3</v>
      </c>
      <c r="F2895">
        <f t="shared" si="49"/>
        <v>9.9836509807509994</v>
      </c>
      <c r="H2895">
        <v>2.0184228420257568</v>
      </c>
      <c r="I2895">
        <v>57600.037811990522</v>
      </c>
      <c r="J2895">
        <f>ROUND(Table1[[#This Row],[Discharge Time (s)]]/3600,3)</f>
        <v>16</v>
      </c>
    </row>
    <row r="2896" spans="1:10">
      <c r="A2896" t="s">
        <v>10</v>
      </c>
      <c r="B2896">
        <v>4</v>
      </c>
      <c r="C2896">
        <v>269</v>
      </c>
      <c r="D2896" t="str">
        <f>IF(OR(MOD((Table1[[#This Row],[Cycle]])-1,8)=0,Table1[[#This Row],[Cycle]]=1),"Yes","No")</f>
        <v>No</v>
      </c>
      <c r="E2896">
        <v>9.9699043185410008E-3</v>
      </c>
      <c r="F2896">
        <f t="shared" si="49"/>
        <v>9.9699043185410012</v>
      </c>
      <c r="H2896">
        <v>1.9735468626022339</v>
      </c>
      <c r="I2896">
        <v>57600.037808995614</v>
      </c>
      <c r="J2896">
        <f>ROUND(Table1[[#This Row],[Discharge Time (s)]]/3600,3)</f>
        <v>16</v>
      </c>
    </row>
    <row r="2897" spans="1:10">
      <c r="A2897" t="s">
        <v>10</v>
      </c>
      <c r="B2897">
        <v>4</v>
      </c>
      <c r="C2897">
        <v>270</v>
      </c>
      <c r="D2897" t="str">
        <f>IF(OR(MOD((Table1[[#This Row],[Cycle]])-1,8)=0,Table1[[#This Row],[Cycle]]=1),"Yes","No")</f>
        <v>No</v>
      </c>
      <c r="E2897">
        <v>9.9716377306050003E-3</v>
      </c>
      <c r="F2897">
        <f t="shared" si="49"/>
        <v>9.9716377306049999</v>
      </c>
      <c r="H2897">
        <v>1.9316413402557373</v>
      </c>
      <c r="I2897">
        <v>57600.037734974569</v>
      </c>
      <c r="J2897">
        <f>ROUND(Table1[[#This Row],[Discharge Time (s)]]/3600,3)</f>
        <v>16</v>
      </c>
    </row>
    <row r="2898" spans="1:10">
      <c r="A2898" t="s">
        <v>10</v>
      </c>
      <c r="B2898">
        <v>4</v>
      </c>
      <c r="C2898">
        <v>271</v>
      </c>
      <c r="D2898" t="str">
        <f>IF(OR(MOD((Table1[[#This Row],[Cycle]])-1,8)=0,Table1[[#This Row],[Cycle]]=1),"Yes","No")</f>
        <v>No</v>
      </c>
      <c r="E2898">
        <v>9.9722225515070009E-3</v>
      </c>
      <c r="F2898">
        <f t="shared" si="49"/>
        <v>9.9722225515070004</v>
      </c>
      <c r="H2898">
        <v>2.0184228420257568</v>
      </c>
      <c r="I2898">
        <v>57600.037812392417</v>
      </c>
      <c r="J2898">
        <f>ROUND(Table1[[#This Row],[Discharge Time (s)]]/3600,3)</f>
        <v>16</v>
      </c>
    </row>
    <row r="2899" spans="1:10">
      <c r="A2899" t="s">
        <v>10</v>
      </c>
      <c r="B2899">
        <v>4</v>
      </c>
      <c r="C2899">
        <v>272</v>
      </c>
      <c r="D2899" t="str">
        <f>IF(OR(MOD((Table1[[#This Row],[Cycle]])-1,8)=0,Table1[[#This Row],[Cycle]]=1),"Yes","No")</f>
        <v>No</v>
      </c>
      <c r="E2899">
        <v>0</v>
      </c>
      <c r="F2899">
        <f t="shared" si="49"/>
        <v>0</v>
      </c>
      <c r="H2899">
        <v>2.0184228420257568</v>
      </c>
      <c r="I2899">
        <v>0</v>
      </c>
      <c r="J2899">
        <f>ROUND(Table1[[#This Row],[Discharge Time (s)]]/3600,3)</f>
        <v>0</v>
      </c>
    </row>
    <row r="2900" spans="1:10">
      <c r="A2900" t="s">
        <v>10</v>
      </c>
      <c r="B2900">
        <v>4</v>
      </c>
      <c r="C2900">
        <v>273</v>
      </c>
      <c r="D2900" t="str">
        <f>IF(OR(MOD((Table1[[#This Row],[Cycle]])-1,8)=0,Table1[[#This Row],[Cycle]]=1),"Yes","No")</f>
        <v>Yes</v>
      </c>
      <c r="E2900">
        <v>1.5923656998456E-2</v>
      </c>
      <c r="F2900">
        <f t="shared" si="49"/>
        <v>15.923656998456</v>
      </c>
      <c r="H2900">
        <v>2.0602195262908936</v>
      </c>
      <c r="I2900">
        <v>97863.675569905114</v>
      </c>
      <c r="J2900">
        <f>ROUND(Table1[[#This Row],[Discharge Time (s)]]/3600,3)</f>
        <v>27.184000000000001</v>
      </c>
    </row>
    <row r="2901" spans="1:10">
      <c r="A2901" t="s">
        <v>10</v>
      </c>
      <c r="B2901">
        <v>4</v>
      </c>
      <c r="C2901">
        <v>274</v>
      </c>
      <c r="D2901" t="str">
        <f>IF(OR(MOD((Table1[[#This Row],[Cycle]])-1,8)=0,Table1[[#This Row],[Cycle]]=1),"Yes","No")</f>
        <v>No</v>
      </c>
      <c r="E2901">
        <v>9.9659820992249997E-3</v>
      </c>
      <c r="F2901">
        <f t="shared" si="49"/>
        <v>9.9659820992250001</v>
      </c>
      <c r="H2901">
        <v>2.1500589847564697</v>
      </c>
      <c r="I2901">
        <v>57600.041510732211</v>
      </c>
      <c r="J2901">
        <f>ROUND(Table1[[#This Row],[Discharge Time (s)]]/3600,3)</f>
        <v>16</v>
      </c>
    </row>
    <row r="2902" spans="1:10">
      <c r="A2902" t="s">
        <v>10</v>
      </c>
      <c r="B2902">
        <v>4</v>
      </c>
      <c r="C2902">
        <v>275</v>
      </c>
      <c r="D2902" t="str">
        <f>IF(OR(MOD((Table1[[#This Row],[Cycle]])-1,8)=0,Table1[[#This Row],[Cycle]]=1),"Yes","No")</f>
        <v>No</v>
      </c>
      <c r="E2902">
        <v>9.9640253647500007E-3</v>
      </c>
      <c r="F2902">
        <f t="shared" si="49"/>
        <v>9.9640253647500003</v>
      </c>
      <c r="H2902">
        <v>2.0612599849700928</v>
      </c>
      <c r="I2902">
        <v>57600.028882212515</v>
      </c>
      <c r="J2902">
        <f>ROUND(Table1[[#This Row],[Discharge Time (s)]]/3600,3)</f>
        <v>16</v>
      </c>
    </row>
    <row r="2903" spans="1:10">
      <c r="A2903" t="s">
        <v>10</v>
      </c>
      <c r="B2903">
        <v>4</v>
      </c>
      <c r="C2903">
        <v>276</v>
      </c>
      <c r="D2903" t="str">
        <f>IF(OR(MOD((Table1[[#This Row],[Cycle]])-1,8)=0,Table1[[#This Row],[Cycle]]=1),"Yes","No")</f>
        <v>No</v>
      </c>
      <c r="E2903">
        <v>9.9644730087040008E-3</v>
      </c>
      <c r="F2903">
        <f t="shared" si="49"/>
        <v>9.964473008704001</v>
      </c>
      <c r="H2903">
        <v>1.9745440483093262</v>
      </c>
      <c r="I2903">
        <v>57600.037613097389</v>
      </c>
      <c r="J2903">
        <f>ROUND(Table1[[#This Row],[Discharge Time (s)]]/3600,3)</f>
        <v>16</v>
      </c>
    </row>
    <row r="2904" spans="1:10">
      <c r="A2904" t="s">
        <v>10</v>
      </c>
      <c r="B2904">
        <v>4</v>
      </c>
      <c r="C2904">
        <v>277</v>
      </c>
      <c r="D2904" t="str">
        <f>IF(OR(MOD((Table1[[#This Row],[Cycle]])-1,8)=0,Table1[[#This Row],[Cycle]]=1),"Yes","No")</f>
        <v>No</v>
      </c>
      <c r="E2904">
        <v>9.9687938988820002E-3</v>
      </c>
      <c r="F2904">
        <f t="shared" si="49"/>
        <v>9.9687938988819997</v>
      </c>
      <c r="H2904">
        <v>2.0612599849700928</v>
      </c>
      <c r="I2904">
        <v>57600.030479810586</v>
      </c>
      <c r="J2904">
        <f>ROUND(Table1[[#This Row],[Discharge Time (s)]]/3600,3)</f>
        <v>16</v>
      </c>
    </row>
    <row r="2905" spans="1:10">
      <c r="A2905" t="s">
        <v>10</v>
      </c>
      <c r="B2905">
        <v>4</v>
      </c>
      <c r="C2905">
        <v>278</v>
      </c>
      <c r="D2905" t="str">
        <f>IF(OR(MOD((Table1[[#This Row],[Cycle]])-1,8)=0,Table1[[#This Row],[Cycle]]=1),"Yes","No")</f>
        <v>No</v>
      </c>
      <c r="E2905">
        <v>9.9675355408029992E-3</v>
      </c>
      <c r="F2905">
        <f t="shared" si="49"/>
        <v>9.9675355408029986</v>
      </c>
      <c r="H2905">
        <v>1.9316413402557373</v>
      </c>
      <c r="I2905">
        <v>57600.055166526523</v>
      </c>
      <c r="J2905">
        <f>ROUND(Table1[[#This Row],[Discharge Time (s)]]/3600,3)</f>
        <v>16</v>
      </c>
    </row>
    <row r="2906" spans="1:10">
      <c r="A2906" t="s">
        <v>10</v>
      </c>
      <c r="B2906">
        <v>4</v>
      </c>
      <c r="C2906">
        <v>279</v>
      </c>
      <c r="D2906" t="str">
        <f>IF(OR(MOD((Table1[[#This Row],[Cycle]])-1,8)=0,Table1[[#This Row],[Cycle]]=1),"Yes","No")</f>
        <v>No</v>
      </c>
      <c r="E2906">
        <v>9.9675258090840008E-3</v>
      </c>
      <c r="F2906">
        <f t="shared" si="49"/>
        <v>9.967525809084</v>
      </c>
      <c r="H2906">
        <v>2.0163850784301758</v>
      </c>
      <c r="I2906">
        <v>57600.037836650081</v>
      </c>
      <c r="J2906">
        <f>ROUND(Table1[[#This Row],[Discharge Time (s)]]/3600,3)</f>
        <v>16</v>
      </c>
    </row>
    <row r="2907" spans="1:10">
      <c r="A2907" t="s">
        <v>10</v>
      </c>
      <c r="B2907">
        <v>4</v>
      </c>
      <c r="C2907">
        <v>280</v>
      </c>
      <c r="D2907" t="str">
        <f>IF(OR(MOD((Table1[[#This Row],[Cycle]])-1,8)=0,Table1[[#This Row],[Cycle]]=1),"Yes","No")</f>
        <v>No</v>
      </c>
      <c r="E2907">
        <v>0</v>
      </c>
      <c r="F2907">
        <f t="shared" si="49"/>
        <v>0</v>
      </c>
      <c r="H2907">
        <v>2.0163850784301758</v>
      </c>
      <c r="I2907">
        <v>0</v>
      </c>
      <c r="J2907">
        <f>ROUND(Table1[[#This Row],[Discharge Time (s)]]/3600,3)</f>
        <v>0</v>
      </c>
    </row>
    <row r="2908" spans="1:10">
      <c r="A2908" t="s">
        <v>10</v>
      </c>
      <c r="B2908">
        <v>4</v>
      </c>
      <c r="C2908" s="11">
        <v>281</v>
      </c>
      <c r="D2908" t="str">
        <f>IF(OR(MOD((Table1[[#This Row],[Cycle]])-1,8)=0,Table1[[#This Row],[Cycle]]=1),"Yes","No")</f>
        <v>Yes</v>
      </c>
      <c r="E2908">
        <v>1.5889514268132999E-2</v>
      </c>
      <c r="F2908">
        <f t="shared" si="49"/>
        <v>15.889514268132999</v>
      </c>
      <c r="H2908">
        <v>2.0612599849700928</v>
      </c>
      <c r="I2908">
        <v>97596.685055327485</v>
      </c>
      <c r="J2908">
        <f>ROUND(Table1[[#This Row],[Discharge Time (s)]]/3600,3)</f>
        <v>27.11</v>
      </c>
    </row>
    <row r="2909" spans="1:10">
      <c r="A2909" t="s">
        <v>10</v>
      </c>
      <c r="B2909">
        <v>4</v>
      </c>
      <c r="C2909" s="11">
        <v>282</v>
      </c>
      <c r="D2909" t="str">
        <f>IF(OR(MOD((Table1[[#This Row],[Cycle]])-1,8)=0,Table1[[#This Row],[Cycle]]=1),"Yes","No")</f>
        <v>No</v>
      </c>
      <c r="E2909">
        <v>9.9740455428650003E-3</v>
      </c>
      <c r="F2909">
        <f t="shared" si="49"/>
        <v>9.9740455428649994</v>
      </c>
      <c r="H2909">
        <v>2.1500589847564697</v>
      </c>
      <c r="I2909">
        <v>57600.037966387979</v>
      </c>
      <c r="J2909">
        <f>ROUND(Table1[[#This Row],[Discharge Time (s)]]/3600,3)</f>
        <v>16</v>
      </c>
    </row>
    <row r="2910" spans="1:10">
      <c r="A2910" t="s">
        <v>10</v>
      </c>
      <c r="B2910">
        <v>4</v>
      </c>
      <c r="C2910" s="11">
        <v>283</v>
      </c>
      <c r="D2910" t="str">
        <f>IF(OR(MOD((Table1[[#This Row],[Cycle]])-1,8)=0,Table1[[#This Row],[Cycle]]=1),"Yes","No")</f>
        <v>No</v>
      </c>
      <c r="E2910">
        <v>9.9699542968149993E-3</v>
      </c>
      <c r="F2910">
        <f t="shared" si="49"/>
        <v>9.9699542968149988</v>
      </c>
      <c r="H2910">
        <v>2.0194432735443115</v>
      </c>
      <c r="I2910">
        <v>57600.037377821689</v>
      </c>
      <c r="J2910">
        <f>ROUND(Table1[[#This Row],[Discharge Time (s)]]/3600,3)</f>
        <v>16</v>
      </c>
    </row>
    <row r="2911" spans="1:10">
      <c r="A2911" t="s">
        <v>10</v>
      </c>
      <c r="B2911">
        <v>4</v>
      </c>
      <c r="C2911" s="11">
        <v>284</v>
      </c>
      <c r="D2911" t="str">
        <f>IF(OR(MOD((Table1[[#This Row],[Cycle]])-1,8)=0,Table1[[#This Row],[Cycle]]=1),"Yes","No")</f>
        <v>No</v>
      </c>
      <c r="E2911">
        <v>9.9707240129749998E-3</v>
      </c>
      <c r="F2911">
        <f t="shared" si="49"/>
        <v>9.9707240129749994</v>
      </c>
      <c r="H2911">
        <v>2.0184228420257568</v>
      </c>
      <c r="I2911">
        <v>57600.037436038438</v>
      </c>
      <c r="J2911">
        <f>ROUND(Table1[[#This Row],[Discharge Time (s)]]/3600,3)</f>
        <v>16</v>
      </c>
    </row>
    <row r="2912" spans="1:10">
      <c r="A2912" t="s">
        <v>10</v>
      </c>
      <c r="B2912">
        <v>4</v>
      </c>
      <c r="C2912" s="11">
        <v>285</v>
      </c>
      <c r="D2912" t="str">
        <f>IF(OR(MOD((Table1[[#This Row],[Cycle]])-1,8)=0,Table1[[#This Row],[Cycle]]=1),"Yes","No")</f>
        <v>No</v>
      </c>
      <c r="E2912">
        <v>9.9722914143120008E-3</v>
      </c>
      <c r="F2912">
        <f t="shared" si="49"/>
        <v>9.9722914143120001</v>
      </c>
      <c r="H2912">
        <v>1.9755423069000244</v>
      </c>
      <c r="I2912">
        <v>57600.037639891889</v>
      </c>
      <c r="J2912">
        <f>ROUND(Table1[[#This Row],[Discharge Time (s)]]/3600,3)</f>
        <v>16</v>
      </c>
    </row>
    <row r="2913" spans="1:10">
      <c r="A2913" t="s">
        <v>10</v>
      </c>
      <c r="B2913">
        <v>4</v>
      </c>
      <c r="C2913" s="11">
        <v>286</v>
      </c>
      <c r="D2913" t="str">
        <f>IF(OR(MOD((Table1[[#This Row],[Cycle]])-1,8)=0,Table1[[#This Row],[Cycle]]=1),"Yes","No")</f>
        <v>No</v>
      </c>
      <c r="E2913">
        <v>9.9721814682869996E-3</v>
      </c>
      <c r="F2913">
        <f t="shared" si="49"/>
        <v>9.9721814682869994</v>
      </c>
      <c r="H2913">
        <v>2.0194432735443115</v>
      </c>
      <c r="I2913">
        <v>57600.017841468369</v>
      </c>
      <c r="J2913">
        <f>ROUND(Table1[[#This Row],[Discharge Time (s)]]/3600,3)</f>
        <v>16</v>
      </c>
    </row>
    <row r="2914" spans="1:10">
      <c r="A2914" t="s">
        <v>10</v>
      </c>
      <c r="B2914">
        <v>4</v>
      </c>
      <c r="C2914" s="11">
        <v>287</v>
      </c>
      <c r="D2914" t="str">
        <f>IF(OR(MOD((Table1[[#This Row],[Cycle]])-1,8)=0,Table1[[#This Row],[Cycle]]=1),"Yes","No")</f>
        <v>No</v>
      </c>
      <c r="E2914">
        <v>9.9705182154400003E-3</v>
      </c>
      <c r="F2914">
        <f t="shared" si="49"/>
        <v>9.9705182154400003</v>
      </c>
      <c r="H2914">
        <v>2.0623016357421875</v>
      </c>
      <c r="I2914">
        <v>57600.035224962558</v>
      </c>
      <c r="J2914">
        <f>ROUND(Table1[[#This Row],[Discharge Time (s)]]/3600,3)</f>
        <v>16</v>
      </c>
    </row>
    <row r="2915" spans="1:10">
      <c r="A2915" t="s">
        <v>10</v>
      </c>
      <c r="B2915">
        <v>4</v>
      </c>
      <c r="C2915" s="11">
        <v>288</v>
      </c>
      <c r="D2915" t="str">
        <f>IF(OR(MOD((Table1[[#This Row],[Cycle]])-1,8)=0,Table1[[#This Row],[Cycle]]=1),"Yes","No")</f>
        <v>No</v>
      </c>
      <c r="E2915">
        <v>0</v>
      </c>
      <c r="F2915">
        <f t="shared" si="49"/>
        <v>0</v>
      </c>
      <c r="H2915">
        <v>2.0623016357421875</v>
      </c>
      <c r="I2915">
        <v>0</v>
      </c>
      <c r="J2915">
        <f>ROUND(Table1[[#This Row],[Discharge Time (s)]]/3600,3)</f>
        <v>0</v>
      </c>
    </row>
    <row r="2916" spans="1:10">
      <c r="A2916" t="s">
        <v>10</v>
      </c>
      <c r="B2916">
        <v>4</v>
      </c>
      <c r="C2916" s="11">
        <v>289</v>
      </c>
      <c r="D2916" t="str">
        <f>IF(OR(MOD((Table1[[#This Row],[Cycle]])-1,8)=0,Table1[[#This Row],[Cycle]]=1),"Yes","No")</f>
        <v>Yes</v>
      </c>
      <c r="E2916">
        <v>1.5866740608845999E-2</v>
      </c>
      <c r="F2916">
        <f t="shared" si="49"/>
        <v>15.866740608845999</v>
      </c>
      <c r="H2916">
        <v>2.0184228420257568</v>
      </c>
      <c r="I2916">
        <v>97521.495448268295</v>
      </c>
      <c r="J2916">
        <f>ROUND(Table1[[#This Row],[Discharge Time (s)]]/3600,3)</f>
        <v>27.088999999999999</v>
      </c>
    </row>
    <row r="2917" spans="1:10">
      <c r="A2917" t="s">
        <v>10</v>
      </c>
      <c r="B2917">
        <v>4</v>
      </c>
      <c r="C2917" s="11">
        <v>290</v>
      </c>
      <c r="D2917" t="str">
        <f>IF(OR(MOD((Table1[[#This Row],[Cycle]])-1,8)=0,Table1[[#This Row],[Cycle]]=1),"Yes","No")</f>
        <v>No</v>
      </c>
      <c r="E2917">
        <v>9.9634535305179999E-3</v>
      </c>
      <c r="F2917">
        <f t="shared" ref="F2917:F2980" si="50">1000*E2917</f>
        <v>9.9634535305180005</v>
      </c>
      <c r="H2917">
        <v>2.2366864681243896</v>
      </c>
      <c r="I2917">
        <v>57600.037542073478</v>
      </c>
      <c r="J2917">
        <f>ROUND(Table1[[#This Row],[Discharge Time (s)]]/3600,3)</f>
        <v>16</v>
      </c>
    </row>
    <row r="2918" spans="1:10">
      <c r="A2918" t="s">
        <v>10</v>
      </c>
      <c r="B2918">
        <v>4</v>
      </c>
      <c r="C2918" s="11">
        <v>291</v>
      </c>
      <c r="D2918" t="str">
        <f>IF(OR(MOD((Table1[[#This Row],[Cycle]])-1,8)=0,Table1[[#This Row],[Cycle]]=1),"Yes","No")</f>
        <v>No</v>
      </c>
      <c r="E2918">
        <v>9.9610933278990003E-3</v>
      </c>
      <c r="F2918">
        <f t="shared" si="50"/>
        <v>9.9610933278990004</v>
      </c>
      <c r="H2918">
        <v>2.0184228420257568</v>
      </c>
      <c r="I2918">
        <v>57600.041118844485</v>
      </c>
      <c r="J2918">
        <f>ROUND(Table1[[#This Row],[Discharge Time (s)]]/3600,3)</f>
        <v>16</v>
      </c>
    </row>
    <row r="2919" spans="1:10">
      <c r="A2919" t="s">
        <v>10</v>
      </c>
      <c r="B2919">
        <v>4</v>
      </c>
      <c r="C2919" s="11">
        <v>292</v>
      </c>
      <c r="D2919" t="str">
        <f>IF(OR(MOD((Table1[[#This Row],[Cycle]])-1,8)=0,Table1[[#This Row],[Cycle]]=1),"Yes","No")</f>
        <v>No</v>
      </c>
      <c r="E2919">
        <v>9.9614229427940001E-3</v>
      </c>
      <c r="F2919">
        <f t="shared" si="50"/>
        <v>9.961422942794</v>
      </c>
      <c r="H2919">
        <v>2.1029922962188721</v>
      </c>
      <c r="I2919">
        <v>57600.050820785516</v>
      </c>
      <c r="J2919">
        <f>ROUND(Table1[[#This Row],[Discharge Time (s)]]/3600,3)</f>
        <v>16</v>
      </c>
    </row>
    <row r="2920" spans="1:10">
      <c r="A2920" t="s">
        <v>10</v>
      </c>
      <c r="B2920">
        <v>4</v>
      </c>
      <c r="C2920" s="11">
        <v>293</v>
      </c>
      <c r="D2920" t="str">
        <f>IF(OR(MOD((Table1[[#This Row],[Cycle]])-1,8)=0,Table1[[#This Row],[Cycle]]=1),"Yes","No")</f>
        <v>No</v>
      </c>
      <c r="E2920">
        <v>9.9554714662090007E-3</v>
      </c>
      <c r="F2920">
        <f t="shared" si="50"/>
        <v>9.9554714662090014</v>
      </c>
      <c r="H2920">
        <v>1.9326183795928955</v>
      </c>
      <c r="I2920">
        <v>57600.037070609593</v>
      </c>
      <c r="J2920">
        <f>ROUND(Table1[[#This Row],[Discharge Time (s)]]/3600,3)</f>
        <v>16</v>
      </c>
    </row>
    <row r="2921" spans="1:10">
      <c r="A2921" t="s">
        <v>10</v>
      </c>
      <c r="B2921">
        <v>4</v>
      </c>
      <c r="C2921" s="11">
        <v>294</v>
      </c>
      <c r="D2921" t="str">
        <f>IF(OR(MOD((Table1[[#This Row],[Cycle]])-1,8)=0,Table1[[#This Row],[Cycle]]=1),"Yes","No")</f>
        <v>No</v>
      </c>
      <c r="E2921">
        <v>9.9591267812039995E-3</v>
      </c>
      <c r="F2921">
        <f t="shared" si="50"/>
        <v>9.9591267812039987</v>
      </c>
      <c r="H2921">
        <v>2.1478884220123291</v>
      </c>
      <c r="I2921">
        <v>57600.037941662282</v>
      </c>
      <c r="J2921">
        <f>ROUND(Table1[[#This Row],[Discharge Time (s)]]/3600,3)</f>
        <v>16</v>
      </c>
    </row>
    <row r="2922" spans="1:10">
      <c r="A2922" t="s">
        <v>10</v>
      </c>
      <c r="B2922">
        <v>4</v>
      </c>
      <c r="C2922" s="11">
        <v>295</v>
      </c>
      <c r="D2922" t="str">
        <f>IF(OR(MOD((Table1[[#This Row],[Cycle]])-1,8)=0,Table1[[#This Row],[Cycle]]=1),"Yes","No")</f>
        <v>No</v>
      </c>
      <c r="E2922">
        <v>9.986653637887E-3</v>
      </c>
      <c r="F2922">
        <f t="shared" si="50"/>
        <v>9.9866536378870006</v>
      </c>
      <c r="H2922">
        <v>2.0184228420257568</v>
      </c>
      <c r="I2922">
        <v>57600.037740049927</v>
      </c>
      <c r="J2922">
        <f>ROUND(Table1[[#This Row],[Discharge Time (s)]]/3600,3)</f>
        <v>16</v>
      </c>
    </row>
    <row r="2923" spans="1:10">
      <c r="A2923" t="s">
        <v>10</v>
      </c>
      <c r="B2923">
        <v>4</v>
      </c>
      <c r="C2923" s="11">
        <v>296</v>
      </c>
      <c r="D2923" t="str">
        <f>IF(OR(MOD((Table1[[#This Row],[Cycle]])-1,8)=0,Table1[[#This Row],[Cycle]]=1),"Yes","No")</f>
        <v>No</v>
      </c>
      <c r="E2923">
        <v>0</v>
      </c>
      <c r="F2923">
        <f t="shared" si="50"/>
        <v>0</v>
      </c>
      <c r="H2923">
        <v>2.0184228420257568</v>
      </c>
      <c r="I2923">
        <v>0</v>
      </c>
      <c r="J2923">
        <f>ROUND(Table1[[#This Row],[Discharge Time (s)]]/3600,3)</f>
        <v>0</v>
      </c>
    </row>
    <row r="2924" spans="1:10">
      <c r="A2924" t="s">
        <v>10</v>
      </c>
      <c r="B2924">
        <v>4</v>
      </c>
      <c r="C2924" s="11">
        <v>297</v>
      </c>
      <c r="D2924" t="str">
        <f>IF(OR(MOD((Table1[[#This Row],[Cycle]])-1,8)=0,Table1[[#This Row],[Cycle]]=1),"Yes","No")</f>
        <v>Yes</v>
      </c>
      <c r="E2924">
        <v>1.5844197125588998E-2</v>
      </c>
      <c r="F2924">
        <f t="shared" si="50"/>
        <v>15.844197125588998</v>
      </c>
      <c r="H2924">
        <v>2.0612599849700928</v>
      </c>
      <c r="I2924">
        <v>97383.498086972788</v>
      </c>
      <c r="J2924">
        <f>ROUND(Table1[[#This Row],[Discharge Time (s)]]/3600,3)</f>
        <v>27.050999999999998</v>
      </c>
    </row>
    <row r="2925" spans="1:10">
      <c r="A2925" t="s">
        <v>10</v>
      </c>
      <c r="B2925">
        <v>4</v>
      </c>
      <c r="C2925" s="11">
        <v>298</v>
      </c>
      <c r="D2925" t="str">
        <f>IF(OR(MOD((Table1[[#This Row],[Cycle]])-1,8)=0,Table1[[#This Row],[Cycle]]=1),"Yes","No")</f>
        <v>No</v>
      </c>
      <c r="E2925">
        <v>9.9570225829139995E-3</v>
      </c>
      <c r="F2925">
        <f t="shared" si="50"/>
        <v>9.957022582914</v>
      </c>
      <c r="H2925">
        <v>2.1939377784729004</v>
      </c>
      <c r="I2925">
        <v>57600.042819111331</v>
      </c>
      <c r="J2925">
        <f>ROUND(Table1[[#This Row],[Discharge Time (s)]]/3600,3)</f>
        <v>16</v>
      </c>
    </row>
    <row r="2926" spans="1:10">
      <c r="A2926" t="s">
        <v>10</v>
      </c>
      <c r="B2926">
        <v>4</v>
      </c>
      <c r="C2926" s="11">
        <v>299</v>
      </c>
      <c r="D2926" t="str">
        <f>IF(OR(MOD((Table1[[#This Row],[Cycle]])-1,8)=0,Table1[[#This Row],[Cycle]]=1),"Yes","No")</f>
        <v>No</v>
      </c>
      <c r="E2926">
        <v>9.9574505480460006E-3</v>
      </c>
      <c r="F2926">
        <f t="shared" si="50"/>
        <v>9.9574505480460012</v>
      </c>
      <c r="H2926">
        <v>2.105116605758667</v>
      </c>
      <c r="I2926">
        <v>57600.037604020617</v>
      </c>
      <c r="J2926">
        <f>ROUND(Table1[[#This Row],[Discharge Time (s)]]/3600,3)</f>
        <v>16</v>
      </c>
    </row>
    <row r="2927" spans="1:10">
      <c r="A2927" t="s">
        <v>10</v>
      </c>
      <c r="B2927">
        <v>4</v>
      </c>
      <c r="C2927" s="11">
        <v>300</v>
      </c>
      <c r="D2927" t="str">
        <f>IF(OR(MOD((Table1[[#This Row],[Cycle]])-1,8)=0,Table1[[#This Row],[Cycle]]=1),"Yes","No")</f>
        <v>No</v>
      </c>
      <c r="E2927">
        <v>9.9532296717769995E-3</v>
      </c>
      <c r="F2927">
        <f t="shared" si="50"/>
        <v>9.9532296717769988</v>
      </c>
      <c r="H2927">
        <v>2.1040539741516113</v>
      </c>
      <c r="I2927">
        <v>57600.04198196152</v>
      </c>
      <c r="J2927">
        <f>ROUND(Table1[[#This Row],[Discharge Time (s)]]/3600,3)</f>
        <v>16</v>
      </c>
    </row>
    <row r="2928" spans="1:10">
      <c r="A2928" t="s">
        <v>10</v>
      </c>
      <c r="B2928">
        <v>4</v>
      </c>
      <c r="C2928" s="11">
        <v>301</v>
      </c>
      <c r="D2928" t="str">
        <f>IF(OR(MOD((Table1[[#This Row],[Cycle]])-1,8)=0,Table1[[#This Row],[Cycle]]=1),"Yes","No")</f>
        <v>No</v>
      </c>
      <c r="E2928">
        <v>9.9542086762889996E-3</v>
      </c>
      <c r="F2928">
        <f t="shared" si="50"/>
        <v>9.9542086762889994</v>
      </c>
      <c r="H2928">
        <v>2.0184228420257568</v>
      </c>
      <c r="I2928">
        <v>57600.082570731582</v>
      </c>
      <c r="J2928">
        <f>ROUND(Table1[[#This Row],[Discharge Time (s)]]/3600,3)</f>
        <v>16</v>
      </c>
    </row>
    <row r="2929" spans="1:10">
      <c r="A2929" t="s">
        <v>10</v>
      </c>
      <c r="B2929">
        <v>4</v>
      </c>
      <c r="C2929" s="11">
        <v>302</v>
      </c>
      <c r="D2929" t="str">
        <f>IF(OR(MOD((Table1[[#This Row],[Cycle]])-1,8)=0,Table1[[#This Row],[Cycle]]=1),"Yes","No")</f>
        <v>No</v>
      </c>
      <c r="E2929">
        <v>9.9580658878090002E-3</v>
      </c>
      <c r="F2929">
        <f t="shared" si="50"/>
        <v>9.9580658878090009</v>
      </c>
      <c r="H2929">
        <v>2.0623016357421875</v>
      </c>
      <c r="I2929">
        <v>57600.037239315388</v>
      </c>
      <c r="J2929">
        <f>ROUND(Table1[[#This Row],[Discharge Time (s)]]/3600,3)</f>
        <v>16</v>
      </c>
    </row>
    <row r="2930" spans="1:10">
      <c r="A2930" t="s">
        <v>10</v>
      </c>
      <c r="B2930">
        <v>4</v>
      </c>
      <c r="C2930" s="11">
        <v>303</v>
      </c>
      <c r="D2930" t="str">
        <f>IF(OR(MOD((Table1[[#This Row],[Cycle]])-1,8)=0,Table1[[#This Row],[Cycle]]=1),"Yes","No")</f>
        <v>No</v>
      </c>
      <c r="E2930">
        <v>9.9559813331510007E-3</v>
      </c>
      <c r="F2930">
        <f t="shared" si="50"/>
        <v>9.9559813331510014</v>
      </c>
      <c r="H2930">
        <v>2.0623016357421875</v>
      </c>
      <c r="I2930">
        <v>57600.041771826291</v>
      </c>
      <c r="J2930">
        <f>ROUND(Table1[[#This Row],[Discharge Time (s)]]/3600,3)</f>
        <v>16</v>
      </c>
    </row>
    <row r="2931" spans="1:10">
      <c r="A2931" t="s">
        <v>10</v>
      </c>
      <c r="B2931">
        <v>4</v>
      </c>
      <c r="C2931" s="11">
        <v>304</v>
      </c>
      <c r="D2931" t="str">
        <f>IF(OR(MOD((Table1[[#This Row],[Cycle]])-1,8)=0,Table1[[#This Row],[Cycle]]=1),"Yes","No")</f>
        <v>No</v>
      </c>
      <c r="E2931">
        <v>0</v>
      </c>
      <c r="F2931">
        <f t="shared" si="50"/>
        <v>0</v>
      </c>
      <c r="H2931">
        <v>2.0623016357421875</v>
      </c>
      <c r="I2931">
        <v>0</v>
      </c>
      <c r="J2931">
        <f>ROUND(Table1[[#This Row],[Discharge Time (s)]]/3600,3)</f>
        <v>0</v>
      </c>
    </row>
    <row r="2932" spans="1:10">
      <c r="A2932" t="s">
        <v>10</v>
      </c>
      <c r="B2932">
        <v>4</v>
      </c>
      <c r="C2932" s="11">
        <v>305</v>
      </c>
      <c r="D2932" t="str">
        <f>IF(OR(MOD((Table1[[#This Row],[Cycle]])-1,8)=0,Table1[[#This Row],[Cycle]]=1),"Yes","No")</f>
        <v>Yes</v>
      </c>
      <c r="E2932">
        <v>1.5835430820489001E-2</v>
      </c>
      <c r="F2932">
        <f t="shared" si="50"/>
        <v>15.835430820489</v>
      </c>
      <c r="H2932">
        <v>2.105116605758667</v>
      </c>
      <c r="I2932">
        <v>97445.680735332804</v>
      </c>
      <c r="J2932">
        <f>ROUND(Table1[[#This Row],[Discharge Time (s)]]/3600,3)</f>
        <v>27.068000000000001</v>
      </c>
    </row>
    <row r="2933" spans="1:10">
      <c r="A2933" t="s">
        <v>10</v>
      </c>
      <c r="B2933">
        <v>4</v>
      </c>
      <c r="C2933" s="11">
        <v>306</v>
      </c>
      <c r="D2933" t="str">
        <f>IF(OR(MOD((Table1[[#This Row],[Cycle]])-1,8)=0,Table1[[#This Row],[Cycle]]=1),"Yes","No")</f>
        <v>No</v>
      </c>
      <c r="E2933">
        <v>9.9626140962550003E-3</v>
      </c>
      <c r="F2933">
        <f t="shared" si="50"/>
        <v>9.9626140962550007</v>
      </c>
      <c r="H2933">
        <v>2.2366864681243896</v>
      </c>
      <c r="I2933">
        <v>57600.035820079429</v>
      </c>
      <c r="J2933">
        <f>ROUND(Table1[[#This Row],[Discharge Time (s)]]/3600,3)</f>
        <v>16</v>
      </c>
    </row>
    <row r="2934" spans="1:10">
      <c r="A2934" t="s">
        <v>10</v>
      </c>
      <c r="B2934">
        <v>4</v>
      </c>
      <c r="C2934" s="11">
        <v>307</v>
      </c>
      <c r="D2934" t="str">
        <f>IF(OR(MOD((Table1[[#This Row],[Cycle]])-1,8)=0,Table1[[#This Row],[Cycle]]=1),"Yes","No")</f>
        <v>No</v>
      </c>
      <c r="E2934">
        <v>9.9601133066190006E-3</v>
      </c>
      <c r="F2934">
        <f t="shared" si="50"/>
        <v>9.9601133066190002</v>
      </c>
      <c r="H2934">
        <v>2.0194432735443115</v>
      </c>
      <c r="I2934">
        <v>57600.037604986617</v>
      </c>
      <c r="J2934">
        <f>ROUND(Table1[[#This Row],[Discharge Time (s)]]/3600,3)</f>
        <v>16</v>
      </c>
    </row>
    <row r="2935" spans="1:10">
      <c r="A2935" t="s">
        <v>10</v>
      </c>
      <c r="B2935">
        <v>4</v>
      </c>
      <c r="C2935" s="11">
        <v>308</v>
      </c>
      <c r="D2935" t="str">
        <f>IF(OR(MOD((Table1[[#This Row],[Cycle]])-1,8)=0,Table1[[#This Row],[Cycle]]=1),"Yes","No")</f>
        <v>No</v>
      </c>
      <c r="E2935">
        <v>9.9654632246830004E-3</v>
      </c>
      <c r="F2935">
        <f t="shared" si="50"/>
        <v>9.9654632246830008</v>
      </c>
      <c r="H2935">
        <v>2.0194432735443115</v>
      </c>
      <c r="I2935">
        <v>57600.039067898571</v>
      </c>
      <c r="J2935">
        <f>ROUND(Table1[[#This Row],[Discharge Time (s)]]/3600,3)</f>
        <v>16</v>
      </c>
    </row>
    <row r="2936" spans="1:10">
      <c r="A2936" t="s">
        <v>10</v>
      </c>
      <c r="B2936">
        <v>4</v>
      </c>
      <c r="C2936" s="11">
        <v>309</v>
      </c>
      <c r="D2936" t="str">
        <f>IF(OR(MOD((Table1[[#This Row],[Cycle]])-1,8)=0,Table1[[#This Row],[Cycle]]=1),"Yes","No")</f>
        <v>No</v>
      </c>
      <c r="E2936">
        <v>9.9659657352899993E-3</v>
      </c>
      <c r="F2936">
        <f t="shared" si="50"/>
        <v>9.9659657352899984</v>
      </c>
      <c r="H2936">
        <v>2.0194432735443115</v>
      </c>
      <c r="I2936">
        <v>57600.037476204263</v>
      </c>
      <c r="J2936">
        <f>ROUND(Table1[[#This Row],[Discharge Time (s)]]/3600,3)</f>
        <v>16</v>
      </c>
    </row>
    <row r="2937" spans="1:10">
      <c r="A2937" t="s">
        <v>10</v>
      </c>
      <c r="B2937">
        <v>4</v>
      </c>
      <c r="C2937" s="11">
        <v>310</v>
      </c>
      <c r="D2937" t="str">
        <f>IF(OR(MOD((Table1[[#This Row],[Cycle]])-1,8)=0,Table1[[#This Row],[Cycle]]=1),"Yes","No")</f>
        <v>No</v>
      </c>
      <c r="E2937">
        <v>9.9648015260169996E-3</v>
      </c>
      <c r="F2937">
        <f t="shared" si="50"/>
        <v>9.9648015260170002</v>
      </c>
      <c r="H2937">
        <v>2.0612599849700928</v>
      </c>
      <c r="I2937">
        <v>57600.037932541978</v>
      </c>
      <c r="J2937">
        <f>ROUND(Table1[[#This Row],[Discharge Time (s)]]/3600,3)</f>
        <v>16</v>
      </c>
    </row>
    <row r="2938" spans="1:10">
      <c r="A2938" t="s">
        <v>10</v>
      </c>
      <c r="B2938">
        <v>4</v>
      </c>
      <c r="C2938" s="11">
        <v>311</v>
      </c>
      <c r="D2938" t="str">
        <f>IF(OR(MOD((Table1[[#This Row],[Cycle]])-1,8)=0,Table1[[#This Row],[Cycle]]=1),"Yes","No")</f>
        <v>No</v>
      </c>
      <c r="E2938">
        <v>9.9545950241900008E-3</v>
      </c>
      <c r="F2938">
        <f t="shared" si="50"/>
        <v>9.9545950241900005</v>
      </c>
      <c r="H2938">
        <v>2.0623016357421875</v>
      </c>
      <c r="I2938">
        <v>57600.033834922317</v>
      </c>
      <c r="J2938">
        <f>ROUND(Table1[[#This Row],[Discharge Time (s)]]/3600,3)</f>
        <v>16</v>
      </c>
    </row>
    <row r="2939" spans="1:10">
      <c r="A2939" t="s">
        <v>10</v>
      </c>
      <c r="B2939">
        <v>4</v>
      </c>
      <c r="C2939" s="11">
        <v>312</v>
      </c>
      <c r="D2939" t="str">
        <f>IF(OR(MOD((Table1[[#This Row],[Cycle]])-1,8)=0,Table1[[#This Row],[Cycle]]=1),"Yes","No")</f>
        <v>No</v>
      </c>
      <c r="E2939">
        <v>0</v>
      </c>
      <c r="F2939">
        <f t="shared" si="50"/>
        <v>0</v>
      </c>
      <c r="H2939">
        <v>2.0623016357421875</v>
      </c>
      <c r="I2939">
        <v>0</v>
      </c>
      <c r="J2939">
        <f>ROUND(Table1[[#This Row],[Discharge Time (s)]]/3600,3)</f>
        <v>0</v>
      </c>
    </row>
    <row r="2940" spans="1:10">
      <c r="A2940" t="s">
        <v>10</v>
      </c>
      <c r="B2940">
        <v>4</v>
      </c>
      <c r="C2940" s="11">
        <v>313</v>
      </c>
      <c r="D2940" t="str">
        <f>IF(OR(MOD((Table1[[#This Row],[Cycle]])-1,8)=0,Table1[[#This Row],[Cycle]]=1),"Yes","No")</f>
        <v>Yes</v>
      </c>
      <c r="E2940">
        <v>1.5804259142086999E-2</v>
      </c>
      <c r="F2940">
        <f t="shared" si="50"/>
        <v>15.804259142087</v>
      </c>
      <c r="H2940">
        <v>2.105116605758667</v>
      </c>
      <c r="I2940">
        <v>97211.076309110169</v>
      </c>
      <c r="J2940">
        <f>ROUND(Table1[[#This Row],[Discharge Time (s)]]/3600,3)</f>
        <v>27.003</v>
      </c>
    </row>
    <row r="2941" spans="1:10">
      <c r="A2941" t="s">
        <v>10</v>
      </c>
      <c r="B2941">
        <v>4</v>
      </c>
      <c r="C2941" s="11">
        <v>314</v>
      </c>
      <c r="D2941" t="str">
        <f>IF(OR(MOD((Table1[[#This Row],[Cycle]])-1,8)=0,Table1[[#This Row],[Cycle]]=1),"Yes","No")</f>
        <v>No</v>
      </c>
      <c r="E2941">
        <v>9.9585292236099993E-3</v>
      </c>
      <c r="F2941">
        <f t="shared" si="50"/>
        <v>9.9585292236099985</v>
      </c>
      <c r="H2941">
        <v>2.2805430889129639</v>
      </c>
      <c r="I2941">
        <v>57600.036391269357</v>
      </c>
      <c r="J2941">
        <f>ROUND(Table1[[#This Row],[Discharge Time (s)]]/3600,3)</f>
        <v>16</v>
      </c>
    </row>
    <row r="2942" spans="1:10">
      <c r="A2942" t="s">
        <v>10</v>
      </c>
      <c r="B2942">
        <v>4</v>
      </c>
      <c r="C2942" s="11">
        <v>315</v>
      </c>
      <c r="D2942" t="str">
        <f>IF(OR(MOD((Table1[[#This Row],[Cycle]])-1,8)=0,Table1[[#This Row],[Cycle]]=1),"Yes","No")</f>
        <v>No</v>
      </c>
      <c r="E2942">
        <v>9.9553742685979992E-3</v>
      </c>
      <c r="F2942">
        <f t="shared" si="50"/>
        <v>9.9553742685979998</v>
      </c>
      <c r="H2942">
        <v>2.0612599849700928</v>
      </c>
      <c r="I2942">
        <v>57600.03677198982</v>
      </c>
      <c r="J2942">
        <f>ROUND(Table1[[#This Row],[Discharge Time (s)]]/3600,3)</f>
        <v>16</v>
      </c>
    </row>
    <row r="2943" spans="1:10">
      <c r="A2943" t="s">
        <v>10</v>
      </c>
      <c r="B2943">
        <v>4</v>
      </c>
      <c r="C2943" s="11">
        <v>316</v>
      </c>
      <c r="D2943" t="str">
        <f>IF(OR(MOD((Table1[[#This Row],[Cycle]])-1,8)=0,Table1[[#This Row],[Cycle]]=1),"Yes","No")</f>
        <v>No</v>
      </c>
      <c r="E2943">
        <v>9.9598992565349993E-3</v>
      </c>
      <c r="F2943">
        <f t="shared" si="50"/>
        <v>9.9598992565349995</v>
      </c>
      <c r="H2943">
        <v>2.1478884220123291</v>
      </c>
      <c r="I2943">
        <v>57600.042710157504</v>
      </c>
      <c r="J2943">
        <f>ROUND(Table1[[#This Row],[Discharge Time (s)]]/3600,3)</f>
        <v>16</v>
      </c>
    </row>
    <row r="2944" spans="1:10">
      <c r="A2944" t="s">
        <v>10</v>
      </c>
      <c r="B2944">
        <v>4</v>
      </c>
      <c r="C2944" s="11">
        <v>317</v>
      </c>
      <c r="D2944" t="str">
        <f>IF(OR(MOD((Table1[[#This Row],[Cycle]])-1,8)=0,Table1[[#This Row],[Cycle]]=1),"Yes","No")</f>
        <v>No</v>
      </c>
      <c r="E2944">
        <v>9.9641529893360007E-3</v>
      </c>
      <c r="F2944">
        <f t="shared" si="50"/>
        <v>9.9641529893360001</v>
      </c>
      <c r="H2944">
        <v>2.0623016357421875</v>
      </c>
      <c r="I2944">
        <v>57600.035425222057</v>
      </c>
      <c r="J2944">
        <f>ROUND(Table1[[#This Row],[Discharge Time (s)]]/3600,3)</f>
        <v>16</v>
      </c>
    </row>
    <row r="2945" spans="1:10">
      <c r="A2945" t="s">
        <v>10</v>
      </c>
      <c r="B2945">
        <v>4</v>
      </c>
      <c r="C2945" s="11">
        <v>318</v>
      </c>
      <c r="D2945" t="str">
        <f>IF(OR(MOD((Table1[[#This Row],[Cycle]])-1,8)=0,Table1[[#This Row],[Cycle]]=1),"Yes","No")</f>
        <v>No</v>
      </c>
      <c r="E2945">
        <v>9.9625567381139996E-3</v>
      </c>
      <c r="F2945">
        <f t="shared" si="50"/>
        <v>9.9625567381139994</v>
      </c>
      <c r="H2945">
        <v>2.0623016357421875</v>
      </c>
      <c r="I2945">
        <v>57600.037115729829</v>
      </c>
      <c r="J2945">
        <f>ROUND(Table1[[#This Row],[Discharge Time (s)]]/3600,3)</f>
        <v>16</v>
      </c>
    </row>
    <row r="2946" spans="1:10">
      <c r="A2946" t="s">
        <v>10</v>
      </c>
      <c r="B2946">
        <v>4</v>
      </c>
      <c r="C2946" s="11">
        <v>319</v>
      </c>
      <c r="D2946" t="str">
        <f>IF(OR(MOD((Table1[[#This Row],[Cycle]])-1,8)=0,Table1[[#This Row],[Cycle]]=1),"Yes","No")</f>
        <v>No</v>
      </c>
      <c r="E2946">
        <v>9.9618710245140008E-3</v>
      </c>
      <c r="F2946">
        <f t="shared" si="50"/>
        <v>9.9618710245140001</v>
      </c>
      <c r="H2946">
        <v>2.0623016357421875</v>
      </c>
      <c r="I2946">
        <v>57600.0354895165</v>
      </c>
      <c r="J2946">
        <f>ROUND(Table1[[#This Row],[Discharge Time (s)]]/3600,3)</f>
        <v>16</v>
      </c>
    </row>
    <row r="2947" spans="1:10">
      <c r="A2947" t="s">
        <v>10</v>
      </c>
      <c r="B2947">
        <v>4</v>
      </c>
      <c r="C2947" s="11">
        <v>320</v>
      </c>
      <c r="D2947" t="str">
        <f>IF(OR(MOD((Table1[[#This Row],[Cycle]])-1,8)=0,Table1[[#This Row],[Cycle]]=1),"Yes","No")</f>
        <v>No</v>
      </c>
      <c r="E2947">
        <v>0</v>
      </c>
      <c r="F2947">
        <f t="shared" si="50"/>
        <v>0</v>
      </c>
      <c r="H2947">
        <v>2.0623016357421875</v>
      </c>
      <c r="I2947">
        <v>0</v>
      </c>
      <c r="J2947">
        <f>ROUND(Table1[[#This Row],[Discharge Time (s)]]/3600,3)</f>
        <v>0</v>
      </c>
    </row>
    <row r="2948" spans="1:10">
      <c r="A2948" t="s">
        <v>10</v>
      </c>
      <c r="B2948">
        <v>4</v>
      </c>
      <c r="C2948" s="11">
        <v>321</v>
      </c>
      <c r="D2948" t="str">
        <f>IF(OR(MOD((Table1[[#This Row],[Cycle]])-1,8)=0,Table1[[#This Row],[Cycle]]=1),"Yes","No")</f>
        <v>Yes</v>
      </c>
      <c r="E2948">
        <v>1.5772033257328E-2</v>
      </c>
      <c r="F2948">
        <f t="shared" si="50"/>
        <v>15.772033257328001</v>
      </c>
      <c r="H2948">
        <v>2.1489732265472412</v>
      </c>
      <c r="I2948">
        <v>96995.299702056829</v>
      </c>
      <c r="J2948">
        <f>ROUND(Table1[[#This Row],[Discharge Time (s)]]/3600,3)</f>
        <v>26.943000000000001</v>
      </c>
    </row>
    <row r="2949" spans="1:10">
      <c r="A2949" t="s">
        <v>10</v>
      </c>
      <c r="B2949">
        <v>4</v>
      </c>
      <c r="C2949" s="11">
        <v>322</v>
      </c>
      <c r="D2949" t="str">
        <f>IF(OR(MOD((Table1[[#This Row],[Cycle]])-1,8)=0,Table1[[#This Row],[Cycle]]=1),"Yes","No")</f>
        <v>No</v>
      </c>
      <c r="E2949">
        <v>9.9705901498820006E-3</v>
      </c>
      <c r="F2949">
        <f t="shared" si="50"/>
        <v>9.9705901498819998</v>
      </c>
      <c r="H2949">
        <v>2.1939377784729004</v>
      </c>
      <c r="I2949">
        <v>57600.031066342184</v>
      </c>
      <c r="J2949">
        <f>ROUND(Table1[[#This Row],[Discharge Time (s)]]/3600,3)</f>
        <v>16</v>
      </c>
    </row>
    <row r="2950" spans="1:10">
      <c r="A2950" t="s">
        <v>10</v>
      </c>
      <c r="B2950">
        <v>4</v>
      </c>
      <c r="C2950" s="11">
        <v>323</v>
      </c>
      <c r="D2950" t="str">
        <f>IF(OR(MOD((Table1[[#This Row],[Cycle]])-1,8)=0,Table1[[#This Row],[Cycle]]=1),"Yes","No")</f>
        <v>No</v>
      </c>
      <c r="E2950">
        <v>9.9546379432999994E-3</v>
      </c>
      <c r="F2950">
        <f t="shared" si="50"/>
        <v>9.9546379432999998</v>
      </c>
      <c r="H2950">
        <v>2.1468048095703125</v>
      </c>
      <c r="I2950">
        <v>57600.029797644049</v>
      </c>
      <c r="J2950">
        <f>ROUND(Table1[[#This Row],[Discharge Time (s)]]/3600,3)</f>
        <v>16</v>
      </c>
    </row>
    <row r="2951" spans="1:10">
      <c r="A2951" t="s">
        <v>10</v>
      </c>
      <c r="B2951">
        <v>4</v>
      </c>
      <c r="C2951" s="11">
        <v>324</v>
      </c>
      <c r="D2951" t="str">
        <f>IF(OR(MOD((Table1[[#This Row],[Cycle]])-1,8)=0,Table1[[#This Row],[Cycle]]=1),"Yes","No")</f>
        <v>No</v>
      </c>
      <c r="E2951">
        <v>9.9598085438560007E-3</v>
      </c>
      <c r="F2951">
        <f t="shared" si="50"/>
        <v>9.9598085438560009</v>
      </c>
      <c r="H2951">
        <v>2.1906170845031738</v>
      </c>
      <c r="I2951">
        <v>57601.987306942712</v>
      </c>
      <c r="J2951">
        <f>ROUND(Table1[[#This Row],[Discharge Time (s)]]/3600,3)</f>
        <v>16.001000000000001</v>
      </c>
    </row>
    <row r="2952" spans="1:10">
      <c r="A2952" t="s">
        <v>10</v>
      </c>
      <c r="B2952">
        <v>4</v>
      </c>
      <c r="C2952" s="11">
        <v>325</v>
      </c>
      <c r="D2952" t="str">
        <f>IF(OR(MOD((Table1[[#This Row],[Cycle]])-1,8)=0,Table1[[#This Row],[Cycle]]=1),"Yes","No")</f>
        <v>No</v>
      </c>
      <c r="E2952">
        <v>9.9581266866280004E-3</v>
      </c>
      <c r="F2952">
        <f t="shared" si="50"/>
        <v>9.9581266866280007</v>
      </c>
      <c r="H2952">
        <v>2.0633442401885986</v>
      </c>
      <c r="I2952">
        <v>57600.0110234245</v>
      </c>
      <c r="J2952">
        <f>ROUND(Table1[[#This Row],[Discharge Time (s)]]/3600,3)</f>
        <v>16</v>
      </c>
    </row>
    <row r="2953" spans="1:10">
      <c r="A2953" t="s">
        <v>10</v>
      </c>
      <c r="B2953">
        <v>4</v>
      </c>
      <c r="C2953" s="11">
        <v>326</v>
      </c>
      <c r="D2953" t="str">
        <f>IF(OR(MOD((Table1[[#This Row],[Cycle]])-1,8)=0,Table1[[#This Row],[Cycle]]=1),"Yes","No")</f>
        <v>No</v>
      </c>
      <c r="E2953">
        <v>9.9512791817940004E-3</v>
      </c>
      <c r="F2953">
        <f t="shared" si="50"/>
        <v>9.9512791817939998</v>
      </c>
      <c r="H2953">
        <v>2.1489732265472412</v>
      </c>
      <c r="I2953">
        <v>57600.007031511472</v>
      </c>
      <c r="J2953">
        <f>ROUND(Table1[[#This Row],[Discharge Time (s)]]/3600,3)</f>
        <v>16</v>
      </c>
    </row>
    <row r="2954" spans="1:10">
      <c r="A2954" t="s">
        <v>10</v>
      </c>
      <c r="B2954">
        <v>4</v>
      </c>
      <c r="C2954" s="11">
        <v>327</v>
      </c>
      <c r="D2954" t="str">
        <f>IF(OR(MOD((Table1[[#This Row],[Cycle]])-1,8)=0,Table1[[#This Row],[Cycle]]=1),"Yes","No")</f>
        <v>No</v>
      </c>
      <c r="E2954">
        <v>9.949902122274E-3</v>
      </c>
      <c r="F2954">
        <f t="shared" si="50"/>
        <v>9.9499021222740005</v>
      </c>
      <c r="H2954">
        <v>2.1917228698730469</v>
      </c>
      <c r="I2954">
        <v>57600.014468169466</v>
      </c>
      <c r="J2954">
        <f>ROUND(Table1[[#This Row],[Discharge Time (s)]]/3600,3)</f>
        <v>16</v>
      </c>
    </row>
    <row r="2955" spans="1:10">
      <c r="A2955" t="s">
        <v>10</v>
      </c>
      <c r="B2955">
        <v>4</v>
      </c>
      <c r="C2955" s="11">
        <v>328</v>
      </c>
      <c r="D2955" t="str">
        <f>IF(OR(MOD((Table1[[#This Row],[Cycle]])-1,8)=0,Table1[[#This Row],[Cycle]]=1),"Yes","No")</f>
        <v>No</v>
      </c>
      <c r="E2955">
        <v>0</v>
      </c>
      <c r="F2955">
        <f t="shared" si="50"/>
        <v>0</v>
      </c>
      <c r="H2955">
        <v>2.1917228698730469</v>
      </c>
      <c r="I2955">
        <v>0</v>
      </c>
      <c r="J2955">
        <f>ROUND(Table1[[#This Row],[Discharge Time (s)]]/3600,3)</f>
        <v>0</v>
      </c>
    </row>
    <row r="2956" spans="1:10">
      <c r="A2956" t="s">
        <v>10</v>
      </c>
      <c r="B2956">
        <v>4</v>
      </c>
      <c r="C2956" s="11">
        <v>329</v>
      </c>
      <c r="D2956" t="str">
        <f>IF(OR(MOD((Table1[[#This Row],[Cycle]])-1,8)=0,Table1[[#This Row],[Cycle]]=1),"Yes","No")</f>
        <v>Yes</v>
      </c>
      <c r="E2956">
        <v>1.5755900556406001E-2</v>
      </c>
      <c r="F2956">
        <f t="shared" si="50"/>
        <v>15.755900556406001</v>
      </c>
      <c r="H2956">
        <v>2.105116605758667</v>
      </c>
      <c r="I2956">
        <v>96994.393937619781</v>
      </c>
      <c r="J2956">
        <f>ROUND(Table1[[#This Row],[Discharge Time (s)]]/3600,3)</f>
        <v>26.943000000000001</v>
      </c>
    </row>
    <row r="2957" spans="1:10">
      <c r="A2957" t="s">
        <v>10</v>
      </c>
      <c r="B2957">
        <v>4</v>
      </c>
      <c r="C2957" s="11">
        <v>330</v>
      </c>
      <c r="D2957" t="str">
        <f>IF(OR(MOD((Table1[[#This Row],[Cycle]])-1,8)=0,Table1[[#This Row],[Cycle]]=1),"Yes","No")</f>
        <v>No</v>
      </c>
      <c r="E2957">
        <v>9.9475083930030007E-3</v>
      </c>
      <c r="F2957">
        <f t="shared" si="50"/>
        <v>9.9475083930029999</v>
      </c>
      <c r="H2957">
        <v>2.2378165721893311</v>
      </c>
      <c r="I2957">
        <v>57600.017023548105</v>
      </c>
      <c r="J2957">
        <f>ROUND(Table1[[#This Row],[Discharge Time (s)]]/3600,3)</f>
        <v>16</v>
      </c>
    </row>
    <row r="2958" spans="1:10">
      <c r="A2958" t="s">
        <v>10</v>
      </c>
      <c r="B2958">
        <v>4</v>
      </c>
      <c r="C2958" s="11">
        <v>331</v>
      </c>
      <c r="D2958" t="str">
        <f>IF(OR(MOD((Table1[[#This Row],[Cycle]])-1,8)=0,Table1[[#This Row],[Cycle]]=1),"Yes","No")</f>
        <v>No</v>
      </c>
      <c r="E2958">
        <v>9.9507472423180001E-3</v>
      </c>
      <c r="F2958">
        <f t="shared" si="50"/>
        <v>9.9507472423180001</v>
      </c>
      <c r="H2958">
        <v>2.1500589847564697</v>
      </c>
      <c r="I2958">
        <v>57600.010605021584</v>
      </c>
      <c r="J2958">
        <f>ROUND(Table1[[#This Row],[Discharge Time (s)]]/3600,3)</f>
        <v>16</v>
      </c>
    </row>
    <row r="2959" spans="1:10">
      <c r="A2959" t="s">
        <v>10</v>
      </c>
      <c r="B2959">
        <v>4</v>
      </c>
      <c r="C2959" s="11">
        <v>332</v>
      </c>
      <c r="D2959" t="str">
        <f>IF(OR(MOD((Table1[[#This Row],[Cycle]])-1,8)=0,Table1[[#This Row],[Cycle]]=1),"Yes","No")</f>
        <v>No</v>
      </c>
      <c r="E2959">
        <v>9.958514420638E-3</v>
      </c>
      <c r="F2959">
        <f t="shared" si="50"/>
        <v>9.9585144206380001</v>
      </c>
      <c r="H2959">
        <v>2.1489732265472412</v>
      </c>
      <c r="I2959">
        <v>57600.016457188351</v>
      </c>
      <c r="J2959">
        <f>ROUND(Table1[[#This Row],[Discharge Time (s)]]/3600,3)</f>
        <v>16</v>
      </c>
    </row>
    <row r="2960" spans="1:10">
      <c r="A2960" t="s">
        <v>10</v>
      </c>
      <c r="B2960">
        <v>4</v>
      </c>
      <c r="C2960" s="11">
        <v>333</v>
      </c>
      <c r="D2960" t="str">
        <f>IF(OR(MOD((Table1[[#This Row],[Cycle]])-1,8)=0,Table1[[#This Row],[Cycle]]=1),"Yes","No")</f>
        <v>No</v>
      </c>
      <c r="E2960">
        <v>9.9588155997039993E-3</v>
      </c>
      <c r="F2960">
        <f t="shared" si="50"/>
        <v>9.9588155997039998</v>
      </c>
      <c r="H2960">
        <v>2.1061804294586182</v>
      </c>
      <c r="I2960">
        <v>57600.032780985181</v>
      </c>
      <c r="J2960">
        <f>ROUND(Table1[[#This Row],[Discharge Time (s)]]/3600,3)</f>
        <v>16</v>
      </c>
    </row>
    <row r="2961" spans="1:10">
      <c r="A2961" t="s">
        <v>10</v>
      </c>
      <c r="B2961">
        <v>4</v>
      </c>
      <c r="C2961" s="11">
        <v>334</v>
      </c>
      <c r="D2961" t="str">
        <f>IF(OR(MOD((Table1[[#This Row],[Cycle]])-1,8)=0,Table1[[#This Row],[Cycle]]=1),"Yes","No")</f>
        <v>No</v>
      </c>
      <c r="E2961">
        <v>9.9536352255059999E-3</v>
      </c>
      <c r="F2961">
        <f t="shared" si="50"/>
        <v>9.9536352255059999</v>
      </c>
      <c r="H2961">
        <v>2.1928298473358154</v>
      </c>
      <c r="I2961">
        <v>57600.037923240961</v>
      </c>
      <c r="J2961">
        <f>ROUND(Table1[[#This Row],[Discharge Time (s)]]/3600,3)</f>
        <v>16</v>
      </c>
    </row>
    <row r="2962" spans="1:10">
      <c r="A2962" t="s">
        <v>10</v>
      </c>
      <c r="B2962">
        <v>4</v>
      </c>
      <c r="C2962" s="11">
        <v>335</v>
      </c>
      <c r="D2962" t="str">
        <f>IF(OR(MOD((Table1[[#This Row],[Cycle]])-1,8)=0,Table1[[#This Row],[Cycle]]=1),"Yes","No")</f>
        <v>No</v>
      </c>
      <c r="E2962">
        <v>9.9506659129920006E-3</v>
      </c>
      <c r="F2962">
        <f t="shared" si="50"/>
        <v>9.950665912992001</v>
      </c>
      <c r="H2962">
        <v>2.1928298473358154</v>
      </c>
      <c r="I2962">
        <v>57600.038474917339</v>
      </c>
      <c r="J2962">
        <f>ROUND(Table1[[#This Row],[Discharge Time (s)]]/3600,3)</f>
        <v>16</v>
      </c>
    </row>
    <row r="2963" spans="1:10">
      <c r="A2963" t="s">
        <v>10</v>
      </c>
      <c r="B2963">
        <v>4</v>
      </c>
      <c r="C2963" s="11">
        <v>336</v>
      </c>
      <c r="D2963" t="str">
        <f>IF(OR(MOD((Table1[[#This Row],[Cycle]])-1,8)=0,Table1[[#This Row],[Cycle]]=1),"Yes","No")</f>
        <v>No</v>
      </c>
      <c r="E2963">
        <v>0</v>
      </c>
      <c r="F2963">
        <f t="shared" si="50"/>
        <v>0</v>
      </c>
      <c r="H2963">
        <v>2.1928298473358154</v>
      </c>
      <c r="I2963">
        <v>0</v>
      </c>
      <c r="J2963">
        <f>ROUND(Table1[[#This Row],[Discharge Time (s)]]/3600,3)</f>
        <v>0</v>
      </c>
    </row>
    <row r="2964" spans="1:10">
      <c r="A2964" t="s">
        <v>10</v>
      </c>
      <c r="B2964">
        <v>4</v>
      </c>
      <c r="C2964" s="11">
        <v>337</v>
      </c>
      <c r="D2964" t="str">
        <f>IF(OR(MOD((Table1[[#This Row],[Cycle]])-1,8)=0,Table1[[#This Row],[Cycle]]=1),"Yes","No")</f>
        <v>Yes</v>
      </c>
      <c r="E2964">
        <v>1.5735349178670002E-2</v>
      </c>
      <c r="F2964">
        <f t="shared" si="50"/>
        <v>15.735349178670001</v>
      </c>
      <c r="H2964">
        <v>2.105116605758667</v>
      </c>
      <c r="I2964">
        <v>96896.918511288139</v>
      </c>
      <c r="J2964">
        <f>ROUND(Table1[[#This Row],[Discharge Time (s)]]/3600,3)</f>
        <v>26.916</v>
      </c>
    </row>
    <row r="2965" spans="1:10">
      <c r="A2965" t="s">
        <v>10</v>
      </c>
      <c r="B2965">
        <v>4</v>
      </c>
      <c r="C2965" s="11">
        <v>338</v>
      </c>
      <c r="D2965" t="str">
        <f>IF(OR(MOD((Table1[[#This Row],[Cycle]])-1,8)=0,Table1[[#This Row],[Cycle]]=1),"Yes","No")</f>
        <v>No</v>
      </c>
      <c r="E2965">
        <v>9.9454766433349998E-3</v>
      </c>
      <c r="F2965">
        <f t="shared" si="50"/>
        <v>9.9454766433350006</v>
      </c>
      <c r="H2965">
        <v>2.2816953659057617</v>
      </c>
      <c r="I2965">
        <v>57600.060081385935</v>
      </c>
      <c r="J2965">
        <f>ROUND(Table1[[#This Row],[Discharge Time (s)]]/3600,3)</f>
        <v>16</v>
      </c>
    </row>
    <row r="2966" spans="1:10">
      <c r="A2966" t="s">
        <v>10</v>
      </c>
      <c r="B2966">
        <v>4</v>
      </c>
      <c r="C2966" s="11">
        <v>339</v>
      </c>
      <c r="D2966" t="str">
        <f>IF(OR(MOD((Table1[[#This Row],[Cycle]])-1,8)=0,Table1[[#This Row],[Cycle]]=1),"Yes","No")</f>
        <v>No</v>
      </c>
      <c r="E2966">
        <v>9.9496477946889993E-3</v>
      </c>
      <c r="F2966">
        <f t="shared" si="50"/>
        <v>9.9496477946889996</v>
      </c>
      <c r="H2966">
        <v>2.1928298473358154</v>
      </c>
      <c r="I2966">
        <v>57600.053294340098</v>
      </c>
      <c r="J2966">
        <f>ROUND(Table1[[#This Row],[Discharge Time (s)]]/3600,3)</f>
        <v>16</v>
      </c>
    </row>
    <row r="2967" spans="1:10">
      <c r="A2967" t="s">
        <v>10</v>
      </c>
      <c r="B2967">
        <v>4</v>
      </c>
      <c r="C2967" s="11">
        <v>340</v>
      </c>
      <c r="D2967" t="str">
        <f>IF(OR(MOD((Table1[[#This Row],[Cycle]])-1,8)=0,Table1[[#This Row],[Cycle]]=1),"Yes","No")</f>
        <v>No</v>
      </c>
      <c r="E2967">
        <v>9.9546673306779992E-3</v>
      </c>
      <c r="F2967">
        <f t="shared" si="50"/>
        <v>9.9546673306779994</v>
      </c>
      <c r="H2967">
        <v>2.1917228698730469</v>
      </c>
      <c r="I2967">
        <v>57600.03688643621</v>
      </c>
      <c r="J2967">
        <f>ROUND(Table1[[#This Row],[Discharge Time (s)]]/3600,3)</f>
        <v>16</v>
      </c>
    </row>
    <row r="2968" spans="1:10">
      <c r="A2968" t="s">
        <v>10</v>
      </c>
      <c r="B2968">
        <v>4</v>
      </c>
      <c r="C2968" s="11">
        <v>341</v>
      </c>
      <c r="D2968" t="str">
        <f>IF(OR(MOD((Table1[[#This Row],[Cycle]])-1,8)=0,Table1[[#This Row],[Cycle]]=1),"Yes","No")</f>
        <v>No</v>
      </c>
      <c r="E2968">
        <v>9.9533169958089997E-3</v>
      </c>
      <c r="F2968">
        <f t="shared" si="50"/>
        <v>9.9533169958089989</v>
      </c>
      <c r="H2968">
        <v>2.1928298473358154</v>
      </c>
      <c r="I2968">
        <v>57600.049878882397</v>
      </c>
      <c r="J2968">
        <f>ROUND(Table1[[#This Row],[Discharge Time (s)]]/3600,3)</f>
        <v>16</v>
      </c>
    </row>
    <row r="2969" spans="1:10">
      <c r="A2969" t="s">
        <v>10</v>
      </c>
      <c r="B2969">
        <v>4</v>
      </c>
      <c r="C2969" s="11">
        <v>342</v>
      </c>
      <c r="D2969" t="str">
        <f>IF(OR(MOD((Table1[[#This Row],[Cycle]])-1,8)=0,Table1[[#This Row],[Cycle]]=1),"Yes","No")</f>
        <v>No</v>
      </c>
      <c r="E2969">
        <v>9.9706636148340008E-3</v>
      </c>
      <c r="F2969">
        <f t="shared" si="50"/>
        <v>9.9706636148340007</v>
      </c>
      <c r="H2969">
        <v>2.1917228698730469</v>
      </c>
      <c r="I2969">
        <v>57600.054416081344</v>
      </c>
      <c r="J2969">
        <f>ROUND(Table1[[#This Row],[Discharge Time (s)]]/3600,3)</f>
        <v>16</v>
      </c>
    </row>
    <row r="2970" spans="1:10">
      <c r="A2970" t="s">
        <v>10</v>
      </c>
      <c r="B2970">
        <v>4</v>
      </c>
      <c r="C2970" s="11">
        <v>343</v>
      </c>
      <c r="D2970" t="str">
        <f>IF(OR(MOD((Table1[[#This Row],[Cycle]])-1,8)=0,Table1[[#This Row],[Cycle]]=1),"Yes","No")</f>
        <v>No</v>
      </c>
      <c r="E2970">
        <v>9.9581410791799996E-3</v>
      </c>
      <c r="F2970">
        <f t="shared" si="50"/>
        <v>9.9581410791799989</v>
      </c>
      <c r="H2970">
        <v>2.1928298473358154</v>
      </c>
      <c r="I2970">
        <v>57600.037573499299</v>
      </c>
      <c r="J2970">
        <f>ROUND(Table1[[#This Row],[Discharge Time (s)]]/3600,3)</f>
        <v>16</v>
      </c>
    </row>
    <row r="2971" spans="1:10">
      <c r="A2971" t="s">
        <v>10</v>
      </c>
      <c r="B2971">
        <v>4</v>
      </c>
      <c r="C2971" s="11">
        <v>344</v>
      </c>
      <c r="D2971" t="str">
        <f>IF(OR(MOD((Table1[[#This Row],[Cycle]])-1,8)=0,Table1[[#This Row],[Cycle]]=1),"Yes","No")</f>
        <v>No</v>
      </c>
      <c r="E2971">
        <v>0</v>
      </c>
      <c r="F2971">
        <f t="shared" si="50"/>
        <v>0</v>
      </c>
      <c r="H2971">
        <v>2.1928298473358154</v>
      </c>
      <c r="I2971">
        <v>0</v>
      </c>
      <c r="J2971">
        <f>ROUND(Table1[[#This Row],[Discharge Time (s)]]/3600,3)</f>
        <v>0</v>
      </c>
    </row>
    <row r="2972" spans="1:10">
      <c r="A2972" t="s">
        <v>10</v>
      </c>
      <c r="B2972">
        <v>4</v>
      </c>
      <c r="C2972" s="11">
        <v>345</v>
      </c>
      <c r="D2972" t="str">
        <f>IF(OR(MOD((Table1[[#This Row],[Cycle]])-1,8)=0,Table1[[#This Row],[Cycle]]=1),"Yes","No")</f>
        <v>Yes</v>
      </c>
      <c r="E2972">
        <v>1.568924787779E-2</v>
      </c>
      <c r="F2972">
        <f t="shared" si="50"/>
        <v>15.689247877790001</v>
      </c>
      <c r="H2972">
        <v>2.1928298473358154</v>
      </c>
      <c r="I2972">
        <v>96466.390698947478</v>
      </c>
      <c r="J2972">
        <f>ROUND(Table1[[#This Row],[Discharge Time (s)]]/3600,3)</f>
        <v>26.795999999999999</v>
      </c>
    </row>
    <row r="2973" spans="1:10">
      <c r="A2973" t="s">
        <v>10</v>
      </c>
      <c r="B2973">
        <v>4</v>
      </c>
      <c r="C2973" s="11">
        <v>346</v>
      </c>
      <c r="D2973" t="str">
        <f>IF(OR(MOD((Table1[[#This Row],[Cycle]])-1,8)=0,Table1[[#This Row],[Cycle]]=1),"Yes","No")</f>
        <v>No</v>
      </c>
      <c r="E2973">
        <v>9.9564540342240004E-3</v>
      </c>
      <c r="F2973">
        <f t="shared" si="50"/>
        <v>9.9564540342240004</v>
      </c>
      <c r="H2973">
        <v>2.2378165721893311</v>
      </c>
      <c r="I2973">
        <v>57600.038228892299</v>
      </c>
      <c r="J2973">
        <f>ROUND(Table1[[#This Row],[Discharge Time (s)]]/3600,3)</f>
        <v>16</v>
      </c>
    </row>
    <row r="2974" spans="1:10">
      <c r="A2974" t="s">
        <v>10</v>
      </c>
      <c r="B2974">
        <v>4</v>
      </c>
      <c r="C2974" s="11">
        <v>347</v>
      </c>
      <c r="D2974" t="str">
        <f>IF(OR(MOD((Table1[[#This Row],[Cycle]])-1,8)=0,Table1[[#This Row],[Cycle]]=1),"Yes","No")</f>
        <v>No</v>
      </c>
      <c r="E2974">
        <v>9.9579706920709995E-3</v>
      </c>
      <c r="F2974">
        <f t="shared" si="50"/>
        <v>9.9579706920709992</v>
      </c>
      <c r="H2974">
        <v>2.1511461734771729</v>
      </c>
      <c r="I2974">
        <v>57600.037804250547</v>
      </c>
      <c r="J2974">
        <f>ROUND(Table1[[#This Row],[Discharge Time (s)]]/3600,3)</f>
        <v>16</v>
      </c>
    </row>
    <row r="2975" spans="1:10">
      <c r="A2975" t="s">
        <v>10</v>
      </c>
      <c r="B2975">
        <v>4</v>
      </c>
      <c r="C2975" s="11">
        <v>348</v>
      </c>
      <c r="D2975" t="str">
        <f>IF(OR(MOD((Table1[[#This Row],[Cycle]])-1,8)=0,Table1[[#This Row],[Cycle]]=1),"Yes","No")</f>
        <v>No</v>
      </c>
      <c r="E2975">
        <v>9.9617699514369992E-3</v>
      </c>
      <c r="F2975">
        <f t="shared" si="50"/>
        <v>9.9617699514369988</v>
      </c>
      <c r="H2975">
        <v>2.1522340774536133</v>
      </c>
      <c r="I2975">
        <v>57600.037770066469</v>
      </c>
      <c r="J2975">
        <f>ROUND(Table1[[#This Row],[Discharge Time (s)]]/3600,3)</f>
        <v>16</v>
      </c>
    </row>
    <row r="2976" spans="1:10">
      <c r="A2976" t="s">
        <v>10</v>
      </c>
      <c r="B2976">
        <v>4</v>
      </c>
      <c r="C2976" s="11">
        <v>349</v>
      </c>
      <c r="D2976" t="str">
        <f>IF(OR(MOD((Table1[[#This Row],[Cycle]])-1,8)=0,Table1[[#This Row],[Cycle]]=1),"Yes","No")</f>
        <v>No</v>
      </c>
      <c r="E2976">
        <v>9.9667230183689993E-3</v>
      </c>
      <c r="F2976">
        <f t="shared" si="50"/>
        <v>9.9667230183689988</v>
      </c>
      <c r="H2976">
        <v>2.1500589847564697</v>
      </c>
      <c r="I2976">
        <v>57600.038042607877</v>
      </c>
      <c r="J2976">
        <f>ROUND(Table1[[#This Row],[Discharge Time (s)]]/3600,3)</f>
        <v>16</v>
      </c>
    </row>
    <row r="2977" spans="1:10">
      <c r="A2977" t="s">
        <v>10</v>
      </c>
      <c r="B2977">
        <v>4</v>
      </c>
      <c r="C2977" s="11">
        <v>350</v>
      </c>
      <c r="D2977" t="str">
        <f>IF(OR(MOD((Table1[[#This Row],[Cycle]])-1,8)=0,Table1[[#This Row],[Cycle]]=1),"Yes","No")</f>
        <v>No</v>
      </c>
      <c r="E2977">
        <v>9.9584650787940005E-3</v>
      </c>
      <c r="F2977">
        <f t="shared" si="50"/>
        <v>9.958465078794001</v>
      </c>
      <c r="H2977">
        <v>2.1500589847564697</v>
      </c>
      <c r="I2977">
        <v>57600.060751882331</v>
      </c>
      <c r="J2977">
        <f>ROUND(Table1[[#This Row],[Discharge Time (s)]]/3600,3)</f>
        <v>16</v>
      </c>
    </row>
    <row r="2978" spans="1:10">
      <c r="A2978" t="s">
        <v>10</v>
      </c>
      <c r="B2978">
        <v>4</v>
      </c>
      <c r="C2978" s="11">
        <v>351</v>
      </c>
      <c r="D2978" t="str">
        <f>IF(OR(MOD((Table1[[#This Row],[Cycle]])-1,8)=0,Table1[[#This Row],[Cycle]]=1),"Yes","No")</f>
        <v>No</v>
      </c>
      <c r="E2978">
        <v>9.9549427214699997E-3</v>
      </c>
      <c r="F2978">
        <f t="shared" si="50"/>
        <v>9.9549427214699993</v>
      </c>
      <c r="H2978">
        <v>2.1939377784729004</v>
      </c>
      <c r="I2978">
        <v>57600.029845037447</v>
      </c>
      <c r="J2978">
        <f>ROUND(Table1[[#This Row],[Discharge Time (s)]]/3600,3)</f>
        <v>16</v>
      </c>
    </row>
    <row r="2979" spans="1:10">
      <c r="A2979" t="s">
        <v>10</v>
      </c>
      <c r="B2979">
        <v>4</v>
      </c>
      <c r="C2979" s="11">
        <v>352</v>
      </c>
      <c r="D2979" t="str">
        <f>IF(OR(MOD((Table1[[#This Row],[Cycle]])-1,8)=0,Table1[[#This Row],[Cycle]]=1),"Yes","No")</f>
        <v>No</v>
      </c>
      <c r="E2979">
        <v>0</v>
      </c>
      <c r="F2979">
        <f t="shared" si="50"/>
        <v>0</v>
      </c>
      <c r="H2979">
        <v>2.1939377784729004</v>
      </c>
      <c r="I2979">
        <v>0</v>
      </c>
      <c r="J2979">
        <f>ROUND(Table1[[#This Row],[Discharge Time (s)]]/3600,3)</f>
        <v>0</v>
      </c>
    </row>
    <row r="2980" spans="1:10">
      <c r="A2980" t="s">
        <v>10</v>
      </c>
      <c r="B2980">
        <v>4</v>
      </c>
      <c r="C2980" s="11">
        <v>353</v>
      </c>
      <c r="D2980" t="str">
        <f>IF(OR(MOD((Table1[[#This Row],[Cycle]])-1,8)=0,Table1[[#This Row],[Cycle]]=1),"Yes","No")</f>
        <v>Yes</v>
      </c>
      <c r="E2980">
        <v>1.5663172501888999E-2</v>
      </c>
      <c r="F2980">
        <f t="shared" si="50"/>
        <v>15.663172501888999</v>
      </c>
      <c r="H2980">
        <v>2.1489732265472412</v>
      </c>
      <c r="I2980">
        <v>96269.092164431597</v>
      </c>
      <c r="J2980">
        <f>ROUND(Table1[[#This Row],[Discharge Time (s)]]/3600,3)</f>
        <v>26.741</v>
      </c>
    </row>
    <row r="2981" spans="1:10">
      <c r="A2981" t="s">
        <v>10</v>
      </c>
      <c r="B2981">
        <v>4</v>
      </c>
      <c r="C2981" s="11">
        <v>354</v>
      </c>
      <c r="D2981" t="str">
        <f>IF(OR(MOD((Table1[[#This Row],[Cycle]])-1,8)=0,Table1[[#This Row],[Cycle]]=1),"Yes","No")</f>
        <v>No</v>
      </c>
      <c r="E2981">
        <v>9.9531669125359993E-3</v>
      </c>
      <c r="F2981">
        <f t="shared" ref="F2981:F3011" si="51">1000*E2981</f>
        <v>9.9531669125360001</v>
      </c>
      <c r="H2981">
        <v>2.3682560920715332</v>
      </c>
      <c r="I2981">
        <v>57600.035997006984</v>
      </c>
      <c r="J2981">
        <f>ROUND(Table1[[#This Row],[Discharge Time (s)]]/3600,3)</f>
        <v>16</v>
      </c>
    </row>
    <row r="2982" spans="1:10">
      <c r="A2982" t="s">
        <v>10</v>
      </c>
      <c r="B2982">
        <v>4</v>
      </c>
      <c r="C2982" s="11">
        <v>355</v>
      </c>
      <c r="D2982" t="str">
        <f>IF(OR(MOD((Table1[[#This Row],[Cycle]])-1,8)=0,Table1[[#This Row],[Cycle]]=1),"Yes","No")</f>
        <v>No</v>
      </c>
      <c r="E2982">
        <v>8.0790578952499997E-3</v>
      </c>
      <c r="F2982">
        <f t="shared" si="51"/>
        <v>8.0790578952499992</v>
      </c>
      <c r="H2982">
        <v>2.1511461734771729</v>
      </c>
      <c r="I2982">
        <v>44909.207450914153</v>
      </c>
      <c r="J2982">
        <f>ROUND(Table1[[#This Row],[Discharge Time (s)]]/3600,3)</f>
        <v>12.475</v>
      </c>
    </row>
    <row r="2983" spans="1:10">
      <c r="A2983" t="s">
        <v>10</v>
      </c>
      <c r="B2983">
        <v>4</v>
      </c>
      <c r="C2983" s="11">
        <v>356</v>
      </c>
      <c r="D2983" t="str">
        <f>IF(OR(MOD((Table1[[#This Row],[Cycle]])-1,8)=0,Table1[[#This Row],[Cycle]]=1),"Yes","No")</f>
        <v>No</v>
      </c>
      <c r="E2983">
        <v>9.9509211819170003E-3</v>
      </c>
      <c r="F2983">
        <f t="shared" si="51"/>
        <v>9.9509211819169998</v>
      </c>
      <c r="H2983">
        <v>2.1939377784729004</v>
      </c>
      <c r="I2983">
        <v>57600.069159552862</v>
      </c>
      <c r="J2983">
        <f>ROUND(Table1[[#This Row],[Discharge Time (s)]]/3600,3)</f>
        <v>16</v>
      </c>
    </row>
    <row r="2984" spans="1:10">
      <c r="A2984" t="s">
        <v>10</v>
      </c>
      <c r="B2984">
        <v>4</v>
      </c>
      <c r="C2984" s="11">
        <v>357</v>
      </c>
      <c r="D2984" t="str">
        <f>IF(OR(MOD((Table1[[#This Row],[Cycle]])-1,8)=0,Table1[[#This Row],[Cycle]]=1),"Yes","No")</f>
        <v>No</v>
      </c>
      <c r="E2984">
        <v>9.9454864895319999E-3</v>
      </c>
      <c r="F2984">
        <f t="shared" si="51"/>
        <v>9.9454864895319997</v>
      </c>
      <c r="H2984">
        <v>2.2366864681243896</v>
      </c>
      <c r="I2984">
        <v>57600.067168738635</v>
      </c>
      <c r="J2984">
        <f>ROUND(Table1[[#This Row],[Discharge Time (s)]]/3600,3)</f>
        <v>16</v>
      </c>
    </row>
    <row r="2985" spans="1:10">
      <c r="A2985" t="s">
        <v>10</v>
      </c>
      <c r="B2985">
        <v>4</v>
      </c>
      <c r="C2985" s="11">
        <v>358</v>
      </c>
      <c r="D2985" t="str">
        <f>IF(OR(MOD((Table1[[#This Row],[Cycle]])-1,8)=0,Table1[[#This Row],[Cycle]]=1),"Yes","No")</f>
        <v>No</v>
      </c>
      <c r="F2985">
        <f t="shared" si="51"/>
        <v>0</v>
      </c>
      <c r="J2985">
        <f>ROUND(Table1[[#This Row],[Discharge Time (s)]]/3600,3)</f>
        <v>0</v>
      </c>
    </row>
    <row r="2986" spans="1:10">
      <c r="A2986" t="s">
        <v>10</v>
      </c>
      <c r="B2986">
        <v>4</v>
      </c>
      <c r="C2986" s="11">
        <v>359</v>
      </c>
      <c r="D2986" t="str">
        <f>IF(OR(MOD((Table1[[#This Row],[Cycle]])-1,8)=0,Table1[[#This Row],[Cycle]]=1),"Yes","No")</f>
        <v>No</v>
      </c>
      <c r="F2986">
        <f t="shared" si="51"/>
        <v>0</v>
      </c>
      <c r="J2986">
        <f>ROUND(Table1[[#This Row],[Discharge Time (s)]]/3600,3)</f>
        <v>0</v>
      </c>
    </row>
    <row r="2987" spans="1:10">
      <c r="A2987" t="s">
        <v>10</v>
      </c>
      <c r="B2987">
        <v>4</v>
      </c>
      <c r="C2987" s="11">
        <v>360</v>
      </c>
      <c r="D2987" t="str">
        <f>IF(OR(MOD((Table1[[#This Row],[Cycle]])-1,8)=0,Table1[[#This Row],[Cycle]]=1),"Yes","No")</f>
        <v>No</v>
      </c>
      <c r="F2987">
        <f t="shared" si="51"/>
        <v>0</v>
      </c>
      <c r="J2987">
        <f>ROUND(Table1[[#This Row],[Discharge Time (s)]]/3600,3)</f>
        <v>0</v>
      </c>
    </row>
    <row r="2988" spans="1:10">
      <c r="A2988" t="s">
        <v>10</v>
      </c>
      <c r="B2988">
        <v>4</v>
      </c>
      <c r="C2988" s="11">
        <v>361</v>
      </c>
      <c r="D2988" t="str">
        <f>IF(OR(MOD((Table1[[#This Row],[Cycle]])-1,8)=0,Table1[[#This Row],[Cycle]]=1),"Yes","No")</f>
        <v>Yes</v>
      </c>
      <c r="E2988">
        <v>1.5664384968566002E-2</v>
      </c>
      <c r="F2988">
        <f t="shared" si="51"/>
        <v>15.664384968566001</v>
      </c>
      <c r="H2988">
        <v>2.2355573177337646</v>
      </c>
      <c r="I2988">
        <v>96394.002294194506</v>
      </c>
      <c r="J2988">
        <f>ROUND(Table1[[#This Row],[Discharge Time (s)]]/3600,3)</f>
        <v>26.776</v>
      </c>
    </row>
    <row r="2989" spans="1:10">
      <c r="A2989" t="s">
        <v>10</v>
      </c>
      <c r="B2989">
        <v>4</v>
      </c>
      <c r="C2989" s="11">
        <v>362</v>
      </c>
      <c r="D2989" t="str">
        <f>IF(OR(MOD((Table1[[#This Row],[Cycle]])-1,8)=0,Table1[[#This Row],[Cycle]]=1),"Yes","No")</f>
        <v>No</v>
      </c>
      <c r="E2989">
        <v>9.9508715961039995E-3</v>
      </c>
      <c r="F2989">
        <f t="shared" si="51"/>
        <v>9.9508715961039993</v>
      </c>
      <c r="H2989">
        <v>2.3243997097015381</v>
      </c>
      <c r="I2989">
        <v>57600.040576825006</v>
      </c>
      <c r="J2989">
        <f>ROUND(Table1[[#This Row],[Discharge Time (s)]]/3600,3)</f>
        <v>16</v>
      </c>
    </row>
    <row r="2990" spans="1:10">
      <c r="A2990" t="s">
        <v>10</v>
      </c>
      <c r="B2990">
        <v>4</v>
      </c>
      <c r="C2990" s="11">
        <v>363</v>
      </c>
      <c r="D2990" t="str">
        <f>IF(OR(MOD((Table1[[#This Row],[Cycle]])-1,8)=0,Table1[[#This Row],[Cycle]]=1),"Yes","No")</f>
        <v>No</v>
      </c>
      <c r="E2990">
        <v>9.966731561301E-3</v>
      </c>
      <c r="F2990">
        <f t="shared" si="51"/>
        <v>9.9667315613009997</v>
      </c>
      <c r="H2990">
        <v>2.1500589847564697</v>
      </c>
      <c r="I2990">
        <v>57600.028498966109</v>
      </c>
      <c r="J2990">
        <f>ROUND(Table1[[#This Row],[Discharge Time (s)]]/3600,3)</f>
        <v>16</v>
      </c>
    </row>
    <row r="2991" spans="1:10">
      <c r="A2991" t="s">
        <v>10</v>
      </c>
      <c r="B2991">
        <v>4</v>
      </c>
      <c r="C2991" s="11">
        <v>364</v>
      </c>
      <c r="D2991" t="str">
        <f>IF(OR(MOD((Table1[[#This Row],[Cycle]])-1,8)=0,Table1[[#This Row],[Cycle]]=1),"Yes","No")</f>
        <v>No</v>
      </c>
      <c r="E2991">
        <v>9.9544409933730003E-3</v>
      </c>
      <c r="F2991">
        <f t="shared" si="51"/>
        <v>9.9544409933729998</v>
      </c>
      <c r="H2991">
        <v>2.2355573177337646</v>
      </c>
      <c r="I2991">
        <v>57600.015693425637</v>
      </c>
      <c r="J2991">
        <f>ROUND(Table1[[#This Row],[Discharge Time (s)]]/3600,3)</f>
        <v>16</v>
      </c>
    </row>
    <row r="2992" spans="1:10">
      <c r="A2992" t="s">
        <v>10</v>
      </c>
      <c r="B2992">
        <v>4</v>
      </c>
      <c r="C2992" s="11">
        <v>365</v>
      </c>
      <c r="D2992" t="str">
        <f>IF(OR(MOD((Table1[[#This Row],[Cycle]])-1,8)=0,Table1[[#This Row],[Cycle]]=1),"Yes","No")</f>
        <v>No</v>
      </c>
      <c r="E2992">
        <v>9.9657526356940005E-3</v>
      </c>
      <c r="F2992">
        <f t="shared" si="51"/>
        <v>9.9657526356940007</v>
      </c>
      <c r="H2992">
        <v>2.2366864681243896</v>
      </c>
      <c r="I2992">
        <v>57600.019918785649</v>
      </c>
      <c r="J2992">
        <f>ROUND(Table1[[#This Row],[Discharge Time (s)]]/3600,3)</f>
        <v>16</v>
      </c>
    </row>
    <row r="2993" spans="1:10">
      <c r="A2993" t="s">
        <v>10</v>
      </c>
      <c r="B2993">
        <v>4</v>
      </c>
      <c r="C2993" s="11">
        <v>366</v>
      </c>
      <c r="D2993" t="str">
        <f>IF(OR(MOD((Table1[[#This Row],[Cycle]])-1,8)=0,Table1[[#This Row],[Cycle]]=1),"Yes","No")</f>
        <v>No</v>
      </c>
      <c r="E2993">
        <v>9.9547898419250005E-3</v>
      </c>
      <c r="F2993">
        <f t="shared" si="51"/>
        <v>9.9547898419250007</v>
      </c>
      <c r="H2993">
        <v>2.2366864681243896</v>
      </c>
      <c r="I2993">
        <v>57600.007185589864</v>
      </c>
      <c r="J2993">
        <f>ROUND(Table1[[#This Row],[Discharge Time (s)]]/3600,3)</f>
        <v>16</v>
      </c>
    </row>
    <row r="2994" spans="1:10">
      <c r="A2994" t="s">
        <v>10</v>
      </c>
      <c r="B2994">
        <v>4</v>
      </c>
      <c r="C2994" s="11">
        <v>367</v>
      </c>
      <c r="D2994" t="str">
        <f>IF(OR(MOD((Table1[[#This Row],[Cycle]])-1,8)=0,Table1[[#This Row],[Cycle]]=1),"Yes","No")</f>
        <v>No</v>
      </c>
      <c r="E2994">
        <v>9.9543486280770001E-3</v>
      </c>
      <c r="F2994">
        <f t="shared" si="51"/>
        <v>9.9543486280769997</v>
      </c>
      <c r="H2994">
        <v>2.1928298473358154</v>
      </c>
      <c r="I2994">
        <v>57600.023287403383</v>
      </c>
      <c r="J2994">
        <f>ROUND(Table1[[#This Row],[Discharge Time (s)]]/3600,3)</f>
        <v>16</v>
      </c>
    </row>
    <row r="2995" spans="1:10">
      <c r="A2995" t="s">
        <v>10</v>
      </c>
      <c r="B2995">
        <v>4</v>
      </c>
      <c r="C2995" s="11">
        <v>368</v>
      </c>
      <c r="D2995" t="str">
        <f>IF(OR(MOD((Table1[[#This Row],[Cycle]])-1,8)=0,Table1[[#This Row],[Cycle]]=1),"Yes","No")</f>
        <v>No</v>
      </c>
      <c r="E2995">
        <v>0</v>
      </c>
      <c r="F2995">
        <f t="shared" si="51"/>
        <v>0</v>
      </c>
      <c r="H2995">
        <v>2.1928298473358154</v>
      </c>
      <c r="I2995">
        <v>0</v>
      </c>
      <c r="J2995">
        <f>ROUND(Table1[[#This Row],[Discharge Time (s)]]/3600,3)</f>
        <v>0</v>
      </c>
    </row>
    <row r="2996" spans="1:10">
      <c r="A2996" t="s">
        <v>10</v>
      </c>
      <c r="B2996">
        <v>4</v>
      </c>
      <c r="C2996" s="11">
        <v>369</v>
      </c>
      <c r="D2996" t="str">
        <f>IF(OR(MOD((Table1[[#This Row],[Cycle]])-1,8)=0,Table1[[#This Row],[Cycle]]=1),"Yes","No")</f>
        <v>Yes</v>
      </c>
      <c r="E2996">
        <v>1.5664114980414E-2</v>
      </c>
      <c r="F2996">
        <f t="shared" si="51"/>
        <v>15.664114980414</v>
      </c>
      <c r="H2996">
        <v>2.45762038230896</v>
      </c>
      <c r="I2996">
        <v>96042.182675795484</v>
      </c>
      <c r="J2996">
        <f>ROUND(Table1[[#This Row],[Discharge Time (s)]]/3600,3)</f>
        <v>26.678000000000001</v>
      </c>
    </row>
    <row r="2997" spans="1:10">
      <c r="A2997" t="s">
        <v>10</v>
      </c>
      <c r="B2997">
        <v>4</v>
      </c>
      <c r="C2997" s="11">
        <v>370</v>
      </c>
      <c r="D2997" t="str">
        <f>IF(OR(MOD((Table1[[#This Row],[Cycle]])-1,8)=0,Table1[[#This Row],[Cycle]]=1),"Yes","No")</f>
        <v>No</v>
      </c>
      <c r="E2997">
        <v>9.9669882798439999E-3</v>
      </c>
      <c r="F2997">
        <f t="shared" si="51"/>
        <v>9.9669882798439993</v>
      </c>
      <c r="H2997">
        <v>2.2832291126251221</v>
      </c>
      <c r="I2997">
        <v>57600.039388932375</v>
      </c>
      <c r="J2997">
        <f>ROUND(Table1[[#This Row],[Discharge Time (s)]]/3600,3)</f>
        <v>16</v>
      </c>
    </row>
    <row r="2998" spans="1:10">
      <c r="A2998" t="s">
        <v>10</v>
      </c>
      <c r="B2998">
        <v>4</v>
      </c>
      <c r="C2998" s="11">
        <v>371</v>
      </c>
      <c r="D2998" t="str">
        <f>IF(OR(MOD((Table1[[#This Row],[Cycle]])-1,8)=0,Table1[[#This Row],[Cycle]]=1),"Yes","No")</f>
        <v>No</v>
      </c>
      <c r="E2998">
        <v>9.9699338155050006E-3</v>
      </c>
      <c r="F2998">
        <f t="shared" si="51"/>
        <v>9.9699338155050015</v>
      </c>
      <c r="H2998">
        <v>2.1954126358032227</v>
      </c>
      <c r="I2998">
        <v>57600.035648948469</v>
      </c>
      <c r="J2998">
        <f>ROUND(Table1[[#This Row],[Discharge Time (s)]]/3600,3)</f>
        <v>16</v>
      </c>
    </row>
    <row r="2999" spans="1:10">
      <c r="A2999" t="s">
        <v>10</v>
      </c>
      <c r="B2999">
        <v>4</v>
      </c>
      <c r="C2999" s="11">
        <v>372</v>
      </c>
      <c r="D2999" t="str">
        <f>IF(OR(MOD((Table1[[#This Row],[Cycle]])-1,8)=0,Table1[[#This Row],[Cycle]]=1),"Yes","No")</f>
        <v>No</v>
      </c>
      <c r="E2999">
        <v>9.9795967620530009E-3</v>
      </c>
      <c r="F2999">
        <f t="shared" si="51"/>
        <v>9.9795967620530011</v>
      </c>
      <c r="H2999">
        <v>2.2381899356842041</v>
      </c>
      <c r="I2999">
        <v>57600.039568096123</v>
      </c>
      <c r="J2999">
        <f>ROUND(Table1[[#This Row],[Discharge Time (s)]]/3600,3)</f>
        <v>16</v>
      </c>
    </row>
    <row r="3000" spans="1:10">
      <c r="A3000" t="s">
        <v>10</v>
      </c>
      <c r="B3000">
        <v>4</v>
      </c>
      <c r="C3000" s="11">
        <v>373</v>
      </c>
      <c r="D3000" t="str">
        <f>IF(OR(MOD((Table1[[#This Row],[Cycle]])-1,8)=0,Table1[[#This Row],[Cycle]]=1),"Yes","No")</f>
        <v>No</v>
      </c>
      <c r="E3000">
        <v>9.9870355960180006E-3</v>
      </c>
      <c r="F3000">
        <f t="shared" si="51"/>
        <v>9.9870355960179999</v>
      </c>
      <c r="H3000">
        <v>2.1943039894104004</v>
      </c>
      <c r="I3000">
        <v>57600.038226461926</v>
      </c>
      <c r="J3000">
        <f>ROUND(Table1[[#This Row],[Discharge Time (s)]]/3600,3)</f>
        <v>16</v>
      </c>
    </row>
    <row r="3001" spans="1:10">
      <c r="A3001" t="s">
        <v>10</v>
      </c>
      <c r="B3001">
        <v>4</v>
      </c>
      <c r="C3001" s="11">
        <v>374</v>
      </c>
      <c r="D3001" t="str">
        <f>IF(OR(MOD((Table1[[#This Row],[Cycle]])-1,8)=0,Table1[[#This Row],[Cycle]]=1),"Yes","No")</f>
        <v>No</v>
      </c>
      <c r="E3001">
        <v>9.9820643792119992E-3</v>
      </c>
      <c r="F3001">
        <f t="shared" si="51"/>
        <v>9.9820643792119998</v>
      </c>
      <c r="H3001">
        <v>2.2393209934234619</v>
      </c>
      <c r="I3001">
        <v>57600.039655685861</v>
      </c>
      <c r="J3001">
        <f>ROUND(Table1[[#This Row],[Discharge Time (s)]]/3600,3)</f>
        <v>16</v>
      </c>
    </row>
    <row r="3002" spans="1:10">
      <c r="A3002" t="s">
        <v>10</v>
      </c>
      <c r="B3002">
        <v>4</v>
      </c>
      <c r="C3002" s="11">
        <v>375</v>
      </c>
      <c r="D3002" t="str">
        <f>IF(OR(MOD((Table1[[#This Row],[Cycle]])-1,8)=0,Table1[[#This Row],[Cycle]]=1),"Yes","No")</f>
        <v>No</v>
      </c>
      <c r="E3002">
        <v>9.9824956202289993E-3</v>
      </c>
      <c r="F3002">
        <f t="shared" si="51"/>
        <v>9.9824956202289989</v>
      </c>
      <c r="H3002">
        <v>2.1943039894104004</v>
      </c>
      <c r="I3002">
        <v>57600.039404412222</v>
      </c>
      <c r="J3002">
        <f>ROUND(Table1[[#This Row],[Discharge Time (s)]]/3600,3)</f>
        <v>16</v>
      </c>
    </row>
    <row r="3003" spans="1:10">
      <c r="A3003" t="s">
        <v>10</v>
      </c>
      <c r="B3003">
        <v>4</v>
      </c>
      <c r="C3003" s="11">
        <v>376</v>
      </c>
      <c r="D3003" t="str">
        <f>IF(OR(MOD((Table1[[#This Row],[Cycle]])-1,8)=0,Table1[[#This Row],[Cycle]]=1),"Yes","No")</f>
        <v>No</v>
      </c>
      <c r="E3003">
        <v>0</v>
      </c>
      <c r="F3003">
        <f t="shared" si="51"/>
        <v>0</v>
      </c>
      <c r="H3003">
        <v>2.1943039894104004</v>
      </c>
      <c r="I3003">
        <v>0</v>
      </c>
      <c r="J3003">
        <f>ROUND(Table1[[#This Row],[Discharge Time (s)]]/3600,3)</f>
        <v>0</v>
      </c>
    </row>
    <row r="3004" spans="1:10">
      <c r="A3004" t="s">
        <v>10</v>
      </c>
      <c r="B3004">
        <v>4</v>
      </c>
      <c r="C3004" s="11">
        <v>377</v>
      </c>
      <c r="D3004" t="str">
        <f>IF(OR(MOD((Table1[[#This Row],[Cycle]])-1,8)=0,Table1[[#This Row],[Cycle]]=1),"Yes","No")</f>
        <v>Yes</v>
      </c>
      <c r="E3004">
        <v>1.5581615134619E-2</v>
      </c>
      <c r="F3004">
        <f t="shared" si="51"/>
        <v>15.581615134619</v>
      </c>
      <c r="H3004">
        <v>2.2393209934234619</v>
      </c>
      <c r="I3004">
        <v>95394.484496385747</v>
      </c>
      <c r="J3004">
        <f>ROUND(Table1[[#This Row],[Discharge Time (s)]]/3600,3)</f>
        <v>26.498000000000001</v>
      </c>
    </row>
    <row r="3005" spans="1:10">
      <c r="A3005" t="s">
        <v>10</v>
      </c>
      <c r="B3005">
        <v>4</v>
      </c>
      <c r="C3005" s="11">
        <v>378</v>
      </c>
      <c r="D3005" t="str">
        <f>IF(OR(MOD((Table1[[#This Row],[Cycle]])-1,8)=0,Table1[[#This Row],[Cycle]]=1),"Yes","No")</f>
        <v>No</v>
      </c>
      <c r="E3005">
        <v>9.9954015017870001E-3</v>
      </c>
      <c r="F3005">
        <f t="shared" si="51"/>
        <v>9.9954015017870006</v>
      </c>
      <c r="H3005">
        <v>2.4125158786773682</v>
      </c>
      <c r="I3005">
        <v>57600.039573223286</v>
      </c>
      <c r="J3005">
        <f>ROUND(Table1[[#This Row],[Discharge Time (s)]]/3600,3)</f>
        <v>16</v>
      </c>
    </row>
    <row r="3006" spans="1:10">
      <c r="A3006" t="s">
        <v>10</v>
      </c>
      <c r="B3006">
        <v>4</v>
      </c>
      <c r="C3006" s="11">
        <v>379</v>
      </c>
      <c r="D3006" t="str">
        <f>IF(OR(MOD((Table1[[#This Row],[Cycle]])-1,8)=0,Table1[[#This Row],[Cycle]]=1),"Yes","No")</f>
        <v>No</v>
      </c>
      <c r="E3006">
        <v>3.3250762450199998E-4</v>
      </c>
      <c r="F3006">
        <f t="shared" si="51"/>
        <v>0.332507624502</v>
      </c>
      <c r="H3006">
        <v>2.1954126358032227</v>
      </c>
      <c r="I3006">
        <v>57600.036770616192</v>
      </c>
      <c r="J3006">
        <f>ROUND(Table1[[#This Row],[Discharge Time (s)]]/3600,3)</f>
        <v>16</v>
      </c>
    </row>
    <row r="3007" spans="1:10">
      <c r="A3007" t="s">
        <v>10</v>
      </c>
      <c r="B3007">
        <v>4</v>
      </c>
      <c r="C3007" s="11">
        <v>380</v>
      </c>
      <c r="D3007" t="str">
        <f>IF(OR(MOD((Table1[[#This Row],[Cycle]])-1,8)=0,Table1[[#This Row],[Cycle]]=1),"Yes","No")</f>
        <v>No</v>
      </c>
      <c r="E3007">
        <v>3.3355916743800002E-4</v>
      </c>
      <c r="F3007">
        <f t="shared" si="51"/>
        <v>0.33355916743800001</v>
      </c>
      <c r="H3007">
        <v>1.1212184429168701</v>
      </c>
      <c r="I3007">
        <v>57600.039484505542</v>
      </c>
      <c r="J3007">
        <f>ROUND(Table1[[#This Row],[Discharge Time (s)]]/3600,3)</f>
        <v>16</v>
      </c>
    </row>
    <row r="3008" spans="1:10">
      <c r="A3008" t="s">
        <v>10</v>
      </c>
      <c r="B3008">
        <v>4</v>
      </c>
      <c r="C3008" s="11">
        <v>381</v>
      </c>
      <c r="D3008" t="str">
        <f>IF(OR(MOD((Table1[[#This Row],[Cycle]])-1,8)=0,Table1[[#This Row],[Cycle]]=1),"Yes","No")</f>
        <v>No</v>
      </c>
      <c r="E3008">
        <v>3.2773405419499999E-4</v>
      </c>
      <c r="F3008">
        <f t="shared" si="51"/>
        <v>0.32773405419500001</v>
      </c>
      <c r="H3008">
        <v>86.894432067871094</v>
      </c>
      <c r="I3008">
        <v>57600.04197300435</v>
      </c>
      <c r="J3008">
        <f>ROUND(Table1[[#This Row],[Discharge Time (s)]]/3600,3)</f>
        <v>16</v>
      </c>
    </row>
    <row r="3009" spans="1:10">
      <c r="A3009" t="s">
        <v>10</v>
      </c>
      <c r="B3009">
        <v>4</v>
      </c>
      <c r="C3009" s="11">
        <v>382</v>
      </c>
      <c r="D3009" t="str">
        <f>IF(OR(MOD((Table1[[#This Row],[Cycle]])-1,8)=0,Table1[[#This Row],[Cycle]]=1),"Yes","No")</f>
        <v>No</v>
      </c>
      <c r="E3009">
        <v>3.3882022578200001E-4</v>
      </c>
      <c r="F3009">
        <f t="shared" si="51"/>
        <v>0.338820225782</v>
      </c>
      <c r="H3009">
        <v>86.894432067871094</v>
      </c>
      <c r="I3009">
        <v>57600.039538862184</v>
      </c>
      <c r="J3009">
        <f>ROUND(Table1[[#This Row],[Discharge Time (s)]]/3600,3)</f>
        <v>16</v>
      </c>
    </row>
    <row r="3010" spans="1:10">
      <c r="A3010" t="s">
        <v>10</v>
      </c>
      <c r="B3010">
        <v>4</v>
      </c>
      <c r="C3010" s="11">
        <v>383</v>
      </c>
      <c r="D3010" t="str">
        <f>IF(OR(MOD((Table1[[#This Row],[Cycle]])-1,8)=0,Table1[[#This Row],[Cycle]]=1),"Yes","No")</f>
        <v>No</v>
      </c>
      <c r="E3010">
        <v>3.2751947218399998E-4</v>
      </c>
      <c r="F3010">
        <f t="shared" si="51"/>
        <v>0.32751947218399996</v>
      </c>
      <c r="H3010">
        <v>0.55880659818649292</v>
      </c>
      <c r="I3010">
        <v>57600.042610117234</v>
      </c>
      <c r="J3010">
        <f>ROUND(Table1[[#This Row],[Discharge Time (s)]]/3600,3)</f>
        <v>16</v>
      </c>
    </row>
    <row r="3011" spans="1:10">
      <c r="A3011" t="s">
        <v>10</v>
      </c>
      <c r="B3011">
        <v>4</v>
      </c>
      <c r="C3011" s="11">
        <v>384</v>
      </c>
      <c r="D3011" t="str">
        <f>IF(OR(MOD((Table1[[#This Row],[Cycle]])-1,8)=0,Table1[[#This Row],[Cycle]]=1),"Yes","No")</f>
        <v>No</v>
      </c>
      <c r="E3011">
        <v>0</v>
      </c>
      <c r="F3011">
        <f t="shared" si="51"/>
        <v>0</v>
      </c>
      <c r="H3011">
        <v>0.55880659818649292</v>
      </c>
      <c r="I3011">
        <v>0</v>
      </c>
      <c r="J3011">
        <f>ROUND(Table1[[#This Row],[Discharge Time (s)]]/3600,3)</f>
        <v>0</v>
      </c>
    </row>
    <row r="3012" spans="1:10">
      <c r="A3012" t="s">
        <v>10</v>
      </c>
      <c r="B3012">
        <v>4</v>
      </c>
      <c r="C3012" s="11">
        <v>385</v>
      </c>
      <c r="D3012" t="str">
        <f>IF(OR(MOD((Table1[[#This Row],[Cycle]])-1,8)=0,Table1[[#This Row],[Cycle]]=1),"Yes","No")</f>
        <v>Yes</v>
      </c>
      <c r="H3012">
        <v>0</v>
      </c>
    </row>
    <row r="3013" spans="1:10">
      <c r="A3013" t="s">
        <v>10</v>
      </c>
      <c r="B3013">
        <v>4</v>
      </c>
      <c r="C3013" s="11">
        <v>386</v>
      </c>
      <c r="D3013" t="str">
        <f>IF(OR(MOD((Table1[[#This Row],[Cycle]])-1,8)=0,Table1[[#This Row],[Cycle]]=1),"Yes","No")</f>
        <v>No</v>
      </c>
      <c r="E3013">
        <v>1.0015881776609999E-2</v>
      </c>
      <c r="F3013">
        <f t="shared" ref="F3013:F3076" si="52">1000*E3013</f>
        <v>10.01588177661</v>
      </c>
      <c r="H3013">
        <v>2.5428240299224854</v>
      </c>
      <c r="I3013">
        <v>57600.02423412697</v>
      </c>
      <c r="J3013">
        <f>ROUND(Table1[[#This Row],[Discharge Time (s)]]/3600,3)</f>
        <v>16</v>
      </c>
    </row>
    <row r="3014" spans="1:10">
      <c r="A3014" t="s">
        <v>10</v>
      </c>
      <c r="B3014">
        <v>4</v>
      </c>
      <c r="C3014" s="11">
        <v>387</v>
      </c>
      <c r="D3014" t="str">
        <f>IF(OR(MOD((Table1[[#This Row],[Cycle]])-1,8)=0,Table1[[#This Row],[Cycle]]=1),"Yes","No")</f>
        <v>No</v>
      </c>
      <c r="E3014">
        <v>1.0019112689099E-2</v>
      </c>
      <c r="F3014">
        <f t="shared" si="52"/>
        <v>10.019112689099</v>
      </c>
      <c r="H3014">
        <v>2.4137341976165771</v>
      </c>
      <c r="I3014">
        <v>57600.039547668661</v>
      </c>
      <c r="J3014">
        <f>ROUND(Table1[[#This Row],[Discharge Time (s)]]/3600,3)</f>
        <v>16</v>
      </c>
    </row>
    <row r="3015" spans="1:10">
      <c r="A3015" t="s">
        <v>10</v>
      </c>
      <c r="B3015">
        <v>4</v>
      </c>
      <c r="C3015" s="11">
        <v>388</v>
      </c>
      <c r="D3015" t="str">
        <f>IF(OR(MOD((Table1[[#This Row],[Cycle]])-1,8)=0,Table1[[#This Row],[Cycle]]=1),"Yes","No")</f>
        <v>No</v>
      </c>
      <c r="E3015">
        <v>1.0024763056754E-2</v>
      </c>
      <c r="F3015">
        <f t="shared" si="52"/>
        <v>10.024763056754001</v>
      </c>
      <c r="H3015">
        <v>2.3710455894470215</v>
      </c>
      <c r="I3015">
        <v>57600.039402999391</v>
      </c>
      <c r="J3015">
        <f>ROUND(Table1[[#This Row],[Discharge Time (s)]]/3600,3)</f>
        <v>16</v>
      </c>
    </row>
    <row r="3016" spans="1:10">
      <c r="A3016" t="s">
        <v>10</v>
      </c>
      <c r="B3016">
        <v>4</v>
      </c>
      <c r="C3016" s="11">
        <v>389</v>
      </c>
      <c r="D3016" t="str">
        <f>IF(OR(MOD((Table1[[#This Row],[Cycle]])-1,8)=0,Table1[[#This Row],[Cycle]]=1),"Yes","No")</f>
        <v>No</v>
      </c>
      <c r="E3016">
        <v>1.0024438535806E-2</v>
      </c>
      <c r="F3016">
        <f t="shared" si="52"/>
        <v>10.024438535806</v>
      </c>
      <c r="H3016">
        <v>2.4137341976165771</v>
      </c>
      <c r="I3016">
        <v>57600.039542656101</v>
      </c>
      <c r="J3016">
        <f>ROUND(Table1[[#This Row],[Discharge Time (s)]]/3600,3)</f>
        <v>16</v>
      </c>
    </row>
    <row r="3017" spans="1:10">
      <c r="A3017" t="s">
        <v>10</v>
      </c>
      <c r="B3017">
        <v>4</v>
      </c>
      <c r="C3017" s="11">
        <v>390</v>
      </c>
      <c r="D3017" t="str">
        <f>IF(OR(MOD((Table1[[#This Row],[Cycle]])-1,8)=0,Table1[[#This Row],[Cycle]]=1),"Yes","No")</f>
        <v>No</v>
      </c>
      <c r="E3017">
        <v>1.0024702472256E-2</v>
      </c>
      <c r="F3017">
        <f t="shared" si="52"/>
        <v>10.024702472255999</v>
      </c>
      <c r="H3017">
        <v>2.3698482513427734</v>
      </c>
      <c r="I3017">
        <v>57600.039353788779</v>
      </c>
      <c r="J3017">
        <f>ROUND(Table1[[#This Row],[Discharge Time (s)]]/3600,3)</f>
        <v>16</v>
      </c>
    </row>
    <row r="3018" spans="1:10">
      <c r="A3018" t="s">
        <v>10</v>
      </c>
      <c r="B3018">
        <v>4</v>
      </c>
      <c r="C3018" s="11">
        <v>391</v>
      </c>
      <c r="D3018" t="str">
        <f>IF(OR(MOD((Table1[[#This Row],[Cycle]])-1,8)=0,Table1[[#This Row],[Cycle]]=1),"Yes","No")</f>
        <v>No</v>
      </c>
      <c r="E3018">
        <v>1.0028054620059E-2</v>
      </c>
      <c r="F3018">
        <f t="shared" si="52"/>
        <v>10.028054620059001</v>
      </c>
      <c r="H3018">
        <v>2.3710455894470215</v>
      </c>
      <c r="I3018">
        <v>57602.00068998443</v>
      </c>
      <c r="J3018">
        <f>ROUND(Table1[[#This Row],[Discharge Time (s)]]/3600,3)</f>
        <v>16.001000000000001</v>
      </c>
    </row>
    <row r="3019" spans="1:10">
      <c r="A3019" t="s">
        <v>10</v>
      </c>
      <c r="B3019">
        <v>4</v>
      </c>
      <c r="C3019" s="11">
        <v>392</v>
      </c>
      <c r="D3019" t="str">
        <f>IF(OR(MOD((Table1[[#This Row],[Cycle]])-1,8)=0,Table1[[#This Row],[Cycle]]=1),"Yes","No")</f>
        <v>No</v>
      </c>
      <c r="E3019">
        <v>0</v>
      </c>
      <c r="F3019">
        <f t="shared" si="52"/>
        <v>0</v>
      </c>
      <c r="H3019">
        <v>2.3710455894470215</v>
      </c>
      <c r="I3019">
        <v>0</v>
      </c>
      <c r="J3019">
        <f>ROUND(Table1[[#This Row],[Discharge Time (s)]]/3600,3)</f>
        <v>0</v>
      </c>
    </row>
    <row r="3020" spans="1:10">
      <c r="A3020" t="s">
        <v>10</v>
      </c>
      <c r="B3020">
        <v>4</v>
      </c>
      <c r="C3020" s="11">
        <v>393</v>
      </c>
      <c r="D3020" t="str">
        <f>IF(OR(MOD((Table1[[#This Row],[Cycle]])-1,8)=0,Table1[[#This Row],[Cycle]]=1),"Yes","No")</f>
        <v>Yes</v>
      </c>
      <c r="E3020">
        <v>1.5327053789747001E-2</v>
      </c>
      <c r="F3020">
        <f t="shared" si="52"/>
        <v>15.327053789747001</v>
      </c>
      <c r="H3020">
        <v>2.4563796520233154</v>
      </c>
      <c r="I3020">
        <v>93159.584720360654</v>
      </c>
      <c r="J3020">
        <f>ROUND(Table1[[#This Row],[Discharge Time (s)]]/3600,3)</f>
        <v>25.878</v>
      </c>
    </row>
    <row r="3021" spans="1:10">
      <c r="A3021" t="s">
        <v>10</v>
      </c>
      <c r="B3021">
        <v>4</v>
      </c>
      <c r="C3021" s="11">
        <v>394</v>
      </c>
      <c r="D3021" t="str">
        <f>IF(OR(MOD((Table1[[#This Row],[Cycle]])-1,8)=0,Table1[[#This Row],[Cycle]]=1),"Yes","No")</f>
        <v>No</v>
      </c>
      <c r="E3021">
        <v>1.0021005154992E-2</v>
      </c>
      <c r="F3021">
        <f t="shared" si="52"/>
        <v>10.021005154992</v>
      </c>
      <c r="H3021">
        <v>2.4161748886108398</v>
      </c>
      <c r="I3021">
        <v>57600.039578236945</v>
      </c>
      <c r="J3021">
        <f>ROUND(Table1[[#This Row],[Discharge Time (s)]]/3600,3)</f>
        <v>16</v>
      </c>
    </row>
    <row r="3022" spans="1:10">
      <c r="A3022" t="s">
        <v>10</v>
      </c>
      <c r="B3022">
        <v>4</v>
      </c>
      <c r="C3022" s="11">
        <v>395</v>
      </c>
      <c r="D3022" t="str">
        <f>IF(OR(MOD((Table1[[#This Row],[Cycle]])-1,8)=0,Table1[[#This Row],[Cycle]]=1),"Yes","No")</f>
        <v>No</v>
      </c>
      <c r="E3022">
        <v>1.0006152518348001E-2</v>
      </c>
      <c r="F3022">
        <f t="shared" si="52"/>
        <v>10.006152518348001</v>
      </c>
      <c r="H3022">
        <v>2.4149539470672607</v>
      </c>
      <c r="I3022">
        <v>57600.039432886027</v>
      </c>
      <c r="J3022">
        <f>ROUND(Table1[[#This Row],[Discharge Time (s)]]/3600,3)</f>
        <v>16</v>
      </c>
    </row>
    <row r="3023" spans="1:10">
      <c r="A3023" t="s">
        <v>10</v>
      </c>
      <c r="B3023">
        <v>4</v>
      </c>
      <c r="C3023" s="11">
        <v>396</v>
      </c>
      <c r="D3023" t="str">
        <f>IF(OR(MOD((Table1[[#This Row],[Cycle]])-1,8)=0,Table1[[#This Row],[Cycle]]=1),"Yes","No")</f>
        <v>No</v>
      </c>
      <c r="E3023">
        <v>9.9830150648100007E-3</v>
      </c>
      <c r="F3023">
        <f t="shared" si="52"/>
        <v>9.9830150648100009</v>
      </c>
      <c r="H3023">
        <v>2.4137341976165771</v>
      </c>
      <c r="I3023">
        <v>57600.039425814262</v>
      </c>
      <c r="J3023">
        <f>ROUND(Table1[[#This Row],[Discharge Time (s)]]/3600,3)</f>
        <v>16</v>
      </c>
    </row>
    <row r="3024" spans="1:10">
      <c r="A3024" t="s">
        <v>10</v>
      </c>
      <c r="B3024">
        <v>4</v>
      </c>
      <c r="C3024" s="11">
        <v>397</v>
      </c>
      <c r="D3024" t="str">
        <f>IF(OR(MOD((Table1[[#This Row],[Cycle]])-1,8)=0,Table1[[#This Row],[Cycle]]=1),"Yes","No")</f>
        <v>No</v>
      </c>
      <c r="E3024">
        <v>9.9767973113789998E-3</v>
      </c>
      <c r="F3024">
        <f t="shared" si="52"/>
        <v>9.9767973113790003</v>
      </c>
      <c r="H3024">
        <v>2.4149539470672607</v>
      </c>
      <c r="I3024">
        <v>57600.045836812438</v>
      </c>
      <c r="J3024">
        <f>ROUND(Table1[[#This Row],[Discharge Time (s)]]/3600,3)</f>
        <v>16</v>
      </c>
    </row>
    <row r="3025" spans="1:10">
      <c r="A3025" t="s">
        <v>10</v>
      </c>
      <c r="B3025">
        <v>4</v>
      </c>
      <c r="C3025" s="11">
        <v>398</v>
      </c>
      <c r="D3025" t="str">
        <f>IF(OR(MOD((Table1[[#This Row],[Cycle]])-1,8)=0,Table1[[#This Row],[Cycle]]=1),"Yes","No")</f>
        <v>No</v>
      </c>
      <c r="E3025">
        <v>9.9724203150579997E-3</v>
      </c>
      <c r="F3025">
        <f t="shared" si="52"/>
        <v>9.9724203150579989</v>
      </c>
      <c r="H3025">
        <v>2.4125158786773682</v>
      </c>
      <c r="I3025">
        <v>57600.040355563018</v>
      </c>
      <c r="J3025">
        <f>ROUND(Table1[[#This Row],[Discharge Time (s)]]/3600,3)</f>
        <v>16</v>
      </c>
    </row>
    <row r="3026" spans="1:10">
      <c r="A3026" t="s">
        <v>10</v>
      </c>
      <c r="B3026">
        <v>4</v>
      </c>
      <c r="C3026" s="11">
        <v>399</v>
      </c>
      <c r="D3026" t="str">
        <f>IF(OR(MOD((Table1[[#This Row],[Cycle]])-1,8)=0,Table1[[#This Row],[Cycle]]=1),"Yes","No")</f>
        <v>No</v>
      </c>
      <c r="E3026">
        <v>9.9717452667759995E-3</v>
      </c>
      <c r="F3026">
        <f t="shared" si="52"/>
        <v>9.9717452667759989</v>
      </c>
      <c r="H3026">
        <v>2.3710455894470215</v>
      </c>
      <c r="I3026">
        <v>57600.04006273429</v>
      </c>
      <c r="J3026">
        <f>ROUND(Table1[[#This Row],[Discharge Time (s)]]/3600,3)</f>
        <v>16</v>
      </c>
    </row>
    <row r="3027" spans="1:10">
      <c r="A3027" t="s">
        <v>10</v>
      </c>
      <c r="B3027">
        <v>4</v>
      </c>
      <c r="C3027" s="11">
        <v>400</v>
      </c>
      <c r="D3027" t="str">
        <f>IF(OR(MOD((Table1[[#This Row],[Cycle]])-1,8)=0,Table1[[#This Row],[Cycle]]=1),"Yes","No")</f>
        <v>No</v>
      </c>
      <c r="E3027">
        <v>0</v>
      </c>
      <c r="F3027">
        <f t="shared" si="52"/>
        <v>0</v>
      </c>
      <c r="H3027">
        <v>2.3710455894470215</v>
      </c>
      <c r="I3027">
        <v>0</v>
      </c>
      <c r="J3027">
        <f>ROUND(Table1[[#This Row],[Discharge Time (s)]]/3600,3)</f>
        <v>0</v>
      </c>
    </row>
    <row r="3028" spans="1:10">
      <c r="A3028" t="s">
        <v>10</v>
      </c>
      <c r="B3028">
        <v>4</v>
      </c>
      <c r="C3028" s="11">
        <v>401</v>
      </c>
      <c r="D3028" t="str">
        <f>IF(OR(MOD((Table1[[#This Row],[Cycle]])-1,8)=0,Table1[[#This Row],[Cycle]]=1),"Yes","No")</f>
        <v>Yes</v>
      </c>
      <c r="E3028">
        <v>1.5381273392231999E-2</v>
      </c>
      <c r="F3028">
        <f t="shared" si="52"/>
        <v>15.381273392232</v>
      </c>
      <c r="H3028">
        <v>2.3271374702453613</v>
      </c>
      <c r="I3028">
        <v>94127.509088520004</v>
      </c>
      <c r="J3028">
        <f>ROUND(Table1[[#This Row],[Discharge Time (s)]]/3600,3)</f>
        <v>26.146999999999998</v>
      </c>
    </row>
    <row r="3029" spans="1:10">
      <c r="A3029" t="s">
        <v>10</v>
      </c>
      <c r="B3029">
        <v>4</v>
      </c>
      <c r="C3029" s="11">
        <v>402</v>
      </c>
      <c r="D3029" t="str">
        <f>IF(OR(MOD((Table1[[#This Row],[Cycle]])-1,8)=0,Table1[[#This Row],[Cycle]]=1),"Yes","No")</f>
        <v>No</v>
      </c>
      <c r="E3029">
        <v>9.9763354283110006E-3</v>
      </c>
      <c r="F3029">
        <f t="shared" si="52"/>
        <v>9.9763354283109997</v>
      </c>
      <c r="H3029">
        <v>2.5015063285827637</v>
      </c>
      <c r="I3029">
        <v>57600.039649456878</v>
      </c>
      <c r="J3029">
        <f>ROUND(Table1[[#This Row],[Discharge Time (s)]]/3600,3)</f>
        <v>16</v>
      </c>
    </row>
    <row r="3030" spans="1:10">
      <c r="A3030" t="s">
        <v>10</v>
      </c>
      <c r="B3030">
        <v>4</v>
      </c>
      <c r="C3030" s="11">
        <v>403</v>
      </c>
      <c r="D3030" t="str">
        <f>IF(OR(MOD((Table1[[#This Row],[Cycle]])-1,8)=0,Table1[[#This Row],[Cycle]]=1),"Yes","No")</f>
        <v>No</v>
      </c>
      <c r="E3030">
        <v>9.9713285513069998E-3</v>
      </c>
      <c r="F3030">
        <f t="shared" si="52"/>
        <v>9.9713285513069998</v>
      </c>
      <c r="H3030">
        <v>2.3698482513427734</v>
      </c>
      <c r="I3030">
        <v>57600.024870385139</v>
      </c>
      <c r="J3030">
        <f>ROUND(Table1[[#This Row],[Discharge Time (s)]]/3600,3)</f>
        <v>16</v>
      </c>
    </row>
    <row r="3031" spans="1:10">
      <c r="A3031" t="s">
        <v>10</v>
      </c>
      <c r="B3031">
        <v>4</v>
      </c>
      <c r="C3031" s="11">
        <v>404</v>
      </c>
      <c r="D3031" t="str">
        <f>IF(OR(MOD((Table1[[#This Row],[Cycle]])-1,8)=0,Table1[[#This Row],[Cycle]]=1),"Yes","No")</f>
        <v>No</v>
      </c>
      <c r="E3031">
        <v>9.9692187729200007E-3</v>
      </c>
      <c r="F3031">
        <f t="shared" si="52"/>
        <v>9.9692187729200015</v>
      </c>
      <c r="H3031">
        <v>2.45762038230896</v>
      </c>
      <c r="I3031">
        <v>57600.039286149993</v>
      </c>
      <c r="J3031">
        <f>ROUND(Table1[[#This Row],[Discharge Time (s)]]/3600,3)</f>
        <v>16</v>
      </c>
    </row>
    <row r="3032" spans="1:10">
      <c r="A3032" t="s">
        <v>10</v>
      </c>
      <c r="B3032">
        <v>4</v>
      </c>
      <c r="C3032" s="11">
        <v>405</v>
      </c>
      <c r="D3032" t="str">
        <f>IF(OR(MOD((Table1[[#This Row],[Cycle]])-1,8)=0,Table1[[#This Row],[Cycle]]=1),"Yes","No")</f>
        <v>No</v>
      </c>
      <c r="E3032">
        <v>9.9719485169230005E-3</v>
      </c>
      <c r="F3032">
        <f t="shared" si="52"/>
        <v>9.9719485169229998</v>
      </c>
      <c r="H3032">
        <v>2.3698482513427734</v>
      </c>
      <c r="I3032">
        <v>57600.039960675029</v>
      </c>
      <c r="J3032">
        <f>ROUND(Table1[[#This Row],[Discharge Time (s)]]/3600,3)</f>
        <v>16</v>
      </c>
    </row>
    <row r="3033" spans="1:10">
      <c r="A3033" t="s">
        <v>10</v>
      </c>
      <c r="B3033">
        <v>4</v>
      </c>
      <c r="C3033" s="11">
        <v>406</v>
      </c>
      <c r="D3033" t="str">
        <f>IF(OR(MOD((Table1[[#This Row],[Cycle]])-1,8)=0,Table1[[#This Row],[Cycle]]=1),"Yes","No")</f>
        <v>No</v>
      </c>
      <c r="E3033">
        <v>9.9963823085140006E-3</v>
      </c>
      <c r="F3033">
        <f t="shared" si="52"/>
        <v>9.9963823085140007</v>
      </c>
      <c r="H3033">
        <v>2.3710455894470215</v>
      </c>
      <c r="I3033">
        <v>57600.039335446985</v>
      </c>
      <c r="J3033">
        <f>ROUND(Table1[[#This Row],[Discharge Time (s)]]/3600,3)</f>
        <v>16</v>
      </c>
    </row>
    <row r="3034" spans="1:10">
      <c r="A3034" t="s">
        <v>10</v>
      </c>
      <c r="B3034">
        <v>4</v>
      </c>
      <c r="C3034" s="11">
        <v>407</v>
      </c>
      <c r="D3034" t="str">
        <f>IF(OR(MOD((Table1[[#This Row],[Cycle]])-1,8)=0,Table1[[#This Row],[Cycle]]=1),"Yes","No")</f>
        <v>No</v>
      </c>
      <c r="E3034">
        <v>9.9995067309000003E-3</v>
      </c>
      <c r="F3034">
        <f t="shared" si="52"/>
        <v>9.9995067309000003</v>
      </c>
      <c r="H3034">
        <v>2.45762038230896</v>
      </c>
      <c r="I3034">
        <v>57600.039632001761</v>
      </c>
      <c r="J3034">
        <f>ROUND(Table1[[#This Row],[Discharge Time (s)]]/3600,3)</f>
        <v>16</v>
      </c>
    </row>
    <row r="3035" spans="1:10">
      <c r="A3035" t="s">
        <v>10</v>
      </c>
      <c r="B3035">
        <v>4</v>
      </c>
      <c r="C3035" s="11">
        <v>408</v>
      </c>
      <c r="D3035" t="str">
        <f>IF(OR(MOD((Table1[[#This Row],[Cycle]])-1,8)=0,Table1[[#This Row],[Cycle]]=1),"Yes","No")</f>
        <v>No</v>
      </c>
      <c r="E3035">
        <v>0</v>
      </c>
      <c r="F3035">
        <f t="shared" si="52"/>
        <v>0</v>
      </c>
      <c r="H3035">
        <v>2.45762038230896</v>
      </c>
      <c r="I3035">
        <v>0</v>
      </c>
      <c r="J3035">
        <f>ROUND(Table1[[#This Row],[Discharge Time (s)]]/3600,3)</f>
        <v>0</v>
      </c>
    </row>
    <row r="3036" spans="1:10">
      <c r="A3036" t="s">
        <v>10</v>
      </c>
      <c r="B3036">
        <v>4</v>
      </c>
      <c r="C3036" s="11">
        <v>409</v>
      </c>
      <c r="D3036" t="str">
        <f>IF(OR(MOD((Table1[[#This Row],[Cycle]])-1,8)=0,Table1[[#This Row],[Cycle]]=1),"Yes","No")</f>
        <v>Yes</v>
      </c>
      <c r="E3036">
        <v>1.5306193967661001E-2</v>
      </c>
      <c r="F3036">
        <f t="shared" si="52"/>
        <v>15.306193967661001</v>
      </c>
      <c r="H3036">
        <v>2.4125158786773682</v>
      </c>
      <c r="I3036">
        <v>93378.837085709732</v>
      </c>
      <c r="J3036">
        <f>ROUND(Table1[[#This Row],[Discharge Time (s)]]/3600,3)</f>
        <v>25.939</v>
      </c>
    </row>
    <row r="3037" spans="1:10">
      <c r="A3037" t="s">
        <v>10</v>
      </c>
      <c r="B3037">
        <v>4</v>
      </c>
      <c r="C3037" s="11">
        <v>410</v>
      </c>
      <c r="D3037" t="str">
        <f>IF(OR(MOD((Table1[[#This Row],[Cycle]])-1,8)=0,Table1[[#This Row],[Cycle]]=1),"Yes","No")</f>
        <v>No</v>
      </c>
      <c r="E3037">
        <v>1.0000047208762E-2</v>
      </c>
      <c r="F3037">
        <f t="shared" si="52"/>
        <v>10.000047208762</v>
      </c>
      <c r="H3037">
        <v>2.5027704238891602</v>
      </c>
      <c r="I3037">
        <v>57600.039316656963</v>
      </c>
      <c r="J3037">
        <f>ROUND(Table1[[#This Row],[Discharge Time (s)]]/3600,3)</f>
        <v>16</v>
      </c>
    </row>
    <row r="3038" spans="1:10">
      <c r="A3038" t="s">
        <v>10</v>
      </c>
      <c r="B3038">
        <v>4</v>
      </c>
      <c r="C3038" s="11">
        <v>411</v>
      </c>
      <c r="D3038" t="str">
        <f>IF(OR(MOD((Table1[[#This Row],[Cycle]])-1,8)=0,Table1[[#This Row],[Cycle]]=1),"Yes","No")</f>
        <v>No</v>
      </c>
      <c r="E3038">
        <v>9.9975256420110001E-3</v>
      </c>
      <c r="F3038">
        <f t="shared" si="52"/>
        <v>9.9975256420110004</v>
      </c>
      <c r="H3038">
        <v>2.45762038230896</v>
      </c>
      <c r="I3038">
        <v>57600.039557530952</v>
      </c>
      <c r="J3038">
        <f>ROUND(Table1[[#This Row],[Discharge Time (s)]]/3600,3)</f>
        <v>16</v>
      </c>
    </row>
    <row r="3039" spans="1:10">
      <c r="A3039" t="s">
        <v>10</v>
      </c>
      <c r="B3039">
        <v>4</v>
      </c>
      <c r="C3039" s="11">
        <v>412</v>
      </c>
      <c r="D3039" t="str">
        <f>IF(OR(MOD((Table1[[#This Row],[Cycle]])-1,8)=0,Table1[[#This Row],[Cycle]]=1),"Yes","No")</f>
        <v>No</v>
      </c>
      <c r="E3039">
        <v>9.9987395635380005E-3</v>
      </c>
      <c r="F3039">
        <f t="shared" si="52"/>
        <v>9.9987395635380008</v>
      </c>
      <c r="H3039">
        <v>2.4588623046875</v>
      </c>
      <c r="I3039">
        <v>57600.03953901137</v>
      </c>
      <c r="J3039">
        <f>ROUND(Table1[[#This Row],[Discharge Time (s)]]/3600,3)</f>
        <v>16</v>
      </c>
    </row>
    <row r="3040" spans="1:10">
      <c r="A3040" t="s">
        <v>10</v>
      </c>
      <c r="B3040">
        <v>4</v>
      </c>
      <c r="C3040" s="11">
        <v>413</v>
      </c>
      <c r="D3040" t="str">
        <f>IF(OR(MOD((Table1[[#This Row],[Cycle]])-1,8)=0,Table1[[#This Row],[Cycle]]=1),"Yes","No")</f>
        <v>No</v>
      </c>
      <c r="E3040">
        <v>9.997469946372E-3</v>
      </c>
      <c r="F3040">
        <f t="shared" si="52"/>
        <v>9.997469946372</v>
      </c>
      <c r="H3040">
        <v>2.3722443580627441</v>
      </c>
      <c r="I3040">
        <v>57600.039691455575</v>
      </c>
      <c r="J3040">
        <f>ROUND(Table1[[#This Row],[Discharge Time (s)]]/3600,3)</f>
        <v>16</v>
      </c>
    </row>
    <row r="3041" spans="1:10">
      <c r="A3041" t="s">
        <v>10</v>
      </c>
      <c r="B3041">
        <v>4</v>
      </c>
      <c r="C3041" s="11">
        <v>414</v>
      </c>
      <c r="D3041" t="str">
        <f>IF(OR(MOD((Table1[[#This Row],[Cycle]])-1,8)=0,Table1[[#This Row],[Cycle]]=1),"Yes","No")</f>
        <v>No</v>
      </c>
      <c r="E3041">
        <v>9.6764504505820002E-3</v>
      </c>
      <c r="F3041">
        <f t="shared" si="52"/>
        <v>9.676450450582001</v>
      </c>
      <c r="H3041">
        <v>2.4161748886108398</v>
      </c>
      <c r="I3041">
        <v>55392.226437814919</v>
      </c>
      <c r="J3041">
        <f>ROUND(Table1[[#This Row],[Discharge Time (s)]]/3600,3)</f>
        <v>15.387</v>
      </c>
    </row>
    <row r="3042" spans="1:10" hidden="1">
      <c r="A3042" t="s">
        <v>11</v>
      </c>
      <c r="B3042">
        <v>4</v>
      </c>
      <c r="C3042" s="11">
        <v>196</v>
      </c>
      <c r="D3042" t="str">
        <f>IF(OR(MOD((Table1[[#This Row],[Cycle]])-1,8)=0,Table1[[#This Row],[Cycle]]=1),"Yes","No")</f>
        <v>No</v>
      </c>
      <c r="E3042">
        <v>9.9879802596849997E-3</v>
      </c>
      <c r="F3042">
        <f t="shared" si="52"/>
        <v>9.9879802596849991</v>
      </c>
      <c r="H3042">
        <v>3.5983936786651611</v>
      </c>
      <c r="I3042">
        <v>57601.989685204717</v>
      </c>
      <c r="J3042">
        <f>ROUND(Table1[[#This Row],[Discharge Time (s)]]/3600,3)</f>
        <v>16.001000000000001</v>
      </c>
    </row>
    <row r="3043" spans="1:10" hidden="1">
      <c r="A3043" t="s">
        <v>11</v>
      </c>
      <c r="B3043">
        <v>4</v>
      </c>
      <c r="C3043" s="11">
        <v>197</v>
      </c>
      <c r="D3043" t="str">
        <f>IF(OR(MOD((Table1[[#This Row],[Cycle]])-1,8)=0,Table1[[#This Row],[Cycle]]=1),"Yes","No")</f>
        <v>No</v>
      </c>
      <c r="E3043">
        <v>9.9779705141880004E-3</v>
      </c>
      <c r="F3043">
        <f t="shared" si="52"/>
        <v>9.9779705141879997</v>
      </c>
      <c r="H3043">
        <v>3.5983936786651611</v>
      </c>
      <c r="I3043">
        <v>57602.003860600897</v>
      </c>
      <c r="J3043">
        <f>ROUND(Table1[[#This Row],[Discharge Time (s)]]/3600,3)</f>
        <v>16.001000000000001</v>
      </c>
    </row>
    <row r="3044" spans="1:10" hidden="1">
      <c r="A3044" t="s">
        <v>11</v>
      </c>
      <c r="B3044">
        <v>4</v>
      </c>
      <c r="C3044" s="11">
        <v>198</v>
      </c>
      <c r="D3044" t="str">
        <f>IF(OR(MOD((Table1[[#This Row],[Cycle]])-1,8)=0,Table1[[#This Row],[Cycle]]=1),"Yes","No")</f>
        <v>No</v>
      </c>
      <c r="E3044">
        <v>9.9705065604030006E-3</v>
      </c>
      <c r="F3044">
        <f t="shared" si="52"/>
        <v>9.9705065604030008</v>
      </c>
      <c r="H3044">
        <v>3.5124127864837646</v>
      </c>
      <c r="I3044">
        <v>57602.003941279763</v>
      </c>
      <c r="J3044">
        <f>ROUND(Table1[[#This Row],[Discharge Time (s)]]/3600,3)</f>
        <v>16.001000000000001</v>
      </c>
    </row>
    <row r="3045" spans="1:10" hidden="1">
      <c r="A3045" t="s">
        <v>11</v>
      </c>
      <c r="B3045">
        <v>4</v>
      </c>
      <c r="C3045" s="21">
        <v>199</v>
      </c>
      <c r="D3045" t="str">
        <f>IF(OR(MOD((Table1[[#This Row],[Cycle]])-1,8)=0,Table1[[#This Row],[Cycle]]=1),"Yes","No")</f>
        <v>No</v>
      </c>
      <c r="E3045">
        <v>9.9760609649300006E-3</v>
      </c>
      <c r="F3045">
        <f t="shared" si="52"/>
        <v>9.9760609649300012</v>
      </c>
      <c r="H3045">
        <v>3.5983936786651611</v>
      </c>
      <c r="I3045">
        <v>57602.003870619366</v>
      </c>
      <c r="J3045">
        <f>ROUND(Table1[[#This Row],[Discharge Time (s)]]/3600,3)</f>
        <v>16.001000000000001</v>
      </c>
    </row>
    <row r="3046" spans="1:10" hidden="1">
      <c r="A3046" t="s">
        <v>11</v>
      </c>
      <c r="B3046">
        <v>4</v>
      </c>
      <c r="C3046" s="11">
        <v>200</v>
      </c>
      <c r="D3046" t="str">
        <f>IF(OR(MOD((Table1[[#This Row],[Cycle]])-1,8)=0,Table1[[#This Row],[Cycle]]=1),"Yes","No")</f>
        <v>No</v>
      </c>
      <c r="E3046">
        <v>0</v>
      </c>
      <c r="F3046">
        <f t="shared" si="52"/>
        <v>0</v>
      </c>
      <c r="H3046">
        <v>3.5983936786651611</v>
      </c>
      <c r="I3046">
        <v>0</v>
      </c>
      <c r="J3046">
        <f>ROUND(Table1[[#This Row],[Discharge Time (s)]]/3600,3)</f>
        <v>0</v>
      </c>
    </row>
    <row r="3047" spans="1:10" hidden="1">
      <c r="A3047" t="s">
        <v>11</v>
      </c>
      <c r="B3047">
        <v>4</v>
      </c>
      <c r="C3047" s="11">
        <v>201</v>
      </c>
      <c r="D3047" t="str">
        <f>IF(OR(MOD((Table1[[#This Row],[Cycle]])-1,8)=0,Table1[[#This Row],[Cycle]]=1),"Yes","No")</f>
        <v>Yes</v>
      </c>
      <c r="E3047">
        <v>2.0100117168066998E-2</v>
      </c>
      <c r="F3047">
        <f t="shared" si="52"/>
        <v>20.100117168066998</v>
      </c>
      <c r="H3047">
        <v>3.5563178062438965</v>
      </c>
      <c r="I3047">
        <v>126150.99379640448</v>
      </c>
      <c r="J3047">
        <f>ROUND(Table1[[#This Row],[Discharge Time (s)]]/3600,3)</f>
        <v>35.042000000000002</v>
      </c>
    </row>
    <row r="3048" spans="1:10" hidden="1">
      <c r="A3048" t="s">
        <v>11</v>
      </c>
      <c r="B3048">
        <v>4</v>
      </c>
      <c r="C3048" s="11">
        <v>202</v>
      </c>
      <c r="D3048" t="str">
        <f>IF(OR(MOD((Table1[[#This Row],[Cycle]])-1,8)=0,Table1[[#This Row],[Cycle]]=1),"Yes","No")</f>
        <v>No</v>
      </c>
      <c r="E3048">
        <v>9.9737402873089995E-3</v>
      </c>
      <c r="F3048">
        <f t="shared" si="52"/>
        <v>9.9737402873089991</v>
      </c>
      <c r="H3048">
        <v>3.823636531829834</v>
      </c>
      <c r="I3048">
        <v>57600.026681930685</v>
      </c>
      <c r="J3048">
        <f>ROUND(Table1[[#This Row],[Discharge Time (s)]]/3600,3)</f>
        <v>16</v>
      </c>
    </row>
    <row r="3049" spans="1:10" hidden="1">
      <c r="A3049" t="s">
        <v>11</v>
      </c>
      <c r="B3049">
        <v>4</v>
      </c>
      <c r="C3049" s="11">
        <v>203</v>
      </c>
      <c r="D3049" t="str">
        <f>IF(OR(MOD((Table1[[#This Row],[Cycle]])-1,8)=0,Table1[[#This Row],[Cycle]]=1),"Yes","No")</f>
        <v>No</v>
      </c>
      <c r="E3049">
        <v>9.9764698589979994E-3</v>
      </c>
      <c r="F3049">
        <f t="shared" si="52"/>
        <v>9.9764698589979997</v>
      </c>
      <c r="H3049">
        <v>3.5983936786651611</v>
      </c>
      <c r="I3049">
        <v>57600.023785923877</v>
      </c>
      <c r="J3049">
        <f>ROUND(Table1[[#This Row],[Discharge Time (s)]]/3600,3)</f>
        <v>16</v>
      </c>
    </row>
    <row r="3050" spans="1:10" hidden="1">
      <c r="A3050" t="s">
        <v>11</v>
      </c>
      <c r="B3050">
        <v>4</v>
      </c>
      <c r="C3050" s="11">
        <v>204</v>
      </c>
      <c r="D3050" t="str">
        <f>IF(OR(MOD((Table1[[#This Row],[Cycle]])-1,8)=0,Table1[[#This Row],[Cycle]]=1),"Yes","No")</f>
        <v>No</v>
      </c>
      <c r="E3050">
        <v>9.9808219570440004E-3</v>
      </c>
      <c r="F3050">
        <f t="shared" si="52"/>
        <v>9.9808219570440002</v>
      </c>
      <c r="H3050">
        <v>3.5124127864837646</v>
      </c>
      <c r="I3050">
        <v>57602.005151826816</v>
      </c>
      <c r="J3050">
        <f>ROUND(Table1[[#This Row],[Discharge Time (s)]]/3600,3)</f>
        <v>16.001000000000001</v>
      </c>
    </row>
    <row r="3051" spans="1:10" hidden="1">
      <c r="A3051" t="s">
        <v>11</v>
      </c>
      <c r="B3051">
        <v>4</v>
      </c>
      <c r="C3051" s="11">
        <v>205</v>
      </c>
      <c r="D3051" t="str">
        <f>IF(OR(MOD((Table1[[#This Row],[Cycle]])-1,8)=0,Table1[[#This Row],[Cycle]]=1),"Yes","No")</f>
        <v>No</v>
      </c>
      <c r="E3051">
        <v>9.9802664304990008E-3</v>
      </c>
      <c r="F3051">
        <f t="shared" si="52"/>
        <v>9.9802664304990003</v>
      </c>
      <c r="H3051">
        <v>3.5983936786651611</v>
      </c>
      <c r="I3051">
        <v>57602.005254056901</v>
      </c>
      <c r="J3051">
        <f>ROUND(Table1[[#This Row],[Discharge Time (s)]]/3600,3)</f>
        <v>16.001000000000001</v>
      </c>
    </row>
    <row r="3052" spans="1:10" hidden="1">
      <c r="A3052" t="s">
        <v>11</v>
      </c>
      <c r="B3052">
        <v>4</v>
      </c>
      <c r="C3052" s="11">
        <v>206</v>
      </c>
      <c r="D3052" t="str">
        <f>IF(OR(MOD((Table1[[#This Row],[Cycle]])-1,8)=0,Table1[[#This Row],[Cycle]]=1),"Yes","No")</f>
        <v>No</v>
      </c>
      <c r="E3052">
        <v>9.9737952530710005E-3</v>
      </c>
      <c r="F3052">
        <f t="shared" si="52"/>
        <v>9.9737952530709997</v>
      </c>
      <c r="H3052">
        <v>3.6824169158935547</v>
      </c>
      <c r="I3052">
        <v>57600.022966093311</v>
      </c>
      <c r="J3052">
        <f>ROUND(Table1[[#This Row],[Discharge Time (s)]]/3600,3)</f>
        <v>16</v>
      </c>
    </row>
    <row r="3053" spans="1:10" hidden="1">
      <c r="A3053" t="s">
        <v>11</v>
      </c>
      <c r="B3053">
        <v>4</v>
      </c>
      <c r="C3053" s="11">
        <v>207</v>
      </c>
      <c r="D3053" t="str">
        <f>IF(OR(MOD((Table1[[#This Row],[Cycle]])-1,8)=0,Table1[[#This Row],[Cycle]]=1),"Yes","No")</f>
        <v>No</v>
      </c>
      <c r="E3053">
        <v>9.9838025703049994E-3</v>
      </c>
      <c r="F3053">
        <f t="shared" si="52"/>
        <v>9.9838025703049986</v>
      </c>
      <c r="H3053">
        <v>3.5983936786651611</v>
      </c>
      <c r="I3053">
        <v>57600.037579886091</v>
      </c>
      <c r="J3053">
        <f>ROUND(Table1[[#This Row],[Discharge Time (s)]]/3600,3)</f>
        <v>16</v>
      </c>
    </row>
    <row r="3054" spans="1:10" hidden="1">
      <c r="A3054" t="s">
        <v>11</v>
      </c>
      <c r="B3054">
        <v>4</v>
      </c>
      <c r="C3054" s="11">
        <v>208</v>
      </c>
      <c r="D3054" t="str">
        <f>IF(OR(MOD((Table1[[#This Row],[Cycle]])-1,8)=0,Table1[[#This Row],[Cycle]]=1),"Yes","No")</f>
        <v>No</v>
      </c>
      <c r="E3054">
        <v>0</v>
      </c>
      <c r="F3054">
        <f t="shared" si="52"/>
        <v>0</v>
      </c>
      <c r="H3054">
        <v>3.5983936786651611</v>
      </c>
      <c r="I3054">
        <v>0</v>
      </c>
      <c r="J3054">
        <f>ROUND(Table1[[#This Row],[Discharge Time (s)]]/3600,3)</f>
        <v>0</v>
      </c>
    </row>
    <row r="3055" spans="1:10" hidden="1">
      <c r="A3055" t="s">
        <v>11</v>
      </c>
      <c r="B3055">
        <v>4</v>
      </c>
      <c r="C3055" s="11">
        <v>209</v>
      </c>
      <c r="D3055" t="str">
        <f>IF(OR(MOD((Table1[[#This Row],[Cycle]])-1,8)=0,Table1[[#This Row],[Cycle]]=1),"Yes","No")</f>
        <v>Yes</v>
      </c>
      <c r="E3055">
        <v>2.0124239511817001E-2</v>
      </c>
      <c r="F3055">
        <f t="shared" si="52"/>
        <v>20.124239511817002</v>
      </c>
      <c r="H3055">
        <v>3.5983936786651611</v>
      </c>
      <c r="I3055">
        <v>126274.91494416706</v>
      </c>
      <c r="J3055">
        <f>ROUND(Table1[[#This Row],[Discharge Time (s)]]/3600,3)</f>
        <v>35.076000000000001</v>
      </c>
    </row>
    <row r="3056" spans="1:10" hidden="1">
      <c r="A3056" t="s">
        <v>11</v>
      </c>
      <c r="B3056">
        <v>4</v>
      </c>
      <c r="C3056" s="11">
        <v>210</v>
      </c>
      <c r="D3056" t="str">
        <f>IF(OR(MOD((Table1[[#This Row],[Cycle]])-1,8)=0,Table1[[#This Row],[Cycle]]=1),"Yes","No")</f>
        <v>No</v>
      </c>
      <c r="E3056">
        <v>9.9744592639280007E-3</v>
      </c>
      <c r="F3056">
        <f t="shared" si="52"/>
        <v>9.9744592639280008</v>
      </c>
      <c r="H3056">
        <v>3.9494564533233643</v>
      </c>
      <c r="I3056">
        <v>57601.998382082005</v>
      </c>
      <c r="J3056">
        <f>ROUND(Table1[[#This Row],[Discharge Time (s)]]/3600,3)</f>
        <v>16.001000000000001</v>
      </c>
    </row>
    <row r="3057" spans="1:10" hidden="1">
      <c r="A3057" t="s">
        <v>11</v>
      </c>
      <c r="B3057">
        <v>4</v>
      </c>
      <c r="C3057" s="11">
        <v>211</v>
      </c>
      <c r="D3057" t="str">
        <f>IF(OR(MOD((Table1[[#This Row],[Cycle]])-1,8)=0,Table1[[#This Row],[Cycle]]=1),"Yes","No")</f>
        <v>No</v>
      </c>
      <c r="E3057">
        <v>9.9728887407579993E-3</v>
      </c>
      <c r="F3057">
        <f t="shared" si="52"/>
        <v>9.972888740758</v>
      </c>
      <c r="H3057">
        <v>3.5983936786651611</v>
      </c>
      <c r="I3057">
        <v>57602.003596454299</v>
      </c>
      <c r="J3057">
        <f>ROUND(Table1[[#This Row],[Discharge Time (s)]]/3600,3)</f>
        <v>16.001000000000001</v>
      </c>
    </row>
    <row r="3058" spans="1:10" hidden="1">
      <c r="A3058" t="s">
        <v>11</v>
      </c>
      <c r="B3058">
        <v>4</v>
      </c>
      <c r="C3058" s="11">
        <v>212</v>
      </c>
      <c r="D3058" t="str">
        <f>IF(OR(MOD((Table1[[#This Row],[Cycle]])-1,8)=0,Table1[[#This Row],[Cycle]]=1),"Yes","No")</f>
        <v>No</v>
      </c>
      <c r="E3058">
        <v>9.9665709624140002E-3</v>
      </c>
      <c r="F3058">
        <f t="shared" si="52"/>
        <v>9.966570962414</v>
      </c>
      <c r="H3058">
        <v>3.6404266357421875</v>
      </c>
      <c r="I3058">
        <v>57602.003486434391</v>
      </c>
      <c r="J3058">
        <f>ROUND(Table1[[#This Row],[Discharge Time (s)]]/3600,3)</f>
        <v>16.001000000000001</v>
      </c>
    </row>
    <row r="3059" spans="1:10" hidden="1">
      <c r="A3059" t="s">
        <v>11</v>
      </c>
      <c r="B3059">
        <v>4</v>
      </c>
      <c r="C3059" s="11">
        <v>213</v>
      </c>
      <c r="D3059" t="str">
        <f>IF(OR(MOD((Table1[[#This Row],[Cycle]])-1,8)=0,Table1[[#This Row],[Cycle]]=1),"Yes","No")</f>
        <v>No</v>
      </c>
      <c r="E3059">
        <v>9.9701385998550007E-3</v>
      </c>
      <c r="F3059">
        <f t="shared" si="52"/>
        <v>9.9701385998549998</v>
      </c>
      <c r="H3059">
        <v>3.6842873096466064</v>
      </c>
      <c r="I3059">
        <v>57602.006651441501</v>
      </c>
      <c r="J3059">
        <f>ROUND(Table1[[#This Row],[Discharge Time (s)]]/3600,3)</f>
        <v>16.001000000000001</v>
      </c>
    </row>
    <row r="3060" spans="1:10" hidden="1">
      <c r="A3060" t="s">
        <v>11</v>
      </c>
      <c r="B3060">
        <v>4</v>
      </c>
      <c r="C3060" s="11">
        <v>214</v>
      </c>
      <c r="D3060" t="str">
        <f>IF(OR(MOD((Table1[[#This Row],[Cycle]])-1,8)=0,Table1[[#This Row],[Cycle]]=1),"Yes","No")</f>
        <v>No</v>
      </c>
      <c r="E3060">
        <v>9.9709602442190001E-3</v>
      </c>
      <c r="F3060">
        <f t="shared" si="52"/>
        <v>9.9709602442190004</v>
      </c>
      <c r="H3060">
        <v>3.5965662002563477</v>
      </c>
      <c r="I3060">
        <v>57601.99560189739</v>
      </c>
      <c r="J3060">
        <f>ROUND(Table1[[#This Row],[Discharge Time (s)]]/3600,3)</f>
        <v>16.001000000000001</v>
      </c>
    </row>
    <row r="3061" spans="1:10" hidden="1">
      <c r="A3061" t="s">
        <v>11</v>
      </c>
      <c r="B3061">
        <v>4</v>
      </c>
      <c r="C3061" s="11">
        <v>215</v>
      </c>
      <c r="D3061" t="str">
        <f>IF(OR(MOD((Table1[[#This Row],[Cycle]])-1,8)=0,Table1[[#This Row],[Cycle]]=1),"Yes","No")</f>
        <v>No</v>
      </c>
      <c r="E3061">
        <v>9.9729320184110005E-3</v>
      </c>
      <c r="F3061">
        <f t="shared" si="52"/>
        <v>9.9729320184110009</v>
      </c>
      <c r="H3061">
        <v>3.6422765254974365</v>
      </c>
      <c r="I3061">
        <v>57602.005543694526</v>
      </c>
      <c r="J3061">
        <f>ROUND(Table1[[#This Row],[Discharge Time (s)]]/3600,3)</f>
        <v>16.001000000000001</v>
      </c>
    </row>
    <row r="3062" spans="1:10" hidden="1">
      <c r="A3062" t="s">
        <v>11</v>
      </c>
      <c r="B3062">
        <v>4</v>
      </c>
      <c r="C3062" s="11">
        <v>216</v>
      </c>
      <c r="D3062" t="str">
        <f>IF(OR(MOD((Table1[[#This Row],[Cycle]])-1,8)=0,Table1[[#This Row],[Cycle]]=1),"Yes","No")</f>
        <v>No</v>
      </c>
      <c r="E3062">
        <v>0</v>
      </c>
      <c r="F3062">
        <f t="shared" si="52"/>
        <v>0</v>
      </c>
      <c r="H3062">
        <v>3.6422765254974365</v>
      </c>
      <c r="I3062">
        <v>0</v>
      </c>
      <c r="J3062">
        <f>ROUND(Table1[[#This Row],[Discharge Time (s)]]/3600,3)</f>
        <v>0</v>
      </c>
    </row>
    <row r="3063" spans="1:10" hidden="1">
      <c r="A3063" t="s">
        <v>11</v>
      </c>
      <c r="B3063">
        <v>4</v>
      </c>
      <c r="C3063" s="11">
        <v>217</v>
      </c>
      <c r="D3063" t="str">
        <f>IF(OR(MOD((Table1[[#This Row],[Cycle]])-1,8)=0,Table1[[#This Row],[Cycle]]=1),"Yes","No")</f>
        <v>Yes</v>
      </c>
      <c r="E3063">
        <v>2.0102544032165E-2</v>
      </c>
      <c r="F3063">
        <f t="shared" si="52"/>
        <v>20.102544032165</v>
      </c>
      <c r="H3063">
        <v>3.6842873096466064</v>
      </c>
      <c r="I3063">
        <v>125862.25209437196</v>
      </c>
      <c r="J3063">
        <f>ROUND(Table1[[#This Row],[Discharge Time (s)]]/3600,3)</f>
        <v>34.962000000000003</v>
      </c>
    </row>
    <row r="3064" spans="1:10" hidden="1">
      <c r="A3064" t="s">
        <v>11</v>
      </c>
      <c r="B3064">
        <v>4</v>
      </c>
      <c r="C3064" s="11">
        <v>218</v>
      </c>
      <c r="D3064" t="str">
        <f>IF(OR(MOD((Table1[[#This Row],[Cycle]])-1,8)=0,Table1[[#This Row],[Cycle]]=1),"Yes","No")</f>
        <v>No</v>
      </c>
      <c r="E3064">
        <v>9.973770555118E-3</v>
      </c>
      <c r="F3064">
        <f t="shared" si="52"/>
        <v>9.9737705551179996</v>
      </c>
      <c r="H3064">
        <v>3.9055736064910889</v>
      </c>
      <c r="I3064">
        <v>57602.003316682669</v>
      </c>
      <c r="J3064">
        <f>ROUND(Table1[[#This Row],[Discharge Time (s)]]/3600,3)</f>
        <v>16.001000000000001</v>
      </c>
    </row>
    <row r="3065" spans="1:10" hidden="1">
      <c r="A3065" t="s">
        <v>11</v>
      </c>
      <c r="B3065">
        <v>4</v>
      </c>
      <c r="C3065" s="11">
        <v>219</v>
      </c>
      <c r="D3065" t="str">
        <f>IF(OR(MOD((Table1[[#This Row],[Cycle]])-1,8)=0,Table1[[#This Row],[Cycle]]=1),"Yes","No")</f>
        <v>No</v>
      </c>
      <c r="E3065">
        <v>9.9660872270509997E-3</v>
      </c>
      <c r="F3065">
        <f t="shared" si="52"/>
        <v>9.9660872270510001</v>
      </c>
      <c r="H3065">
        <v>3.5983936786651611</v>
      </c>
      <c r="I3065">
        <v>57602.003562418642</v>
      </c>
      <c r="J3065">
        <f>ROUND(Table1[[#This Row],[Discharge Time (s)]]/3600,3)</f>
        <v>16.001000000000001</v>
      </c>
    </row>
    <row r="3066" spans="1:10" hidden="1">
      <c r="A3066" t="s">
        <v>11</v>
      </c>
      <c r="B3066">
        <v>4</v>
      </c>
      <c r="C3066" s="11">
        <v>220</v>
      </c>
      <c r="D3066" t="str">
        <f>IF(OR(MOD((Table1[[#This Row],[Cycle]])-1,8)=0,Table1[[#This Row],[Cycle]]=1),"Yes","No")</f>
        <v>No</v>
      </c>
      <c r="E3066">
        <v>9.968427290397E-3</v>
      </c>
      <c r="F3066">
        <f t="shared" si="52"/>
        <v>9.9684272903970008</v>
      </c>
      <c r="H3066">
        <v>3.6842873096466064</v>
      </c>
      <c r="I3066">
        <v>57602.003736881437</v>
      </c>
      <c r="J3066">
        <f>ROUND(Table1[[#This Row],[Discharge Time (s)]]/3600,3)</f>
        <v>16.001000000000001</v>
      </c>
    </row>
    <row r="3067" spans="1:10" hidden="1">
      <c r="A3067" t="s">
        <v>11</v>
      </c>
      <c r="B3067">
        <v>4</v>
      </c>
      <c r="C3067" s="11">
        <v>221</v>
      </c>
      <c r="D3067" t="str">
        <f>IF(OR(MOD((Table1[[#This Row],[Cycle]])-1,8)=0,Table1[[#This Row],[Cycle]]=1),"Yes","No")</f>
        <v>No</v>
      </c>
      <c r="E3067">
        <v>9.9730221868350004E-3</v>
      </c>
      <c r="F3067">
        <f t="shared" si="52"/>
        <v>9.9730221868350011</v>
      </c>
      <c r="H3067">
        <v>3.5983936786651611</v>
      </c>
      <c r="I3067">
        <v>57600.035453650584</v>
      </c>
      <c r="J3067">
        <f>ROUND(Table1[[#This Row],[Discharge Time (s)]]/3600,3)</f>
        <v>16</v>
      </c>
    </row>
    <row r="3068" spans="1:10" hidden="1">
      <c r="A3068" t="s">
        <v>11</v>
      </c>
      <c r="B3068">
        <v>4</v>
      </c>
      <c r="C3068" s="11">
        <v>222</v>
      </c>
      <c r="D3068" t="str">
        <f>IF(OR(MOD((Table1[[#This Row],[Cycle]])-1,8)=0,Table1[[#This Row],[Cycle]]=1),"Yes","No")</f>
        <v>No</v>
      </c>
      <c r="E3068">
        <v>9.9777107536220006E-3</v>
      </c>
      <c r="F3068">
        <f t="shared" si="52"/>
        <v>9.9777107536220004</v>
      </c>
      <c r="H3068">
        <v>3.5141992568969727</v>
      </c>
      <c r="I3068">
        <v>57602.003293252921</v>
      </c>
      <c r="J3068">
        <f>ROUND(Table1[[#This Row],[Discharge Time (s)]]/3600,3)</f>
        <v>16.001000000000001</v>
      </c>
    </row>
    <row r="3069" spans="1:10" hidden="1">
      <c r="A3069" t="s">
        <v>11</v>
      </c>
      <c r="B3069">
        <v>4</v>
      </c>
      <c r="C3069" s="11">
        <v>223</v>
      </c>
      <c r="D3069" t="str">
        <f>IF(OR(MOD((Table1[[#This Row],[Cycle]])-1,8)=0,Table1[[#This Row],[Cycle]]=1),"Yes","No")</f>
        <v>No</v>
      </c>
      <c r="E3069">
        <v>9.9865811855829999E-3</v>
      </c>
      <c r="F3069">
        <f t="shared" si="52"/>
        <v>9.9865811855830007</v>
      </c>
      <c r="H3069">
        <v>3.6422765254974365</v>
      </c>
      <c r="I3069">
        <v>57600.037706026254</v>
      </c>
      <c r="J3069">
        <f>ROUND(Table1[[#This Row],[Discharge Time (s)]]/3600,3)</f>
        <v>16</v>
      </c>
    </row>
    <row r="3070" spans="1:10" hidden="1">
      <c r="A3070" t="s">
        <v>11</v>
      </c>
      <c r="B3070">
        <v>4</v>
      </c>
      <c r="C3070" s="11">
        <v>224</v>
      </c>
      <c r="D3070" t="str">
        <f>IF(OR(MOD((Table1[[#This Row],[Cycle]])-1,8)=0,Table1[[#This Row],[Cycle]]=1),"Yes","No")</f>
        <v>No</v>
      </c>
      <c r="E3070">
        <v>0</v>
      </c>
      <c r="F3070">
        <f t="shared" si="52"/>
        <v>0</v>
      </c>
      <c r="H3070">
        <v>3.6422765254974365</v>
      </c>
      <c r="I3070">
        <v>0</v>
      </c>
      <c r="J3070">
        <f>ROUND(Table1[[#This Row],[Discharge Time (s)]]/3600,3)</f>
        <v>0</v>
      </c>
    </row>
    <row r="3071" spans="1:10" hidden="1">
      <c r="A3071" t="s">
        <v>11</v>
      </c>
      <c r="B3071">
        <v>4</v>
      </c>
      <c r="C3071" s="11">
        <v>225</v>
      </c>
      <c r="D3071" t="str">
        <f>IF(OR(MOD((Table1[[#This Row],[Cycle]])-1,8)=0,Table1[[#This Row],[Cycle]]=1),"Yes","No")</f>
        <v>Yes</v>
      </c>
      <c r="E3071">
        <v>2.0090488184250001E-2</v>
      </c>
      <c r="F3071">
        <f t="shared" si="52"/>
        <v>20.090488184250002</v>
      </c>
      <c r="H3071">
        <v>3.6842873096466064</v>
      </c>
      <c r="I3071">
        <v>125958.11778929961</v>
      </c>
      <c r="J3071">
        <f>ROUND(Table1[[#This Row],[Discharge Time (s)]]/3600,3)</f>
        <v>34.988</v>
      </c>
    </row>
    <row r="3072" spans="1:10" hidden="1">
      <c r="A3072" t="s">
        <v>11</v>
      </c>
      <c r="B3072">
        <v>4</v>
      </c>
      <c r="C3072" s="11">
        <v>226</v>
      </c>
      <c r="D3072" t="str">
        <f>IF(OR(MOD((Table1[[#This Row],[Cycle]])-1,8)=0,Table1[[#This Row],[Cycle]]=1),"Yes","No")</f>
        <v>No</v>
      </c>
      <c r="E3072">
        <v>9.9722569527350008E-3</v>
      </c>
      <c r="F3072">
        <f t="shared" si="52"/>
        <v>9.972256952735</v>
      </c>
      <c r="H3072">
        <v>3.9913113117218018</v>
      </c>
      <c r="I3072">
        <v>57600.037670653008</v>
      </c>
      <c r="J3072">
        <f>ROUND(Table1[[#This Row],[Discharge Time (s)]]/3600,3)</f>
        <v>16</v>
      </c>
    </row>
    <row r="3073" spans="1:10" hidden="1">
      <c r="A3073" t="s">
        <v>11</v>
      </c>
      <c r="B3073">
        <v>4</v>
      </c>
      <c r="C3073" s="11">
        <v>227</v>
      </c>
      <c r="D3073" t="str">
        <f>IF(OR(MOD((Table1[[#This Row],[Cycle]])-1,8)=0,Table1[[#This Row],[Cycle]]=1),"Yes","No")</f>
        <v>No</v>
      </c>
      <c r="E3073">
        <v>9.9719763226440005E-3</v>
      </c>
      <c r="F3073">
        <f t="shared" si="52"/>
        <v>9.9719763226440001</v>
      </c>
      <c r="H3073">
        <v>3.6404266357421875</v>
      </c>
      <c r="I3073">
        <v>57602.003347342768</v>
      </c>
      <c r="J3073">
        <f>ROUND(Table1[[#This Row],[Discharge Time (s)]]/3600,3)</f>
        <v>16.001000000000001</v>
      </c>
    </row>
    <row r="3074" spans="1:10" hidden="1">
      <c r="A3074" t="s">
        <v>11</v>
      </c>
      <c r="B3074">
        <v>4</v>
      </c>
      <c r="C3074" s="11">
        <v>228</v>
      </c>
      <c r="D3074" t="str">
        <f>IF(OR(MOD((Table1[[#This Row],[Cycle]])-1,8)=0,Table1[[#This Row],[Cycle]]=1),"Yes","No")</f>
        <v>No</v>
      </c>
      <c r="E3074">
        <v>1.0001319472713001E-2</v>
      </c>
      <c r="F3074">
        <f t="shared" si="52"/>
        <v>10.001319472713</v>
      </c>
      <c r="H3074">
        <v>3.5983936786651611</v>
      </c>
      <c r="I3074">
        <v>57602.003773656819</v>
      </c>
      <c r="J3074">
        <f>ROUND(Table1[[#This Row],[Discharge Time (s)]]/3600,3)</f>
        <v>16.001000000000001</v>
      </c>
    </row>
    <row r="3075" spans="1:10" hidden="1">
      <c r="A3075" t="s">
        <v>11</v>
      </c>
      <c r="B3075">
        <v>4</v>
      </c>
      <c r="C3075" s="11">
        <v>229</v>
      </c>
      <c r="D3075" t="str">
        <f>IF(OR(MOD((Table1[[#This Row],[Cycle]])-1,8)=0,Table1[[#This Row],[Cycle]]=1),"Yes","No")</f>
        <v>No</v>
      </c>
      <c r="E3075">
        <v>1.0012099107016E-2</v>
      </c>
      <c r="F3075">
        <f t="shared" si="52"/>
        <v>10.012099107016001</v>
      </c>
      <c r="H3075">
        <v>3.6842873096466064</v>
      </c>
      <c r="I3075">
        <v>57602.003789061811</v>
      </c>
      <c r="J3075">
        <f>ROUND(Table1[[#This Row],[Discharge Time (s)]]/3600,3)</f>
        <v>16.001000000000001</v>
      </c>
    </row>
    <row r="3076" spans="1:10" hidden="1">
      <c r="A3076" t="s">
        <v>11</v>
      </c>
      <c r="B3076">
        <v>4</v>
      </c>
      <c r="C3076" s="11">
        <v>230</v>
      </c>
      <c r="D3076" t="str">
        <f>IF(OR(MOD((Table1[[#This Row],[Cycle]])-1,8)=0,Table1[[#This Row],[Cycle]]=1),"Yes","No")</f>
        <v>No</v>
      </c>
      <c r="E3076">
        <v>1.0008226935179E-2</v>
      </c>
      <c r="F3076">
        <f t="shared" si="52"/>
        <v>10.008226935179</v>
      </c>
      <c r="H3076">
        <v>3.7281479835510254</v>
      </c>
      <c r="I3076">
        <v>57600.037535206808</v>
      </c>
      <c r="J3076">
        <f>ROUND(Table1[[#This Row],[Discharge Time (s)]]/3600,3)</f>
        <v>16</v>
      </c>
    </row>
    <row r="3077" spans="1:10" hidden="1">
      <c r="A3077" t="s">
        <v>11</v>
      </c>
      <c r="B3077">
        <v>4</v>
      </c>
      <c r="C3077" s="11">
        <v>231</v>
      </c>
      <c r="D3077" t="str">
        <f>IF(OR(MOD((Table1[[#This Row],[Cycle]])-1,8)=0,Table1[[#This Row],[Cycle]]=1),"Yes","No")</f>
        <v>No</v>
      </c>
      <c r="E3077">
        <v>1.0002289622492999E-2</v>
      </c>
      <c r="F3077">
        <f t="shared" ref="F3077:F3140" si="53">1000*E3077</f>
        <v>10.002289622492999</v>
      </c>
      <c r="H3077">
        <v>3.6842873096466064</v>
      </c>
      <c r="I3077">
        <v>57602.003757445411</v>
      </c>
      <c r="J3077">
        <f>ROUND(Table1[[#This Row],[Discharge Time (s)]]/3600,3)</f>
        <v>16.001000000000001</v>
      </c>
    </row>
    <row r="3078" spans="1:10" hidden="1">
      <c r="A3078" t="s">
        <v>11</v>
      </c>
      <c r="B3078">
        <v>4</v>
      </c>
      <c r="C3078" s="11">
        <v>232</v>
      </c>
      <c r="D3078" t="str">
        <f>IF(OR(MOD((Table1[[#This Row],[Cycle]])-1,8)=0,Table1[[#This Row],[Cycle]]=1),"Yes","No")</f>
        <v>No</v>
      </c>
      <c r="E3078">
        <v>0</v>
      </c>
      <c r="F3078">
        <f t="shared" si="53"/>
        <v>0</v>
      </c>
      <c r="H3078">
        <v>3.6842873096466064</v>
      </c>
      <c r="I3078">
        <v>0</v>
      </c>
      <c r="J3078">
        <f>ROUND(Table1[[#This Row],[Discharge Time (s)]]/3600,3)</f>
        <v>0</v>
      </c>
    </row>
    <row r="3079" spans="1:10" hidden="1">
      <c r="A3079" t="s">
        <v>11</v>
      </c>
      <c r="B3079">
        <v>4</v>
      </c>
      <c r="C3079" s="11">
        <v>233</v>
      </c>
      <c r="D3079" t="str">
        <f>IF(OR(MOD((Table1[[#This Row],[Cycle]])-1,8)=0,Table1[[#This Row],[Cycle]]=1),"Yes","No")</f>
        <v>Yes</v>
      </c>
      <c r="E3079">
        <v>2.0094516493198999E-2</v>
      </c>
      <c r="F3079">
        <f t="shared" si="53"/>
        <v>20.094516493198999</v>
      </c>
      <c r="H3079">
        <v>3.6842873096466064</v>
      </c>
      <c r="I3079">
        <v>125911.26444607892</v>
      </c>
      <c r="J3079">
        <f>ROUND(Table1[[#This Row],[Discharge Time (s)]]/3600,3)</f>
        <v>34.975000000000001</v>
      </c>
    </row>
    <row r="3080" spans="1:10" hidden="1">
      <c r="A3080" t="s">
        <v>11</v>
      </c>
      <c r="B3080">
        <v>4</v>
      </c>
      <c r="C3080" s="11">
        <v>234</v>
      </c>
      <c r="D3080" t="str">
        <f>IF(OR(MOD((Table1[[#This Row],[Cycle]])-1,8)=0,Table1[[#This Row],[Cycle]]=1),"Yes","No")</f>
        <v>No</v>
      </c>
      <c r="E3080">
        <v>9.9761718924199997E-3</v>
      </c>
      <c r="F3080">
        <f t="shared" si="53"/>
        <v>9.97617189242</v>
      </c>
      <c r="H3080">
        <v>3.9494564533233643</v>
      </c>
      <c r="I3080">
        <v>57600.037792614588</v>
      </c>
      <c r="J3080">
        <f>ROUND(Table1[[#This Row],[Discharge Time (s)]]/3600,3)</f>
        <v>16</v>
      </c>
    </row>
    <row r="3081" spans="1:10" hidden="1">
      <c r="A3081" t="s">
        <v>11</v>
      </c>
      <c r="B3081">
        <v>4</v>
      </c>
      <c r="C3081" s="11">
        <v>235</v>
      </c>
      <c r="D3081" t="str">
        <f>IF(OR(MOD((Table1[[#This Row],[Cycle]])-1,8)=0,Table1[[#This Row],[Cycle]]=1),"Yes","No")</f>
        <v>No</v>
      </c>
      <c r="E3081">
        <v>1.0016738877431E-2</v>
      </c>
      <c r="F3081">
        <f t="shared" si="53"/>
        <v>10.016738877431001</v>
      </c>
      <c r="H3081">
        <v>3.6404266357421875</v>
      </c>
      <c r="I3081">
        <v>57601.999863676421</v>
      </c>
      <c r="J3081">
        <f>ROUND(Table1[[#This Row],[Discharge Time (s)]]/3600,3)</f>
        <v>16.001000000000001</v>
      </c>
    </row>
    <row r="3082" spans="1:10" hidden="1">
      <c r="A3082" t="s">
        <v>11</v>
      </c>
      <c r="B3082">
        <v>4</v>
      </c>
      <c r="C3082" s="11">
        <v>236</v>
      </c>
      <c r="D3082" t="str">
        <f>IF(OR(MOD((Table1[[#This Row],[Cycle]])-1,8)=0,Table1[[#This Row],[Cycle]]=1),"Yes","No")</f>
        <v>No</v>
      </c>
      <c r="E3082">
        <v>1.0014058317413E-2</v>
      </c>
      <c r="F3082">
        <f t="shared" si="53"/>
        <v>10.014058317412999</v>
      </c>
      <c r="H3082">
        <v>3.6422765254974365</v>
      </c>
      <c r="I3082">
        <v>57602.00343242324</v>
      </c>
      <c r="J3082">
        <f>ROUND(Table1[[#This Row],[Discharge Time (s)]]/3600,3)</f>
        <v>16.001000000000001</v>
      </c>
    </row>
    <row r="3083" spans="1:10" hidden="1">
      <c r="A3083" t="s">
        <v>11</v>
      </c>
      <c r="B3083">
        <v>4</v>
      </c>
      <c r="C3083" s="11">
        <v>237</v>
      </c>
      <c r="D3083" t="str">
        <f>IF(OR(MOD((Table1[[#This Row],[Cycle]])-1,8)=0,Table1[[#This Row],[Cycle]]=1),"Yes","No")</f>
        <v>No</v>
      </c>
      <c r="E3083">
        <v>1.0008828396648E-2</v>
      </c>
      <c r="F3083">
        <f t="shared" si="53"/>
        <v>10.008828396647999</v>
      </c>
      <c r="H3083">
        <v>3.7281479835510254</v>
      </c>
      <c r="I3083">
        <v>57602.006597725573</v>
      </c>
      <c r="J3083">
        <f>ROUND(Table1[[#This Row],[Discharge Time (s)]]/3600,3)</f>
        <v>16.001000000000001</v>
      </c>
    </row>
    <row r="3084" spans="1:10" hidden="1">
      <c r="A3084" t="s">
        <v>11</v>
      </c>
      <c r="B3084">
        <v>4</v>
      </c>
      <c r="C3084" s="11">
        <v>238</v>
      </c>
      <c r="D3084" t="str">
        <f>IF(OR(MOD((Table1[[#This Row],[Cycle]])-1,8)=0,Table1[[#This Row],[Cycle]]=1),"Yes","No")</f>
        <v>No</v>
      </c>
      <c r="E3084">
        <v>9.9978009695150007E-3</v>
      </c>
      <c r="F3084">
        <f t="shared" si="53"/>
        <v>9.9978009695150014</v>
      </c>
      <c r="H3084">
        <v>3.6842873096466064</v>
      </c>
      <c r="I3084">
        <v>57600.037704635222</v>
      </c>
      <c r="J3084">
        <f>ROUND(Table1[[#This Row],[Discharge Time (s)]]/3600,3)</f>
        <v>16</v>
      </c>
    </row>
    <row r="3085" spans="1:10" hidden="1">
      <c r="A3085" t="s">
        <v>11</v>
      </c>
      <c r="B3085">
        <v>4</v>
      </c>
      <c r="C3085" s="11">
        <v>239</v>
      </c>
      <c r="D3085" t="str">
        <f>IF(OR(MOD((Table1[[#This Row],[Cycle]])-1,8)=0,Table1[[#This Row],[Cycle]]=1),"Yes","No")</f>
        <v>No</v>
      </c>
      <c r="E3085">
        <v>1.0018250576187E-2</v>
      </c>
      <c r="F3085">
        <f t="shared" si="53"/>
        <v>10.018250576187</v>
      </c>
      <c r="H3085">
        <v>3.7319386005401611</v>
      </c>
      <c r="I3085">
        <v>57600.03937908441</v>
      </c>
      <c r="J3085">
        <f>ROUND(Table1[[#This Row],[Discharge Time (s)]]/3600,3)</f>
        <v>16</v>
      </c>
    </row>
    <row r="3086" spans="1:10" hidden="1">
      <c r="A3086" t="s">
        <v>11</v>
      </c>
      <c r="B3086">
        <v>4</v>
      </c>
      <c r="C3086" s="11">
        <v>240</v>
      </c>
      <c r="D3086" t="str">
        <f>IF(OR(MOD((Table1[[#This Row],[Cycle]])-1,8)=0,Table1[[#This Row],[Cycle]]=1),"Yes","No")</f>
        <v>No</v>
      </c>
      <c r="E3086">
        <v>0</v>
      </c>
      <c r="F3086">
        <f t="shared" si="53"/>
        <v>0</v>
      </c>
      <c r="H3086">
        <v>3.7319386005401611</v>
      </c>
      <c r="I3086">
        <v>0</v>
      </c>
      <c r="J3086">
        <f>ROUND(Table1[[#This Row],[Discharge Time (s)]]/3600,3)</f>
        <v>0</v>
      </c>
    </row>
    <row r="3087" spans="1:10" hidden="1">
      <c r="A3087" t="s">
        <v>11</v>
      </c>
      <c r="B3087">
        <v>4</v>
      </c>
      <c r="C3087" s="11">
        <v>241</v>
      </c>
      <c r="D3087" t="str">
        <f>IF(OR(MOD((Table1[[#This Row],[Cycle]])-1,8)=0,Table1[[#This Row],[Cycle]]=1),"Yes","No")</f>
        <v>Yes</v>
      </c>
      <c r="E3087">
        <v>2.0100884921035001E-2</v>
      </c>
      <c r="F3087">
        <f t="shared" si="53"/>
        <v>20.100884921035</v>
      </c>
      <c r="H3087">
        <v>3.7281479835510254</v>
      </c>
      <c r="I3087">
        <v>125721.13476954112</v>
      </c>
      <c r="J3087">
        <f>ROUND(Table1[[#This Row],[Discharge Time (s)]]/3600,3)</f>
        <v>34.923000000000002</v>
      </c>
    </row>
    <row r="3088" spans="1:10" hidden="1">
      <c r="A3088" t="s">
        <v>11</v>
      </c>
      <c r="B3088">
        <v>4</v>
      </c>
      <c r="C3088" s="11">
        <v>242</v>
      </c>
      <c r="D3088" t="str">
        <f>IF(OR(MOD((Table1[[#This Row],[Cycle]])-1,8)=0,Table1[[#This Row],[Cycle]]=1),"Yes","No")</f>
        <v>No</v>
      </c>
      <c r="E3088">
        <v>1.0012749038087999E-2</v>
      </c>
      <c r="F3088">
        <f t="shared" si="53"/>
        <v>10.012749038088</v>
      </c>
      <c r="H3088">
        <v>3.9913113117218018</v>
      </c>
      <c r="I3088">
        <v>57602.004246518147</v>
      </c>
      <c r="J3088">
        <f>ROUND(Table1[[#This Row],[Discharge Time (s)]]/3600,3)</f>
        <v>16.001000000000001</v>
      </c>
    </row>
    <row r="3089" spans="1:10" hidden="1">
      <c r="A3089" t="s">
        <v>11</v>
      </c>
      <c r="B3089">
        <v>4</v>
      </c>
      <c r="C3089" s="11">
        <v>243</v>
      </c>
      <c r="D3089" t="str">
        <f>IF(OR(MOD((Table1[[#This Row],[Cycle]])-1,8)=0,Table1[[#This Row],[Cycle]]=1),"Yes","No")</f>
        <v>No</v>
      </c>
      <c r="E3089">
        <v>1.0006724297276001E-2</v>
      </c>
      <c r="F3089">
        <f t="shared" si="53"/>
        <v>10.006724297276001</v>
      </c>
      <c r="H3089">
        <v>3.7262554168701172</v>
      </c>
      <c r="I3089">
        <v>57602.003818542595</v>
      </c>
      <c r="J3089">
        <f>ROUND(Table1[[#This Row],[Discharge Time (s)]]/3600,3)</f>
        <v>16.001000000000001</v>
      </c>
    </row>
    <row r="3090" spans="1:10" hidden="1">
      <c r="A3090" t="s">
        <v>11</v>
      </c>
      <c r="B3090">
        <v>4</v>
      </c>
      <c r="C3090" s="11">
        <v>244</v>
      </c>
      <c r="D3090" t="str">
        <f>IF(OR(MOD((Table1[[#This Row],[Cycle]])-1,8)=0,Table1[[#This Row],[Cycle]]=1),"Yes","No")</f>
        <v>No</v>
      </c>
      <c r="E3090">
        <v>1.0020088757997E-2</v>
      </c>
      <c r="F3090">
        <f t="shared" si="53"/>
        <v>10.020088757997</v>
      </c>
      <c r="H3090">
        <v>3.6842873096466064</v>
      </c>
      <c r="I3090">
        <v>57601.992720110735</v>
      </c>
      <c r="J3090">
        <f>ROUND(Table1[[#This Row],[Discharge Time (s)]]/3600,3)</f>
        <v>16.001000000000001</v>
      </c>
    </row>
    <row r="3091" spans="1:10" hidden="1">
      <c r="A3091" t="s">
        <v>11</v>
      </c>
      <c r="B3091">
        <v>4</v>
      </c>
      <c r="C3091" s="11">
        <v>245</v>
      </c>
      <c r="D3091" t="str">
        <f>IF(OR(MOD((Table1[[#This Row],[Cycle]])-1,8)=0,Table1[[#This Row],[Cycle]]=1),"Yes","No")</f>
        <v>No</v>
      </c>
      <c r="E3091">
        <v>1.0021666700595001E-2</v>
      </c>
      <c r="F3091">
        <f t="shared" si="53"/>
        <v>10.021666700595</v>
      </c>
      <c r="H3091">
        <v>3.6441280841827393</v>
      </c>
      <c r="I3091">
        <v>57602.003882642617</v>
      </c>
      <c r="J3091">
        <f>ROUND(Table1[[#This Row],[Discharge Time (s)]]/3600,3)</f>
        <v>16.001000000000001</v>
      </c>
    </row>
    <row r="3092" spans="1:10" hidden="1">
      <c r="A3092" t="s">
        <v>11</v>
      </c>
      <c r="B3092">
        <v>4</v>
      </c>
      <c r="C3092" s="11">
        <v>246</v>
      </c>
      <c r="D3092" t="str">
        <f>IF(OR(MOD((Table1[[#This Row],[Cycle]])-1,8)=0,Table1[[#This Row],[Cycle]]=1),"Yes","No")</f>
        <v>No</v>
      </c>
      <c r="E3092">
        <v>1.0018315781436001E-2</v>
      </c>
      <c r="F3092">
        <f t="shared" si="53"/>
        <v>10.018315781436002</v>
      </c>
      <c r="H3092">
        <v>3.7700936794281006</v>
      </c>
      <c r="I3092">
        <v>57602.004127505155</v>
      </c>
      <c r="J3092">
        <f>ROUND(Table1[[#This Row],[Discharge Time (s)]]/3600,3)</f>
        <v>16.001000000000001</v>
      </c>
    </row>
    <row r="3093" spans="1:10" hidden="1">
      <c r="A3093" t="s">
        <v>11</v>
      </c>
      <c r="B3093">
        <v>4</v>
      </c>
      <c r="C3093" s="11">
        <v>247</v>
      </c>
      <c r="D3093" t="str">
        <f>IF(OR(MOD((Table1[[#This Row],[Cycle]])-1,8)=0,Table1[[#This Row],[Cycle]]=1),"Yes","No")</f>
        <v>No</v>
      </c>
      <c r="E3093">
        <v>1.0010152649993999E-2</v>
      </c>
      <c r="F3093">
        <f t="shared" si="53"/>
        <v>10.010152649994</v>
      </c>
      <c r="H3093">
        <v>3.6002230644226074</v>
      </c>
      <c r="I3093">
        <v>57602.003796836056</v>
      </c>
      <c r="J3093">
        <f>ROUND(Table1[[#This Row],[Discharge Time (s)]]/3600,3)</f>
        <v>16.001000000000001</v>
      </c>
    </row>
    <row r="3094" spans="1:10" hidden="1">
      <c r="A3094" t="s">
        <v>11</v>
      </c>
      <c r="B3094">
        <v>4</v>
      </c>
      <c r="C3094" s="11">
        <v>248</v>
      </c>
      <c r="D3094" t="str">
        <f>IF(OR(MOD((Table1[[#This Row],[Cycle]])-1,8)=0,Table1[[#This Row],[Cycle]]=1),"Yes","No")</f>
        <v>No</v>
      </c>
      <c r="E3094">
        <v>0</v>
      </c>
      <c r="F3094">
        <f t="shared" si="53"/>
        <v>0</v>
      </c>
      <c r="H3094">
        <v>3.6002230644226074</v>
      </c>
      <c r="I3094">
        <v>0</v>
      </c>
      <c r="J3094">
        <f>ROUND(Table1[[#This Row],[Discharge Time (s)]]/3600,3)</f>
        <v>0</v>
      </c>
    </row>
    <row r="3095" spans="1:10" hidden="1">
      <c r="A3095" t="s">
        <v>11</v>
      </c>
      <c r="B3095">
        <v>4</v>
      </c>
      <c r="C3095" s="11">
        <v>249</v>
      </c>
      <c r="D3095" t="str">
        <f>IF(OR(MOD((Table1[[#This Row],[Cycle]])-1,8)=0,Table1[[#This Row],[Cycle]]=1),"Yes","No")</f>
        <v>Yes</v>
      </c>
      <c r="E3095">
        <v>2.0100758496332E-2</v>
      </c>
      <c r="F3095">
        <f t="shared" si="53"/>
        <v>20.100758496331999</v>
      </c>
      <c r="H3095">
        <v>3.6861593723297119</v>
      </c>
      <c r="I3095">
        <v>125648.40858921004</v>
      </c>
      <c r="J3095">
        <f>ROUND(Table1[[#This Row],[Discharge Time (s)]]/3600,3)</f>
        <v>34.902000000000001</v>
      </c>
    </row>
    <row r="3096" spans="1:10" hidden="1">
      <c r="A3096" t="s">
        <v>11</v>
      </c>
      <c r="B3096">
        <v>4</v>
      </c>
      <c r="C3096" s="11">
        <v>250</v>
      </c>
      <c r="D3096" t="str">
        <f>IF(OR(MOD((Table1[[#This Row],[Cycle]])-1,8)=0,Table1[[#This Row],[Cycle]]=1),"Yes","No")</f>
        <v>No</v>
      </c>
      <c r="E3096">
        <v>1.0013547168597E-2</v>
      </c>
      <c r="F3096">
        <f t="shared" si="53"/>
        <v>10.013547168597</v>
      </c>
      <c r="H3096">
        <v>3.9913113117218018</v>
      </c>
      <c r="I3096">
        <v>57602.0039294296</v>
      </c>
      <c r="J3096">
        <f>ROUND(Table1[[#This Row],[Discharge Time (s)]]/3600,3)</f>
        <v>16.001000000000001</v>
      </c>
    </row>
    <row r="3097" spans="1:10" hidden="1">
      <c r="A3097" t="s">
        <v>11</v>
      </c>
      <c r="B3097">
        <v>4</v>
      </c>
      <c r="C3097" s="11">
        <v>251</v>
      </c>
      <c r="D3097" t="str">
        <f>IF(OR(MOD((Table1[[#This Row],[Cycle]])-1,8)=0,Table1[[#This Row],[Cycle]]=1),"Yes","No")</f>
        <v>No</v>
      </c>
      <c r="E3097">
        <v>1.0000122611144E-2</v>
      </c>
      <c r="F3097">
        <f t="shared" si="53"/>
        <v>10.000122611144</v>
      </c>
      <c r="H3097">
        <v>3.6880333423614502</v>
      </c>
      <c r="I3097">
        <v>57602.003791640207</v>
      </c>
      <c r="J3097">
        <f>ROUND(Table1[[#This Row],[Discharge Time (s)]]/3600,3)</f>
        <v>16.001000000000001</v>
      </c>
    </row>
    <row r="3098" spans="1:10" hidden="1">
      <c r="A3098" t="s">
        <v>11</v>
      </c>
      <c r="B3098">
        <v>4</v>
      </c>
      <c r="C3098" s="11">
        <v>252</v>
      </c>
      <c r="D3098" t="str">
        <f>IF(OR(MOD((Table1[[#This Row],[Cycle]])-1,8)=0,Table1[[#This Row],[Cycle]]=1),"Yes","No")</f>
        <v>No</v>
      </c>
      <c r="E3098">
        <v>1.0002088224845E-2</v>
      </c>
      <c r="F3098">
        <f t="shared" si="53"/>
        <v>10.002088224845</v>
      </c>
      <c r="H3098">
        <v>3.6422765254974365</v>
      </c>
      <c r="I3098">
        <v>57600.050689312789</v>
      </c>
      <c r="J3098">
        <f>ROUND(Table1[[#This Row],[Discharge Time (s)]]/3600,3)</f>
        <v>16</v>
      </c>
    </row>
    <row r="3099" spans="1:10" hidden="1">
      <c r="A3099" t="s">
        <v>11</v>
      </c>
      <c r="B3099">
        <v>4</v>
      </c>
      <c r="C3099" s="11">
        <v>253</v>
      </c>
      <c r="D3099" t="str">
        <f>IF(OR(MOD((Table1[[#This Row],[Cycle]])-1,8)=0,Table1[[#This Row],[Cycle]]=1),"Yes","No")</f>
        <v>No</v>
      </c>
      <c r="E3099">
        <v>9.9957578704810007E-3</v>
      </c>
      <c r="F3099">
        <f t="shared" si="53"/>
        <v>9.9957578704810004</v>
      </c>
      <c r="H3099">
        <v>3.7281479835510254</v>
      </c>
      <c r="I3099">
        <v>57602.004107281238</v>
      </c>
      <c r="J3099">
        <f>ROUND(Table1[[#This Row],[Discharge Time (s)]]/3600,3)</f>
        <v>16.001000000000001</v>
      </c>
    </row>
    <row r="3100" spans="1:10" hidden="1">
      <c r="A3100" t="s">
        <v>11</v>
      </c>
      <c r="B3100">
        <v>4</v>
      </c>
      <c r="C3100" s="11">
        <v>254</v>
      </c>
      <c r="D3100" t="str">
        <f>IF(OR(MOD((Table1[[#This Row],[Cycle]])-1,8)=0,Table1[[#This Row],[Cycle]]=1),"Yes","No")</f>
        <v>No</v>
      </c>
      <c r="E3100">
        <v>1.0007277669696999E-2</v>
      </c>
      <c r="F3100">
        <f t="shared" si="53"/>
        <v>10.007277669697</v>
      </c>
      <c r="H3100">
        <v>3.6422765254974365</v>
      </c>
      <c r="I3100">
        <v>57601.969960704344</v>
      </c>
      <c r="J3100">
        <f>ROUND(Table1[[#This Row],[Discharge Time (s)]]/3600,3)</f>
        <v>16.001000000000001</v>
      </c>
    </row>
    <row r="3101" spans="1:10" hidden="1">
      <c r="A3101" t="s">
        <v>11</v>
      </c>
      <c r="B3101">
        <v>4</v>
      </c>
      <c r="C3101" s="11">
        <v>255</v>
      </c>
      <c r="D3101" t="str">
        <f>IF(OR(MOD((Table1[[#This Row],[Cycle]])-1,8)=0,Table1[[#This Row],[Cycle]]=1),"Yes","No")</f>
        <v>No</v>
      </c>
      <c r="E3101">
        <v>1.0010876436098E-2</v>
      </c>
      <c r="F3101">
        <f t="shared" si="53"/>
        <v>10.010876436098</v>
      </c>
      <c r="H3101">
        <v>3.7319386005401611</v>
      </c>
      <c r="I3101">
        <v>57602.004547718359</v>
      </c>
      <c r="J3101">
        <f>ROUND(Table1[[#This Row],[Discharge Time (s)]]/3600,3)</f>
        <v>16.001000000000001</v>
      </c>
    </row>
    <row r="3102" spans="1:10" hidden="1">
      <c r="A3102" t="s">
        <v>11</v>
      </c>
      <c r="B3102">
        <v>4</v>
      </c>
      <c r="C3102" s="11">
        <v>256</v>
      </c>
      <c r="D3102" t="str">
        <f>IF(OR(MOD((Table1[[#This Row],[Cycle]])-1,8)=0,Table1[[#This Row],[Cycle]]=1),"Yes","No")</f>
        <v>No</v>
      </c>
      <c r="E3102">
        <v>0</v>
      </c>
      <c r="F3102">
        <f t="shared" si="53"/>
        <v>0</v>
      </c>
      <c r="H3102">
        <v>3.7319386005401611</v>
      </c>
      <c r="I3102">
        <v>0</v>
      </c>
      <c r="J3102">
        <f>ROUND(Table1[[#This Row],[Discharge Time (s)]]/3600,3)</f>
        <v>0</v>
      </c>
    </row>
    <row r="3103" spans="1:10" hidden="1">
      <c r="A3103" t="s">
        <v>11</v>
      </c>
      <c r="B3103">
        <v>4</v>
      </c>
      <c r="C3103" s="11">
        <v>257</v>
      </c>
      <c r="D3103" t="str">
        <f>IF(OR(MOD((Table1[[#This Row],[Cycle]])-1,8)=0,Table1[[#This Row],[Cycle]]=1),"Yes","No")</f>
        <v>Yes</v>
      </c>
      <c r="E3103">
        <v>2.0080734646859E-2</v>
      </c>
      <c r="F3103">
        <f t="shared" si="53"/>
        <v>20.080734646859</v>
      </c>
      <c r="H3103">
        <v>3.6861593723297119</v>
      </c>
      <c r="I3103">
        <v>125524.26806299482</v>
      </c>
      <c r="J3103">
        <f>ROUND(Table1[[#This Row],[Discharge Time (s)]]/3600,3)</f>
        <v>34.868000000000002</v>
      </c>
    </row>
    <row r="3104" spans="1:10" hidden="1">
      <c r="A3104" t="s">
        <v>11</v>
      </c>
      <c r="B3104">
        <v>4</v>
      </c>
      <c r="C3104" s="11">
        <v>258</v>
      </c>
      <c r="D3104" t="str">
        <f>IF(OR(MOD((Table1[[#This Row],[Cycle]])-1,8)=0,Table1[[#This Row],[Cycle]]=1),"Yes","No")</f>
        <v>No</v>
      </c>
      <c r="E3104">
        <v>1.0020358125554E-2</v>
      </c>
      <c r="F3104">
        <f t="shared" si="53"/>
        <v>10.020358125553999</v>
      </c>
      <c r="H3104">
        <v>3.9933393001556396</v>
      </c>
      <c r="I3104">
        <v>57602.003449903234</v>
      </c>
      <c r="J3104">
        <f>ROUND(Table1[[#This Row],[Discharge Time (s)]]/3600,3)</f>
        <v>16.001000000000001</v>
      </c>
    </row>
    <row r="3105" spans="1:10" hidden="1">
      <c r="A3105" t="s">
        <v>11</v>
      </c>
      <c r="B3105">
        <v>4</v>
      </c>
      <c r="C3105" s="11">
        <v>259</v>
      </c>
      <c r="D3105" t="str">
        <f>IF(OR(MOD((Table1[[#This Row],[Cycle]])-1,8)=0,Table1[[#This Row],[Cycle]]=1),"Yes","No")</f>
        <v>No</v>
      </c>
      <c r="E3105">
        <v>1.0022194882487E-2</v>
      </c>
      <c r="F3105">
        <f t="shared" si="53"/>
        <v>10.022194882487</v>
      </c>
      <c r="H3105">
        <v>3.6422765254974365</v>
      </c>
      <c r="I3105">
        <v>57600.037381471746</v>
      </c>
      <c r="J3105">
        <f>ROUND(Table1[[#This Row],[Discharge Time (s)]]/3600,3)</f>
        <v>16</v>
      </c>
    </row>
    <row r="3106" spans="1:10" hidden="1">
      <c r="A3106" t="s">
        <v>11</v>
      </c>
      <c r="B3106">
        <v>4</v>
      </c>
      <c r="C3106" s="11">
        <v>260</v>
      </c>
      <c r="D3106" t="str">
        <f>IF(OR(MOD((Table1[[#This Row],[Cycle]])-1,8)=0,Table1[[#This Row],[Cycle]]=1),"Yes","No")</f>
        <v>No</v>
      </c>
      <c r="E3106">
        <v>1.0018832033065E-2</v>
      </c>
      <c r="F3106">
        <f t="shared" si="53"/>
        <v>10.018832033065001</v>
      </c>
      <c r="H3106">
        <v>3.7739250659942627</v>
      </c>
      <c r="I3106">
        <v>57600.037653407715</v>
      </c>
      <c r="J3106">
        <f>ROUND(Table1[[#This Row],[Discharge Time (s)]]/3600,3)</f>
        <v>16</v>
      </c>
    </row>
    <row r="3107" spans="1:10" hidden="1">
      <c r="A3107" t="s">
        <v>11</v>
      </c>
      <c r="B3107">
        <v>4</v>
      </c>
      <c r="C3107" s="11">
        <v>261</v>
      </c>
      <c r="D3107" t="str">
        <f>IF(OR(MOD((Table1[[#This Row],[Cycle]])-1,8)=0,Table1[[#This Row],[Cycle]]=1),"Yes","No")</f>
        <v>No</v>
      </c>
      <c r="E3107">
        <v>1.0015492486882001E-2</v>
      </c>
      <c r="F3107">
        <f t="shared" si="53"/>
        <v>10.015492486882001</v>
      </c>
      <c r="H3107">
        <v>3.7300422191619873</v>
      </c>
      <c r="I3107">
        <v>57602.003845190993</v>
      </c>
      <c r="J3107">
        <f>ROUND(Table1[[#This Row],[Discharge Time (s)]]/3600,3)</f>
        <v>16.001000000000001</v>
      </c>
    </row>
    <row r="3108" spans="1:10" hidden="1">
      <c r="A3108" t="s">
        <v>11</v>
      </c>
      <c r="B3108">
        <v>4</v>
      </c>
      <c r="C3108" s="11">
        <v>262</v>
      </c>
      <c r="D3108" t="str">
        <f>IF(OR(MOD((Table1[[#This Row],[Cycle]])-1,8)=0,Table1[[#This Row],[Cycle]]=1),"Yes","No")</f>
        <v>No</v>
      </c>
      <c r="E3108">
        <v>1.0019645480352E-2</v>
      </c>
      <c r="F3108">
        <f t="shared" si="53"/>
        <v>10.019645480352001</v>
      </c>
      <c r="H3108">
        <v>3.6880333423614502</v>
      </c>
      <c r="I3108">
        <v>57602.005675715991</v>
      </c>
      <c r="J3108">
        <f>ROUND(Table1[[#This Row],[Discharge Time (s)]]/3600,3)</f>
        <v>16.001000000000001</v>
      </c>
    </row>
    <row r="3109" spans="1:10" hidden="1">
      <c r="A3109" t="s">
        <v>11</v>
      </c>
      <c r="B3109">
        <v>4</v>
      </c>
      <c r="C3109" s="11">
        <v>263</v>
      </c>
      <c r="D3109" t="str">
        <f>IF(OR(MOD((Table1[[#This Row],[Cycle]])-1,8)=0,Table1[[#This Row],[Cycle]]=1),"Yes","No")</f>
        <v>No</v>
      </c>
      <c r="E3109">
        <v>1.0023451837731E-2</v>
      </c>
      <c r="F3109">
        <f t="shared" si="53"/>
        <v>10.023451837731001</v>
      </c>
      <c r="H3109">
        <v>3.6880333423614502</v>
      </c>
      <c r="I3109">
        <v>57602.007302302416</v>
      </c>
      <c r="J3109">
        <f>ROUND(Table1[[#This Row],[Discharge Time (s)]]/3600,3)</f>
        <v>16.001000000000001</v>
      </c>
    </row>
    <row r="3110" spans="1:10" hidden="1">
      <c r="A3110" t="s">
        <v>11</v>
      </c>
      <c r="B3110">
        <v>4</v>
      </c>
      <c r="C3110" s="11">
        <v>264</v>
      </c>
      <c r="D3110" t="str">
        <f>IF(OR(MOD((Table1[[#This Row],[Cycle]])-1,8)=0,Table1[[#This Row],[Cycle]]=1),"Yes","No")</f>
        <v>No</v>
      </c>
      <c r="E3110">
        <v>0</v>
      </c>
      <c r="F3110">
        <f t="shared" si="53"/>
        <v>0</v>
      </c>
      <c r="H3110">
        <v>3.6880333423614502</v>
      </c>
      <c r="I3110">
        <v>0</v>
      </c>
      <c r="J3110">
        <f>ROUND(Table1[[#This Row],[Discharge Time (s)]]/3600,3)</f>
        <v>0</v>
      </c>
    </row>
    <row r="3111" spans="1:10" hidden="1">
      <c r="A3111" t="s">
        <v>11</v>
      </c>
      <c r="B3111">
        <v>4</v>
      </c>
      <c r="C3111" s="11">
        <v>265</v>
      </c>
      <c r="D3111" t="str">
        <f>IF(OR(MOD((Table1[[#This Row],[Cycle]])-1,8)=0,Table1[[#This Row],[Cycle]]=1),"Yes","No")</f>
        <v>Yes</v>
      </c>
      <c r="E3111">
        <v>2.0107918476407999E-2</v>
      </c>
      <c r="F3111">
        <f t="shared" si="53"/>
        <v>20.107918476407999</v>
      </c>
      <c r="H3111">
        <v>3.6880333423614502</v>
      </c>
      <c r="I3111">
        <v>125499.68790517548</v>
      </c>
      <c r="J3111">
        <f>ROUND(Table1[[#This Row],[Discharge Time (s)]]/3600,3)</f>
        <v>34.860999999999997</v>
      </c>
    </row>
    <row r="3112" spans="1:10" hidden="1">
      <c r="A3112" t="s">
        <v>11</v>
      </c>
      <c r="B3112">
        <v>4</v>
      </c>
      <c r="C3112" s="11">
        <v>266</v>
      </c>
      <c r="D3112" t="str">
        <f>IF(OR(MOD((Table1[[#This Row],[Cycle]])-1,8)=0,Table1[[#This Row],[Cycle]]=1),"Yes","No")</f>
        <v>No</v>
      </c>
      <c r="E3112">
        <v>1.0018638978731001E-2</v>
      </c>
      <c r="F3112">
        <f t="shared" si="53"/>
        <v>10.018638978731001</v>
      </c>
      <c r="H3112">
        <v>3.9974014759063721</v>
      </c>
      <c r="I3112">
        <v>57600.029801721161</v>
      </c>
      <c r="J3112">
        <f>ROUND(Table1[[#This Row],[Discharge Time (s)]]/3600,3)</f>
        <v>16</v>
      </c>
    </row>
    <row r="3113" spans="1:10" hidden="1">
      <c r="A3113" t="s">
        <v>11</v>
      </c>
      <c r="B3113">
        <v>4</v>
      </c>
      <c r="C3113" s="11">
        <v>267</v>
      </c>
      <c r="D3113" t="str">
        <f>IF(OR(MOD((Table1[[#This Row],[Cycle]])-1,8)=0,Table1[[#This Row],[Cycle]]=1),"Yes","No")</f>
        <v>No</v>
      </c>
      <c r="E3113">
        <v>1.0020132943721999E-2</v>
      </c>
      <c r="F3113">
        <f t="shared" si="53"/>
        <v>10.020132943721999</v>
      </c>
      <c r="H3113">
        <v>3.6861593723297119</v>
      </c>
      <c r="I3113">
        <v>57601.995157233134</v>
      </c>
      <c r="J3113">
        <f>ROUND(Table1[[#This Row],[Discharge Time (s)]]/3600,3)</f>
        <v>16.001000000000001</v>
      </c>
    </row>
    <row r="3114" spans="1:10" hidden="1">
      <c r="A3114" t="s">
        <v>11</v>
      </c>
      <c r="B3114">
        <v>4</v>
      </c>
      <c r="C3114" s="11">
        <v>268</v>
      </c>
      <c r="D3114" t="str">
        <f>IF(OR(MOD((Table1[[#This Row],[Cycle]])-1,8)=0,Table1[[#This Row],[Cycle]]=1),"Yes","No")</f>
        <v>No</v>
      </c>
      <c r="E3114">
        <v>1.0023097577208999E-2</v>
      </c>
      <c r="F3114">
        <f t="shared" si="53"/>
        <v>10.023097577208999</v>
      </c>
      <c r="H3114">
        <v>3.6842873096466064</v>
      </c>
      <c r="I3114">
        <v>57602.000564429123</v>
      </c>
      <c r="J3114">
        <f>ROUND(Table1[[#This Row],[Discharge Time (s)]]/3600,3)</f>
        <v>16.001000000000001</v>
      </c>
    </row>
    <row r="3115" spans="1:10" hidden="1">
      <c r="A3115" t="s">
        <v>11</v>
      </c>
      <c r="B3115">
        <v>4</v>
      </c>
      <c r="C3115" s="11">
        <v>269</v>
      </c>
      <c r="D3115" t="str">
        <f>IF(OR(MOD((Table1[[#This Row],[Cycle]])-1,8)=0,Table1[[#This Row],[Cycle]]=1),"Yes","No")</f>
        <v>No</v>
      </c>
      <c r="E3115">
        <v>1.0013739347085999E-2</v>
      </c>
      <c r="F3115">
        <f t="shared" si="53"/>
        <v>10.013739347086</v>
      </c>
      <c r="H3115">
        <v>3.7281479835510254</v>
      </c>
      <c r="I3115">
        <v>57602.004077946447</v>
      </c>
      <c r="J3115">
        <f>ROUND(Table1[[#This Row],[Discharge Time (s)]]/3600,3)</f>
        <v>16.001000000000001</v>
      </c>
    </row>
    <row r="3116" spans="1:10" hidden="1">
      <c r="A3116" t="s">
        <v>11</v>
      </c>
      <c r="B3116">
        <v>4</v>
      </c>
      <c r="C3116" s="11">
        <v>270</v>
      </c>
      <c r="D3116" t="str">
        <f>IF(OR(MOD((Table1[[#This Row],[Cycle]])-1,8)=0,Table1[[#This Row],[Cycle]]=1),"Yes","No")</f>
        <v>No</v>
      </c>
      <c r="E3116">
        <v>1.0009366912710999E-2</v>
      </c>
      <c r="F3116">
        <f t="shared" si="53"/>
        <v>10.009366912711</v>
      </c>
      <c r="H3116">
        <v>3.7720084190368652</v>
      </c>
      <c r="I3116">
        <v>57602.031105285881</v>
      </c>
      <c r="J3116">
        <f>ROUND(Table1[[#This Row],[Discharge Time (s)]]/3600,3)</f>
        <v>16.001000000000001</v>
      </c>
    </row>
    <row r="3117" spans="1:10" hidden="1">
      <c r="A3117" t="s">
        <v>11</v>
      </c>
      <c r="B3117">
        <v>4</v>
      </c>
      <c r="C3117" s="11">
        <v>271</v>
      </c>
      <c r="D3117" t="str">
        <f>IF(OR(MOD((Table1[[#This Row],[Cycle]])-1,8)=0,Table1[[#This Row],[Cycle]]=1),"Yes","No")</f>
        <v>No</v>
      </c>
      <c r="E3117">
        <v>1.0013093112258E-2</v>
      </c>
      <c r="F3117">
        <f t="shared" si="53"/>
        <v>10.013093112258</v>
      </c>
      <c r="H3117">
        <v>3.6441280841827393</v>
      </c>
      <c r="I3117">
        <v>57600.030067973901</v>
      </c>
      <c r="J3117">
        <f>ROUND(Table1[[#This Row],[Discharge Time (s)]]/3600,3)</f>
        <v>16</v>
      </c>
    </row>
    <row r="3118" spans="1:10" hidden="1">
      <c r="A3118" t="s">
        <v>11</v>
      </c>
      <c r="B3118">
        <v>4</v>
      </c>
      <c r="C3118" s="11">
        <v>272</v>
      </c>
      <c r="D3118" t="str">
        <f>IF(OR(MOD((Table1[[#This Row],[Cycle]])-1,8)=0,Table1[[#This Row],[Cycle]]=1),"Yes","No")</f>
        <v>No</v>
      </c>
      <c r="E3118">
        <v>0</v>
      </c>
      <c r="F3118">
        <f t="shared" si="53"/>
        <v>0</v>
      </c>
      <c r="H3118">
        <v>3.6441280841827393</v>
      </c>
      <c r="I3118">
        <v>0</v>
      </c>
      <c r="J3118">
        <f>ROUND(Table1[[#This Row],[Discharge Time (s)]]/3600,3)</f>
        <v>0</v>
      </c>
    </row>
    <row r="3119" spans="1:10" hidden="1">
      <c r="A3119" t="s">
        <v>11</v>
      </c>
      <c r="B3119">
        <v>4</v>
      </c>
      <c r="C3119" s="11">
        <v>273</v>
      </c>
      <c r="D3119" t="str">
        <f>IF(OR(MOD((Table1[[#This Row],[Cycle]])-1,8)=0,Table1[[#This Row],[Cycle]]=1),"Yes","No")</f>
        <v>Yes</v>
      </c>
      <c r="E3119">
        <v>2.0058925110617E-2</v>
      </c>
      <c r="F3119">
        <f t="shared" si="53"/>
        <v>20.058925110617</v>
      </c>
      <c r="H3119">
        <v>3.7700936794281006</v>
      </c>
      <c r="I3119">
        <v>125445.61268824396</v>
      </c>
      <c r="J3119">
        <f>ROUND(Table1[[#This Row],[Discharge Time (s)]]/3600,3)</f>
        <v>34.845999999999997</v>
      </c>
    </row>
    <row r="3120" spans="1:10" hidden="1">
      <c r="A3120" t="s">
        <v>11</v>
      </c>
      <c r="B3120">
        <v>4</v>
      </c>
      <c r="C3120" s="11">
        <v>274</v>
      </c>
      <c r="D3120" t="str">
        <f>IF(OR(MOD((Table1[[#This Row],[Cycle]])-1,8)=0,Table1[[#This Row],[Cycle]]=1),"Yes","No")</f>
        <v>No</v>
      </c>
      <c r="E3120">
        <v>1.0014242542788E-2</v>
      </c>
      <c r="F3120">
        <f t="shared" si="53"/>
        <v>10.014242542788001</v>
      </c>
      <c r="H3120">
        <v>3.9933393001556396</v>
      </c>
      <c r="I3120">
        <v>57600.037835420502</v>
      </c>
      <c r="J3120">
        <f>ROUND(Table1[[#This Row],[Discharge Time (s)]]/3600,3)</f>
        <v>16</v>
      </c>
    </row>
    <row r="3121" spans="1:10" hidden="1">
      <c r="A3121" t="s">
        <v>11</v>
      </c>
      <c r="B3121">
        <v>4</v>
      </c>
      <c r="C3121" s="11">
        <v>275</v>
      </c>
      <c r="D3121" t="str">
        <f>IF(OR(MOD((Table1[[#This Row],[Cycle]])-1,8)=0,Table1[[#This Row],[Cycle]]=1),"Yes","No")</f>
        <v>No</v>
      </c>
      <c r="E3121">
        <v>1.0013216588364E-2</v>
      </c>
      <c r="F3121">
        <f t="shared" si="53"/>
        <v>10.013216588363999</v>
      </c>
      <c r="H3121">
        <v>3.7720084190368652</v>
      </c>
      <c r="I3121">
        <v>57602.004008281889</v>
      </c>
      <c r="J3121">
        <f>ROUND(Table1[[#This Row],[Discharge Time (s)]]/3600,3)</f>
        <v>16.001000000000001</v>
      </c>
    </row>
    <row r="3122" spans="1:10" hidden="1">
      <c r="A3122" t="s">
        <v>11</v>
      </c>
      <c r="B3122">
        <v>4</v>
      </c>
      <c r="C3122" s="11">
        <v>276</v>
      </c>
      <c r="D3122" t="str">
        <f>IF(OR(MOD((Table1[[#This Row],[Cycle]])-1,8)=0,Table1[[#This Row],[Cycle]]=1),"Yes","No")</f>
        <v>No</v>
      </c>
      <c r="E3122">
        <v>1.0019084638136E-2</v>
      </c>
      <c r="F3122">
        <f t="shared" si="53"/>
        <v>10.019084638136</v>
      </c>
      <c r="H3122">
        <v>3.7300422191619873</v>
      </c>
      <c r="I3122">
        <v>57602.005648318343</v>
      </c>
      <c r="J3122">
        <f>ROUND(Table1[[#This Row],[Discharge Time (s)]]/3600,3)</f>
        <v>16.001000000000001</v>
      </c>
    </row>
    <row r="3123" spans="1:10" hidden="1">
      <c r="A3123" t="s">
        <v>11</v>
      </c>
      <c r="B3123">
        <v>4</v>
      </c>
      <c r="C3123" s="11">
        <v>277</v>
      </c>
      <c r="D3123" t="str">
        <f>IF(OR(MOD((Table1[[#This Row],[Cycle]])-1,8)=0,Table1[[#This Row],[Cycle]]=1),"Yes","No")</f>
        <v>No</v>
      </c>
      <c r="E3123">
        <v>1.0015577708264001E-2</v>
      </c>
      <c r="F3123">
        <f t="shared" si="53"/>
        <v>10.015577708264001</v>
      </c>
      <c r="H3123">
        <v>3.7700936794281006</v>
      </c>
      <c r="I3123">
        <v>57601.997253050693</v>
      </c>
      <c r="J3123">
        <f>ROUND(Table1[[#This Row],[Discharge Time (s)]]/3600,3)</f>
        <v>16.001000000000001</v>
      </c>
    </row>
    <row r="3124" spans="1:10" hidden="1">
      <c r="A3124" t="s">
        <v>11</v>
      </c>
      <c r="B3124">
        <v>4</v>
      </c>
      <c r="C3124" s="11">
        <v>278</v>
      </c>
      <c r="D3124" t="str">
        <f>IF(OR(MOD((Table1[[#This Row],[Cycle]])-1,8)=0,Table1[[#This Row],[Cycle]]=1),"Yes","No")</f>
        <v>No</v>
      </c>
      <c r="E3124">
        <v>1.0023478672063E-2</v>
      </c>
      <c r="F3124">
        <f t="shared" si="53"/>
        <v>10.023478672063</v>
      </c>
      <c r="H3124">
        <v>3.7300422191619873</v>
      </c>
      <c r="I3124">
        <v>57601.999170760522</v>
      </c>
      <c r="J3124">
        <f>ROUND(Table1[[#This Row],[Discharge Time (s)]]/3600,3)</f>
        <v>16.001000000000001</v>
      </c>
    </row>
    <row r="3125" spans="1:10" hidden="1">
      <c r="A3125" t="s">
        <v>11</v>
      </c>
      <c r="B3125">
        <v>4</v>
      </c>
      <c r="C3125" s="11">
        <v>279</v>
      </c>
      <c r="D3125" t="str">
        <f>IF(OR(MOD((Table1[[#This Row],[Cycle]])-1,8)=0,Table1[[#This Row],[Cycle]]=1),"Yes","No")</f>
        <v>No</v>
      </c>
      <c r="E3125">
        <v>1.0025909534523E-2</v>
      </c>
      <c r="F3125">
        <f t="shared" si="53"/>
        <v>10.025909534523</v>
      </c>
      <c r="H3125">
        <v>3.6478371620178223</v>
      </c>
      <c r="I3125">
        <v>57602.017289078227</v>
      </c>
      <c r="J3125">
        <f>ROUND(Table1[[#This Row],[Discharge Time (s)]]/3600,3)</f>
        <v>16.001000000000001</v>
      </c>
    </row>
    <row r="3126" spans="1:10" hidden="1">
      <c r="A3126" t="s">
        <v>11</v>
      </c>
      <c r="B3126">
        <v>4</v>
      </c>
      <c r="C3126" s="11">
        <v>280</v>
      </c>
      <c r="D3126" t="str">
        <f>IF(OR(MOD((Table1[[#This Row],[Cycle]])-1,8)=0,Table1[[#This Row],[Cycle]]=1),"Yes","No")</f>
        <v>No</v>
      </c>
      <c r="E3126">
        <v>0</v>
      </c>
      <c r="F3126">
        <f t="shared" si="53"/>
        <v>0</v>
      </c>
      <c r="H3126">
        <v>3.6478371620178223</v>
      </c>
      <c r="I3126">
        <v>0</v>
      </c>
      <c r="J3126">
        <f>ROUND(Table1[[#This Row],[Discharge Time (s)]]/3600,3)</f>
        <v>0</v>
      </c>
    </row>
    <row r="3127" spans="1:10" hidden="1">
      <c r="A3127" t="s">
        <v>11</v>
      </c>
      <c r="B3127">
        <v>4</v>
      </c>
      <c r="C3127" s="11">
        <v>281</v>
      </c>
      <c r="D3127" t="str">
        <f>IF(OR(MOD((Table1[[#This Row],[Cycle]])-1,8)=0,Table1[[#This Row],[Cycle]]=1),"Yes","No")</f>
        <v>Yes</v>
      </c>
      <c r="E3127">
        <v>2.0089575350043E-2</v>
      </c>
      <c r="F3127">
        <f t="shared" si="53"/>
        <v>20.089575350042999</v>
      </c>
      <c r="H3127">
        <v>3.7720084190368652</v>
      </c>
      <c r="I3127">
        <v>125262.34394416424</v>
      </c>
      <c r="J3127">
        <f>ROUND(Table1[[#This Row],[Discharge Time (s)]]/3600,3)</f>
        <v>34.795000000000002</v>
      </c>
    </row>
    <row r="3128" spans="1:10" hidden="1">
      <c r="A3128" t="s">
        <v>11</v>
      </c>
      <c r="B3128">
        <v>4</v>
      </c>
      <c r="C3128" s="11">
        <v>282</v>
      </c>
      <c r="D3128" t="str">
        <f>IF(OR(MOD((Table1[[#This Row],[Cycle]])-1,8)=0,Table1[[#This Row],[Cycle]]=1),"Yes","No")</f>
        <v>No</v>
      </c>
      <c r="E3128">
        <v>1.0052561538224E-2</v>
      </c>
      <c r="F3128">
        <f t="shared" si="53"/>
        <v>10.052561538223999</v>
      </c>
      <c r="H3128">
        <v>3.9953694343566895</v>
      </c>
      <c r="I3128">
        <v>57600.037567851759</v>
      </c>
      <c r="J3128">
        <f>ROUND(Table1[[#This Row],[Discharge Time (s)]]/3600,3)</f>
        <v>16</v>
      </c>
    </row>
    <row r="3129" spans="1:10" hidden="1">
      <c r="A3129" t="s">
        <v>11</v>
      </c>
      <c r="B3129">
        <v>4</v>
      </c>
      <c r="C3129" s="11">
        <v>283</v>
      </c>
      <c r="D3129" t="str">
        <f>IF(OR(MOD((Table1[[#This Row],[Cycle]])-1,8)=0,Table1[[#This Row],[Cycle]]=1),"Yes","No")</f>
        <v>No</v>
      </c>
      <c r="E3129">
        <v>1.0034212867871E-2</v>
      </c>
      <c r="F3129">
        <f t="shared" si="53"/>
        <v>10.034212867871</v>
      </c>
      <c r="H3129">
        <v>3.7720084190368652</v>
      </c>
      <c r="I3129">
        <v>57602.003640014373</v>
      </c>
      <c r="J3129">
        <f>ROUND(Table1[[#This Row],[Discharge Time (s)]]/3600,3)</f>
        <v>16.001000000000001</v>
      </c>
    </row>
    <row r="3130" spans="1:10" hidden="1">
      <c r="A3130" t="s">
        <v>11</v>
      </c>
      <c r="B3130">
        <v>4</v>
      </c>
      <c r="C3130" s="11">
        <v>284</v>
      </c>
      <c r="D3130" t="str">
        <f>IF(OR(MOD((Table1[[#This Row],[Cycle]])-1,8)=0,Table1[[#This Row],[Cycle]]=1),"Yes","No")</f>
        <v>No</v>
      </c>
      <c r="E3130">
        <v>9.9923235227760004E-3</v>
      </c>
      <c r="F3130">
        <f t="shared" si="53"/>
        <v>9.992323522776001</v>
      </c>
      <c r="H3130">
        <v>3.6459815502166748</v>
      </c>
      <c r="I3130">
        <v>57600.037689946883</v>
      </c>
      <c r="J3130">
        <f>ROUND(Table1[[#This Row],[Discharge Time (s)]]/3600,3)</f>
        <v>16</v>
      </c>
    </row>
    <row r="3131" spans="1:10" hidden="1">
      <c r="A3131" t="s">
        <v>11</v>
      </c>
      <c r="B3131">
        <v>4</v>
      </c>
      <c r="C3131" s="11">
        <v>285</v>
      </c>
      <c r="D3131" t="str">
        <f>IF(OR(MOD((Table1[[#This Row],[Cycle]])-1,8)=0,Table1[[#This Row],[Cycle]]=1),"Yes","No")</f>
        <v>No</v>
      </c>
      <c r="E3131">
        <v>1.0035117120467001E-2</v>
      </c>
      <c r="F3131">
        <f t="shared" si="53"/>
        <v>10.035117120467001</v>
      </c>
      <c r="H3131">
        <v>3.7300422191619873</v>
      </c>
      <c r="I3131">
        <v>57600.037482705491</v>
      </c>
      <c r="J3131">
        <f>ROUND(Table1[[#This Row],[Discharge Time (s)]]/3600,3)</f>
        <v>16</v>
      </c>
    </row>
    <row r="3132" spans="1:10" hidden="1">
      <c r="A3132" t="s">
        <v>11</v>
      </c>
      <c r="B3132">
        <v>4</v>
      </c>
      <c r="C3132" s="11">
        <v>286</v>
      </c>
      <c r="D3132" t="str">
        <f>IF(OR(MOD((Table1[[#This Row],[Cycle]])-1,8)=0,Table1[[#This Row],[Cycle]]=1),"Yes","No")</f>
        <v>No</v>
      </c>
      <c r="E3132">
        <v>1.0047504061513E-2</v>
      </c>
      <c r="F3132">
        <f t="shared" si="53"/>
        <v>10.047504061513001</v>
      </c>
      <c r="H3132">
        <v>3.7739250659942627</v>
      </c>
      <c r="I3132">
        <v>57601.9875872665</v>
      </c>
      <c r="J3132">
        <f>ROUND(Table1[[#This Row],[Discharge Time (s)]]/3600,3)</f>
        <v>16.001000000000001</v>
      </c>
    </row>
    <row r="3133" spans="1:10" hidden="1">
      <c r="A3133" t="s">
        <v>11</v>
      </c>
      <c r="B3133">
        <v>4</v>
      </c>
      <c r="C3133" s="11">
        <v>287</v>
      </c>
      <c r="D3133" t="str">
        <f>IF(OR(MOD((Table1[[#This Row],[Cycle]])-1,8)=0,Table1[[#This Row],[Cycle]]=1),"Yes","No")</f>
        <v>No</v>
      </c>
      <c r="E3133">
        <v>1.0047510350378E-2</v>
      </c>
      <c r="F3133">
        <f t="shared" si="53"/>
        <v>10.047510350377999</v>
      </c>
      <c r="H3133">
        <v>3.7300422191619873</v>
      </c>
      <c r="I3133">
        <v>57602.004860734705</v>
      </c>
      <c r="J3133">
        <f>ROUND(Table1[[#This Row],[Discharge Time (s)]]/3600,3)</f>
        <v>16.001000000000001</v>
      </c>
    </row>
    <row r="3134" spans="1:10" hidden="1">
      <c r="A3134" t="s">
        <v>11</v>
      </c>
      <c r="B3134">
        <v>4</v>
      </c>
      <c r="C3134" s="11">
        <v>288</v>
      </c>
      <c r="D3134" t="str">
        <f>IF(OR(MOD((Table1[[#This Row],[Cycle]])-1,8)=0,Table1[[#This Row],[Cycle]]=1),"Yes","No")</f>
        <v>No</v>
      </c>
      <c r="E3134">
        <v>0</v>
      </c>
      <c r="F3134">
        <f t="shared" si="53"/>
        <v>0</v>
      </c>
      <c r="H3134">
        <v>3.7300422191619873</v>
      </c>
      <c r="I3134">
        <v>0</v>
      </c>
      <c r="J3134">
        <f>ROUND(Table1[[#This Row],[Discharge Time (s)]]/3600,3)</f>
        <v>0</v>
      </c>
    </row>
    <row r="3135" spans="1:10" hidden="1">
      <c r="A3135" t="s">
        <v>11</v>
      </c>
      <c r="B3135">
        <v>4</v>
      </c>
      <c r="C3135" s="11">
        <v>289</v>
      </c>
      <c r="D3135" t="str">
        <f>IF(OR(MOD((Table1[[#This Row],[Cycle]])-1,8)=0,Table1[[#This Row],[Cycle]]=1),"Yes","No")</f>
        <v>Yes</v>
      </c>
      <c r="E3135">
        <v>2.0091101425657999E-2</v>
      </c>
      <c r="F3135">
        <f t="shared" si="53"/>
        <v>20.091101425658</v>
      </c>
      <c r="H3135">
        <v>3.8119966983795166</v>
      </c>
      <c r="I3135">
        <v>124962.84708783496</v>
      </c>
      <c r="J3135">
        <f>ROUND(Table1[[#This Row],[Discharge Time (s)]]/3600,3)</f>
        <v>34.712000000000003</v>
      </c>
    </row>
    <row r="3136" spans="1:10" hidden="1">
      <c r="A3136" t="s">
        <v>11</v>
      </c>
      <c r="B3136">
        <v>4</v>
      </c>
      <c r="C3136" s="11">
        <v>290</v>
      </c>
      <c r="D3136" t="str">
        <f>IF(OR(MOD((Table1[[#This Row],[Cycle]])-1,8)=0,Table1[[#This Row],[Cycle]]=1),"Yes","No")</f>
        <v>No</v>
      </c>
      <c r="E3136">
        <v>1.0048617956954E-2</v>
      </c>
      <c r="F3136">
        <f t="shared" si="53"/>
        <v>10.048617956953999</v>
      </c>
      <c r="H3136">
        <v>4.0372219085693359</v>
      </c>
      <c r="I3136">
        <v>57600.036752656</v>
      </c>
      <c r="J3136">
        <f>ROUND(Table1[[#This Row],[Discharge Time (s)]]/3600,3)</f>
        <v>16</v>
      </c>
    </row>
    <row r="3137" spans="1:10" hidden="1">
      <c r="A3137" t="s">
        <v>11</v>
      </c>
      <c r="B3137">
        <v>4</v>
      </c>
      <c r="C3137" s="11">
        <v>291</v>
      </c>
      <c r="D3137" t="str">
        <f>IF(OR(MOD((Table1[[#This Row],[Cycle]])-1,8)=0,Table1[[#This Row],[Cycle]]=1),"Yes","No")</f>
        <v>No</v>
      </c>
      <c r="E3137">
        <v>1.0050189878565E-2</v>
      </c>
      <c r="F3137">
        <f t="shared" si="53"/>
        <v>10.050189878565</v>
      </c>
      <c r="H3137">
        <v>3.6880333423614502</v>
      </c>
      <c r="I3137">
        <v>57602.003803157146</v>
      </c>
      <c r="J3137">
        <f>ROUND(Table1[[#This Row],[Discharge Time (s)]]/3600,3)</f>
        <v>16.001000000000001</v>
      </c>
    </row>
    <row r="3138" spans="1:10" hidden="1">
      <c r="A3138" t="s">
        <v>11</v>
      </c>
      <c r="B3138">
        <v>4</v>
      </c>
      <c r="C3138" s="11">
        <v>292</v>
      </c>
      <c r="D3138" t="str">
        <f>IF(OR(MOD((Table1[[#This Row],[Cycle]])-1,8)=0,Table1[[#This Row],[Cycle]]=1),"Yes","No")</f>
        <v>No</v>
      </c>
      <c r="E3138">
        <v>1.0056637388404E-2</v>
      </c>
      <c r="F3138">
        <f t="shared" si="53"/>
        <v>10.056637388404001</v>
      </c>
      <c r="H3138">
        <v>3.775843620300293</v>
      </c>
      <c r="I3138">
        <v>57601.996956714123</v>
      </c>
      <c r="J3138">
        <f>ROUND(Table1[[#This Row],[Discharge Time (s)]]/3600,3)</f>
        <v>16.001000000000001</v>
      </c>
    </row>
    <row r="3139" spans="1:10" hidden="1">
      <c r="A3139" t="s">
        <v>11</v>
      </c>
      <c r="B3139">
        <v>4</v>
      </c>
      <c r="C3139" s="11">
        <v>293</v>
      </c>
      <c r="D3139" t="str">
        <f>IF(OR(MOD((Table1[[#This Row],[Cycle]])-1,8)=0,Table1[[#This Row],[Cycle]]=1),"Yes","No")</f>
        <v>No</v>
      </c>
      <c r="E3139">
        <v>1.0044287217352E-2</v>
      </c>
      <c r="F3139">
        <f t="shared" si="53"/>
        <v>10.044287217352</v>
      </c>
      <c r="H3139">
        <v>3.6880333423614502</v>
      </c>
      <c r="I3139">
        <v>57602.003909768915</v>
      </c>
      <c r="J3139">
        <f>ROUND(Table1[[#This Row],[Discharge Time (s)]]/3600,3)</f>
        <v>16.001000000000001</v>
      </c>
    </row>
    <row r="3140" spans="1:10" hidden="1">
      <c r="A3140" t="s">
        <v>11</v>
      </c>
      <c r="B3140">
        <v>4</v>
      </c>
      <c r="C3140" s="11">
        <v>294</v>
      </c>
      <c r="D3140" t="str">
        <f>IF(OR(MOD((Table1[[#This Row],[Cycle]])-1,8)=0,Table1[[#This Row],[Cycle]]=1),"Yes","No")</f>
        <v>No</v>
      </c>
      <c r="E3140">
        <v>1.0047305319683E-2</v>
      </c>
      <c r="F3140">
        <f t="shared" si="53"/>
        <v>10.047305319683</v>
      </c>
      <c r="H3140">
        <v>3.7739250659942627</v>
      </c>
      <c r="I3140">
        <v>57602.01843855613</v>
      </c>
      <c r="J3140">
        <f>ROUND(Table1[[#This Row],[Discharge Time (s)]]/3600,3)</f>
        <v>16.001000000000001</v>
      </c>
    </row>
    <row r="3141" spans="1:10" hidden="1">
      <c r="A3141" t="s">
        <v>11</v>
      </c>
      <c r="B3141">
        <v>4</v>
      </c>
      <c r="C3141" s="11">
        <v>295</v>
      </c>
      <c r="D3141" t="str">
        <f>IF(OR(MOD((Table1[[#This Row],[Cycle]])-1,8)=0,Table1[[#This Row],[Cycle]]=1),"Yes","No")</f>
        <v>No</v>
      </c>
      <c r="E3141">
        <v>1.004513090691E-2</v>
      </c>
      <c r="F3141">
        <f t="shared" ref="F3141:F3204" si="54">1000*E3141</f>
        <v>10.04513090691</v>
      </c>
      <c r="H3141">
        <v>3.7319386005401611</v>
      </c>
      <c r="I3141">
        <v>57602.003523544539</v>
      </c>
      <c r="J3141">
        <f>ROUND(Table1[[#This Row],[Discharge Time (s)]]/3600,3)</f>
        <v>16.001000000000001</v>
      </c>
    </row>
    <row r="3142" spans="1:10" hidden="1">
      <c r="A3142" t="s">
        <v>11</v>
      </c>
      <c r="B3142">
        <v>4</v>
      </c>
      <c r="C3142" s="11">
        <v>296</v>
      </c>
      <c r="D3142" t="str">
        <f>IF(OR(MOD((Table1[[#This Row],[Cycle]])-1,8)=0,Table1[[#This Row],[Cycle]]=1),"Yes","No")</f>
        <v>No</v>
      </c>
      <c r="E3142">
        <v>0</v>
      </c>
      <c r="F3142">
        <f t="shared" si="54"/>
        <v>0</v>
      </c>
      <c r="H3142">
        <v>3.7319386005401611</v>
      </c>
      <c r="I3142">
        <v>0</v>
      </c>
      <c r="J3142">
        <f>ROUND(Table1[[#This Row],[Discharge Time (s)]]/3600,3)</f>
        <v>0</v>
      </c>
    </row>
    <row r="3143" spans="1:10" hidden="1">
      <c r="A3143" t="s">
        <v>11</v>
      </c>
      <c r="B3143">
        <v>4</v>
      </c>
      <c r="C3143" s="11">
        <v>297</v>
      </c>
      <c r="D3143" t="str">
        <f>IF(OR(MOD((Table1[[#This Row],[Cycle]])-1,8)=0,Table1[[#This Row],[Cycle]]=1),"Yes","No")</f>
        <v>Yes</v>
      </c>
      <c r="E3143">
        <v>2.0064075972383001E-2</v>
      </c>
      <c r="F3143">
        <f t="shared" si="54"/>
        <v>20.064075972383002</v>
      </c>
      <c r="H3143">
        <v>3.7739250659942627</v>
      </c>
      <c r="I3143">
        <v>125050.34569345204</v>
      </c>
      <c r="J3143">
        <f>ROUND(Table1[[#This Row],[Discharge Time (s)]]/3600,3)</f>
        <v>34.735999999999997</v>
      </c>
    </row>
    <row r="3144" spans="1:10" hidden="1">
      <c r="A3144" t="s">
        <v>11</v>
      </c>
      <c r="B3144">
        <v>4</v>
      </c>
      <c r="C3144" s="11">
        <v>298</v>
      </c>
      <c r="D3144" t="str">
        <f>IF(OR(MOD((Table1[[#This Row],[Cycle]])-1,8)=0,Table1[[#This Row],[Cycle]]=1),"Yes","No")</f>
        <v>No</v>
      </c>
      <c r="E3144">
        <v>1.0032164024802E-2</v>
      </c>
      <c r="F3144">
        <f t="shared" si="54"/>
        <v>10.032164024802</v>
      </c>
      <c r="H3144">
        <v>4.0351719856262207</v>
      </c>
      <c r="I3144">
        <v>57602.003509488211</v>
      </c>
      <c r="J3144">
        <f>ROUND(Table1[[#This Row],[Discharge Time (s)]]/3600,3)</f>
        <v>16.001000000000001</v>
      </c>
    </row>
    <row r="3145" spans="1:10" hidden="1">
      <c r="A3145" t="s">
        <v>11</v>
      </c>
      <c r="B3145">
        <v>4</v>
      </c>
      <c r="C3145" s="11">
        <v>299</v>
      </c>
      <c r="D3145" t="str">
        <f>IF(OR(MOD((Table1[[#This Row],[Cycle]])-1,8)=0,Table1[[#This Row],[Cycle]]=1),"Yes","No")</f>
        <v>No</v>
      </c>
      <c r="E3145">
        <v>1.0047073267877999E-2</v>
      </c>
      <c r="F3145">
        <f t="shared" si="54"/>
        <v>10.047073267878</v>
      </c>
      <c r="H3145">
        <v>3.7319386005401611</v>
      </c>
      <c r="I3145">
        <v>57602.003148000353</v>
      </c>
      <c r="J3145">
        <f>ROUND(Table1[[#This Row],[Discharge Time (s)]]/3600,3)</f>
        <v>16.001000000000001</v>
      </c>
    </row>
    <row r="3146" spans="1:10" hidden="1">
      <c r="A3146" t="s">
        <v>11</v>
      </c>
      <c r="B3146">
        <v>4</v>
      </c>
      <c r="C3146" s="11">
        <v>300</v>
      </c>
      <c r="D3146" t="str">
        <f>IF(OR(MOD((Table1[[#This Row],[Cycle]])-1,8)=0,Table1[[#This Row],[Cycle]]=1),"Yes","No")</f>
        <v>No</v>
      </c>
      <c r="E3146">
        <v>1.004917930582E-2</v>
      </c>
      <c r="F3146">
        <f t="shared" si="54"/>
        <v>10.049179305819999</v>
      </c>
      <c r="H3146">
        <v>3.7319386005401611</v>
      </c>
      <c r="I3146">
        <v>57602.003549141707</v>
      </c>
      <c r="J3146">
        <f>ROUND(Table1[[#This Row],[Discharge Time (s)]]/3600,3)</f>
        <v>16.001000000000001</v>
      </c>
    </row>
    <row r="3147" spans="1:10" hidden="1">
      <c r="A3147" t="s">
        <v>11</v>
      </c>
      <c r="B3147">
        <v>4</v>
      </c>
      <c r="C3147" s="11">
        <v>301</v>
      </c>
      <c r="D3147" t="str">
        <f>IF(OR(MOD((Table1[[#This Row],[Cycle]])-1,8)=0,Table1[[#This Row],[Cycle]]=1),"Yes","No")</f>
        <v>No</v>
      </c>
      <c r="E3147">
        <v>1.003983788121E-2</v>
      </c>
      <c r="F3147">
        <f t="shared" si="54"/>
        <v>10.03983788121</v>
      </c>
      <c r="H3147">
        <v>3.7720084190368652</v>
      </c>
      <c r="I3147">
        <v>57601.994430524894</v>
      </c>
      <c r="J3147">
        <f>ROUND(Table1[[#This Row],[Discharge Time (s)]]/3600,3)</f>
        <v>16.001000000000001</v>
      </c>
    </row>
    <row r="3148" spans="1:10" hidden="1">
      <c r="A3148" t="s">
        <v>11</v>
      </c>
      <c r="B3148">
        <v>4</v>
      </c>
      <c r="C3148" s="11">
        <v>302</v>
      </c>
      <c r="D3148" t="str">
        <f>IF(OR(MOD((Table1[[#This Row],[Cycle]])-1,8)=0,Table1[[#This Row],[Cycle]]=1),"Yes","No")</f>
        <v>No</v>
      </c>
      <c r="E3148">
        <v>1.0047119124144001E-2</v>
      </c>
      <c r="F3148">
        <f t="shared" si="54"/>
        <v>10.047119124144</v>
      </c>
      <c r="H3148">
        <v>3.8158690929412842</v>
      </c>
      <c r="I3148">
        <v>57602.002974285904</v>
      </c>
      <c r="J3148">
        <f>ROUND(Table1[[#This Row],[Discharge Time (s)]]/3600,3)</f>
        <v>16.001000000000001</v>
      </c>
    </row>
    <row r="3149" spans="1:10" hidden="1">
      <c r="A3149" t="s">
        <v>11</v>
      </c>
      <c r="B3149">
        <v>4</v>
      </c>
      <c r="C3149" s="11">
        <v>303</v>
      </c>
      <c r="D3149" t="str">
        <f>IF(OR(MOD((Table1[[#This Row],[Cycle]])-1,8)=0,Table1[[#This Row],[Cycle]]=1),"Yes","No")</f>
        <v>No</v>
      </c>
      <c r="E3149">
        <v>1.0045402617828001E-2</v>
      </c>
      <c r="F3149">
        <f t="shared" si="54"/>
        <v>10.045402617828001</v>
      </c>
      <c r="H3149">
        <v>3.775843620300293</v>
      </c>
      <c r="I3149">
        <v>57602.001705128598</v>
      </c>
      <c r="J3149">
        <f>ROUND(Table1[[#This Row],[Discharge Time (s)]]/3600,3)</f>
        <v>16.001000000000001</v>
      </c>
    </row>
    <row r="3150" spans="1:10" hidden="1">
      <c r="A3150" t="s">
        <v>11</v>
      </c>
      <c r="B3150">
        <v>4</v>
      </c>
      <c r="C3150" s="11">
        <v>304</v>
      </c>
      <c r="D3150" t="str">
        <f>IF(OR(MOD((Table1[[#This Row],[Cycle]])-1,8)=0,Table1[[#This Row],[Cycle]]=1),"Yes","No")</f>
        <v>No</v>
      </c>
      <c r="E3150">
        <v>0</v>
      </c>
      <c r="F3150">
        <f t="shared" si="54"/>
        <v>0</v>
      </c>
      <c r="H3150">
        <v>3.775843620300293</v>
      </c>
      <c r="I3150">
        <v>0</v>
      </c>
      <c r="J3150">
        <f>ROUND(Table1[[#This Row],[Discharge Time (s)]]/3600,3)</f>
        <v>0</v>
      </c>
    </row>
    <row r="3151" spans="1:10" hidden="1">
      <c r="A3151" t="s">
        <v>11</v>
      </c>
      <c r="B3151">
        <v>4</v>
      </c>
      <c r="C3151" s="11">
        <v>305</v>
      </c>
      <c r="D3151" t="str">
        <f>IF(OR(MOD((Table1[[#This Row],[Cycle]])-1,8)=0,Table1[[#This Row],[Cycle]]=1),"Yes","No")</f>
        <v>Yes</v>
      </c>
      <c r="E3151">
        <v>2.0037733292281E-2</v>
      </c>
      <c r="F3151">
        <f t="shared" si="54"/>
        <v>20.037733292281001</v>
      </c>
      <c r="H3151">
        <v>3.775843620300293</v>
      </c>
      <c r="I3151">
        <v>124880.54256237009</v>
      </c>
      <c r="J3151">
        <f>ROUND(Table1[[#This Row],[Discharge Time (s)]]/3600,3)</f>
        <v>34.689</v>
      </c>
    </row>
    <row r="3152" spans="1:10" hidden="1">
      <c r="A3152" t="s">
        <v>11</v>
      </c>
      <c r="B3152">
        <v>4</v>
      </c>
      <c r="C3152" s="11">
        <v>306</v>
      </c>
      <c r="D3152" t="str">
        <f>IF(OR(MOD((Table1[[#This Row],[Cycle]])-1,8)=0,Table1[[#This Row],[Cycle]]=1),"Yes","No")</f>
        <v>No</v>
      </c>
      <c r="E3152">
        <v>1.0031344507842E-2</v>
      </c>
      <c r="F3152">
        <f t="shared" si="54"/>
        <v>10.031344507842</v>
      </c>
      <c r="H3152">
        <v>4.0392746925354004</v>
      </c>
      <c r="I3152">
        <v>57602.003455581071</v>
      </c>
      <c r="J3152">
        <f>ROUND(Table1[[#This Row],[Discharge Time (s)]]/3600,3)</f>
        <v>16.001000000000001</v>
      </c>
    </row>
    <row r="3153" spans="1:10" hidden="1">
      <c r="A3153" t="s">
        <v>11</v>
      </c>
      <c r="B3153">
        <v>4</v>
      </c>
      <c r="C3153" s="11">
        <v>307</v>
      </c>
      <c r="D3153" t="str">
        <f>IF(OR(MOD((Table1[[#This Row],[Cycle]])-1,8)=0,Table1[[#This Row],[Cycle]]=1),"Yes","No")</f>
        <v>No</v>
      </c>
      <c r="E3153">
        <v>1.0032973191685E-2</v>
      </c>
      <c r="F3153">
        <f t="shared" si="54"/>
        <v>10.032973191685</v>
      </c>
      <c r="H3153">
        <v>3.775843620300293</v>
      </c>
      <c r="I3153">
        <v>57602.00396077348</v>
      </c>
      <c r="J3153">
        <f>ROUND(Table1[[#This Row],[Discharge Time (s)]]/3600,3)</f>
        <v>16.001000000000001</v>
      </c>
    </row>
    <row r="3154" spans="1:10" hidden="1">
      <c r="A3154" t="s">
        <v>11</v>
      </c>
      <c r="B3154">
        <v>4</v>
      </c>
      <c r="C3154" s="11">
        <v>308</v>
      </c>
      <c r="D3154" t="str">
        <f>IF(OR(MOD((Table1[[#This Row],[Cycle]])-1,8)=0,Table1[[#This Row],[Cycle]]=1),"Yes","No")</f>
        <v>No</v>
      </c>
      <c r="E3154">
        <v>1.0042056734699999E-2</v>
      </c>
      <c r="F3154">
        <f t="shared" si="54"/>
        <v>10.042056734699999</v>
      </c>
      <c r="H3154">
        <v>3.7319386005401611</v>
      </c>
      <c r="I3154">
        <v>57602.003038198825</v>
      </c>
      <c r="J3154">
        <f>ROUND(Table1[[#This Row],[Discharge Time (s)]]/3600,3)</f>
        <v>16.001000000000001</v>
      </c>
    </row>
    <row r="3155" spans="1:10" hidden="1">
      <c r="A3155" t="s">
        <v>11</v>
      </c>
      <c r="B3155">
        <v>4</v>
      </c>
      <c r="C3155" s="11">
        <v>309</v>
      </c>
      <c r="D3155" t="str">
        <f>IF(OR(MOD((Table1[[#This Row],[Cycle]])-1,8)=0,Table1[[#This Row],[Cycle]]=1),"Yes","No")</f>
        <v>No</v>
      </c>
      <c r="E3155">
        <v>1.0020265396881001E-2</v>
      </c>
      <c r="F3155">
        <f t="shared" si="54"/>
        <v>10.020265396881001</v>
      </c>
      <c r="H3155">
        <v>3.8558127880096436</v>
      </c>
      <c r="I3155">
        <v>57602.004747395302</v>
      </c>
      <c r="J3155">
        <f>ROUND(Table1[[#This Row],[Discharge Time (s)]]/3600,3)</f>
        <v>16.001000000000001</v>
      </c>
    </row>
    <row r="3156" spans="1:10" hidden="1">
      <c r="A3156" t="s">
        <v>11</v>
      </c>
      <c r="B3156">
        <v>4</v>
      </c>
      <c r="C3156" s="11">
        <v>310</v>
      </c>
      <c r="D3156" t="str">
        <f>IF(OR(MOD((Table1[[#This Row],[Cycle]])-1,8)=0,Table1[[#This Row],[Cycle]]=1),"Yes","No")</f>
        <v>No</v>
      </c>
      <c r="E3156">
        <v>1.0043822361214001E-2</v>
      </c>
      <c r="F3156">
        <f t="shared" si="54"/>
        <v>10.043822361214001</v>
      </c>
      <c r="H3156">
        <v>3.775843620300293</v>
      </c>
      <c r="I3156">
        <v>57601.992244655405</v>
      </c>
      <c r="J3156">
        <f>ROUND(Table1[[#This Row],[Discharge Time (s)]]/3600,3)</f>
        <v>16.001000000000001</v>
      </c>
    </row>
    <row r="3157" spans="1:10" hidden="1">
      <c r="A3157" t="s">
        <v>11</v>
      </c>
      <c r="B3157">
        <v>4</v>
      </c>
      <c r="C3157" s="11">
        <v>311</v>
      </c>
      <c r="D3157" t="str">
        <f>IF(OR(MOD((Table1[[#This Row],[Cycle]])-1,8)=0,Table1[[#This Row],[Cycle]]=1),"Yes","No")</f>
        <v>No</v>
      </c>
      <c r="E3157">
        <v>1.0044883111822001E-2</v>
      </c>
      <c r="F3157">
        <f t="shared" si="54"/>
        <v>10.044883111822001</v>
      </c>
      <c r="H3157">
        <v>3.8178079128265381</v>
      </c>
      <c r="I3157">
        <v>57601.991225643105</v>
      </c>
      <c r="J3157">
        <f>ROUND(Table1[[#This Row],[Discharge Time (s)]]/3600,3)</f>
        <v>16.001000000000001</v>
      </c>
    </row>
    <row r="3158" spans="1:10" hidden="1">
      <c r="A3158" t="s">
        <v>11</v>
      </c>
      <c r="B3158">
        <v>4</v>
      </c>
      <c r="C3158" s="11">
        <v>312</v>
      </c>
      <c r="D3158" t="str">
        <f>IF(OR(MOD((Table1[[#This Row],[Cycle]])-1,8)=0,Table1[[#This Row],[Cycle]]=1),"Yes","No")</f>
        <v>No</v>
      </c>
      <c r="E3158">
        <v>0</v>
      </c>
      <c r="F3158">
        <f t="shared" si="54"/>
        <v>0</v>
      </c>
      <c r="H3158">
        <v>3.8178079128265381</v>
      </c>
      <c r="I3158">
        <v>0</v>
      </c>
      <c r="J3158">
        <f>ROUND(Table1[[#This Row],[Discharge Time (s)]]/3600,3)</f>
        <v>0</v>
      </c>
    </row>
    <row r="3159" spans="1:10" hidden="1">
      <c r="A3159" t="s">
        <v>11</v>
      </c>
      <c r="B3159">
        <v>4</v>
      </c>
      <c r="C3159" s="11">
        <v>313</v>
      </c>
      <c r="D3159" t="str">
        <f>IF(OR(MOD((Table1[[#This Row],[Cycle]])-1,8)=0,Table1[[#This Row],[Cycle]]=1),"Yes","No")</f>
        <v>Yes</v>
      </c>
      <c r="E3159">
        <v>2.0032647282999E-2</v>
      </c>
      <c r="F3159">
        <f t="shared" si="54"/>
        <v>20.032647282999001</v>
      </c>
      <c r="H3159">
        <v>3.8158690929412842</v>
      </c>
      <c r="I3159">
        <v>124701.66048517592</v>
      </c>
      <c r="J3159">
        <f>ROUND(Table1[[#This Row],[Discharge Time (s)]]/3600,3)</f>
        <v>34.639000000000003</v>
      </c>
    </row>
    <row r="3160" spans="1:10" hidden="1">
      <c r="A3160" t="s">
        <v>11</v>
      </c>
      <c r="B3160">
        <v>4</v>
      </c>
      <c r="C3160" s="11">
        <v>314</v>
      </c>
      <c r="D3160" t="str">
        <f>IF(OR(MOD((Table1[[#This Row],[Cycle]])-1,8)=0,Table1[[#This Row],[Cycle]]=1),"Yes","No")</f>
        <v>No</v>
      </c>
      <c r="E3160">
        <v>1.0050001817151001E-2</v>
      </c>
      <c r="F3160">
        <f t="shared" si="54"/>
        <v>10.050001817151001</v>
      </c>
      <c r="H3160">
        <v>3.9095466136932373</v>
      </c>
      <c r="I3160">
        <v>57601.99828042525</v>
      </c>
      <c r="J3160">
        <f>ROUND(Table1[[#This Row],[Discharge Time (s)]]/3600,3)</f>
        <v>16.001000000000001</v>
      </c>
    </row>
    <row r="3161" spans="1:10" hidden="1">
      <c r="A3161" t="s">
        <v>11</v>
      </c>
      <c r="B3161">
        <v>4</v>
      </c>
      <c r="C3161" s="11">
        <v>315</v>
      </c>
      <c r="D3161" t="str">
        <f>IF(OR(MOD((Table1[[#This Row],[Cycle]])-1,8)=0,Table1[[#This Row],[Cycle]]=1),"Yes","No")</f>
        <v>No</v>
      </c>
      <c r="E3161">
        <v>1.0056700483284E-2</v>
      </c>
      <c r="F3161">
        <f t="shared" si="54"/>
        <v>10.056700483283999</v>
      </c>
      <c r="H3161">
        <v>3.775843620300293</v>
      </c>
      <c r="I3161">
        <v>57601.989501874566</v>
      </c>
      <c r="J3161">
        <f>ROUND(Table1[[#This Row],[Discharge Time (s)]]/3600,3)</f>
        <v>16.001000000000001</v>
      </c>
    </row>
    <row r="3162" spans="1:10" hidden="1">
      <c r="A3162" t="s">
        <v>11</v>
      </c>
      <c r="B3162">
        <v>4</v>
      </c>
      <c r="C3162" s="11">
        <v>316</v>
      </c>
      <c r="D3162" t="str">
        <f>IF(OR(MOD((Table1[[#This Row],[Cycle]])-1,8)=0,Table1[[#This Row],[Cycle]]=1),"Yes","No")</f>
        <v>No</v>
      </c>
      <c r="E3162">
        <v>1.0058768771450999E-2</v>
      </c>
      <c r="F3162">
        <f t="shared" si="54"/>
        <v>10.058768771451</v>
      </c>
      <c r="H3162">
        <v>3.7338366508483887</v>
      </c>
      <c r="I3162">
        <v>57601.965882374243</v>
      </c>
      <c r="J3162">
        <f>ROUND(Table1[[#This Row],[Discharge Time (s)]]/3600,3)</f>
        <v>16.001000000000001</v>
      </c>
    </row>
    <row r="3163" spans="1:10" hidden="1">
      <c r="A3163" t="s">
        <v>11</v>
      </c>
      <c r="B3163">
        <v>4</v>
      </c>
      <c r="C3163" s="11">
        <v>317</v>
      </c>
      <c r="D3163" t="str">
        <f>IF(OR(MOD((Table1[[#This Row],[Cycle]])-1,8)=0,Table1[[#This Row],[Cycle]]=1),"Yes","No")</f>
        <v>No</v>
      </c>
      <c r="E3163">
        <v>1.0063626655436E-2</v>
      </c>
      <c r="F3163">
        <f t="shared" si="54"/>
        <v>10.063626655436</v>
      </c>
      <c r="H3163">
        <v>3.8178079128265381</v>
      </c>
      <c r="I3163">
        <v>57601.994961976445</v>
      </c>
      <c r="J3163">
        <f>ROUND(Table1[[#This Row],[Discharge Time (s)]]/3600,3)</f>
        <v>16.001000000000001</v>
      </c>
    </row>
    <row r="3164" spans="1:10" hidden="1">
      <c r="A3164" t="s">
        <v>11</v>
      </c>
      <c r="B3164">
        <v>4</v>
      </c>
      <c r="C3164" s="11">
        <v>318</v>
      </c>
      <c r="D3164" t="str">
        <f>IF(OR(MOD((Table1[[#This Row],[Cycle]])-1,8)=0,Table1[[#This Row],[Cycle]]=1),"Yes","No")</f>
        <v>No</v>
      </c>
      <c r="E3164">
        <v>1.0054158320897E-2</v>
      </c>
      <c r="F3164">
        <f t="shared" si="54"/>
        <v>10.054158320897001</v>
      </c>
      <c r="H3164">
        <v>3.8158690929412842</v>
      </c>
      <c r="I3164">
        <v>57601.977729970255</v>
      </c>
      <c r="J3164">
        <f>ROUND(Table1[[#This Row],[Discharge Time (s)]]/3600,3)</f>
        <v>16.001000000000001</v>
      </c>
    </row>
    <row r="3165" spans="1:10" hidden="1">
      <c r="A3165" t="s">
        <v>11</v>
      </c>
      <c r="B3165">
        <v>4</v>
      </c>
      <c r="C3165" s="11">
        <v>319</v>
      </c>
      <c r="D3165" t="str">
        <f>IF(OR(MOD((Table1[[#This Row],[Cycle]])-1,8)=0,Table1[[#This Row],[Cycle]]=1),"Yes","No")</f>
        <v>No</v>
      </c>
      <c r="E3165">
        <v>1.0045081919026999E-2</v>
      </c>
      <c r="F3165">
        <f t="shared" si="54"/>
        <v>10.045081919027</v>
      </c>
      <c r="H3165">
        <v>3.7300422191619873</v>
      </c>
      <c r="I3165">
        <v>57601.976816579365</v>
      </c>
      <c r="J3165">
        <f>ROUND(Table1[[#This Row],[Discharge Time (s)]]/3600,3)</f>
        <v>16.001000000000001</v>
      </c>
    </row>
    <row r="3166" spans="1:10" hidden="1">
      <c r="A3166" t="s">
        <v>11</v>
      </c>
      <c r="B3166">
        <v>4</v>
      </c>
      <c r="C3166" s="11">
        <v>320</v>
      </c>
      <c r="D3166" t="str">
        <f>IF(OR(MOD((Table1[[#This Row],[Cycle]])-1,8)=0,Table1[[#This Row],[Cycle]]=1),"Yes","No")</f>
        <v>No</v>
      </c>
      <c r="E3166">
        <v>0</v>
      </c>
      <c r="F3166">
        <f t="shared" si="54"/>
        <v>0</v>
      </c>
      <c r="H3166">
        <v>3.7300422191619873</v>
      </c>
      <c r="I3166">
        <v>0</v>
      </c>
      <c r="J3166">
        <f>ROUND(Table1[[#This Row],[Discharge Time (s)]]/3600,3)</f>
        <v>0</v>
      </c>
    </row>
    <row r="3167" spans="1:10" hidden="1">
      <c r="A3167" t="s">
        <v>11</v>
      </c>
      <c r="B3167">
        <v>4</v>
      </c>
      <c r="C3167" s="11">
        <v>321</v>
      </c>
      <c r="D3167" t="str">
        <f>IF(OR(MOD((Table1[[#This Row],[Cycle]])-1,8)=0,Table1[[#This Row],[Cycle]]=1),"Yes","No")</f>
        <v>Yes</v>
      </c>
      <c r="E3167">
        <v>2.0027234132714001E-2</v>
      </c>
      <c r="F3167">
        <f t="shared" si="54"/>
        <v>20.027234132714</v>
      </c>
      <c r="H3167">
        <v>3.7720084190368652</v>
      </c>
      <c r="I3167">
        <v>124614.965759913</v>
      </c>
      <c r="J3167">
        <f>ROUND(Table1[[#This Row],[Discharge Time (s)]]/3600,3)</f>
        <v>34.615000000000002</v>
      </c>
    </row>
    <row r="3168" spans="1:10" hidden="1">
      <c r="A3168" t="s">
        <v>11</v>
      </c>
      <c r="B3168">
        <v>4</v>
      </c>
      <c r="C3168" s="11">
        <v>322</v>
      </c>
      <c r="D3168" t="str">
        <f>IF(OR(MOD((Table1[[#This Row],[Cycle]])-1,8)=0,Table1[[#This Row],[Cycle]]=1),"Yes","No")</f>
        <v>No</v>
      </c>
      <c r="E3168">
        <v>1.0058205842294001E-2</v>
      </c>
      <c r="F3168">
        <f t="shared" si="54"/>
        <v>10.058205842294001</v>
      </c>
      <c r="H3168">
        <v>3.9534740447998047</v>
      </c>
      <c r="I3168">
        <v>57600.038114493429</v>
      </c>
      <c r="J3168">
        <f>ROUND(Table1[[#This Row],[Discharge Time (s)]]/3600,3)</f>
        <v>16</v>
      </c>
    </row>
    <row r="3169" spans="1:10" hidden="1">
      <c r="A3169" t="s">
        <v>11</v>
      </c>
      <c r="B3169">
        <v>4</v>
      </c>
      <c r="C3169" s="11">
        <v>323</v>
      </c>
      <c r="D3169" t="str">
        <f>IF(OR(MOD((Table1[[#This Row],[Cycle]])-1,8)=0,Table1[[#This Row],[Cycle]]=1),"Yes","No")</f>
        <v>No</v>
      </c>
      <c r="E3169">
        <v>1.0064100031433E-2</v>
      </c>
      <c r="F3169">
        <f t="shared" si="54"/>
        <v>10.064100031433</v>
      </c>
      <c r="H3169">
        <v>3.775843620300293</v>
      </c>
      <c r="I3169">
        <v>57602.025556950721</v>
      </c>
      <c r="J3169">
        <f>ROUND(Table1[[#This Row],[Discharge Time (s)]]/3600,3)</f>
        <v>16.001000000000001</v>
      </c>
    </row>
    <row r="3170" spans="1:10" hidden="1">
      <c r="A3170" t="s">
        <v>11</v>
      </c>
      <c r="B3170">
        <v>4</v>
      </c>
      <c r="C3170" s="11">
        <v>324</v>
      </c>
      <c r="D3170" t="str">
        <f>IF(OR(MOD((Table1[[#This Row],[Cycle]])-1,8)=0,Table1[[#This Row],[Cycle]]=1),"Yes","No")</f>
        <v>No</v>
      </c>
      <c r="E3170">
        <v>1.0066663658252E-2</v>
      </c>
      <c r="F3170">
        <f t="shared" si="54"/>
        <v>10.066663658252001</v>
      </c>
      <c r="H3170">
        <v>3.8178079128265381</v>
      </c>
      <c r="I3170">
        <v>57602.019280726003</v>
      </c>
      <c r="J3170">
        <f>ROUND(Table1[[#This Row],[Discharge Time (s)]]/3600,3)</f>
        <v>16.001000000000001</v>
      </c>
    </row>
    <row r="3171" spans="1:10" hidden="1">
      <c r="A3171" t="s">
        <v>11</v>
      </c>
      <c r="B3171">
        <v>4</v>
      </c>
      <c r="C3171" s="11">
        <v>325</v>
      </c>
      <c r="D3171" t="str">
        <f>IF(OR(MOD((Table1[[#This Row],[Cycle]])-1,8)=0,Table1[[#This Row],[Cycle]]=1),"Yes","No")</f>
        <v>No</v>
      </c>
      <c r="E3171">
        <v>1.0064172343290999E-2</v>
      </c>
      <c r="F3171">
        <f t="shared" si="54"/>
        <v>10.064172343291</v>
      </c>
      <c r="H3171">
        <v>3.8178079128265381</v>
      </c>
      <c r="I3171">
        <v>57602.006403425628</v>
      </c>
      <c r="J3171">
        <f>ROUND(Table1[[#This Row],[Discharge Time (s)]]/3600,3)</f>
        <v>16.001000000000001</v>
      </c>
    </row>
    <row r="3172" spans="1:10" hidden="1">
      <c r="A3172" t="s">
        <v>11</v>
      </c>
      <c r="B3172">
        <v>4</v>
      </c>
      <c r="C3172" s="11">
        <v>326</v>
      </c>
      <c r="D3172" t="str">
        <f>IF(OR(MOD((Table1[[#This Row],[Cycle]])-1,8)=0,Table1[[#This Row],[Cycle]]=1),"Yes","No")</f>
        <v>No</v>
      </c>
      <c r="E3172">
        <v>1.0053355085447E-2</v>
      </c>
      <c r="F3172">
        <f t="shared" si="54"/>
        <v>10.053355085447</v>
      </c>
      <c r="H3172">
        <v>3.8158690929412842</v>
      </c>
      <c r="I3172">
        <v>57602.08789071619</v>
      </c>
      <c r="J3172">
        <f>ROUND(Table1[[#This Row],[Discharge Time (s)]]/3600,3)</f>
        <v>16.001000000000001</v>
      </c>
    </row>
    <row r="3173" spans="1:10" hidden="1">
      <c r="A3173" t="s">
        <v>11</v>
      </c>
      <c r="B3173">
        <v>4</v>
      </c>
      <c r="C3173" s="11">
        <v>327</v>
      </c>
      <c r="D3173" t="str">
        <f>IF(OR(MOD((Table1[[#This Row],[Cycle]])-1,8)=0,Table1[[#This Row],[Cycle]]=1),"Yes","No")</f>
        <v>No</v>
      </c>
      <c r="E3173">
        <v>1.0039911690968999E-2</v>
      </c>
      <c r="F3173">
        <f t="shared" si="54"/>
        <v>10.039911690968999</v>
      </c>
      <c r="H3173">
        <v>3.775843620300293</v>
      </c>
      <c r="I3173">
        <v>57602.006745714127</v>
      </c>
      <c r="J3173">
        <f>ROUND(Table1[[#This Row],[Discharge Time (s)]]/3600,3)</f>
        <v>16.001000000000001</v>
      </c>
    </row>
    <row r="3174" spans="1:10" hidden="1">
      <c r="A3174" t="s">
        <v>11</v>
      </c>
      <c r="B3174">
        <v>4</v>
      </c>
      <c r="C3174" s="11">
        <v>328</v>
      </c>
      <c r="D3174" t="str">
        <f>IF(OR(MOD((Table1[[#This Row],[Cycle]])-1,8)=0,Table1[[#This Row],[Cycle]]=1),"Yes","No")</f>
        <v>No</v>
      </c>
      <c r="E3174">
        <v>0</v>
      </c>
      <c r="F3174">
        <f t="shared" si="54"/>
        <v>0</v>
      </c>
      <c r="H3174">
        <v>3.775843620300293</v>
      </c>
      <c r="I3174">
        <v>0</v>
      </c>
      <c r="J3174">
        <f>ROUND(Table1[[#This Row],[Discharge Time (s)]]/3600,3)</f>
        <v>0</v>
      </c>
    </row>
    <row r="3175" spans="1:10" hidden="1">
      <c r="A3175" t="s">
        <v>11</v>
      </c>
      <c r="B3175">
        <v>4</v>
      </c>
      <c r="C3175" s="11">
        <v>329</v>
      </c>
      <c r="D3175" t="str">
        <f>IF(OR(MOD((Table1[[#This Row],[Cycle]])-1,8)=0,Table1[[#This Row],[Cycle]]=1),"Yes","No")</f>
        <v>Yes</v>
      </c>
      <c r="E3175">
        <v>2.0016696370182E-2</v>
      </c>
      <c r="F3175">
        <f t="shared" si="54"/>
        <v>20.016696370182</v>
      </c>
      <c r="H3175">
        <v>3.8178079128265381</v>
      </c>
      <c r="I3175">
        <v>124789.33225985696</v>
      </c>
      <c r="J3175">
        <f>ROUND(Table1[[#This Row],[Discharge Time (s)]]/3600,3)</f>
        <v>34.664000000000001</v>
      </c>
    </row>
    <row r="3176" spans="1:10" hidden="1">
      <c r="A3176" t="s">
        <v>11</v>
      </c>
      <c r="B3176">
        <v>4</v>
      </c>
      <c r="C3176" s="11">
        <v>330</v>
      </c>
      <c r="D3176" t="str">
        <f>IF(OR(MOD((Table1[[#This Row],[Cycle]])-1,8)=0,Table1[[#This Row],[Cycle]]=1),"Yes","No")</f>
        <v>No</v>
      </c>
      <c r="E3176">
        <v>1.004723387532E-2</v>
      </c>
      <c r="F3176">
        <f t="shared" si="54"/>
        <v>10.04723387532</v>
      </c>
      <c r="H3176">
        <v>4.0392746925354004</v>
      </c>
      <c r="I3176">
        <v>57602.007073338995</v>
      </c>
      <c r="J3176">
        <f>ROUND(Table1[[#This Row],[Discharge Time (s)]]/3600,3)</f>
        <v>16.001000000000001</v>
      </c>
    </row>
    <row r="3177" spans="1:10" hidden="1">
      <c r="A3177" t="s">
        <v>11</v>
      </c>
      <c r="B3177">
        <v>4</v>
      </c>
      <c r="C3177" s="11">
        <v>331</v>
      </c>
      <c r="D3177" t="str">
        <f>IF(OR(MOD((Table1[[#This Row],[Cycle]])-1,8)=0,Table1[[#This Row],[Cycle]]=1),"Yes","No")</f>
        <v>No</v>
      </c>
      <c r="E3177">
        <v>1.0057689084848E-2</v>
      </c>
      <c r="F3177">
        <f t="shared" si="54"/>
        <v>10.057689084848001</v>
      </c>
      <c r="H3177">
        <v>3.7739250659942627</v>
      </c>
      <c r="I3177">
        <v>57602.003956892659</v>
      </c>
      <c r="J3177">
        <f>ROUND(Table1[[#This Row],[Discharge Time (s)]]/3600,3)</f>
        <v>16.001000000000001</v>
      </c>
    </row>
    <row r="3178" spans="1:10" hidden="1">
      <c r="A3178" t="s">
        <v>11</v>
      </c>
      <c r="B3178">
        <v>4</v>
      </c>
      <c r="C3178" s="11">
        <v>332</v>
      </c>
      <c r="D3178" t="str">
        <f>IF(OR(MOD((Table1[[#This Row],[Cycle]])-1,8)=0,Table1[[#This Row],[Cycle]]=1),"Yes","No")</f>
        <v>No</v>
      </c>
      <c r="E3178">
        <v>1.0047728827857001E-2</v>
      </c>
      <c r="F3178">
        <f t="shared" si="54"/>
        <v>10.047728827857</v>
      </c>
      <c r="H3178">
        <v>3.8158690929412842</v>
      </c>
      <c r="I3178">
        <v>57602.00406014386</v>
      </c>
      <c r="J3178">
        <f>ROUND(Table1[[#This Row],[Discharge Time (s)]]/3600,3)</f>
        <v>16.001000000000001</v>
      </c>
    </row>
    <row r="3179" spans="1:10" hidden="1">
      <c r="A3179" t="s">
        <v>11</v>
      </c>
      <c r="B3179">
        <v>4</v>
      </c>
      <c r="C3179" s="11">
        <v>333</v>
      </c>
      <c r="D3179" t="str">
        <f>IF(OR(MOD((Table1[[#This Row],[Cycle]])-1,8)=0,Table1[[#This Row],[Cycle]]=1),"Yes","No")</f>
        <v>No</v>
      </c>
      <c r="E3179">
        <v>1.0050841127193001E-2</v>
      </c>
      <c r="F3179">
        <f t="shared" si="54"/>
        <v>10.050841127193001</v>
      </c>
      <c r="H3179">
        <v>3.775843620300293</v>
      </c>
      <c r="I3179">
        <v>57602.003697525724</v>
      </c>
      <c r="J3179">
        <f>ROUND(Table1[[#This Row],[Discharge Time (s)]]/3600,3)</f>
        <v>16.001000000000001</v>
      </c>
    </row>
    <row r="3180" spans="1:10" hidden="1">
      <c r="A3180" t="s">
        <v>11</v>
      </c>
      <c r="B3180">
        <v>4</v>
      </c>
      <c r="C3180" s="11">
        <v>334</v>
      </c>
      <c r="D3180" t="str">
        <f>IF(OR(MOD((Table1[[#This Row],[Cycle]])-1,8)=0,Table1[[#This Row],[Cycle]]=1),"Yes","No")</f>
        <v>No</v>
      </c>
      <c r="E3180">
        <v>1.003996442985E-2</v>
      </c>
      <c r="F3180">
        <f t="shared" si="54"/>
        <v>10.03996442985</v>
      </c>
      <c r="H3180">
        <v>3.8558127880096436</v>
      </c>
      <c r="I3180">
        <v>57602.004091928175</v>
      </c>
      <c r="J3180">
        <f>ROUND(Table1[[#This Row],[Discharge Time (s)]]/3600,3)</f>
        <v>16.001000000000001</v>
      </c>
    </row>
    <row r="3181" spans="1:10" hidden="1">
      <c r="A3181" t="s">
        <v>11</v>
      </c>
      <c r="B3181">
        <v>4</v>
      </c>
      <c r="C3181" s="11">
        <v>335</v>
      </c>
      <c r="D3181" t="str">
        <f>IF(OR(MOD((Table1[[#This Row],[Cycle]])-1,8)=0,Table1[[#This Row],[Cycle]]=1),"Yes","No")</f>
        <v>No</v>
      </c>
      <c r="E3181">
        <v>1.0032402910187E-2</v>
      </c>
      <c r="F3181">
        <f t="shared" si="54"/>
        <v>10.032402910186999</v>
      </c>
      <c r="H3181">
        <v>3.8577702045440674</v>
      </c>
      <c r="I3181">
        <v>57602.001277448042</v>
      </c>
      <c r="J3181">
        <f>ROUND(Table1[[#This Row],[Discharge Time (s)]]/3600,3)</f>
        <v>16.001000000000001</v>
      </c>
    </row>
    <row r="3182" spans="1:10" hidden="1">
      <c r="A3182" t="s">
        <v>11</v>
      </c>
      <c r="B3182">
        <v>4</v>
      </c>
      <c r="C3182" s="11">
        <v>336</v>
      </c>
      <c r="D3182" t="str">
        <f>IF(OR(MOD((Table1[[#This Row],[Cycle]])-1,8)=0,Table1[[#This Row],[Cycle]]=1),"Yes","No")</f>
        <v>No</v>
      </c>
      <c r="E3182">
        <v>0</v>
      </c>
      <c r="F3182">
        <f t="shared" si="54"/>
        <v>0</v>
      </c>
      <c r="H3182">
        <v>3.8577702045440674</v>
      </c>
      <c r="I3182">
        <v>0</v>
      </c>
      <c r="J3182">
        <f>ROUND(Table1[[#This Row],[Discharge Time (s)]]/3600,3)</f>
        <v>0</v>
      </c>
    </row>
    <row r="3183" spans="1:10" hidden="1">
      <c r="A3183" t="s">
        <v>11</v>
      </c>
      <c r="B3183">
        <v>4</v>
      </c>
      <c r="C3183" s="11">
        <v>337</v>
      </c>
      <c r="D3183" t="str">
        <f>IF(OR(MOD((Table1[[#This Row],[Cycle]])-1,8)=0,Table1[[#This Row],[Cycle]]=1),"Yes","No")</f>
        <v>Yes</v>
      </c>
      <c r="E3183">
        <v>2.0009585925938E-2</v>
      </c>
      <c r="F3183">
        <f t="shared" si="54"/>
        <v>20.009585925938001</v>
      </c>
      <c r="H3183">
        <v>3.8178079128265381</v>
      </c>
      <c r="I3183">
        <v>124507.12970105106</v>
      </c>
      <c r="J3183">
        <f>ROUND(Table1[[#This Row],[Discharge Time (s)]]/3600,3)</f>
        <v>34.585000000000001</v>
      </c>
    </row>
    <row r="3184" spans="1:10" hidden="1">
      <c r="A3184" t="s">
        <v>11</v>
      </c>
      <c r="B3184">
        <v>4</v>
      </c>
      <c r="C3184" s="21">
        <v>338</v>
      </c>
      <c r="D3184" t="str">
        <f>IF(OR(MOD((Table1[[#This Row],[Cycle]])-1,8)=0,Table1[[#This Row],[Cycle]]=1),"Yes","No")</f>
        <v>No</v>
      </c>
      <c r="E3184">
        <v>1.0054196661851001E-2</v>
      </c>
      <c r="F3184">
        <f t="shared" si="54"/>
        <v>10.054196661851</v>
      </c>
      <c r="H3184">
        <v>4.0392746925354004</v>
      </c>
      <c r="I3184">
        <v>57602.003596401686</v>
      </c>
      <c r="J3184">
        <f>ROUND(Table1[[#This Row],[Discharge Time (s)]]/3600,3)</f>
        <v>16.001000000000001</v>
      </c>
    </row>
    <row r="3185" spans="1:10" hidden="1">
      <c r="A3185" t="s">
        <v>11</v>
      </c>
      <c r="B3185">
        <v>4</v>
      </c>
      <c r="C3185">
        <v>339</v>
      </c>
      <c r="D3185" t="str">
        <f>IF(OR(MOD((Table1[[#This Row],[Cycle]])-1,8)=0,Table1[[#This Row],[Cycle]]=1),"Yes","No")</f>
        <v>No</v>
      </c>
      <c r="E3185">
        <v>1.0048640121236E-2</v>
      </c>
      <c r="F3185">
        <f t="shared" si="54"/>
        <v>10.048640121236</v>
      </c>
      <c r="H3185">
        <v>3.8178079128265381</v>
      </c>
      <c r="I3185">
        <v>57601.995119289073</v>
      </c>
      <c r="J3185">
        <f>ROUND(Table1[[#This Row],[Discharge Time (s)]]/3600,3)</f>
        <v>16.001000000000001</v>
      </c>
    </row>
    <row r="3186" spans="1:10" hidden="1">
      <c r="A3186" t="s">
        <v>11</v>
      </c>
      <c r="B3186">
        <v>4</v>
      </c>
      <c r="C3186">
        <v>340</v>
      </c>
      <c r="D3186" t="str">
        <f>IF(OR(MOD((Table1[[#This Row],[Cycle]])-1,8)=0,Table1[[#This Row],[Cycle]]=1),"Yes","No")</f>
        <v>No</v>
      </c>
      <c r="E3186">
        <v>1.0052388688934001E-2</v>
      </c>
      <c r="F3186">
        <f t="shared" si="54"/>
        <v>10.052388688934</v>
      </c>
      <c r="H3186">
        <v>3.7739250659942627</v>
      </c>
      <c r="I3186">
        <v>57600.038177569797</v>
      </c>
      <c r="J3186">
        <f>ROUND(Table1[[#This Row],[Discharge Time (s)]]/3600,3)</f>
        <v>16</v>
      </c>
    </row>
    <row r="3187" spans="1:10" hidden="1">
      <c r="A3187" t="s">
        <v>11</v>
      </c>
      <c r="B3187">
        <v>4</v>
      </c>
      <c r="C3187">
        <v>341</v>
      </c>
      <c r="D3187" t="str">
        <f>IF(OR(MOD((Table1[[#This Row],[Cycle]])-1,8)=0,Table1[[#This Row],[Cycle]]=1),"Yes","No")</f>
        <v>No</v>
      </c>
      <c r="E3187">
        <v>5.3574632900699999E-3</v>
      </c>
      <c r="F3187">
        <f t="shared" si="54"/>
        <v>5.3574632900700001</v>
      </c>
      <c r="H3187">
        <v>3.775843620300293</v>
      </c>
      <c r="I3187">
        <v>26099.886731107868</v>
      </c>
      <c r="J3187">
        <f>ROUND(Table1[[#This Row],[Discharge Time (s)]]/3600,3)</f>
        <v>7.25</v>
      </c>
    </row>
    <row r="3188" spans="1:10" hidden="1">
      <c r="A3188" t="s">
        <v>11</v>
      </c>
      <c r="B3188">
        <v>4</v>
      </c>
      <c r="C3188">
        <v>342</v>
      </c>
      <c r="D3188" t="str">
        <f>IF(OR(MOD((Table1[[#This Row],[Cycle]])-1,8)=0,Table1[[#This Row],[Cycle]]=1),"Yes","No")</f>
        <v>No</v>
      </c>
      <c r="E3188">
        <v>1.0052620432099001E-2</v>
      </c>
      <c r="F3188">
        <f t="shared" si="54"/>
        <v>10.052620432099001</v>
      </c>
      <c r="H3188">
        <v>3.903590202331543</v>
      </c>
      <c r="I3188">
        <v>57602.021375516357</v>
      </c>
      <c r="J3188">
        <f>ROUND(Table1[[#This Row],[Discharge Time (s)]]/3600,3)</f>
        <v>16.001000000000001</v>
      </c>
    </row>
    <row r="3189" spans="1:10" hidden="1">
      <c r="A3189" t="s">
        <v>11</v>
      </c>
      <c r="B3189">
        <v>4</v>
      </c>
      <c r="C3189">
        <v>343</v>
      </c>
      <c r="D3189" t="str">
        <f>IF(OR(MOD((Table1[[#This Row],[Cycle]])-1,8)=0,Table1[[#This Row],[Cycle]]=1),"Yes","No")</f>
        <v>No</v>
      </c>
      <c r="E3189">
        <v>1.0062733934479999E-2</v>
      </c>
      <c r="F3189">
        <f t="shared" si="54"/>
        <v>10.062733934479999</v>
      </c>
      <c r="H3189">
        <v>3.8178079128265381</v>
      </c>
      <c r="I3189">
        <v>57602.007306069048</v>
      </c>
      <c r="J3189">
        <f>ROUND(Table1[[#This Row],[Discharge Time (s)]]/3600,3)</f>
        <v>16.001000000000001</v>
      </c>
    </row>
    <row r="3190" spans="1:10" hidden="1">
      <c r="A3190" t="s">
        <v>11</v>
      </c>
      <c r="B3190">
        <v>4</v>
      </c>
      <c r="C3190">
        <v>344</v>
      </c>
      <c r="D3190" t="str">
        <f>IF(OR(MOD((Table1[[#This Row],[Cycle]])-1,8)=0,Table1[[#This Row],[Cycle]]=1),"Yes","No")</f>
        <v>No</v>
      </c>
      <c r="E3190">
        <v>0</v>
      </c>
      <c r="F3190">
        <f t="shared" si="54"/>
        <v>0</v>
      </c>
      <c r="H3190">
        <v>3.8178079128265381</v>
      </c>
      <c r="I3190">
        <v>0</v>
      </c>
      <c r="J3190">
        <f>ROUND(Table1[[#This Row],[Discharge Time (s)]]/3600,3)</f>
        <v>0</v>
      </c>
    </row>
    <row r="3191" spans="1:10" hidden="1">
      <c r="A3191" t="s">
        <v>11</v>
      </c>
      <c r="B3191">
        <v>4</v>
      </c>
      <c r="C3191">
        <v>345</v>
      </c>
      <c r="D3191" t="str">
        <f>IF(OR(MOD((Table1[[#This Row],[Cycle]])-1,8)=0,Table1[[#This Row],[Cycle]]=1),"Yes","No")</f>
        <v>Yes</v>
      </c>
      <c r="E3191">
        <v>2.0035316024907001E-2</v>
      </c>
      <c r="F3191">
        <f t="shared" si="54"/>
        <v>20.035316024907001</v>
      </c>
      <c r="H3191">
        <v>3.8616907596588135</v>
      </c>
      <c r="I3191">
        <v>124586.364452125</v>
      </c>
      <c r="J3191">
        <f>ROUND(Table1[[#This Row],[Discharge Time (s)]]/3600,3)</f>
        <v>34.606999999999999</v>
      </c>
    </row>
    <row r="3192" spans="1:10" hidden="1">
      <c r="A3192" t="s">
        <v>11</v>
      </c>
      <c r="B3192">
        <v>4</v>
      </c>
      <c r="C3192">
        <v>346</v>
      </c>
      <c r="D3192" t="str">
        <f>IF(OR(MOD((Table1[[#This Row],[Cycle]])-1,8)=0,Table1[[#This Row],[Cycle]]=1),"Yes","No")</f>
        <v>No</v>
      </c>
      <c r="E3192">
        <v>1.0061778978752E-2</v>
      </c>
      <c r="F3192">
        <f t="shared" si="54"/>
        <v>10.061778978752001</v>
      </c>
      <c r="H3192">
        <v>4.0811047554016113</v>
      </c>
      <c r="I3192">
        <v>57602.010118745093</v>
      </c>
      <c r="J3192">
        <f>ROUND(Table1[[#This Row],[Discharge Time (s)]]/3600,3)</f>
        <v>16.001000000000001</v>
      </c>
    </row>
    <row r="3193" spans="1:10" hidden="1">
      <c r="A3193" t="s">
        <v>11</v>
      </c>
      <c r="B3193">
        <v>4</v>
      </c>
      <c r="C3193">
        <v>347</v>
      </c>
      <c r="D3193" t="str">
        <f>IF(OR(MOD((Table1[[#This Row],[Cycle]])-1,8)=0,Table1[[#This Row],[Cycle]]=1),"Yes","No")</f>
        <v>No</v>
      </c>
      <c r="E3193">
        <v>1.0054109892453001E-2</v>
      </c>
      <c r="F3193">
        <f t="shared" si="54"/>
        <v>10.054109892453001</v>
      </c>
      <c r="H3193">
        <v>3.7338366508483887</v>
      </c>
      <c r="I3193">
        <v>57601.980274163478</v>
      </c>
      <c r="J3193">
        <f>ROUND(Table1[[#This Row],[Discharge Time (s)]]/3600,3)</f>
        <v>16.001000000000001</v>
      </c>
    </row>
    <row r="3194" spans="1:10" hidden="1">
      <c r="A3194" t="s">
        <v>11</v>
      </c>
      <c r="B3194">
        <v>4</v>
      </c>
      <c r="C3194">
        <v>348</v>
      </c>
      <c r="D3194" t="str">
        <f>IF(OR(MOD((Table1[[#This Row],[Cycle]])-1,8)=0,Table1[[#This Row],[Cycle]]=1),"Yes","No")</f>
        <v>No</v>
      </c>
      <c r="E3194">
        <v>1.0054111075612E-2</v>
      </c>
      <c r="F3194">
        <f t="shared" si="54"/>
        <v>10.054111075612001</v>
      </c>
      <c r="H3194">
        <v>3.903590202331543</v>
      </c>
      <c r="I3194">
        <v>57601.933163121794</v>
      </c>
      <c r="J3194">
        <f>ROUND(Table1[[#This Row],[Discharge Time (s)]]/3600,3)</f>
        <v>16.001000000000001</v>
      </c>
    </row>
    <row r="3195" spans="1:10" hidden="1">
      <c r="A3195" t="s">
        <v>11</v>
      </c>
      <c r="B3195">
        <v>4</v>
      </c>
      <c r="C3195">
        <v>349</v>
      </c>
      <c r="D3195" t="str">
        <f>IF(OR(MOD((Table1[[#This Row],[Cycle]])-1,8)=0,Table1[[#This Row],[Cycle]]=1),"Yes","No")</f>
        <v>No</v>
      </c>
      <c r="E3195">
        <v>1.0044865770234E-2</v>
      </c>
      <c r="F3195">
        <f t="shared" si="54"/>
        <v>10.044865770234001</v>
      </c>
      <c r="H3195">
        <v>3.8577702045440674</v>
      </c>
      <c r="I3195">
        <v>57601.985245774573</v>
      </c>
      <c r="J3195">
        <f>ROUND(Table1[[#This Row],[Discharge Time (s)]]/3600,3)</f>
        <v>16.001000000000001</v>
      </c>
    </row>
    <row r="3196" spans="1:10" hidden="1">
      <c r="A3196" t="s">
        <v>11</v>
      </c>
      <c r="B3196">
        <v>4</v>
      </c>
      <c r="C3196">
        <v>350</v>
      </c>
      <c r="D3196" t="str">
        <f>IF(OR(MOD((Table1[[#This Row],[Cycle]])-1,8)=0,Table1[[#This Row],[Cycle]]=1),"Yes","No")</f>
        <v>No</v>
      </c>
      <c r="E3196">
        <v>1.0047551155146E-2</v>
      </c>
      <c r="F3196">
        <f t="shared" si="54"/>
        <v>10.047551155146</v>
      </c>
      <c r="H3196">
        <v>3.8616907596588135</v>
      </c>
      <c r="I3196">
        <v>57601.97239869841</v>
      </c>
      <c r="J3196">
        <f>ROUND(Table1[[#This Row],[Discharge Time (s)]]/3600,3)</f>
        <v>16.001000000000001</v>
      </c>
    </row>
    <row r="3197" spans="1:10" hidden="1">
      <c r="A3197" t="s">
        <v>11</v>
      </c>
      <c r="B3197">
        <v>4</v>
      </c>
      <c r="C3197">
        <v>351</v>
      </c>
      <c r="D3197" t="str">
        <f>IF(OR(MOD((Table1[[#This Row],[Cycle]])-1,8)=0,Table1[[#This Row],[Cycle]]=1),"Yes","No")</f>
        <v>No</v>
      </c>
      <c r="E3197">
        <v>1.0051596501653E-2</v>
      </c>
      <c r="F3197">
        <f t="shared" si="54"/>
        <v>10.051596501653</v>
      </c>
      <c r="H3197">
        <v>3.7777640819549561</v>
      </c>
      <c r="I3197">
        <v>57601.977512362253</v>
      </c>
      <c r="J3197">
        <f>ROUND(Table1[[#This Row],[Discharge Time (s)]]/3600,3)</f>
        <v>16.001000000000001</v>
      </c>
    </row>
    <row r="3198" spans="1:10" hidden="1">
      <c r="A3198" t="s">
        <v>11</v>
      </c>
      <c r="B3198">
        <v>4</v>
      </c>
      <c r="C3198">
        <v>352</v>
      </c>
      <c r="D3198" t="str">
        <f>IF(OR(MOD((Table1[[#This Row],[Cycle]])-1,8)=0,Table1[[#This Row],[Cycle]]=1),"Yes","No")</f>
        <v>No</v>
      </c>
      <c r="E3198">
        <v>0</v>
      </c>
      <c r="F3198">
        <f t="shared" si="54"/>
        <v>0</v>
      </c>
      <c r="H3198">
        <v>3.7777640819549561</v>
      </c>
      <c r="I3198">
        <v>0</v>
      </c>
      <c r="J3198">
        <f>ROUND(Table1[[#This Row],[Discharge Time (s)]]/3600,3)</f>
        <v>0</v>
      </c>
    </row>
    <row r="3199" spans="1:10" hidden="1">
      <c r="A3199" t="s">
        <v>11</v>
      </c>
      <c r="B3199">
        <v>4</v>
      </c>
      <c r="C3199">
        <v>353</v>
      </c>
      <c r="D3199" t="str">
        <f>IF(OR(MOD((Table1[[#This Row],[Cycle]])-1,8)=0,Table1[[#This Row],[Cycle]]=1),"Yes","No")</f>
        <v>Yes</v>
      </c>
      <c r="E3199">
        <v>2.0030305319584999E-2</v>
      </c>
      <c r="F3199">
        <f t="shared" si="54"/>
        <v>20.030305319585</v>
      </c>
      <c r="H3199">
        <v>4.0464386940002441</v>
      </c>
      <c r="I3199">
        <v>124493.22137823778</v>
      </c>
      <c r="J3199">
        <f>ROUND(Table1[[#This Row],[Discharge Time (s)]]/3600,3)</f>
        <v>34.581000000000003</v>
      </c>
    </row>
    <row r="3200" spans="1:10" hidden="1">
      <c r="A3200" t="s">
        <v>11</v>
      </c>
      <c r="B3200">
        <v>4</v>
      </c>
      <c r="C3200">
        <v>354</v>
      </c>
      <c r="D3200" t="str">
        <f>IF(OR(MOD((Table1[[#This Row],[Cycle]])-1,8)=0,Table1[[#This Row],[Cycle]]=1),"Yes","No")</f>
        <v>No</v>
      </c>
      <c r="E3200">
        <v>1.0058947243198E-2</v>
      </c>
      <c r="F3200">
        <f t="shared" si="54"/>
        <v>10.058947243198</v>
      </c>
      <c r="H3200">
        <v>4.136509895324707</v>
      </c>
      <c r="I3200">
        <v>57602.004757696239</v>
      </c>
      <c r="J3200">
        <f>ROUND(Table1[[#This Row],[Discharge Time (s)]]/3600,3)</f>
        <v>16.001000000000001</v>
      </c>
    </row>
    <row r="3201" spans="1:10" hidden="1">
      <c r="A3201" t="s">
        <v>11</v>
      </c>
      <c r="B3201">
        <v>4</v>
      </c>
      <c r="C3201">
        <v>355</v>
      </c>
      <c r="D3201" t="str">
        <f>IF(OR(MOD((Table1[[#This Row],[Cycle]])-1,8)=0,Table1[[#This Row],[Cycle]]=1),"Yes","No")</f>
        <v>No</v>
      </c>
      <c r="E3201">
        <v>1.004536955624E-2</v>
      </c>
      <c r="F3201">
        <f t="shared" si="54"/>
        <v>10.045369556240001</v>
      </c>
      <c r="H3201">
        <v>3.8705065250396729</v>
      </c>
      <c r="I3201">
        <v>57602.005790329946</v>
      </c>
      <c r="J3201">
        <f>ROUND(Table1[[#This Row],[Discharge Time (s)]]/3600,3)</f>
        <v>16.001000000000001</v>
      </c>
    </row>
    <row r="3202" spans="1:10" hidden="1">
      <c r="A3202" t="s">
        <v>11</v>
      </c>
      <c r="B3202">
        <v>4</v>
      </c>
      <c r="C3202">
        <v>356</v>
      </c>
      <c r="D3202" t="str">
        <f>IF(OR(MOD((Table1[[#This Row],[Cycle]])-1,8)=0,Table1[[#This Row],[Cycle]]=1),"Yes","No")</f>
        <v>No</v>
      </c>
      <c r="E3202">
        <v>1.0043584774419001E-2</v>
      </c>
      <c r="F3202">
        <f t="shared" si="54"/>
        <v>10.043584774419001</v>
      </c>
      <c r="H3202">
        <v>3.8265235424041748</v>
      </c>
      <c r="I3202">
        <v>57602.005783807195</v>
      </c>
      <c r="J3202">
        <f>ROUND(Table1[[#This Row],[Discharge Time (s)]]/3600,3)</f>
        <v>16.001000000000001</v>
      </c>
    </row>
    <row r="3203" spans="1:10" hidden="1">
      <c r="A3203" t="s">
        <v>11</v>
      </c>
      <c r="B3203">
        <v>4</v>
      </c>
      <c r="C3203">
        <v>357</v>
      </c>
      <c r="D3203" t="str">
        <f>IF(OR(MOD((Table1[[#This Row],[Cycle]])-1,8)=0,Table1[[#This Row],[Cycle]]=1),"Yes","No")</f>
        <v>No</v>
      </c>
      <c r="E3203">
        <v>1.002959560999E-2</v>
      </c>
      <c r="F3203">
        <f t="shared" si="54"/>
        <v>10.02959560999</v>
      </c>
      <c r="H3203">
        <v>3.8284718990325928</v>
      </c>
      <c r="I3203">
        <v>57602.005455222854</v>
      </c>
      <c r="J3203">
        <f>ROUND(Table1[[#This Row],[Discharge Time (s)]]/3600,3)</f>
        <v>16.001000000000001</v>
      </c>
    </row>
    <row r="3204" spans="1:10" hidden="1">
      <c r="A3204" t="s">
        <v>11</v>
      </c>
      <c r="B3204">
        <v>4</v>
      </c>
      <c r="C3204">
        <v>358</v>
      </c>
      <c r="D3204" t="str">
        <f>IF(OR(MOD((Table1[[#This Row],[Cycle]])-1,8)=0,Table1[[#This Row],[Cycle]]=1),"Yes","No")</f>
        <v>No</v>
      </c>
      <c r="E3204">
        <v>1.0036461566981E-2</v>
      </c>
      <c r="F3204">
        <f t="shared" si="54"/>
        <v>10.036461566981</v>
      </c>
      <c r="H3204">
        <v>3.7844665050506592</v>
      </c>
      <c r="I3204">
        <v>57602.005627523133</v>
      </c>
      <c r="J3204">
        <f>ROUND(Table1[[#This Row],[Discharge Time (s)]]/3600,3)</f>
        <v>16.001000000000001</v>
      </c>
    </row>
    <row r="3205" spans="1:10" hidden="1">
      <c r="A3205" t="s">
        <v>11</v>
      </c>
      <c r="B3205">
        <v>4</v>
      </c>
      <c r="C3205">
        <v>359</v>
      </c>
      <c r="D3205" t="str">
        <f>IF(OR(MOD((Table1[[#This Row],[Cycle]])-1,8)=0,Table1[[#This Row],[Cycle]]=1),"Yes","No")</f>
        <v>No</v>
      </c>
      <c r="E3205">
        <v>1.0034633990525E-2</v>
      </c>
      <c r="F3205">
        <f t="shared" ref="F3205:F3214" si="55">1000*E3205</f>
        <v>10.034633990525</v>
      </c>
      <c r="H3205">
        <v>3.7844665050506592</v>
      </c>
      <c r="I3205">
        <v>57602.005726945994</v>
      </c>
      <c r="J3205">
        <f>ROUND(Table1[[#This Row],[Discharge Time (s)]]/3600,3)</f>
        <v>16.001000000000001</v>
      </c>
    </row>
    <row r="3206" spans="1:10" hidden="1">
      <c r="A3206" t="s">
        <v>11</v>
      </c>
      <c r="B3206">
        <v>4</v>
      </c>
      <c r="C3206">
        <v>360</v>
      </c>
      <c r="D3206" t="str">
        <f>IF(OR(MOD((Table1[[#This Row],[Cycle]])-1,8)=0,Table1[[#This Row],[Cycle]]=1),"Yes","No")</f>
        <v>No</v>
      </c>
      <c r="E3206">
        <v>0</v>
      </c>
      <c r="F3206">
        <f t="shared" si="55"/>
        <v>0</v>
      </c>
      <c r="H3206">
        <v>3.7844665050506592</v>
      </c>
      <c r="I3206">
        <v>0</v>
      </c>
      <c r="J3206">
        <f>ROUND(Table1[[#This Row],[Discharge Time (s)]]/3600,3)</f>
        <v>0</v>
      </c>
    </row>
    <row r="3207" spans="1:10" hidden="1">
      <c r="A3207" t="s">
        <v>11</v>
      </c>
      <c r="B3207">
        <v>4</v>
      </c>
      <c r="C3207">
        <v>361</v>
      </c>
      <c r="D3207" t="str">
        <f>IF(OR(MOD((Table1[[#This Row],[Cycle]])-1,8)=0,Table1[[#This Row],[Cycle]]=1),"Yes","No")</f>
        <v>Yes</v>
      </c>
      <c r="E3207">
        <v>1.9957738583388999E-2</v>
      </c>
      <c r="F3207">
        <f t="shared" si="55"/>
        <v>19.957738583388998</v>
      </c>
      <c r="H3207">
        <v>3.8724772930145264</v>
      </c>
      <c r="I3207">
        <v>124415.39797865058</v>
      </c>
      <c r="J3207">
        <f>ROUND(Table1[[#This Row],[Discharge Time (s)]]/3600,3)</f>
        <v>34.56</v>
      </c>
    </row>
    <row r="3208" spans="1:10" hidden="1">
      <c r="A3208" t="s">
        <v>11</v>
      </c>
      <c r="B3208">
        <v>4</v>
      </c>
      <c r="C3208">
        <v>362</v>
      </c>
      <c r="D3208" t="str">
        <f>IF(OR(MOD((Table1[[#This Row],[Cycle]])-1,8)=0,Table1[[#This Row],[Cycle]]=1),"Yes","No")</f>
        <v>No</v>
      </c>
      <c r="E3208">
        <v>3.1490529148800002E-3</v>
      </c>
      <c r="F3208">
        <f t="shared" si="55"/>
        <v>3.1490529148799999</v>
      </c>
      <c r="H3208">
        <v>4.136509895324707</v>
      </c>
      <c r="I3208">
        <v>24743.538835800911</v>
      </c>
      <c r="J3208">
        <f>ROUND(Table1[[#This Row],[Discharge Time (s)]]/3600,3)</f>
        <v>6.8730000000000002</v>
      </c>
    </row>
    <row r="3209" spans="1:10" hidden="1">
      <c r="A3209" t="s">
        <v>11</v>
      </c>
      <c r="B3209">
        <v>4</v>
      </c>
      <c r="C3209">
        <v>363</v>
      </c>
      <c r="D3209" t="str">
        <f>IF(OR(MOD((Table1[[#This Row],[Cycle]])-1,8)=0,Table1[[#This Row],[Cycle]]=1),"Yes","No")</f>
        <v>No</v>
      </c>
      <c r="E3209">
        <v>9.9955072566729995E-3</v>
      </c>
      <c r="F3209">
        <f t="shared" si="55"/>
        <v>9.9955072566729992</v>
      </c>
      <c r="H3209">
        <v>0</v>
      </c>
      <c r="I3209">
        <v>57600.042036228595</v>
      </c>
      <c r="J3209">
        <f>ROUND(Table1[[#This Row],[Discharge Time (s)]]/3600,3)</f>
        <v>16</v>
      </c>
    </row>
    <row r="3210" spans="1:10" hidden="1">
      <c r="A3210" t="s">
        <v>11</v>
      </c>
      <c r="B3210">
        <v>4</v>
      </c>
      <c r="C3210">
        <v>364</v>
      </c>
      <c r="D3210" t="str">
        <f>IF(OR(MOD((Table1[[#This Row],[Cycle]])-1,8)=0,Table1[[#This Row],[Cycle]]=1),"Yes","No")</f>
        <v>No</v>
      </c>
      <c r="E3210">
        <v>9.9832415426730006E-3</v>
      </c>
      <c r="F3210">
        <f t="shared" si="55"/>
        <v>9.9832415426730012</v>
      </c>
      <c r="H3210">
        <v>3.9184780120849609</v>
      </c>
      <c r="I3210">
        <v>57602.005541281658</v>
      </c>
      <c r="J3210">
        <f>ROUND(Table1[[#This Row],[Discharge Time (s)]]/3600,3)</f>
        <v>16.001000000000001</v>
      </c>
    </row>
    <row r="3211" spans="1:10" hidden="1">
      <c r="A3211" t="s">
        <v>11</v>
      </c>
      <c r="B3211">
        <v>4</v>
      </c>
      <c r="C3211">
        <v>365</v>
      </c>
      <c r="D3211" t="str">
        <f>IF(OR(MOD((Table1[[#This Row],[Cycle]])-1,8)=0,Table1[[#This Row],[Cycle]]=1),"Yes","No")</f>
        <v>No</v>
      </c>
      <c r="E3211">
        <v>9.9803076947680008E-3</v>
      </c>
      <c r="F3211">
        <f t="shared" si="55"/>
        <v>9.9803076947680012</v>
      </c>
      <c r="H3211">
        <v>3.91648268699646</v>
      </c>
      <c r="I3211">
        <v>57600.037426614341</v>
      </c>
      <c r="J3211">
        <f>ROUND(Table1[[#This Row],[Discharge Time (s)]]/3600,3)</f>
        <v>16</v>
      </c>
    </row>
    <row r="3212" spans="1:10" hidden="1">
      <c r="A3212" t="s">
        <v>11</v>
      </c>
      <c r="B3212">
        <v>4</v>
      </c>
      <c r="C3212">
        <v>366</v>
      </c>
      <c r="D3212" t="str">
        <f>IF(OR(MOD((Table1[[#This Row],[Cycle]])-1,8)=0,Table1[[#This Row],[Cycle]]=1),"Yes","No")</f>
        <v>No</v>
      </c>
      <c r="E3212">
        <v>9.9681961884130008E-3</v>
      </c>
      <c r="F3212">
        <f t="shared" si="55"/>
        <v>9.9681961884130015</v>
      </c>
      <c r="H3212">
        <v>3.91648268699646</v>
      </c>
      <c r="I3212">
        <v>57600.037255912699</v>
      </c>
      <c r="J3212">
        <f>ROUND(Table1[[#This Row],[Discharge Time (s)]]/3600,3)</f>
        <v>16</v>
      </c>
    </row>
    <row r="3213" spans="1:10" hidden="1">
      <c r="A3213" t="s">
        <v>11</v>
      </c>
      <c r="B3213">
        <v>4</v>
      </c>
      <c r="C3213">
        <v>367</v>
      </c>
      <c r="D3213" t="str">
        <f>IF(OR(MOD((Table1[[#This Row],[Cycle]])-1,8)=0,Table1[[#This Row],[Cycle]]=1),"Yes","No")</f>
        <v>No</v>
      </c>
      <c r="E3213">
        <v>9.9717757097200002E-3</v>
      </c>
      <c r="F3213">
        <f t="shared" si="55"/>
        <v>9.971775709720001</v>
      </c>
      <c r="H3213">
        <v>3.8744502067565918</v>
      </c>
      <c r="I3213">
        <v>57602.007692812855</v>
      </c>
      <c r="J3213">
        <f>ROUND(Table1[[#This Row],[Discharge Time (s)]]/3600,3)</f>
        <v>16.001000000000001</v>
      </c>
    </row>
    <row r="3214" spans="1:10" hidden="1">
      <c r="A3214" t="s">
        <v>11</v>
      </c>
      <c r="B3214">
        <v>4</v>
      </c>
      <c r="C3214">
        <v>368</v>
      </c>
      <c r="D3214" t="str">
        <f>IF(OR(MOD((Table1[[#This Row],[Cycle]])-1,8)=0,Table1[[#This Row],[Cycle]]=1),"Yes","No")</f>
        <v>No</v>
      </c>
      <c r="E3214">
        <v>0</v>
      </c>
      <c r="F3214">
        <f t="shared" si="55"/>
        <v>0</v>
      </c>
      <c r="H3214">
        <v>3.8744502067565918</v>
      </c>
      <c r="I3214">
        <v>0</v>
      </c>
      <c r="J3214">
        <f>ROUND(Table1[[#This Row],[Discharge Time (s)]]/3600,3)</f>
        <v>0</v>
      </c>
    </row>
    <row r="3215" spans="1:10" hidden="1">
      <c r="A3215" t="s">
        <v>11</v>
      </c>
      <c r="B3215">
        <v>4</v>
      </c>
      <c r="C3215">
        <v>369</v>
      </c>
      <c r="D3215" t="str">
        <f>IF(OR(MOD((Table1[[#This Row],[Cycle]])-1,8)=0,Table1[[#This Row],[Cycle]]=1),"Yes","No")</f>
        <v>Yes</v>
      </c>
      <c r="H3215">
        <v>3.8724772930145264</v>
      </c>
    </row>
    <row r="3216" spans="1:10" hidden="1">
      <c r="A3216" t="s">
        <v>11</v>
      </c>
      <c r="B3216">
        <v>4</v>
      </c>
      <c r="C3216">
        <v>370</v>
      </c>
      <c r="D3216" t="str">
        <f>IF(OR(MOD((Table1[[#This Row],[Cycle]])-1,8)=0,Table1[[#This Row],[Cycle]]=1),"Yes","No")</f>
        <v>No</v>
      </c>
      <c r="E3216">
        <v>9.9579039172299991E-3</v>
      </c>
      <c r="F3216">
        <f t="shared" ref="F3216:F3279" si="56">1000*E3216</f>
        <v>9.9579039172299986</v>
      </c>
      <c r="H3216">
        <v>4.0945892333984375</v>
      </c>
      <c r="I3216">
        <v>57602.005629837833</v>
      </c>
      <c r="J3216">
        <f>ROUND(Table1[[#This Row],[Discharge Time (s)]]/3600,3)</f>
        <v>16.001000000000001</v>
      </c>
    </row>
    <row r="3217" spans="1:10" hidden="1">
      <c r="A3217" t="s">
        <v>11</v>
      </c>
      <c r="B3217">
        <v>4</v>
      </c>
      <c r="C3217">
        <v>371</v>
      </c>
      <c r="D3217" t="str">
        <f>IF(OR(MOD((Table1[[#This Row],[Cycle]])-1,8)=0,Table1[[#This Row],[Cycle]]=1),"Yes","No")</f>
        <v>No</v>
      </c>
      <c r="E3217">
        <v>9.9554735180820003E-3</v>
      </c>
      <c r="F3217">
        <f t="shared" si="56"/>
        <v>9.955473518082</v>
      </c>
      <c r="H3217">
        <v>3.8744502067565918</v>
      </c>
      <c r="I3217">
        <v>57600.039838131546</v>
      </c>
      <c r="J3217">
        <f>ROUND(Table1[[#This Row],[Discharge Time (s)]]/3600,3)</f>
        <v>16</v>
      </c>
    </row>
    <row r="3218" spans="1:10" hidden="1">
      <c r="A3218" t="s">
        <v>11</v>
      </c>
      <c r="B3218">
        <v>4</v>
      </c>
      <c r="C3218">
        <v>372</v>
      </c>
      <c r="D3218" t="str">
        <f>IF(OR(MOD((Table1[[#This Row],[Cycle]])-1,8)=0,Table1[[#This Row],[Cycle]]=1),"Yes","No")</f>
        <v>No</v>
      </c>
      <c r="E3218">
        <v>9.9691778506689997E-3</v>
      </c>
      <c r="F3218">
        <f t="shared" si="56"/>
        <v>9.9691778506690003</v>
      </c>
      <c r="H3218">
        <v>3.91648268699646</v>
      </c>
      <c r="I3218">
        <v>57600.039661890871</v>
      </c>
      <c r="J3218">
        <f>ROUND(Table1[[#This Row],[Discharge Time (s)]]/3600,3)</f>
        <v>16</v>
      </c>
    </row>
    <row r="3219" spans="1:10" hidden="1">
      <c r="A3219" t="s">
        <v>11</v>
      </c>
      <c r="B3219">
        <v>4</v>
      </c>
      <c r="C3219">
        <v>373</v>
      </c>
      <c r="D3219" t="str">
        <f>IF(OR(MOD((Table1[[#This Row],[Cycle]])-1,8)=0,Table1[[#This Row],[Cycle]]=1),"Yes","No")</f>
        <v>No</v>
      </c>
      <c r="E3219">
        <v>9.9974421804649993E-3</v>
      </c>
      <c r="F3219">
        <f t="shared" si="56"/>
        <v>9.9974421804649989</v>
      </c>
      <c r="H3219">
        <v>3.91648268699646</v>
      </c>
      <c r="I3219">
        <v>57600.041773351229</v>
      </c>
      <c r="J3219">
        <f>ROUND(Table1[[#This Row],[Discharge Time (s)]]/3600,3)</f>
        <v>16</v>
      </c>
    </row>
    <row r="3220" spans="1:10" hidden="1">
      <c r="A3220" t="s">
        <v>11</v>
      </c>
      <c r="B3220">
        <v>4</v>
      </c>
      <c r="C3220">
        <v>374</v>
      </c>
      <c r="D3220" t="str">
        <f>IF(OR(MOD((Table1[[#This Row],[Cycle]])-1,8)=0,Table1[[#This Row],[Cycle]]=1),"Yes","No")</f>
        <v>No</v>
      </c>
      <c r="E3220">
        <v>1.0044620128274E-2</v>
      </c>
      <c r="F3220">
        <f t="shared" si="56"/>
        <v>10.044620128274</v>
      </c>
      <c r="H3220">
        <v>3.958472728729248</v>
      </c>
      <c r="I3220">
        <v>57602.007369165105</v>
      </c>
      <c r="J3220">
        <f>ROUND(Table1[[#This Row],[Discharge Time (s)]]/3600,3)</f>
        <v>16.001000000000001</v>
      </c>
    </row>
    <row r="3221" spans="1:10" hidden="1">
      <c r="A3221" t="s">
        <v>11</v>
      </c>
      <c r="B3221">
        <v>4</v>
      </c>
      <c r="C3221">
        <v>375</v>
      </c>
      <c r="D3221" t="str">
        <f>IF(OR(MOD((Table1[[#This Row],[Cycle]])-1,8)=0,Table1[[#This Row],[Cycle]]=1),"Yes","No")</f>
        <v>No</v>
      </c>
      <c r="E3221">
        <v>1.005515928665E-2</v>
      </c>
      <c r="F3221">
        <f t="shared" si="56"/>
        <v>10.055159286649999</v>
      </c>
      <c r="H3221">
        <v>3.9564592838287354</v>
      </c>
      <c r="I3221">
        <v>57602.007929996311</v>
      </c>
      <c r="J3221">
        <f>ROUND(Table1[[#This Row],[Discharge Time (s)]]/3600,3)</f>
        <v>16.001000000000001</v>
      </c>
    </row>
    <row r="3222" spans="1:10" hidden="1">
      <c r="A3222" t="s">
        <v>11</v>
      </c>
      <c r="B3222">
        <v>4</v>
      </c>
      <c r="C3222">
        <v>376</v>
      </c>
      <c r="D3222" t="str">
        <f>IF(OR(MOD((Table1[[#This Row],[Cycle]])-1,8)=0,Table1[[#This Row],[Cycle]]=1),"Yes","No")</f>
        <v>No</v>
      </c>
      <c r="E3222">
        <v>0</v>
      </c>
      <c r="F3222">
        <f t="shared" si="56"/>
        <v>0</v>
      </c>
      <c r="H3222">
        <v>3.9564592838287354</v>
      </c>
      <c r="I3222">
        <v>0</v>
      </c>
      <c r="J3222">
        <f>ROUND(Table1[[#This Row],[Discharge Time (s)]]/3600,3)</f>
        <v>0</v>
      </c>
    </row>
    <row r="3223" spans="1:10" hidden="1">
      <c r="A3223" t="s">
        <v>11</v>
      </c>
      <c r="B3223">
        <v>4</v>
      </c>
      <c r="C3223">
        <v>377</v>
      </c>
      <c r="D3223" t="str">
        <f>IF(OR(MOD((Table1[[#This Row],[Cycle]])-1,8)=0,Table1[[#This Row],[Cycle]]=1),"Yes","No")</f>
        <v>Yes</v>
      </c>
      <c r="E3223">
        <v>1.9802342905836001E-2</v>
      </c>
      <c r="F3223">
        <f t="shared" si="56"/>
        <v>19.802342905835999</v>
      </c>
      <c r="H3223">
        <v>3.91448974609375</v>
      </c>
      <c r="I3223">
        <v>122924.66747119185</v>
      </c>
      <c r="J3223">
        <f>ROUND(Table1[[#This Row],[Discharge Time (s)]]/3600,3)</f>
        <v>34.146000000000001</v>
      </c>
    </row>
    <row r="3224" spans="1:10" hidden="1">
      <c r="A3224" t="s">
        <v>11</v>
      </c>
      <c r="B3224">
        <v>4</v>
      </c>
      <c r="C3224">
        <v>378</v>
      </c>
      <c r="D3224" t="str">
        <f>IF(OR(MOD((Table1[[#This Row],[Cycle]])-1,8)=0,Table1[[#This Row],[Cycle]]=1),"Yes","No")</f>
        <v>No</v>
      </c>
      <c r="E3224">
        <v>1.0051681469452E-2</v>
      </c>
      <c r="F3224">
        <f t="shared" si="56"/>
        <v>10.051681469451999</v>
      </c>
      <c r="H3224">
        <v>4.1783876419067383</v>
      </c>
      <c r="I3224">
        <v>57601.99735433521</v>
      </c>
      <c r="J3224">
        <f>ROUND(Table1[[#This Row],[Discharge Time (s)]]/3600,3)</f>
        <v>16.001000000000001</v>
      </c>
    </row>
    <row r="3225" spans="1:10" hidden="1">
      <c r="A3225" t="s">
        <v>11</v>
      </c>
      <c r="B3225">
        <v>4</v>
      </c>
      <c r="C3225">
        <v>379</v>
      </c>
      <c r="D3225" t="str">
        <f>IF(OR(MOD((Table1[[#This Row],[Cycle]])-1,8)=0,Table1[[#This Row],[Cycle]]=1),"Yes","No")</f>
        <v>No</v>
      </c>
      <c r="E3225">
        <v>1.0050727018014001E-2</v>
      </c>
      <c r="F3225">
        <f t="shared" si="56"/>
        <v>10.050727018014001</v>
      </c>
      <c r="H3225">
        <v>4.0402703285217285</v>
      </c>
      <c r="I3225">
        <v>57602.001711440535</v>
      </c>
      <c r="J3225">
        <f>ROUND(Table1[[#This Row],[Discharge Time (s)]]/3600,3)</f>
        <v>16.001000000000001</v>
      </c>
    </row>
    <row r="3226" spans="1:10" hidden="1">
      <c r="A3226" t="s">
        <v>11</v>
      </c>
      <c r="B3226">
        <v>4</v>
      </c>
      <c r="C3226">
        <v>380</v>
      </c>
      <c r="D3226" t="str">
        <f>IF(OR(MOD((Table1[[#This Row],[Cycle]])-1,8)=0,Table1[[#This Row],[Cycle]]=1),"Yes","No")</f>
        <v>No</v>
      </c>
      <c r="E3226">
        <v>1.0054082363159999E-2</v>
      </c>
      <c r="F3226">
        <f t="shared" si="56"/>
        <v>10.054082363159999</v>
      </c>
      <c r="H3226">
        <v>3.8744502067565918</v>
      </c>
      <c r="I3226">
        <v>57602.028376788629</v>
      </c>
      <c r="J3226">
        <f>ROUND(Table1[[#This Row],[Discharge Time (s)]]/3600,3)</f>
        <v>16.001000000000001</v>
      </c>
    </row>
    <row r="3227" spans="1:10" hidden="1">
      <c r="A3227" t="s">
        <v>11</v>
      </c>
      <c r="B3227">
        <v>4</v>
      </c>
      <c r="C3227">
        <v>381</v>
      </c>
      <c r="D3227" t="str">
        <f>IF(OR(MOD((Table1[[#This Row],[Cycle]])-1,8)=0,Table1[[#This Row],[Cycle]]=1),"Yes","No")</f>
        <v>No</v>
      </c>
      <c r="E3227">
        <v>1.0064126468792E-2</v>
      </c>
      <c r="F3227">
        <f t="shared" si="56"/>
        <v>10.064126468791999</v>
      </c>
      <c r="H3227">
        <v>3.91648268699646</v>
      </c>
      <c r="I3227">
        <v>57601.990827430767</v>
      </c>
      <c r="J3227">
        <f>ROUND(Table1[[#This Row],[Discharge Time (s)]]/3600,3)</f>
        <v>16.001000000000001</v>
      </c>
    </row>
    <row r="3228" spans="1:10" hidden="1">
      <c r="A3228" t="s">
        <v>11</v>
      </c>
      <c r="B3228">
        <v>4</v>
      </c>
      <c r="C3228">
        <v>382</v>
      </c>
      <c r="D3228" t="str">
        <f>IF(OR(MOD((Table1[[#This Row],[Cycle]])-1,8)=0,Table1[[#This Row],[Cycle]]=1),"Yes","No")</f>
        <v>No</v>
      </c>
      <c r="E3228">
        <v>1.0066285203794E-2</v>
      </c>
      <c r="F3228">
        <f t="shared" si="56"/>
        <v>10.066285203794001</v>
      </c>
      <c r="H3228">
        <v>3.8323745727539063</v>
      </c>
      <c r="I3228">
        <v>57602.00563529678</v>
      </c>
      <c r="J3228">
        <f>ROUND(Table1[[#This Row],[Discharge Time (s)]]/3600,3)</f>
        <v>16.001000000000001</v>
      </c>
    </row>
    <row r="3229" spans="1:10" hidden="1">
      <c r="A3229" t="s">
        <v>11</v>
      </c>
      <c r="B3229">
        <v>4</v>
      </c>
      <c r="C3229">
        <v>383</v>
      </c>
      <c r="D3229" t="str">
        <f>IF(OR(MOD((Table1[[#This Row],[Cycle]])-1,8)=0,Table1[[#This Row],[Cycle]]=1),"Yes","No")</f>
        <v>No</v>
      </c>
      <c r="E3229">
        <v>1.0042218993215999E-2</v>
      </c>
      <c r="F3229">
        <f t="shared" si="56"/>
        <v>10.042218993216</v>
      </c>
      <c r="H3229">
        <v>3.91448974609375</v>
      </c>
      <c r="I3229">
        <v>57602.00561570916</v>
      </c>
      <c r="J3229">
        <f>ROUND(Table1[[#This Row],[Discharge Time (s)]]/3600,3)</f>
        <v>16.001000000000001</v>
      </c>
    </row>
    <row r="3230" spans="1:10" hidden="1">
      <c r="A3230" t="s">
        <v>11</v>
      </c>
      <c r="B3230">
        <v>4</v>
      </c>
      <c r="C3230">
        <v>384</v>
      </c>
      <c r="D3230" t="str">
        <f>IF(OR(MOD((Table1[[#This Row],[Cycle]])-1,8)=0,Table1[[#This Row],[Cycle]]=1),"Yes","No")</f>
        <v>No</v>
      </c>
      <c r="E3230">
        <v>0</v>
      </c>
      <c r="F3230">
        <f t="shared" si="56"/>
        <v>0</v>
      </c>
      <c r="H3230">
        <v>3.91448974609375</v>
      </c>
      <c r="I3230">
        <v>0</v>
      </c>
      <c r="J3230">
        <f>ROUND(Table1[[#This Row],[Discharge Time (s)]]/3600,3)</f>
        <v>0</v>
      </c>
    </row>
    <row r="3231" spans="1:10" hidden="1">
      <c r="A3231" t="s">
        <v>11</v>
      </c>
      <c r="B3231">
        <v>4</v>
      </c>
      <c r="C3231">
        <v>385</v>
      </c>
      <c r="D3231" t="str">
        <f>IF(OR(MOD((Table1[[#This Row],[Cycle]])-1,8)=0,Table1[[#This Row],[Cycle]]=1),"Yes","No")</f>
        <v>Yes</v>
      </c>
      <c r="E3231">
        <v>1.9739516199399999E-2</v>
      </c>
      <c r="F3231">
        <f t="shared" si="56"/>
        <v>19.739516199399997</v>
      </c>
      <c r="H3231">
        <v>3.91648268699646</v>
      </c>
      <c r="I3231">
        <v>123323.99887574252</v>
      </c>
      <c r="J3231">
        <f>ROUND(Table1[[#This Row],[Discharge Time (s)]]/3600,3)</f>
        <v>34.256999999999998</v>
      </c>
    </row>
    <row r="3232" spans="1:10" hidden="1">
      <c r="A3232" t="s">
        <v>11</v>
      </c>
      <c r="B3232">
        <v>4</v>
      </c>
      <c r="C3232">
        <v>386</v>
      </c>
      <c r="D3232" t="str">
        <f>IF(OR(MOD((Table1[[#This Row],[Cycle]])-1,8)=0,Table1[[#This Row],[Cycle]]=1),"Yes","No")</f>
        <v>No</v>
      </c>
      <c r="E3232">
        <v>1.0000167862532E-2</v>
      </c>
      <c r="F3232">
        <f t="shared" si="56"/>
        <v>10.000167862531999</v>
      </c>
      <c r="H3232">
        <v>4.0945892333984375</v>
      </c>
      <c r="I3232">
        <v>57600.03961618364</v>
      </c>
      <c r="J3232">
        <f>ROUND(Table1[[#This Row],[Discharge Time (s)]]/3600,3)</f>
        <v>16</v>
      </c>
    </row>
    <row r="3233" spans="1:10" hidden="1">
      <c r="A3233" t="s">
        <v>11</v>
      </c>
      <c r="B3233">
        <v>4</v>
      </c>
      <c r="C3233">
        <v>387</v>
      </c>
      <c r="D3233" t="str">
        <f>IF(OR(MOD((Table1[[#This Row],[Cycle]])-1,8)=0,Table1[[#This Row],[Cycle]]=1),"Yes","No")</f>
        <v>No</v>
      </c>
      <c r="E3233">
        <v>1.0000960080388E-2</v>
      </c>
      <c r="F3233">
        <f t="shared" si="56"/>
        <v>10.000960080387999</v>
      </c>
      <c r="H3233">
        <v>3.91448974609375</v>
      </c>
      <c r="I3233">
        <v>57602.005679498034</v>
      </c>
      <c r="J3233">
        <f>ROUND(Table1[[#This Row],[Discharge Time (s)]]/3600,3)</f>
        <v>16.001000000000001</v>
      </c>
    </row>
    <row r="3234" spans="1:10" hidden="1">
      <c r="A3234" t="s">
        <v>11</v>
      </c>
      <c r="B3234">
        <v>4</v>
      </c>
      <c r="C3234">
        <v>388</v>
      </c>
      <c r="D3234" t="str">
        <f>IF(OR(MOD((Table1[[#This Row],[Cycle]])-1,8)=0,Table1[[#This Row],[Cycle]]=1),"Yes","No")</f>
        <v>No</v>
      </c>
      <c r="E3234">
        <v>1.0006225488219E-2</v>
      </c>
      <c r="F3234">
        <f t="shared" si="56"/>
        <v>10.006225488219</v>
      </c>
      <c r="H3234">
        <v>3.8724772930145264</v>
      </c>
      <c r="I3234">
        <v>57602.005754255079</v>
      </c>
      <c r="J3234">
        <f>ROUND(Table1[[#This Row],[Discharge Time (s)]]/3600,3)</f>
        <v>16.001000000000001</v>
      </c>
    </row>
    <row r="3235" spans="1:10" hidden="1">
      <c r="A3235" t="s">
        <v>11</v>
      </c>
      <c r="B3235">
        <v>4</v>
      </c>
      <c r="C3235">
        <v>389</v>
      </c>
      <c r="D3235" t="str">
        <f>IF(OR(MOD((Table1[[#This Row],[Cycle]])-1,8)=0,Table1[[#This Row],[Cycle]]=1),"Yes","No")</f>
        <v>No</v>
      </c>
      <c r="E3235">
        <v>1.0006119105281999E-2</v>
      </c>
      <c r="F3235">
        <f t="shared" si="56"/>
        <v>10.006119105282</v>
      </c>
      <c r="H3235">
        <v>3.91448974609375</v>
      </c>
      <c r="I3235">
        <v>57602.005568056687</v>
      </c>
      <c r="J3235">
        <f>ROUND(Table1[[#This Row],[Discharge Time (s)]]/3600,3)</f>
        <v>16.001000000000001</v>
      </c>
    </row>
    <row r="3236" spans="1:10" hidden="1">
      <c r="A3236" t="s">
        <v>11</v>
      </c>
      <c r="B3236">
        <v>4</v>
      </c>
      <c r="C3236">
        <v>390</v>
      </c>
      <c r="D3236" t="str">
        <f>IF(OR(MOD((Table1[[#This Row],[Cycle]])-1,8)=0,Table1[[#This Row],[Cycle]]=1),"Yes","No")</f>
        <v>No</v>
      </c>
      <c r="E3236">
        <v>1.0003277510202999E-2</v>
      </c>
      <c r="F3236">
        <f t="shared" si="56"/>
        <v>10.003277510202999</v>
      </c>
      <c r="H3236">
        <v>3.958472728729248</v>
      </c>
      <c r="I3236">
        <v>57602.005610843247</v>
      </c>
      <c r="J3236">
        <f>ROUND(Table1[[#This Row],[Discharge Time (s)]]/3600,3)</f>
        <v>16.001000000000001</v>
      </c>
    </row>
    <row r="3237" spans="1:10" hidden="1">
      <c r="A3237" t="s">
        <v>11</v>
      </c>
      <c r="B3237">
        <v>4</v>
      </c>
      <c r="C3237">
        <v>391</v>
      </c>
      <c r="D3237" t="str">
        <f>IF(OR(MOD((Table1[[#This Row],[Cycle]])-1,8)=0,Table1[[#This Row],[Cycle]]=1),"Yes","No")</f>
        <v>No</v>
      </c>
      <c r="E3237">
        <v>9.9942736844699995E-3</v>
      </c>
      <c r="F3237">
        <f t="shared" si="56"/>
        <v>9.9942736844699986</v>
      </c>
      <c r="H3237">
        <v>3.9184780120849609</v>
      </c>
      <c r="I3237">
        <v>57600.039563569138</v>
      </c>
      <c r="J3237">
        <f>ROUND(Table1[[#This Row],[Discharge Time (s)]]/3600,3)</f>
        <v>16</v>
      </c>
    </row>
    <row r="3238" spans="1:10" hidden="1">
      <c r="A3238" t="s">
        <v>11</v>
      </c>
      <c r="B3238">
        <v>4</v>
      </c>
      <c r="C3238">
        <v>392</v>
      </c>
      <c r="D3238" t="str">
        <f>IF(OR(MOD((Table1[[#This Row],[Cycle]])-1,8)=0,Table1[[#This Row],[Cycle]]=1),"Yes","No")</f>
        <v>No</v>
      </c>
      <c r="E3238">
        <v>0</v>
      </c>
      <c r="F3238">
        <f t="shared" si="56"/>
        <v>0</v>
      </c>
      <c r="H3238">
        <v>3.9184780120849609</v>
      </c>
      <c r="I3238">
        <v>0</v>
      </c>
      <c r="J3238">
        <f>ROUND(Table1[[#This Row],[Discharge Time (s)]]/3600,3)</f>
        <v>0</v>
      </c>
    </row>
    <row r="3239" spans="1:10">
      <c r="A3239" t="s">
        <v>10</v>
      </c>
      <c r="B3239">
        <v>5</v>
      </c>
      <c r="C3239" s="13">
        <v>2</v>
      </c>
      <c r="D3239" t="str">
        <f>IF(OR(MOD((Table1[[#This Row],[Cycle]])-1,8)=0,Table1[[#This Row],[Cycle]]=1),"Yes","No")</f>
        <v>No</v>
      </c>
      <c r="E3239">
        <v>1.0052957105615001E-2</v>
      </c>
      <c r="F3239">
        <f t="shared" si="56"/>
        <v>10.052957105615</v>
      </c>
      <c r="H3239">
        <v>1.933530330657959</v>
      </c>
      <c r="I3239">
        <v>57601.97662838269</v>
      </c>
      <c r="J3239">
        <f>ROUND(Table1[[#This Row],[Discharge Time (s)]]/3600,3)</f>
        <v>16.001000000000001</v>
      </c>
    </row>
    <row r="3240" spans="1:10">
      <c r="A3240" t="s">
        <v>10</v>
      </c>
      <c r="B3240">
        <v>5</v>
      </c>
      <c r="C3240" s="13">
        <v>3</v>
      </c>
      <c r="D3240" t="str">
        <f>IF(OR(MOD((Table1[[#This Row],[Cycle]])-1,8)=0,Table1[[#This Row],[Cycle]]=1),"Yes","No")</f>
        <v>No</v>
      </c>
      <c r="E3240">
        <v>1.0048439701723999E-2</v>
      </c>
      <c r="F3240">
        <f t="shared" si="56"/>
        <v>10.048439701724</v>
      </c>
      <c r="H3240">
        <v>1.3629553318023682</v>
      </c>
      <c r="I3240">
        <v>57601.976520963319</v>
      </c>
      <c r="J3240">
        <f>ROUND(Table1[[#This Row],[Discharge Time (s)]]/3600,3)</f>
        <v>16.001000000000001</v>
      </c>
    </row>
    <row r="3241" spans="1:10">
      <c r="A3241" t="s">
        <v>10</v>
      </c>
      <c r="B3241">
        <v>5</v>
      </c>
      <c r="C3241" s="13">
        <v>4</v>
      </c>
      <c r="D3241" t="str">
        <f>IF(OR(MOD((Table1[[#This Row],[Cycle]])-1,8)=0,Table1[[#This Row],[Cycle]]=1),"Yes","No")</f>
        <v>No</v>
      </c>
      <c r="E3241">
        <v>1.0046254564829001E-2</v>
      </c>
      <c r="F3241">
        <f t="shared" si="56"/>
        <v>10.046254564829001</v>
      </c>
      <c r="H3241">
        <v>1.4494082927703857</v>
      </c>
      <c r="I3241">
        <v>57601.976689075833</v>
      </c>
      <c r="J3241">
        <f>ROUND(Table1[[#This Row],[Discharge Time (s)]]/3600,3)</f>
        <v>16.001000000000001</v>
      </c>
    </row>
    <row r="3242" spans="1:10">
      <c r="A3242" t="s">
        <v>10</v>
      </c>
      <c r="B3242">
        <v>5</v>
      </c>
      <c r="C3242" s="13">
        <v>5</v>
      </c>
      <c r="D3242" t="str">
        <f>IF(OR(MOD((Table1[[#This Row],[Cycle]])-1,8)=0,Table1[[#This Row],[Cycle]]=1),"Yes","No")</f>
        <v>No</v>
      </c>
      <c r="E3242">
        <v>1.0051353796362E-2</v>
      </c>
      <c r="F3242">
        <f t="shared" si="56"/>
        <v>10.051353796361999</v>
      </c>
      <c r="H3242">
        <v>1.4494082927703857</v>
      </c>
      <c r="I3242">
        <v>57601.976818976691</v>
      </c>
      <c r="J3242">
        <f>ROUND(Table1[[#This Row],[Discharge Time (s)]]/3600,3)</f>
        <v>16.001000000000001</v>
      </c>
    </row>
    <row r="3243" spans="1:10">
      <c r="A3243" t="s">
        <v>10</v>
      </c>
      <c r="B3243">
        <v>5</v>
      </c>
      <c r="C3243" s="13">
        <v>6</v>
      </c>
      <c r="D3243" t="str">
        <f>IF(OR(MOD((Table1[[#This Row],[Cycle]])-1,8)=0,Table1[[#This Row],[Cycle]]=1),"Yes","No")</f>
        <v>No</v>
      </c>
      <c r="E3243">
        <v>1.0051785590194999E-2</v>
      </c>
      <c r="F3243">
        <f t="shared" si="56"/>
        <v>10.051785590194999</v>
      </c>
      <c r="H3243">
        <v>1.3189890384674072</v>
      </c>
      <c r="I3243">
        <v>57601.980652583414</v>
      </c>
      <c r="J3243">
        <f>ROUND(Table1[[#This Row],[Discharge Time (s)]]/3600,3)</f>
        <v>16.001000000000001</v>
      </c>
    </row>
    <row r="3244" spans="1:10">
      <c r="A3244" t="s">
        <v>10</v>
      </c>
      <c r="B3244">
        <v>5</v>
      </c>
      <c r="C3244" s="13">
        <v>7</v>
      </c>
      <c r="D3244" t="str">
        <f>IF(OR(MOD((Table1[[#This Row],[Cycle]])-1,8)=0,Table1[[#This Row],[Cycle]]=1),"Yes","No")</f>
        <v>No</v>
      </c>
      <c r="E3244">
        <v>1.0049592719069999E-2</v>
      </c>
      <c r="F3244">
        <f t="shared" si="56"/>
        <v>10.049592719069999</v>
      </c>
      <c r="H3244">
        <v>1.4062038660049438</v>
      </c>
      <c r="I3244">
        <v>57601.978512611131</v>
      </c>
      <c r="J3244">
        <f>ROUND(Table1[[#This Row],[Discharge Time (s)]]/3600,3)</f>
        <v>16.001000000000001</v>
      </c>
    </row>
    <row r="3245" spans="1:10">
      <c r="A3245" t="s">
        <v>10</v>
      </c>
      <c r="B3245">
        <v>5</v>
      </c>
      <c r="C3245" s="13">
        <v>8</v>
      </c>
      <c r="D3245" t="str">
        <f>IF(OR(MOD((Table1[[#This Row],[Cycle]])-1,8)=0,Table1[[#This Row],[Cycle]]=1),"Yes","No")</f>
        <v>No</v>
      </c>
      <c r="E3245">
        <v>0</v>
      </c>
      <c r="F3245">
        <f t="shared" si="56"/>
        <v>0</v>
      </c>
      <c r="H3245">
        <v>1.4062038660049438</v>
      </c>
      <c r="I3245">
        <v>0</v>
      </c>
      <c r="J3245">
        <f>ROUND(Table1[[#This Row],[Discharge Time (s)]]/3600,3)</f>
        <v>0</v>
      </c>
    </row>
    <row r="3246" spans="1:10">
      <c r="A3246" t="s">
        <v>10</v>
      </c>
      <c r="B3246">
        <v>5</v>
      </c>
      <c r="C3246" s="13">
        <v>10</v>
      </c>
      <c r="D3246" t="str">
        <f>IF(OR(MOD((Table1[[#This Row],[Cycle]])-1,8)=0,Table1[[#This Row],[Cycle]]=1),"Yes","No")</f>
        <v>No</v>
      </c>
      <c r="E3246">
        <v>1.0049074484496E-2</v>
      </c>
      <c r="F3246">
        <f t="shared" si="56"/>
        <v>10.049074484496</v>
      </c>
      <c r="H3246">
        <v>1.7568584680557251</v>
      </c>
      <c r="I3246">
        <v>57601.992109249455</v>
      </c>
      <c r="J3246">
        <f>ROUND(Table1[[#This Row],[Discharge Time (s)]]/3600,3)</f>
        <v>16.001000000000001</v>
      </c>
    </row>
    <row r="3247" spans="1:10">
      <c r="A3247" t="s">
        <v>10</v>
      </c>
      <c r="B3247">
        <v>5</v>
      </c>
      <c r="C3247" s="13">
        <v>11</v>
      </c>
      <c r="D3247" t="str">
        <f>IF(OR(MOD((Table1[[#This Row],[Cycle]])-1,8)=0,Table1[[#This Row],[Cycle]]=1),"Yes","No")</f>
        <v>No</v>
      </c>
      <c r="E3247">
        <v>1.0048951862555999E-2</v>
      </c>
      <c r="F3247">
        <f t="shared" si="56"/>
        <v>10.048951862555999</v>
      </c>
      <c r="H3247">
        <v>1.3629553318023682</v>
      </c>
      <c r="I3247">
        <v>57601.976427963818</v>
      </c>
      <c r="J3247">
        <f>ROUND(Table1[[#This Row],[Discharge Time (s)]]/3600,3)</f>
        <v>16.001000000000001</v>
      </c>
    </row>
    <row r="3248" spans="1:10">
      <c r="A3248" t="s">
        <v>10</v>
      </c>
      <c r="B3248">
        <v>5</v>
      </c>
      <c r="C3248" s="13">
        <v>12</v>
      </c>
      <c r="D3248" t="str">
        <f>IF(OR(MOD((Table1[[#This Row],[Cycle]])-1,8)=0,Table1[[#This Row],[Cycle]]=1),"Yes","No")</f>
        <v>No</v>
      </c>
      <c r="E3248">
        <v>1.0049394778754999E-2</v>
      </c>
      <c r="F3248">
        <f t="shared" si="56"/>
        <v>10.049394778755</v>
      </c>
      <c r="H3248">
        <v>1.4069216251373291</v>
      </c>
      <c r="I3248">
        <v>57601.976519382239</v>
      </c>
      <c r="J3248">
        <f>ROUND(Table1[[#This Row],[Discharge Time (s)]]/3600,3)</f>
        <v>16.001000000000001</v>
      </c>
    </row>
    <row r="3249" spans="1:10">
      <c r="A3249" t="s">
        <v>10</v>
      </c>
      <c r="B3249">
        <v>5</v>
      </c>
      <c r="C3249" s="13">
        <v>13</v>
      </c>
      <c r="D3249" t="str">
        <f>IF(OR(MOD((Table1[[#This Row],[Cycle]])-1,8)=0,Table1[[#This Row],[Cycle]]=1),"Yes","No")</f>
        <v>No</v>
      </c>
      <c r="E3249">
        <v>1.0054470501497E-2</v>
      </c>
      <c r="F3249">
        <f t="shared" si="56"/>
        <v>10.054470501496999</v>
      </c>
      <c r="H3249">
        <v>1.4062038660049438</v>
      </c>
      <c r="I3249">
        <v>57601.976691011107</v>
      </c>
      <c r="J3249">
        <f>ROUND(Table1[[#This Row],[Discharge Time (s)]]/3600,3)</f>
        <v>16.001000000000001</v>
      </c>
    </row>
    <row r="3250" spans="1:10">
      <c r="A3250" t="s">
        <v>10</v>
      </c>
      <c r="B3250">
        <v>5</v>
      </c>
      <c r="C3250" s="13">
        <v>14</v>
      </c>
      <c r="D3250" t="str">
        <f>IF(OR(MOD((Table1[[#This Row],[Cycle]])-1,8)=0,Table1[[#This Row],[Cycle]]=1),"Yes","No")</f>
        <v>No</v>
      </c>
      <c r="E3250">
        <v>1.0051005168529E-2</v>
      </c>
      <c r="F3250">
        <f t="shared" si="56"/>
        <v>10.051005168529</v>
      </c>
      <c r="H3250">
        <v>1.3636515140533447</v>
      </c>
      <c r="I3250">
        <v>57601.976390452357</v>
      </c>
      <c r="J3250">
        <f>ROUND(Table1[[#This Row],[Discharge Time (s)]]/3600,3)</f>
        <v>16.001000000000001</v>
      </c>
    </row>
    <row r="3251" spans="1:10">
      <c r="A3251" t="s">
        <v>10</v>
      </c>
      <c r="B3251">
        <v>5</v>
      </c>
      <c r="C3251" s="13">
        <v>15</v>
      </c>
      <c r="D3251" t="str">
        <f>IF(OR(MOD((Table1[[#This Row],[Cycle]])-1,8)=0,Table1[[#This Row],[Cycle]]=1),"Yes","No")</f>
        <v>No</v>
      </c>
      <c r="E3251">
        <v>1.0060562422349E-2</v>
      </c>
      <c r="F3251">
        <f t="shared" si="56"/>
        <v>10.060562422348999</v>
      </c>
      <c r="H3251">
        <v>1.4494082927703857</v>
      </c>
      <c r="I3251">
        <v>57601.984982881142</v>
      </c>
      <c r="J3251">
        <f>ROUND(Table1[[#This Row],[Discharge Time (s)]]/3600,3)</f>
        <v>16.001000000000001</v>
      </c>
    </row>
    <row r="3252" spans="1:10">
      <c r="A3252" t="s">
        <v>10</v>
      </c>
      <c r="B3252">
        <v>5</v>
      </c>
      <c r="C3252" s="13">
        <v>16</v>
      </c>
      <c r="D3252" t="str">
        <f>IF(OR(MOD((Table1[[#This Row],[Cycle]])-1,8)=0,Table1[[#This Row],[Cycle]]=1),"Yes","No")</f>
        <v>No</v>
      </c>
      <c r="E3252">
        <v>0</v>
      </c>
      <c r="F3252">
        <f t="shared" si="56"/>
        <v>0</v>
      </c>
      <c r="H3252">
        <v>1.4494082927703857</v>
      </c>
      <c r="I3252">
        <v>0</v>
      </c>
      <c r="J3252">
        <f>ROUND(Table1[[#This Row],[Discharge Time (s)]]/3600,3)</f>
        <v>0</v>
      </c>
    </row>
    <row r="3253" spans="1:10">
      <c r="A3253" t="s">
        <v>10</v>
      </c>
      <c r="B3253">
        <v>5</v>
      </c>
      <c r="C3253" s="13">
        <v>18</v>
      </c>
      <c r="D3253" t="str">
        <f>IF(OR(MOD((Table1[[#This Row],[Cycle]])-1,8)=0,Table1[[#This Row],[Cycle]]=1),"Yes","No")</f>
        <v>No</v>
      </c>
      <c r="E3253">
        <v>1.0071444333533E-2</v>
      </c>
      <c r="F3253">
        <f t="shared" si="56"/>
        <v>10.071444333533</v>
      </c>
      <c r="H3253">
        <v>1.8437610864639282</v>
      </c>
      <c r="I3253">
        <v>57601.976651542231</v>
      </c>
      <c r="J3253">
        <f>ROUND(Table1[[#This Row],[Discharge Time (s)]]/3600,3)</f>
        <v>16.001000000000001</v>
      </c>
    </row>
    <row r="3254" spans="1:10">
      <c r="A3254" t="s">
        <v>10</v>
      </c>
      <c r="B3254">
        <v>5</v>
      </c>
      <c r="C3254" s="13">
        <v>19</v>
      </c>
      <c r="D3254" t="str">
        <f>IF(OR(MOD((Table1[[#This Row],[Cycle]])-1,8)=0,Table1[[#This Row],[Cycle]]=1),"Yes","No")</f>
        <v>No</v>
      </c>
      <c r="E3254">
        <v>1.0071338799136E-2</v>
      </c>
      <c r="F3254">
        <f t="shared" si="56"/>
        <v>10.071338799135999</v>
      </c>
      <c r="H3254">
        <v>1.4054868221282959</v>
      </c>
      <c r="I3254">
        <v>57601.981921896018</v>
      </c>
      <c r="J3254">
        <f>ROUND(Table1[[#This Row],[Discharge Time (s)]]/3600,3)</f>
        <v>16.001000000000001</v>
      </c>
    </row>
    <row r="3255" spans="1:10">
      <c r="A3255" t="s">
        <v>10</v>
      </c>
      <c r="B3255">
        <v>5</v>
      </c>
      <c r="C3255" s="13">
        <v>20</v>
      </c>
      <c r="D3255" t="str">
        <f>IF(OR(MOD((Table1[[#This Row],[Cycle]])-1,8)=0,Table1[[#This Row],[Cycle]]=1),"Yes","No")</f>
        <v>No</v>
      </c>
      <c r="E3255">
        <v>1.0066759136600999E-2</v>
      </c>
      <c r="F3255">
        <f t="shared" si="56"/>
        <v>10.066759136601</v>
      </c>
      <c r="H3255">
        <v>1.3636515140533447</v>
      </c>
      <c r="I3255">
        <v>57601.976414512719</v>
      </c>
      <c r="J3255">
        <f>ROUND(Table1[[#This Row],[Discharge Time (s)]]/3600,3)</f>
        <v>16.001000000000001</v>
      </c>
    </row>
    <row r="3256" spans="1:10">
      <c r="A3256" t="s">
        <v>10</v>
      </c>
      <c r="B3256">
        <v>5</v>
      </c>
      <c r="C3256" s="13">
        <v>21</v>
      </c>
      <c r="D3256" t="str">
        <f>IF(OR(MOD((Table1[[#This Row],[Cycle]])-1,8)=0,Table1[[#This Row],[Cycle]]=1),"Yes","No")</f>
        <v>No</v>
      </c>
      <c r="E3256">
        <v>1.0063709089698E-2</v>
      </c>
      <c r="F3256">
        <f t="shared" si="56"/>
        <v>10.063709089697999</v>
      </c>
      <c r="H3256">
        <v>1.4501477479934692</v>
      </c>
      <c r="I3256">
        <v>57601.976453465759</v>
      </c>
      <c r="J3256">
        <f>ROUND(Table1[[#This Row],[Discharge Time (s)]]/3600,3)</f>
        <v>16.001000000000001</v>
      </c>
    </row>
    <row r="3257" spans="1:10">
      <c r="A3257" t="s">
        <v>10</v>
      </c>
      <c r="B3257">
        <v>5</v>
      </c>
      <c r="C3257" s="13">
        <v>22</v>
      </c>
      <c r="D3257" t="str">
        <f>IF(OR(MOD((Table1[[#This Row],[Cycle]])-1,8)=0,Table1[[#This Row],[Cycle]]=1),"Yes","No")</f>
        <v>No</v>
      </c>
      <c r="E3257">
        <v>1.0069595846981E-2</v>
      </c>
      <c r="F3257">
        <f t="shared" si="56"/>
        <v>10.069595846981001</v>
      </c>
      <c r="H3257">
        <v>1.3629553318023682</v>
      </c>
      <c r="I3257">
        <v>57601.976714365526</v>
      </c>
      <c r="J3257">
        <f>ROUND(Table1[[#This Row],[Discharge Time (s)]]/3600,3)</f>
        <v>16.001000000000001</v>
      </c>
    </row>
    <row r="3258" spans="1:10">
      <c r="A3258" t="s">
        <v>10</v>
      </c>
      <c r="B3258">
        <v>5</v>
      </c>
      <c r="C3258" s="13">
        <v>23</v>
      </c>
      <c r="D3258" t="str">
        <f>IF(OR(MOD((Table1[[#This Row],[Cycle]])-1,8)=0,Table1[[#This Row],[Cycle]]=1),"Yes","No")</f>
        <v>No</v>
      </c>
      <c r="E3258">
        <v>1.0067528717082001E-2</v>
      </c>
      <c r="F3258">
        <f t="shared" si="56"/>
        <v>10.067528717082</v>
      </c>
      <c r="H3258">
        <v>1.5364676713943481</v>
      </c>
      <c r="I3258">
        <v>57601.976276119123</v>
      </c>
      <c r="J3258">
        <f>ROUND(Table1[[#This Row],[Discharge Time (s)]]/3600,3)</f>
        <v>16.001000000000001</v>
      </c>
    </row>
    <row r="3259" spans="1:10">
      <c r="A3259" t="s">
        <v>10</v>
      </c>
      <c r="B3259">
        <v>5</v>
      </c>
      <c r="C3259" s="13">
        <v>24</v>
      </c>
      <c r="D3259" t="str">
        <f>IF(OR(MOD((Table1[[#This Row],[Cycle]])-1,8)=0,Table1[[#This Row],[Cycle]]=1),"Yes","No")</f>
        <v>No</v>
      </c>
      <c r="E3259">
        <v>0</v>
      </c>
      <c r="F3259">
        <f t="shared" si="56"/>
        <v>0</v>
      </c>
      <c r="H3259">
        <v>1.5364676713943481</v>
      </c>
      <c r="I3259">
        <v>0</v>
      </c>
      <c r="J3259">
        <f>ROUND(Table1[[#This Row],[Discharge Time (s)]]/3600,3)</f>
        <v>0</v>
      </c>
    </row>
    <row r="3260" spans="1:10">
      <c r="A3260" t="s">
        <v>10</v>
      </c>
      <c r="B3260">
        <v>5</v>
      </c>
      <c r="C3260" s="13">
        <v>26</v>
      </c>
      <c r="D3260" t="str">
        <f>IF(OR(MOD((Table1[[#This Row],[Cycle]])-1,8)=0,Table1[[#This Row],[Cycle]]=1),"Yes","No")</f>
        <v>No</v>
      </c>
      <c r="E3260">
        <v>1.0058298580798999E-2</v>
      </c>
      <c r="F3260">
        <f t="shared" si="56"/>
        <v>10.058298580798999</v>
      </c>
      <c r="H3260">
        <v>1.7577548027038574</v>
      </c>
      <c r="I3260">
        <v>57601.976612393613</v>
      </c>
      <c r="J3260">
        <f>ROUND(Table1[[#This Row],[Discharge Time (s)]]/3600,3)</f>
        <v>16.001000000000001</v>
      </c>
    </row>
    <row r="3261" spans="1:10">
      <c r="A3261" t="s">
        <v>10</v>
      </c>
      <c r="B3261">
        <v>5</v>
      </c>
      <c r="C3261" s="13">
        <v>27</v>
      </c>
      <c r="D3261" t="str">
        <f>IF(OR(MOD((Table1[[#This Row],[Cycle]])-1,8)=0,Table1[[#This Row],[Cycle]]=1),"Yes","No")</f>
        <v>No</v>
      </c>
      <c r="E3261">
        <v>1.0056527455299001E-2</v>
      </c>
      <c r="F3261">
        <f t="shared" si="56"/>
        <v>10.056527455299001</v>
      </c>
      <c r="H3261">
        <v>1.5364676713943481</v>
      </c>
      <c r="I3261">
        <v>57601.976604627795</v>
      </c>
      <c r="J3261">
        <f>ROUND(Table1[[#This Row],[Discharge Time (s)]]/3600,3)</f>
        <v>16.001000000000001</v>
      </c>
    </row>
    <row r="3262" spans="1:10">
      <c r="A3262" t="s">
        <v>10</v>
      </c>
      <c r="B3262">
        <v>5</v>
      </c>
      <c r="C3262" s="13">
        <v>28</v>
      </c>
      <c r="D3262" t="str">
        <f>IF(OR(MOD((Table1[[#This Row],[Cycle]])-1,8)=0,Table1[[#This Row],[Cycle]]=1),"Yes","No")</f>
        <v>No</v>
      </c>
      <c r="E3262">
        <v>1.0057559802661001E-2</v>
      </c>
      <c r="F3262">
        <f t="shared" si="56"/>
        <v>10.057559802661</v>
      </c>
      <c r="H3262">
        <v>1.4494082927703857</v>
      </c>
      <c r="I3262">
        <v>57601.976524171288</v>
      </c>
      <c r="J3262">
        <f>ROUND(Table1[[#This Row],[Discharge Time (s)]]/3600,3)</f>
        <v>16.001000000000001</v>
      </c>
    </row>
    <row r="3263" spans="1:10">
      <c r="A3263" t="s">
        <v>10</v>
      </c>
      <c r="B3263">
        <v>5</v>
      </c>
      <c r="C3263" s="13">
        <v>29</v>
      </c>
      <c r="D3263" t="str">
        <f>IF(OR(MOD((Table1[[#This Row],[Cycle]])-1,8)=0,Table1[[#This Row],[Cycle]]=1),"Yes","No")</f>
        <v>No</v>
      </c>
      <c r="E3263">
        <v>1.0056514299016E-2</v>
      </c>
      <c r="F3263">
        <f t="shared" si="56"/>
        <v>10.056514299015999</v>
      </c>
      <c r="H3263">
        <v>1.4933297634124756</v>
      </c>
      <c r="I3263">
        <v>57601.977292873766</v>
      </c>
      <c r="J3263">
        <f>ROUND(Table1[[#This Row],[Discharge Time (s)]]/3600,3)</f>
        <v>16.001000000000001</v>
      </c>
    </row>
    <row r="3264" spans="1:10">
      <c r="A3264" t="s">
        <v>10</v>
      </c>
      <c r="B3264">
        <v>5</v>
      </c>
      <c r="C3264" s="13">
        <v>30</v>
      </c>
      <c r="D3264" t="str">
        <f>IF(OR(MOD((Table1[[#This Row],[Cycle]])-1,8)=0,Table1[[#This Row],[Cycle]]=1),"Yes","No")</f>
        <v>No</v>
      </c>
      <c r="E3264">
        <v>1.0053016295318001E-2</v>
      </c>
      <c r="F3264">
        <f t="shared" si="56"/>
        <v>10.053016295318001</v>
      </c>
      <c r="H3264">
        <v>1.4501477479934692</v>
      </c>
      <c r="I3264">
        <v>57601.975934427799</v>
      </c>
      <c r="J3264">
        <f>ROUND(Table1[[#This Row],[Discharge Time (s)]]/3600,3)</f>
        <v>16.001000000000001</v>
      </c>
    </row>
    <row r="3265" spans="1:10">
      <c r="A3265" t="s">
        <v>10</v>
      </c>
      <c r="B3265">
        <v>5</v>
      </c>
      <c r="C3265" s="13">
        <v>31</v>
      </c>
      <c r="D3265" t="str">
        <f>IF(OR(MOD((Table1[[#This Row],[Cycle]])-1,8)=0,Table1[[#This Row],[Cycle]]=1),"Yes","No")</f>
        <v>No</v>
      </c>
      <c r="E3265">
        <v>1.0061535761628999E-2</v>
      </c>
      <c r="F3265">
        <f t="shared" si="56"/>
        <v>10.061535761628999</v>
      </c>
      <c r="H3265">
        <v>1.4062038660049438</v>
      </c>
      <c r="I3265">
        <v>57601.977419692659</v>
      </c>
      <c r="J3265">
        <f>ROUND(Table1[[#This Row],[Discharge Time (s)]]/3600,3)</f>
        <v>16.001000000000001</v>
      </c>
    </row>
    <row r="3266" spans="1:10">
      <c r="A3266" t="s">
        <v>10</v>
      </c>
      <c r="B3266">
        <v>5</v>
      </c>
      <c r="C3266" s="13">
        <v>32</v>
      </c>
      <c r="D3266" t="str">
        <f>IF(OR(MOD((Table1[[#This Row],[Cycle]])-1,8)=0,Table1[[#This Row],[Cycle]]=1),"Yes","No")</f>
        <v>No</v>
      </c>
      <c r="E3266">
        <v>0</v>
      </c>
      <c r="F3266">
        <f t="shared" si="56"/>
        <v>0</v>
      </c>
      <c r="H3266">
        <v>1.4062038660049438</v>
      </c>
      <c r="I3266">
        <v>0</v>
      </c>
      <c r="J3266">
        <f>ROUND(Table1[[#This Row],[Discharge Time (s)]]/3600,3)</f>
        <v>0</v>
      </c>
    </row>
    <row r="3267" spans="1:10">
      <c r="A3267" t="s">
        <v>10</v>
      </c>
      <c r="B3267">
        <v>5</v>
      </c>
      <c r="C3267" s="13">
        <v>34</v>
      </c>
      <c r="D3267" t="str">
        <f>IF(OR(MOD((Table1[[#This Row],[Cycle]])-1,8)=0,Table1[[#This Row],[Cycle]]=1),"Yes","No")</f>
        <v>No</v>
      </c>
      <c r="E3267">
        <v>1.0055381740594E-2</v>
      </c>
      <c r="F3267">
        <f t="shared" si="56"/>
        <v>10.055381740593999</v>
      </c>
      <c r="H3267">
        <v>0</v>
      </c>
      <c r="I3267">
        <v>57601.99318710604</v>
      </c>
      <c r="J3267">
        <f>ROUND(Table1[[#This Row],[Discharge Time (s)]]/3600,3)</f>
        <v>16.001000000000001</v>
      </c>
    </row>
    <row r="3268" spans="1:10">
      <c r="A3268" t="s">
        <v>10</v>
      </c>
      <c r="B3268">
        <v>5</v>
      </c>
      <c r="C3268" s="13">
        <v>35</v>
      </c>
      <c r="D3268" t="str">
        <f>IF(OR(MOD((Table1[[#This Row],[Cycle]])-1,8)=0,Table1[[#This Row],[Cycle]]=1),"Yes","No")</f>
        <v>No</v>
      </c>
      <c r="E3268">
        <v>1.0061116834368E-2</v>
      </c>
      <c r="F3268">
        <f t="shared" si="56"/>
        <v>10.061116834368001</v>
      </c>
      <c r="H3268">
        <v>1.4940916299819946</v>
      </c>
      <c r="I3268">
        <v>57602.002868877986</v>
      </c>
      <c r="J3268">
        <f>ROUND(Table1[[#This Row],[Discharge Time (s)]]/3600,3)</f>
        <v>16.001000000000001</v>
      </c>
    </row>
    <row r="3269" spans="1:10">
      <c r="A3269" t="s">
        <v>10</v>
      </c>
      <c r="B3269">
        <v>5</v>
      </c>
      <c r="C3269" s="13">
        <v>36</v>
      </c>
      <c r="D3269" t="str">
        <f>IF(OR(MOD((Table1[[#This Row],[Cycle]])-1,8)=0,Table1[[#This Row],[Cycle]]=1),"Yes","No")</f>
        <v>No</v>
      </c>
      <c r="E3269">
        <v>1.0056739268467001E-2</v>
      </c>
      <c r="F3269">
        <f t="shared" si="56"/>
        <v>10.056739268467</v>
      </c>
      <c r="H3269">
        <v>1.5372512340545654</v>
      </c>
      <c r="I3269">
        <v>57602.003400475049</v>
      </c>
      <c r="J3269">
        <f>ROUND(Table1[[#This Row],[Discharge Time (s)]]/3600,3)</f>
        <v>16.001000000000001</v>
      </c>
    </row>
    <row r="3270" spans="1:10">
      <c r="A3270" t="s">
        <v>10</v>
      </c>
      <c r="B3270">
        <v>5</v>
      </c>
      <c r="C3270" s="13">
        <v>37</v>
      </c>
      <c r="D3270" t="str">
        <f>IF(OR(MOD((Table1[[#This Row],[Cycle]])-1,8)=0,Table1[[#This Row],[Cycle]]=1),"Yes","No")</f>
        <v>No</v>
      </c>
      <c r="E3270">
        <v>1.0056868489475001E-2</v>
      </c>
      <c r="F3270">
        <f t="shared" si="56"/>
        <v>10.056868489475001</v>
      </c>
      <c r="H3270">
        <v>1.45088791847229</v>
      </c>
      <c r="I3270">
        <v>57601.992510771743</v>
      </c>
      <c r="J3270">
        <f>ROUND(Table1[[#This Row],[Discharge Time (s)]]/3600,3)</f>
        <v>16.001000000000001</v>
      </c>
    </row>
    <row r="3271" spans="1:10">
      <c r="A3271" t="s">
        <v>10</v>
      </c>
      <c r="B3271">
        <v>5</v>
      </c>
      <c r="C3271" s="13">
        <v>38</v>
      </c>
      <c r="D3271" t="str">
        <f>IF(OR(MOD((Table1[[#This Row],[Cycle]])-1,8)=0,Table1[[#This Row],[Cycle]]=1),"Yes","No")</f>
        <v>No</v>
      </c>
      <c r="E3271">
        <v>1.0056241507854001E-2</v>
      </c>
      <c r="F3271">
        <f t="shared" si="56"/>
        <v>10.056241507854001</v>
      </c>
      <c r="H3271">
        <v>1.4062038660049438</v>
      </c>
      <c r="I3271">
        <v>57601.99429580479</v>
      </c>
      <c r="J3271">
        <f>ROUND(Table1[[#This Row],[Discharge Time (s)]]/3600,3)</f>
        <v>16.001000000000001</v>
      </c>
    </row>
    <row r="3272" spans="1:10">
      <c r="A3272" t="s">
        <v>10</v>
      </c>
      <c r="B3272">
        <v>5</v>
      </c>
      <c r="C3272" s="13">
        <v>39</v>
      </c>
      <c r="D3272" t="str">
        <f>IF(OR(MOD((Table1[[#This Row],[Cycle]])-1,8)=0,Table1[[#This Row],[Cycle]]=1),"Yes","No")</f>
        <v>No</v>
      </c>
      <c r="E3272">
        <v>1.0053119794437E-2</v>
      </c>
      <c r="F3272">
        <f t="shared" si="56"/>
        <v>10.053119794437</v>
      </c>
      <c r="H3272">
        <v>1.53803551197052</v>
      </c>
      <c r="I3272">
        <v>57601.980989918156</v>
      </c>
      <c r="J3272">
        <f>ROUND(Table1[[#This Row],[Discharge Time (s)]]/3600,3)</f>
        <v>16.001000000000001</v>
      </c>
    </row>
    <row r="3273" spans="1:10">
      <c r="A3273" t="s">
        <v>10</v>
      </c>
      <c r="B3273">
        <v>5</v>
      </c>
      <c r="C3273" s="13">
        <v>40</v>
      </c>
      <c r="D3273" t="str">
        <f>IF(OR(MOD((Table1[[#This Row],[Cycle]])-1,8)=0,Table1[[#This Row],[Cycle]]=1),"Yes","No")</f>
        <v>No</v>
      </c>
      <c r="E3273">
        <v>0</v>
      </c>
      <c r="F3273">
        <f t="shared" si="56"/>
        <v>0</v>
      </c>
      <c r="H3273">
        <v>1.53803551197052</v>
      </c>
      <c r="I3273">
        <v>0</v>
      </c>
      <c r="J3273">
        <f>ROUND(Table1[[#This Row],[Discharge Time (s)]]/3600,3)</f>
        <v>0</v>
      </c>
    </row>
    <row r="3274" spans="1:10">
      <c r="A3274" t="s">
        <v>10</v>
      </c>
      <c r="B3274">
        <v>5</v>
      </c>
      <c r="C3274" s="13">
        <v>42</v>
      </c>
      <c r="D3274" t="str">
        <f>IF(OR(MOD((Table1[[#This Row],[Cycle]])-1,8)=0,Table1[[#This Row],[Cycle]]=1),"Yes","No")</f>
        <v>No</v>
      </c>
      <c r="E3274">
        <v>1.0049925107717E-2</v>
      </c>
      <c r="F3274">
        <f t="shared" si="56"/>
        <v>10.049925107717</v>
      </c>
      <c r="H3274">
        <v>1.8876602649688721</v>
      </c>
      <c r="I3274">
        <v>57601.990045779239</v>
      </c>
      <c r="J3274">
        <f>ROUND(Table1[[#This Row],[Discharge Time (s)]]/3600,3)</f>
        <v>16.001000000000001</v>
      </c>
    </row>
    <row r="3275" spans="1:10">
      <c r="A3275" t="s">
        <v>10</v>
      </c>
      <c r="B3275">
        <v>5</v>
      </c>
      <c r="C3275" s="13">
        <v>43</v>
      </c>
      <c r="D3275" t="str">
        <f>IF(OR(MOD((Table1[[#This Row],[Cycle]])-1,8)=0,Table1[[#This Row],[Cycle]]=1),"Yes","No")</f>
        <v>No</v>
      </c>
      <c r="E3275">
        <v>1.0048854870083E-2</v>
      </c>
      <c r="F3275">
        <f t="shared" si="56"/>
        <v>10.048854870083</v>
      </c>
      <c r="H3275">
        <v>1.4069216251373291</v>
      </c>
      <c r="I3275">
        <v>57601.978730356015</v>
      </c>
      <c r="J3275">
        <f>ROUND(Table1[[#This Row],[Discharge Time (s)]]/3600,3)</f>
        <v>16.001000000000001</v>
      </c>
    </row>
    <row r="3276" spans="1:10">
      <c r="A3276" t="s">
        <v>10</v>
      </c>
      <c r="B3276">
        <v>5</v>
      </c>
      <c r="C3276" s="13">
        <v>44</v>
      </c>
      <c r="D3276" t="str">
        <f>IF(OR(MOD((Table1[[#This Row],[Cycle]])-1,8)=0,Table1[[#This Row],[Cycle]]=1),"Yes","No")</f>
        <v>No</v>
      </c>
      <c r="E3276">
        <v>1.0052904154370001E-2</v>
      </c>
      <c r="F3276">
        <f t="shared" si="56"/>
        <v>10.052904154370001</v>
      </c>
      <c r="H3276">
        <v>1.5372512340545654</v>
      </c>
      <c r="I3276">
        <v>57601.987087601345</v>
      </c>
      <c r="J3276">
        <f>ROUND(Table1[[#This Row],[Discharge Time (s)]]/3600,3)</f>
        <v>16.001000000000001</v>
      </c>
    </row>
    <row r="3277" spans="1:10">
      <c r="A3277" t="s">
        <v>10</v>
      </c>
      <c r="B3277">
        <v>5</v>
      </c>
      <c r="C3277" s="13">
        <v>45</v>
      </c>
      <c r="D3277" t="str">
        <f>IF(OR(MOD((Table1[[#This Row],[Cycle]])-1,8)=0,Table1[[#This Row],[Cycle]]=1),"Yes","No")</f>
        <v>No</v>
      </c>
      <c r="E3277">
        <v>1.0055874675507E-2</v>
      </c>
      <c r="F3277">
        <f t="shared" si="56"/>
        <v>10.055874675507001</v>
      </c>
      <c r="H3277">
        <v>1.4076402187347412</v>
      </c>
      <c r="I3277">
        <v>57600.038273404629</v>
      </c>
      <c r="J3277">
        <f>ROUND(Table1[[#This Row],[Discharge Time (s)]]/3600,3)</f>
        <v>16</v>
      </c>
    </row>
    <row r="3278" spans="1:10">
      <c r="A3278" t="s">
        <v>10</v>
      </c>
      <c r="B3278">
        <v>5</v>
      </c>
      <c r="C3278" s="13">
        <v>46</v>
      </c>
      <c r="D3278" t="str">
        <f>IF(OR(MOD((Table1[[#This Row],[Cycle]])-1,8)=0,Table1[[#This Row],[Cycle]]=1),"Yes","No")</f>
        <v>No</v>
      </c>
      <c r="E3278">
        <v>1.0055080427467E-2</v>
      </c>
      <c r="F3278">
        <f t="shared" si="56"/>
        <v>10.055080427467001</v>
      </c>
      <c r="H3278">
        <v>1.4069216251373291</v>
      </c>
      <c r="I3278">
        <v>57602.00549022833</v>
      </c>
      <c r="J3278">
        <f>ROUND(Table1[[#This Row],[Discharge Time (s)]]/3600,3)</f>
        <v>16.001000000000001</v>
      </c>
    </row>
    <row r="3279" spans="1:10">
      <c r="A3279" t="s">
        <v>10</v>
      </c>
      <c r="B3279">
        <v>5</v>
      </c>
      <c r="C3279" s="13">
        <v>47</v>
      </c>
      <c r="D3279" t="str">
        <f>IF(OR(MOD((Table1[[#This Row],[Cycle]])-1,8)=0,Table1[[#This Row],[Cycle]]=1),"Yes","No")</f>
        <v>No</v>
      </c>
      <c r="E3279">
        <v>1.005738882287E-2</v>
      </c>
      <c r="F3279">
        <f t="shared" si="56"/>
        <v>10.057388822869999</v>
      </c>
      <c r="H3279">
        <v>1.4062038660049438</v>
      </c>
      <c r="I3279">
        <v>57602.005336073998</v>
      </c>
      <c r="J3279">
        <f>ROUND(Table1[[#This Row],[Discharge Time (s)]]/3600,3)</f>
        <v>16.001000000000001</v>
      </c>
    </row>
    <row r="3280" spans="1:10">
      <c r="A3280" t="s">
        <v>10</v>
      </c>
      <c r="B3280">
        <v>5</v>
      </c>
      <c r="C3280" s="13">
        <v>48</v>
      </c>
      <c r="D3280" t="str">
        <f>IF(OR(MOD((Table1[[#This Row],[Cycle]])-1,8)=0,Table1[[#This Row],[Cycle]]=1),"Yes","No")</f>
        <v>No</v>
      </c>
      <c r="E3280">
        <v>0</v>
      </c>
      <c r="F3280">
        <f t="shared" ref="F3280:F3343" si="57">1000*E3280</f>
        <v>0</v>
      </c>
      <c r="H3280">
        <v>1.4062038660049438</v>
      </c>
      <c r="I3280">
        <v>0</v>
      </c>
      <c r="J3280">
        <f>ROUND(Table1[[#This Row],[Discharge Time (s)]]/3600,3)</f>
        <v>0</v>
      </c>
    </row>
    <row r="3281" spans="1:10">
      <c r="A3281" t="s">
        <v>10</v>
      </c>
      <c r="B3281">
        <v>5</v>
      </c>
      <c r="C3281" s="13">
        <v>50</v>
      </c>
      <c r="D3281" t="str">
        <f>IF(OR(MOD((Table1[[#This Row],[Cycle]])-1,8)=0,Table1[[#This Row],[Cycle]]=1),"Yes","No")</f>
        <v>No</v>
      </c>
      <c r="E3281">
        <v>1.0047437625387999E-2</v>
      </c>
      <c r="F3281">
        <f t="shared" si="57"/>
        <v>10.047437625388</v>
      </c>
      <c r="H3281">
        <v>1.8007799386978149</v>
      </c>
      <c r="I3281">
        <v>57602.000131847963</v>
      </c>
      <c r="J3281">
        <f>ROUND(Table1[[#This Row],[Discharge Time (s)]]/3600,3)</f>
        <v>16.001000000000001</v>
      </c>
    </row>
    <row r="3282" spans="1:10">
      <c r="A3282" t="s">
        <v>10</v>
      </c>
      <c r="B3282">
        <v>5</v>
      </c>
      <c r="C3282" s="13">
        <v>51</v>
      </c>
      <c r="D3282" t="str">
        <f>IF(OR(MOD((Table1[[#This Row],[Cycle]])-1,8)=0,Table1[[#This Row],[Cycle]]=1),"Yes","No")</f>
        <v>No</v>
      </c>
      <c r="E3282">
        <v>1.0050478865856E-2</v>
      </c>
      <c r="F3282">
        <f t="shared" si="57"/>
        <v>10.050478865856</v>
      </c>
      <c r="H3282">
        <v>1.45088791847229</v>
      </c>
      <c r="I3282">
        <v>57601.999254595416</v>
      </c>
      <c r="J3282">
        <f>ROUND(Table1[[#This Row],[Discharge Time (s)]]/3600,3)</f>
        <v>16.001000000000001</v>
      </c>
    </row>
    <row r="3283" spans="1:10">
      <c r="A3283" t="s">
        <v>10</v>
      </c>
      <c r="B3283">
        <v>5</v>
      </c>
      <c r="C3283" s="13">
        <v>52</v>
      </c>
      <c r="D3283" t="str">
        <f>IF(OR(MOD((Table1[[#This Row],[Cycle]])-1,8)=0,Table1[[#This Row],[Cycle]]=1),"Yes","No")</f>
        <v>No</v>
      </c>
      <c r="E3283">
        <v>1.0057406154881E-2</v>
      </c>
      <c r="F3283">
        <f t="shared" si="57"/>
        <v>10.057406154881001</v>
      </c>
      <c r="H3283">
        <v>1.45088791847229</v>
      </c>
      <c r="I3283">
        <v>57602.00572726698</v>
      </c>
      <c r="J3283">
        <f>ROUND(Table1[[#This Row],[Discharge Time (s)]]/3600,3)</f>
        <v>16.001000000000001</v>
      </c>
    </row>
    <row r="3284" spans="1:10">
      <c r="A3284" t="s">
        <v>10</v>
      </c>
      <c r="B3284">
        <v>5</v>
      </c>
      <c r="C3284" s="13">
        <v>53</v>
      </c>
      <c r="D3284" t="str">
        <f>IF(OR(MOD((Table1[[#This Row],[Cycle]])-1,8)=0,Table1[[#This Row],[Cycle]]=1),"Yes","No")</f>
        <v>No</v>
      </c>
      <c r="E3284">
        <v>1.0055061549737E-2</v>
      </c>
      <c r="F3284">
        <f t="shared" si="57"/>
        <v>10.055061549736999</v>
      </c>
      <c r="H3284">
        <v>1.5811727046966553</v>
      </c>
      <c r="I3284">
        <v>57602.003850291803</v>
      </c>
      <c r="J3284">
        <f>ROUND(Table1[[#This Row],[Discharge Time (s)]]/3600,3)</f>
        <v>16.001000000000001</v>
      </c>
    </row>
    <row r="3285" spans="1:10">
      <c r="A3285" t="s">
        <v>10</v>
      </c>
      <c r="B3285">
        <v>5</v>
      </c>
      <c r="C3285" s="13">
        <v>54</v>
      </c>
      <c r="D3285" t="str">
        <f>IF(OR(MOD((Table1[[#This Row],[Cycle]])-1,8)=0,Table1[[#This Row],[Cycle]]=1),"Yes","No")</f>
        <v>No</v>
      </c>
      <c r="E3285">
        <v>1.0056285181379999E-2</v>
      </c>
      <c r="F3285">
        <f t="shared" si="57"/>
        <v>10.05628518138</v>
      </c>
      <c r="H3285">
        <v>1.45088791847229</v>
      </c>
      <c r="I3285">
        <v>57602.006083005632</v>
      </c>
      <c r="J3285">
        <f>ROUND(Table1[[#This Row],[Discharge Time (s)]]/3600,3)</f>
        <v>16.001000000000001</v>
      </c>
    </row>
    <row r="3286" spans="1:10">
      <c r="A3286" t="s">
        <v>10</v>
      </c>
      <c r="B3286">
        <v>5</v>
      </c>
      <c r="C3286" s="13">
        <v>55</v>
      </c>
      <c r="D3286" t="str">
        <f>IF(OR(MOD((Table1[[#This Row],[Cycle]])-1,8)=0,Table1[[#This Row],[Cycle]]=1),"Yes","No")</f>
        <v>No</v>
      </c>
      <c r="E3286">
        <v>1.0056741822476E-2</v>
      </c>
      <c r="F3286">
        <f t="shared" si="57"/>
        <v>10.056741822475999</v>
      </c>
      <c r="H3286">
        <v>1.4501477479934692</v>
      </c>
      <c r="I3286">
        <v>57602.020832906288</v>
      </c>
      <c r="J3286">
        <f>ROUND(Table1[[#This Row],[Discharge Time (s)]]/3600,3)</f>
        <v>16.001000000000001</v>
      </c>
    </row>
    <row r="3287" spans="1:10">
      <c r="A3287" t="s">
        <v>10</v>
      </c>
      <c r="B3287">
        <v>5</v>
      </c>
      <c r="C3287" s="13">
        <v>56</v>
      </c>
      <c r="D3287" t="str">
        <f>IF(OR(MOD((Table1[[#This Row],[Cycle]])-1,8)=0,Table1[[#This Row],[Cycle]]=1),"Yes","No")</f>
        <v>No</v>
      </c>
      <c r="E3287">
        <v>0</v>
      </c>
      <c r="F3287">
        <f t="shared" si="57"/>
        <v>0</v>
      </c>
      <c r="H3287">
        <v>1.4501477479934692</v>
      </c>
      <c r="I3287">
        <v>0</v>
      </c>
      <c r="J3287">
        <f>ROUND(Table1[[#This Row],[Discharge Time (s)]]/3600,3)</f>
        <v>0</v>
      </c>
    </row>
    <row r="3288" spans="1:10">
      <c r="A3288" t="s">
        <v>10</v>
      </c>
      <c r="B3288">
        <v>5</v>
      </c>
      <c r="C3288" s="13">
        <v>58</v>
      </c>
      <c r="D3288" t="str">
        <f>IF(OR(MOD((Table1[[#This Row],[Cycle]])-1,8)=0,Table1[[#This Row],[Cycle]]=1),"Yes","No")</f>
        <v>No</v>
      </c>
      <c r="E3288">
        <v>1.0063959216751E-2</v>
      </c>
      <c r="F3288">
        <f t="shared" si="57"/>
        <v>10.063959216751</v>
      </c>
      <c r="H3288">
        <v>1.8016986846923828</v>
      </c>
      <c r="I3288">
        <v>57602.007006192609</v>
      </c>
      <c r="J3288">
        <f>ROUND(Table1[[#This Row],[Discharge Time (s)]]/3600,3)</f>
        <v>16.001000000000001</v>
      </c>
    </row>
    <row r="3289" spans="1:10">
      <c r="A3289" t="s">
        <v>10</v>
      </c>
      <c r="B3289">
        <v>5</v>
      </c>
      <c r="C3289" s="13">
        <v>59</v>
      </c>
      <c r="D3289" t="str">
        <f>IF(OR(MOD((Table1[[#This Row],[Cycle]])-1,8)=0,Table1[[#This Row],[Cycle]]=1),"Yes","No")</f>
        <v>No</v>
      </c>
      <c r="E3289">
        <v>1.0060507895164E-2</v>
      </c>
      <c r="F3289">
        <f t="shared" si="57"/>
        <v>10.060507895163999</v>
      </c>
      <c r="H3289">
        <v>1.4940916299819946</v>
      </c>
      <c r="I3289">
        <v>57602.006282041126</v>
      </c>
      <c r="J3289">
        <f>ROUND(Table1[[#This Row],[Discharge Time (s)]]/3600,3)</f>
        <v>16.001000000000001</v>
      </c>
    </row>
    <row r="3290" spans="1:10">
      <c r="A3290" t="s">
        <v>10</v>
      </c>
      <c r="B3290">
        <v>5</v>
      </c>
      <c r="C3290" s="13">
        <v>60</v>
      </c>
      <c r="D3290" t="str">
        <f>IF(OR(MOD((Table1[[#This Row],[Cycle]])-1,8)=0,Table1[[#This Row],[Cycle]]=1),"Yes","No")</f>
        <v>No</v>
      </c>
      <c r="E3290">
        <v>1.0062991034514E-2</v>
      </c>
      <c r="F3290">
        <f t="shared" si="57"/>
        <v>10.062991034513999</v>
      </c>
      <c r="H3290">
        <v>1.6234383583068848</v>
      </c>
      <c r="I3290">
        <v>57602.005656866451</v>
      </c>
      <c r="J3290">
        <f>ROUND(Table1[[#This Row],[Discharge Time (s)]]/3600,3)</f>
        <v>16.001000000000001</v>
      </c>
    </row>
    <row r="3291" spans="1:10">
      <c r="A3291" t="s">
        <v>10</v>
      </c>
      <c r="B3291">
        <v>5</v>
      </c>
      <c r="C3291" s="13">
        <v>61</v>
      </c>
      <c r="D3291" t="str">
        <f>IF(OR(MOD((Table1[[#This Row],[Cycle]])-1,8)=0,Table1[[#This Row],[Cycle]]=1),"Yes","No")</f>
        <v>No</v>
      </c>
      <c r="E3291">
        <v>1.0052560437009E-2</v>
      </c>
      <c r="F3291">
        <f t="shared" si="57"/>
        <v>10.052560437009001</v>
      </c>
      <c r="H3291">
        <v>1.53803551197052</v>
      </c>
      <c r="I3291">
        <v>57602.01888185495</v>
      </c>
      <c r="J3291">
        <f>ROUND(Table1[[#This Row],[Discharge Time (s)]]/3600,3)</f>
        <v>16.001000000000001</v>
      </c>
    </row>
    <row r="3292" spans="1:10">
      <c r="A3292" t="s">
        <v>10</v>
      </c>
      <c r="B3292">
        <v>5</v>
      </c>
      <c r="C3292" s="13">
        <v>62</v>
      </c>
      <c r="D3292" t="str">
        <f>IF(OR(MOD((Table1[[#This Row],[Cycle]])-1,8)=0,Table1[[#This Row],[Cycle]]=1),"Yes","No")</f>
        <v>No</v>
      </c>
      <c r="E3292">
        <v>1.0049242110901E-2</v>
      </c>
      <c r="F3292">
        <f t="shared" si="57"/>
        <v>10.049242110901</v>
      </c>
      <c r="H3292">
        <v>1.494854211807251</v>
      </c>
      <c r="I3292">
        <v>57602.006192799134</v>
      </c>
      <c r="J3292">
        <f>ROUND(Table1[[#This Row],[Discharge Time (s)]]/3600,3)</f>
        <v>16.001000000000001</v>
      </c>
    </row>
    <row r="3293" spans="1:10">
      <c r="A3293" t="s">
        <v>10</v>
      </c>
      <c r="B3293">
        <v>5</v>
      </c>
      <c r="C3293" s="13">
        <v>63</v>
      </c>
      <c r="D3293" t="str">
        <f>IF(OR(MOD((Table1[[#This Row],[Cycle]])-1,8)=0,Table1[[#This Row],[Cycle]]=1),"Yes","No")</f>
        <v>No</v>
      </c>
      <c r="E3293">
        <v>1.0048561819612001E-2</v>
      </c>
      <c r="F3293">
        <f t="shared" si="57"/>
        <v>10.048561819612001</v>
      </c>
      <c r="H3293">
        <v>1.5372512340545654</v>
      </c>
      <c r="I3293">
        <v>57602.005699076559</v>
      </c>
      <c r="J3293">
        <f>ROUND(Table1[[#This Row],[Discharge Time (s)]]/3600,3)</f>
        <v>16.001000000000001</v>
      </c>
    </row>
    <row r="3294" spans="1:10">
      <c r="A3294" t="s">
        <v>10</v>
      </c>
      <c r="B3294">
        <v>5</v>
      </c>
      <c r="C3294" s="13">
        <v>64</v>
      </c>
      <c r="D3294" t="str">
        <f>IF(OR(MOD((Table1[[#This Row],[Cycle]])-1,8)=0,Table1[[#This Row],[Cycle]]=1),"Yes","No")</f>
        <v>No</v>
      </c>
      <c r="E3294">
        <v>0</v>
      </c>
      <c r="F3294">
        <f t="shared" si="57"/>
        <v>0</v>
      </c>
      <c r="H3294">
        <v>1.5372512340545654</v>
      </c>
      <c r="I3294">
        <v>0</v>
      </c>
      <c r="J3294">
        <f>ROUND(Table1[[#This Row],[Discharge Time (s)]]/3600,3)</f>
        <v>0</v>
      </c>
    </row>
    <row r="3295" spans="1:10" hidden="1">
      <c r="A3295" t="s">
        <v>11</v>
      </c>
      <c r="B3295">
        <v>5</v>
      </c>
      <c r="C3295" s="13">
        <v>1</v>
      </c>
      <c r="D3295" t="str">
        <f>IF(OR(MOD((Table1[[#This Row],[Cycle]])-1,8)=0,Table1[[#This Row],[Cycle]]=1),"Yes","No")</f>
        <v>Yes</v>
      </c>
      <c r="E3295">
        <v>2.0935349436211E-2</v>
      </c>
      <c r="F3295">
        <f t="shared" si="57"/>
        <v>20.935349436211002</v>
      </c>
      <c r="H3295">
        <v>3.0809051990509033</v>
      </c>
      <c r="I3295">
        <v>130735.14496786034</v>
      </c>
      <c r="J3295">
        <f>ROUND(Table1[[#This Row],[Discharge Time (s)]]/3600,3)</f>
        <v>36.314999999999998</v>
      </c>
    </row>
    <row r="3296" spans="1:10" hidden="1">
      <c r="A3296" t="s">
        <v>11</v>
      </c>
      <c r="B3296">
        <v>5</v>
      </c>
      <c r="C3296" s="13">
        <v>2</v>
      </c>
      <c r="D3296" t="str">
        <f>IF(OR(MOD((Table1[[#This Row],[Cycle]])-1,8)=0,Table1[[#This Row],[Cycle]]=1),"Yes","No")</f>
        <v>No</v>
      </c>
      <c r="E3296">
        <v>9.9643298079649997E-3</v>
      </c>
      <c r="F3296">
        <f t="shared" si="57"/>
        <v>9.9643298079649991</v>
      </c>
      <c r="H3296">
        <v>3.7372875213623047</v>
      </c>
      <c r="I3296">
        <v>57600.007209402429</v>
      </c>
      <c r="J3296">
        <f>ROUND(Table1[[#This Row],[Discharge Time (s)]]/3600,3)</f>
        <v>16</v>
      </c>
    </row>
    <row r="3297" spans="1:10" hidden="1">
      <c r="A3297" t="s">
        <v>11</v>
      </c>
      <c r="B3297">
        <v>5</v>
      </c>
      <c r="C3297" s="13">
        <v>3</v>
      </c>
      <c r="D3297" t="str">
        <f>IF(OR(MOD((Table1[[#This Row],[Cycle]])-1,8)=0,Table1[[#This Row],[Cycle]]=1),"Yes","No")</f>
        <v>No</v>
      </c>
      <c r="E3297">
        <v>9.9608177104680007E-3</v>
      </c>
      <c r="F3297">
        <f t="shared" si="57"/>
        <v>9.9608177104680014</v>
      </c>
      <c r="H3297">
        <v>3.0793347358703613</v>
      </c>
      <c r="I3297">
        <v>57600.008420508151</v>
      </c>
      <c r="J3297">
        <f>ROUND(Table1[[#This Row],[Discharge Time (s)]]/3600,3)</f>
        <v>16</v>
      </c>
    </row>
    <row r="3298" spans="1:10" hidden="1">
      <c r="A3298" t="s">
        <v>11</v>
      </c>
      <c r="B3298">
        <v>5</v>
      </c>
      <c r="C3298" s="13">
        <v>4</v>
      </c>
      <c r="D3298" t="str">
        <f>IF(OR(MOD((Table1[[#This Row],[Cycle]])-1,8)=0,Table1[[#This Row],[Cycle]]=1),"Yes","No")</f>
        <v>No</v>
      </c>
      <c r="E3298">
        <v>9.9640832697209993E-3</v>
      </c>
      <c r="F3298">
        <f t="shared" si="57"/>
        <v>9.9640832697209998</v>
      </c>
      <c r="H3298">
        <v>3.0809051990509033</v>
      </c>
      <c r="I3298">
        <v>57600.010804675185</v>
      </c>
      <c r="J3298">
        <f>ROUND(Table1[[#This Row],[Discharge Time (s)]]/3600,3)</f>
        <v>16</v>
      </c>
    </row>
    <row r="3299" spans="1:10" hidden="1">
      <c r="A3299" t="s">
        <v>11</v>
      </c>
      <c r="B3299">
        <v>5</v>
      </c>
      <c r="C3299" s="13">
        <v>5</v>
      </c>
      <c r="D3299" t="str">
        <f>IF(OR(MOD((Table1[[#This Row],[Cycle]])-1,8)=0,Table1[[#This Row],[Cycle]]=1),"Yes","No")</f>
        <v>No</v>
      </c>
      <c r="E3299">
        <v>9.9648286836129998E-3</v>
      </c>
      <c r="F3299">
        <f t="shared" si="57"/>
        <v>9.9648286836129998</v>
      </c>
      <c r="H3299">
        <v>3.1217341423034668</v>
      </c>
      <c r="I3299">
        <v>57600.017888785442</v>
      </c>
      <c r="J3299">
        <f>ROUND(Table1[[#This Row],[Discharge Time (s)]]/3600,3)</f>
        <v>16</v>
      </c>
    </row>
    <row r="3300" spans="1:10" hidden="1">
      <c r="A3300" t="s">
        <v>11</v>
      </c>
      <c r="B3300">
        <v>5</v>
      </c>
      <c r="C3300" s="13">
        <v>6</v>
      </c>
      <c r="D3300" t="str">
        <f>IF(OR(MOD((Table1[[#This Row],[Cycle]])-1,8)=0,Table1[[#This Row],[Cycle]]=1),"Yes","No")</f>
        <v>No</v>
      </c>
      <c r="E3300">
        <v>9.9640009146639997E-3</v>
      </c>
      <c r="F3300">
        <f t="shared" si="57"/>
        <v>9.9640009146640001</v>
      </c>
      <c r="H3300">
        <v>3.2080361843109131</v>
      </c>
      <c r="I3300">
        <v>57600.007372955923</v>
      </c>
      <c r="J3300">
        <f>ROUND(Table1[[#This Row],[Discharge Time (s)]]/3600,3)</f>
        <v>16</v>
      </c>
    </row>
    <row r="3301" spans="1:10" hidden="1">
      <c r="A3301" t="s">
        <v>11</v>
      </c>
      <c r="B3301">
        <v>5</v>
      </c>
      <c r="C3301" s="13">
        <v>7</v>
      </c>
      <c r="D3301" t="str">
        <f>IF(OR(MOD((Table1[[#This Row],[Cycle]])-1,8)=0,Table1[[#This Row],[Cycle]]=1),"Yes","No")</f>
        <v>No</v>
      </c>
      <c r="E3301">
        <v>9.9641697458170003E-3</v>
      </c>
      <c r="F3301">
        <f t="shared" si="57"/>
        <v>9.9641697458170011</v>
      </c>
      <c r="H3301">
        <v>3.0793347358703613</v>
      </c>
      <c r="I3301">
        <v>57600.006828778583</v>
      </c>
      <c r="J3301">
        <f>ROUND(Table1[[#This Row],[Discharge Time (s)]]/3600,3)</f>
        <v>16</v>
      </c>
    </row>
    <row r="3302" spans="1:10" hidden="1">
      <c r="A3302" t="s">
        <v>11</v>
      </c>
      <c r="B3302">
        <v>5</v>
      </c>
      <c r="C3302" s="13">
        <v>8</v>
      </c>
      <c r="D3302" t="str">
        <f>IF(OR(MOD((Table1[[#This Row],[Cycle]])-1,8)=0,Table1[[#This Row],[Cycle]]=1),"Yes","No")</f>
        <v>No</v>
      </c>
      <c r="E3302">
        <v>0</v>
      </c>
      <c r="F3302">
        <f t="shared" si="57"/>
        <v>0</v>
      </c>
      <c r="H3302">
        <v>3.0793347358703613</v>
      </c>
      <c r="I3302">
        <v>0</v>
      </c>
      <c r="J3302">
        <f>ROUND(Table1[[#This Row],[Discharge Time (s)]]/3600,3)</f>
        <v>0</v>
      </c>
    </row>
    <row r="3303" spans="1:10" hidden="1">
      <c r="A3303" t="s">
        <v>11</v>
      </c>
      <c r="B3303">
        <v>5</v>
      </c>
      <c r="C3303" s="13">
        <v>9</v>
      </c>
      <c r="D3303" t="str">
        <f>IF(OR(MOD((Table1[[#This Row],[Cycle]])-1,8)=0,Table1[[#This Row],[Cycle]]=1),"Yes","No")</f>
        <v>Yes</v>
      </c>
      <c r="E3303">
        <v>2.0858517488845998E-2</v>
      </c>
      <c r="F3303">
        <f t="shared" si="57"/>
        <v>20.858517488845997</v>
      </c>
      <c r="H3303">
        <v>3.164090633392334</v>
      </c>
      <c r="I3303">
        <v>130801.91388344079</v>
      </c>
      <c r="J3303">
        <f>ROUND(Table1[[#This Row],[Discharge Time (s)]]/3600,3)</f>
        <v>36.334000000000003</v>
      </c>
    </row>
    <row r="3304" spans="1:10" hidden="1">
      <c r="A3304" t="s">
        <v>11</v>
      </c>
      <c r="B3304">
        <v>5</v>
      </c>
      <c r="C3304" s="13">
        <v>10</v>
      </c>
      <c r="D3304" t="str">
        <f>IF(OR(MOD((Table1[[#This Row],[Cycle]])-1,8)=0,Table1[[#This Row],[Cycle]]=1),"Yes","No")</f>
        <v>No</v>
      </c>
      <c r="E3304">
        <v>9.9643170713859999E-3</v>
      </c>
      <c r="F3304">
        <f t="shared" si="57"/>
        <v>9.9643170713860005</v>
      </c>
      <c r="H3304">
        <v>3.6512112617492676</v>
      </c>
      <c r="I3304">
        <v>57600.007913132096</v>
      </c>
      <c r="J3304">
        <f>ROUND(Table1[[#This Row],[Discharge Time (s)]]/3600,3)</f>
        <v>16</v>
      </c>
    </row>
    <row r="3305" spans="1:10" hidden="1">
      <c r="A3305" t="s">
        <v>11</v>
      </c>
      <c r="B3305">
        <v>5</v>
      </c>
      <c r="C3305" s="13">
        <v>11</v>
      </c>
      <c r="D3305" t="str">
        <f>IF(OR(MOD((Table1[[#This Row],[Cycle]])-1,8)=0,Table1[[#This Row],[Cycle]]=1),"Yes","No")</f>
        <v>No</v>
      </c>
      <c r="E3305">
        <v>9.9620941994169997E-3</v>
      </c>
      <c r="F3305">
        <f t="shared" si="57"/>
        <v>9.9620941994169989</v>
      </c>
      <c r="H3305">
        <v>3.1657023429870605</v>
      </c>
      <c r="I3305">
        <v>57600.010609666984</v>
      </c>
      <c r="J3305">
        <f>ROUND(Table1[[#This Row],[Discharge Time (s)]]/3600,3)</f>
        <v>16</v>
      </c>
    </row>
    <row r="3306" spans="1:10" hidden="1">
      <c r="A3306" t="s">
        <v>11</v>
      </c>
      <c r="B3306">
        <v>5</v>
      </c>
      <c r="C3306" s="13">
        <v>12</v>
      </c>
      <c r="D3306" t="str">
        <f>IF(OR(MOD((Table1[[#This Row],[Cycle]])-1,8)=0,Table1[[#This Row],[Cycle]]=1),"Yes","No")</f>
        <v>No</v>
      </c>
      <c r="E3306">
        <v>9.9640725605730004E-3</v>
      </c>
      <c r="F3306">
        <f t="shared" si="57"/>
        <v>9.9640725605730012</v>
      </c>
      <c r="H3306">
        <v>3.0793347358703613</v>
      </c>
      <c r="I3306">
        <v>57600.010766710642</v>
      </c>
      <c r="J3306">
        <f>ROUND(Table1[[#This Row],[Discharge Time (s)]]/3600,3)</f>
        <v>16</v>
      </c>
    </row>
    <row r="3307" spans="1:10" hidden="1">
      <c r="A3307" t="s">
        <v>11</v>
      </c>
      <c r="B3307">
        <v>5</v>
      </c>
      <c r="C3307" s="13">
        <v>13</v>
      </c>
      <c r="D3307" t="str">
        <f>IF(OR(MOD((Table1[[#This Row],[Cycle]])-1,8)=0,Table1[[#This Row],[Cycle]]=1),"Yes","No")</f>
        <v>No</v>
      </c>
      <c r="E3307">
        <v>9.9680278197669999E-3</v>
      </c>
      <c r="F3307">
        <f t="shared" si="57"/>
        <v>9.9680278197670003</v>
      </c>
      <c r="H3307">
        <v>3.0809051990509033</v>
      </c>
      <c r="I3307">
        <v>57600.010695235353</v>
      </c>
      <c r="J3307">
        <f>ROUND(Table1[[#This Row],[Discharge Time (s)]]/3600,3)</f>
        <v>16</v>
      </c>
    </row>
    <row r="3308" spans="1:10" hidden="1">
      <c r="A3308" t="s">
        <v>11</v>
      </c>
      <c r="B3308">
        <v>5</v>
      </c>
      <c r="C3308" s="13">
        <v>14</v>
      </c>
      <c r="D3308" t="str">
        <f>IF(OR(MOD((Table1[[#This Row],[Cycle]])-1,8)=0,Table1[[#This Row],[Cycle]]=1),"Yes","No")</f>
        <v>No</v>
      </c>
      <c r="E3308">
        <v>9.9698819524839995E-3</v>
      </c>
      <c r="F3308">
        <f t="shared" si="57"/>
        <v>9.9698819524840001</v>
      </c>
      <c r="H3308">
        <v>3.2080361843109131</v>
      </c>
      <c r="I3308">
        <v>57600.015441782409</v>
      </c>
      <c r="J3308">
        <f>ROUND(Table1[[#This Row],[Discharge Time (s)]]/3600,3)</f>
        <v>16</v>
      </c>
    </row>
    <row r="3309" spans="1:10" hidden="1">
      <c r="A3309" t="s">
        <v>11</v>
      </c>
      <c r="B3309">
        <v>5</v>
      </c>
      <c r="C3309" s="13">
        <v>15</v>
      </c>
      <c r="D3309" t="str">
        <f>IF(OR(MOD((Table1[[#This Row],[Cycle]])-1,8)=0,Table1[[#This Row],[Cycle]]=1),"Yes","No")</f>
        <v>No</v>
      </c>
      <c r="E3309">
        <v>9.9830253884909993E-3</v>
      </c>
      <c r="F3309">
        <f t="shared" si="57"/>
        <v>9.983025388490999</v>
      </c>
      <c r="H3309">
        <v>3.1249182224273682</v>
      </c>
      <c r="I3309">
        <v>57600.021549377489</v>
      </c>
      <c r="J3309">
        <f>ROUND(Table1[[#This Row],[Discharge Time (s)]]/3600,3)</f>
        <v>16</v>
      </c>
    </row>
    <row r="3310" spans="1:10" hidden="1">
      <c r="A3310" t="s">
        <v>11</v>
      </c>
      <c r="B3310">
        <v>5</v>
      </c>
      <c r="C3310" s="13">
        <v>16</v>
      </c>
      <c r="D3310" t="str">
        <f>IF(OR(MOD((Table1[[#This Row],[Cycle]])-1,8)=0,Table1[[#This Row],[Cycle]]=1),"Yes","No")</f>
        <v>No</v>
      </c>
      <c r="E3310">
        <v>0</v>
      </c>
      <c r="F3310">
        <f t="shared" si="57"/>
        <v>0</v>
      </c>
      <c r="H3310">
        <v>3.1249182224273682</v>
      </c>
      <c r="I3310">
        <v>0</v>
      </c>
      <c r="J3310">
        <f>ROUND(Table1[[#This Row],[Discharge Time (s)]]/3600,3)</f>
        <v>0</v>
      </c>
    </row>
    <row r="3311" spans="1:10" hidden="1">
      <c r="A3311" t="s">
        <v>11</v>
      </c>
      <c r="B3311">
        <v>5</v>
      </c>
      <c r="C3311" s="13">
        <v>17</v>
      </c>
      <c r="D3311" t="str">
        <f>IF(OR(MOD((Table1[[#This Row],[Cycle]])-1,8)=0,Table1[[#This Row],[Cycle]]=1),"Yes","No")</f>
        <v>Yes</v>
      </c>
      <c r="E3311">
        <v>2.0804677121301001E-2</v>
      </c>
      <c r="F3311">
        <f t="shared" si="57"/>
        <v>20.804677121301001</v>
      </c>
      <c r="H3311">
        <v>3.1657023429870605</v>
      </c>
      <c r="I3311">
        <v>130158.3953909358</v>
      </c>
      <c r="J3311">
        <f>ROUND(Table1[[#This Row],[Discharge Time (s)]]/3600,3)</f>
        <v>36.155000000000001</v>
      </c>
    </row>
    <row r="3312" spans="1:10" hidden="1">
      <c r="A3312" t="s">
        <v>11</v>
      </c>
      <c r="B3312">
        <v>5</v>
      </c>
      <c r="C3312" s="13">
        <v>18</v>
      </c>
      <c r="D3312" t="str">
        <f>IF(OR(MOD((Table1[[#This Row],[Cycle]])-1,8)=0,Table1[[#This Row],[Cycle]]=1),"Yes","No")</f>
        <v>No</v>
      </c>
      <c r="E3312">
        <v>9.9836357999999997E-3</v>
      </c>
      <c r="F3312">
        <f t="shared" si="57"/>
        <v>9.9836358000000001</v>
      </c>
      <c r="H3312">
        <v>3.6493513584136963</v>
      </c>
      <c r="I3312">
        <v>57600.01074103768</v>
      </c>
      <c r="J3312">
        <f>ROUND(Table1[[#This Row],[Discharge Time (s)]]/3600,3)</f>
        <v>16</v>
      </c>
    </row>
    <row r="3313" spans="1:10" hidden="1">
      <c r="A3313" t="s">
        <v>11</v>
      </c>
      <c r="B3313">
        <v>5</v>
      </c>
      <c r="C3313" s="13">
        <v>19</v>
      </c>
      <c r="D3313" t="str">
        <f>IF(OR(MOD((Table1[[#This Row],[Cycle]])-1,8)=0,Table1[[#This Row],[Cycle]]=1),"Yes","No")</f>
        <v>No</v>
      </c>
      <c r="E3313">
        <v>9.9801366911429993E-3</v>
      </c>
      <c r="F3313">
        <f t="shared" si="57"/>
        <v>9.9801366911429987</v>
      </c>
      <c r="H3313">
        <v>3.2113063335418701</v>
      </c>
      <c r="I3313">
        <v>57600.033052684179</v>
      </c>
      <c r="J3313">
        <f>ROUND(Table1[[#This Row],[Discharge Time (s)]]/3600,3)</f>
        <v>16</v>
      </c>
    </row>
    <row r="3314" spans="1:10" hidden="1">
      <c r="A3314" t="s">
        <v>11</v>
      </c>
      <c r="B3314">
        <v>5</v>
      </c>
      <c r="C3314" s="13">
        <v>20</v>
      </c>
      <c r="D3314" t="str">
        <f>IF(OR(MOD((Table1[[#This Row],[Cycle]])-1,8)=0,Table1[[#This Row],[Cycle]]=1),"Yes","No")</f>
        <v>No</v>
      </c>
      <c r="E3314">
        <v>9.9772282867679994E-3</v>
      </c>
      <c r="F3314">
        <f t="shared" si="57"/>
        <v>9.9772282867679998</v>
      </c>
      <c r="H3314">
        <v>3.1249182224273682</v>
      </c>
      <c r="I3314">
        <v>57600.010518442738</v>
      </c>
      <c r="J3314">
        <f>ROUND(Table1[[#This Row],[Discharge Time (s)]]/3600,3)</f>
        <v>16</v>
      </c>
    </row>
    <row r="3315" spans="1:10" hidden="1">
      <c r="A3315" t="s">
        <v>11</v>
      </c>
      <c r="B3315">
        <v>5</v>
      </c>
      <c r="C3315" s="13">
        <v>21</v>
      </c>
      <c r="D3315" t="str">
        <f>IF(OR(MOD((Table1[[#This Row],[Cycle]])-1,8)=0,Table1[[#This Row],[Cycle]]=1),"Yes","No")</f>
        <v>No</v>
      </c>
      <c r="E3315">
        <v>9.9817250979839997E-3</v>
      </c>
      <c r="F3315">
        <f t="shared" si="57"/>
        <v>9.9817250979840004</v>
      </c>
      <c r="H3315">
        <v>3.1249182224273682</v>
      </c>
      <c r="I3315">
        <v>57600.010754510426</v>
      </c>
      <c r="J3315">
        <f>ROUND(Table1[[#This Row],[Discharge Time (s)]]/3600,3)</f>
        <v>16</v>
      </c>
    </row>
    <row r="3316" spans="1:10" hidden="1">
      <c r="A3316" t="s">
        <v>11</v>
      </c>
      <c r="B3316">
        <v>5</v>
      </c>
      <c r="C3316" s="13">
        <v>22</v>
      </c>
      <c r="D3316" t="str">
        <f>IF(OR(MOD((Table1[[#This Row],[Cycle]])-1,8)=0,Table1[[#This Row],[Cycle]]=1),"Yes","No")</f>
        <v>No</v>
      </c>
      <c r="E3316">
        <v>9.9775570243070006E-3</v>
      </c>
      <c r="F3316">
        <f t="shared" si="57"/>
        <v>9.977557024307</v>
      </c>
      <c r="H3316">
        <v>3.2096705436706543</v>
      </c>
      <c r="I3316">
        <v>57600.010726174936</v>
      </c>
      <c r="J3316">
        <f>ROUND(Table1[[#This Row],[Discharge Time (s)]]/3600,3)</f>
        <v>16</v>
      </c>
    </row>
    <row r="3317" spans="1:10" hidden="1">
      <c r="A3317" t="s">
        <v>11</v>
      </c>
      <c r="B3317">
        <v>5</v>
      </c>
      <c r="C3317" s="13">
        <v>23</v>
      </c>
      <c r="D3317" t="str">
        <f>IF(OR(MOD((Table1[[#This Row],[Cycle]])-1,8)=0,Table1[[#This Row],[Cycle]]=1),"Yes","No")</f>
        <v>No</v>
      </c>
      <c r="E3317">
        <v>9.9787176096800007E-3</v>
      </c>
      <c r="F3317">
        <f t="shared" si="57"/>
        <v>9.9787176096800003</v>
      </c>
      <c r="H3317">
        <v>3.2519819736480713</v>
      </c>
      <c r="I3317">
        <v>57600.010731794755</v>
      </c>
      <c r="J3317">
        <f>ROUND(Table1[[#This Row],[Discharge Time (s)]]/3600,3)</f>
        <v>16</v>
      </c>
    </row>
    <row r="3318" spans="1:10" hidden="1">
      <c r="A3318" t="s">
        <v>11</v>
      </c>
      <c r="B3318">
        <v>5</v>
      </c>
      <c r="C3318" s="13">
        <v>24</v>
      </c>
      <c r="D3318" t="str">
        <f>IF(OR(MOD((Table1[[#This Row],[Cycle]])-1,8)=0,Table1[[#This Row],[Cycle]]=1),"Yes","No")</f>
        <v>No</v>
      </c>
      <c r="E3318">
        <v>0</v>
      </c>
      <c r="F3318">
        <f t="shared" si="57"/>
        <v>0</v>
      </c>
      <c r="H3318">
        <v>3.2519819736480713</v>
      </c>
      <c r="I3318">
        <v>0</v>
      </c>
      <c r="J3318">
        <f>ROUND(Table1[[#This Row],[Discharge Time (s)]]/3600,3)</f>
        <v>0</v>
      </c>
    </row>
    <row r="3319" spans="1:10" hidden="1">
      <c r="A3319" t="s">
        <v>11</v>
      </c>
      <c r="B3319">
        <v>5</v>
      </c>
      <c r="C3319" s="13">
        <v>25</v>
      </c>
      <c r="D3319" t="str">
        <f>IF(OR(MOD((Table1[[#This Row],[Cycle]])-1,8)=0,Table1[[#This Row],[Cycle]]=1),"Yes","No")</f>
        <v>Yes</v>
      </c>
      <c r="E3319">
        <v>2.076290919959E-2</v>
      </c>
      <c r="F3319">
        <f t="shared" si="57"/>
        <v>20.762909199590002</v>
      </c>
      <c r="H3319">
        <v>3.1657023429870605</v>
      </c>
      <c r="I3319">
        <v>130061.02228718772</v>
      </c>
      <c r="J3319">
        <f>ROUND(Table1[[#This Row],[Discharge Time (s)]]/3600,3)</f>
        <v>36.128</v>
      </c>
    </row>
    <row r="3320" spans="1:10" hidden="1">
      <c r="A3320" t="s">
        <v>11</v>
      </c>
      <c r="B3320">
        <v>5</v>
      </c>
      <c r="C3320" s="13">
        <v>26</v>
      </c>
      <c r="D3320" t="str">
        <f>IF(OR(MOD((Table1[[#This Row],[Cycle]])-1,8)=0,Table1[[#This Row],[Cycle]]=1),"Yes","No")</f>
        <v>No</v>
      </c>
      <c r="E3320">
        <v>9.9691090625289996E-3</v>
      </c>
      <c r="F3320">
        <f t="shared" si="57"/>
        <v>9.9691090625290002</v>
      </c>
      <c r="H3320">
        <v>3.6072206497192383</v>
      </c>
      <c r="I3320">
        <v>57600.01077968617</v>
      </c>
      <c r="J3320">
        <f>ROUND(Table1[[#This Row],[Discharge Time (s)]]/3600,3)</f>
        <v>16</v>
      </c>
    </row>
    <row r="3321" spans="1:10" hidden="1">
      <c r="A3321" t="s">
        <v>11</v>
      </c>
      <c r="B3321">
        <v>5</v>
      </c>
      <c r="C3321" s="13">
        <v>27</v>
      </c>
      <c r="D3321" t="str">
        <f>IF(OR(MOD((Table1[[#This Row],[Cycle]])-1,8)=0,Table1[[#This Row],[Cycle]]=1),"Yes","No")</f>
        <v>No</v>
      </c>
      <c r="E3321">
        <v>9.9708037950589998E-3</v>
      </c>
      <c r="F3321">
        <f t="shared" si="57"/>
        <v>9.9708037950590001</v>
      </c>
      <c r="H3321">
        <v>3.1673157215118408</v>
      </c>
      <c r="I3321">
        <v>57600.010733929841</v>
      </c>
      <c r="J3321">
        <f>ROUND(Table1[[#This Row],[Discharge Time (s)]]/3600,3)</f>
        <v>16</v>
      </c>
    </row>
    <row r="3322" spans="1:10" hidden="1">
      <c r="A3322" t="s">
        <v>11</v>
      </c>
      <c r="B3322">
        <v>5</v>
      </c>
      <c r="C3322" s="13">
        <v>28</v>
      </c>
      <c r="D3322" t="str">
        <f>IF(OR(MOD((Table1[[#This Row],[Cycle]])-1,8)=0,Table1[[#This Row],[Cycle]]=1),"Yes","No")</f>
        <v>No</v>
      </c>
      <c r="E3322">
        <v>9.9700988811240003E-3</v>
      </c>
      <c r="F3322">
        <f t="shared" si="57"/>
        <v>9.9700988811240006</v>
      </c>
      <c r="H3322">
        <v>3.2080361843109131</v>
      </c>
      <c r="I3322">
        <v>57600.010664599155</v>
      </c>
      <c r="J3322">
        <f>ROUND(Table1[[#This Row],[Discharge Time (s)]]/3600,3)</f>
        <v>16</v>
      </c>
    </row>
    <row r="3323" spans="1:10" hidden="1">
      <c r="A3323" t="s">
        <v>11</v>
      </c>
      <c r="B3323">
        <v>5</v>
      </c>
      <c r="C3323" s="13">
        <v>29</v>
      </c>
      <c r="D3323" t="str">
        <f>IF(OR(MOD((Table1[[#This Row],[Cycle]])-1,8)=0,Table1[[#This Row],[Cycle]]=1),"Yes","No")</f>
        <v>No</v>
      </c>
      <c r="E3323">
        <v>9.9666583473839998E-3</v>
      </c>
      <c r="F3323">
        <f t="shared" si="57"/>
        <v>9.9666583473839996</v>
      </c>
      <c r="H3323">
        <v>3.1673157215118408</v>
      </c>
      <c r="I3323">
        <v>57600.025962316562</v>
      </c>
      <c r="J3323">
        <f>ROUND(Table1[[#This Row],[Discharge Time (s)]]/3600,3)</f>
        <v>16</v>
      </c>
    </row>
    <row r="3324" spans="1:10" hidden="1">
      <c r="A3324" t="s">
        <v>11</v>
      </c>
      <c r="B3324">
        <v>5</v>
      </c>
      <c r="C3324" s="13">
        <v>30</v>
      </c>
      <c r="D3324" t="str">
        <f>IF(OR(MOD((Table1[[#This Row],[Cycle]])-1,8)=0,Table1[[#This Row],[Cycle]]=1),"Yes","No")</f>
        <v>No</v>
      </c>
      <c r="E3324">
        <v>9.9781773445160003E-3</v>
      </c>
      <c r="F3324">
        <f t="shared" si="57"/>
        <v>9.9781773445160002</v>
      </c>
      <c r="H3324">
        <v>3.1657023429870605</v>
      </c>
      <c r="I3324">
        <v>57600.022762734545</v>
      </c>
      <c r="J3324">
        <f>ROUND(Table1[[#This Row],[Discharge Time (s)]]/3600,3)</f>
        <v>16</v>
      </c>
    </row>
    <row r="3325" spans="1:10" hidden="1">
      <c r="A3325" t="s">
        <v>11</v>
      </c>
      <c r="B3325">
        <v>5</v>
      </c>
      <c r="C3325" s="13">
        <v>31</v>
      </c>
      <c r="D3325" t="str">
        <f>IF(OR(MOD((Table1[[#This Row],[Cycle]])-1,8)=0,Table1[[#This Row],[Cycle]]=1),"Yes","No")</f>
        <v>No</v>
      </c>
      <c r="E3325">
        <v>9.9764474156450005E-3</v>
      </c>
      <c r="F3325">
        <f t="shared" si="57"/>
        <v>9.9764474156449996</v>
      </c>
      <c r="H3325">
        <v>3.1657023429870605</v>
      </c>
      <c r="I3325">
        <v>57600.010925307331</v>
      </c>
      <c r="J3325">
        <f>ROUND(Table1[[#This Row],[Discharge Time (s)]]/3600,3)</f>
        <v>16</v>
      </c>
    </row>
    <row r="3326" spans="1:10" hidden="1">
      <c r="A3326" t="s">
        <v>11</v>
      </c>
      <c r="B3326">
        <v>5</v>
      </c>
      <c r="C3326" s="13">
        <v>32</v>
      </c>
      <c r="D3326" t="str">
        <f>IF(OR(MOD((Table1[[#This Row],[Cycle]])-1,8)=0,Table1[[#This Row],[Cycle]]=1),"Yes","No")</f>
        <v>No</v>
      </c>
      <c r="E3326">
        <v>0</v>
      </c>
      <c r="F3326">
        <f t="shared" si="57"/>
        <v>0</v>
      </c>
      <c r="H3326">
        <v>3.1657023429870605</v>
      </c>
      <c r="I3326">
        <v>0</v>
      </c>
      <c r="J3326">
        <f>ROUND(Table1[[#This Row],[Discharge Time (s)]]/3600,3)</f>
        <v>0</v>
      </c>
    </row>
    <row r="3327" spans="1:10" hidden="1">
      <c r="A3327" t="s">
        <v>11</v>
      </c>
      <c r="B3327">
        <v>5</v>
      </c>
      <c r="C3327" s="13">
        <v>33</v>
      </c>
      <c r="D3327" t="str">
        <f>IF(OR(MOD((Table1[[#This Row],[Cycle]])-1,8)=0,Table1[[#This Row],[Cycle]]=1),"Yes","No")</f>
        <v>Yes</v>
      </c>
      <c r="E3327">
        <v>2.0691654211199E-2</v>
      </c>
      <c r="F3327">
        <f t="shared" si="57"/>
        <v>20.691654211199001</v>
      </c>
      <c r="H3327">
        <v>0</v>
      </c>
      <c r="I3327">
        <v>129642.39588803049</v>
      </c>
      <c r="J3327">
        <f>ROUND(Table1[[#This Row],[Discharge Time (s)]]/3600,3)</f>
        <v>36.012</v>
      </c>
    </row>
    <row r="3328" spans="1:10" hidden="1">
      <c r="A3328" t="s">
        <v>11</v>
      </c>
      <c r="B3328">
        <v>5</v>
      </c>
      <c r="C3328" s="13">
        <v>34</v>
      </c>
      <c r="D3328" t="str">
        <f>IF(OR(MOD((Table1[[#This Row],[Cycle]])-1,8)=0,Table1[[#This Row],[Cycle]]=1),"Yes","No")</f>
        <v>No</v>
      </c>
      <c r="E3328">
        <v>9.9692288040540006E-3</v>
      </c>
      <c r="F3328">
        <f t="shared" si="57"/>
        <v>9.9692288040540014</v>
      </c>
      <c r="H3328">
        <v>3.6072206497192383</v>
      </c>
      <c r="I3328">
        <v>57600.041936726615</v>
      </c>
      <c r="J3328">
        <f>ROUND(Table1[[#This Row],[Discharge Time (s)]]/3600,3)</f>
        <v>16</v>
      </c>
    </row>
    <row r="3329" spans="1:10" hidden="1">
      <c r="A3329" t="s">
        <v>11</v>
      </c>
      <c r="B3329">
        <v>5</v>
      </c>
      <c r="C3329" s="13">
        <v>35</v>
      </c>
      <c r="D3329" t="str">
        <f>IF(OR(MOD((Table1[[#This Row],[Cycle]])-1,8)=0,Table1[[#This Row],[Cycle]]=1),"Yes","No")</f>
        <v>No</v>
      </c>
      <c r="E3329">
        <v>9.9699300736019996E-3</v>
      </c>
      <c r="F3329">
        <f t="shared" si="57"/>
        <v>9.9699300736019989</v>
      </c>
      <c r="H3329">
        <v>3.2096705436706543</v>
      </c>
      <c r="I3329">
        <v>57600.039701618509</v>
      </c>
      <c r="J3329">
        <f>ROUND(Table1[[#This Row],[Discharge Time (s)]]/3600,3)</f>
        <v>16</v>
      </c>
    </row>
    <row r="3330" spans="1:10" hidden="1">
      <c r="A3330" t="s">
        <v>11</v>
      </c>
      <c r="B3330">
        <v>5</v>
      </c>
      <c r="C3330" s="13">
        <v>36</v>
      </c>
      <c r="D3330" t="str">
        <f>IF(OR(MOD((Table1[[#This Row],[Cycle]])-1,8)=0,Table1[[#This Row],[Cycle]]=1),"Yes","No")</f>
        <v>No</v>
      </c>
      <c r="E3330">
        <v>9.9682916451589998E-3</v>
      </c>
      <c r="F3330">
        <f t="shared" si="57"/>
        <v>9.9682916451589989</v>
      </c>
      <c r="H3330">
        <v>3.2536385059356689</v>
      </c>
      <c r="I3330">
        <v>57600.039514533732</v>
      </c>
      <c r="J3330">
        <f>ROUND(Table1[[#This Row],[Discharge Time (s)]]/3600,3)</f>
        <v>16</v>
      </c>
    </row>
    <row r="3331" spans="1:10" hidden="1">
      <c r="A3331" t="s">
        <v>11</v>
      </c>
      <c r="B3331">
        <v>5</v>
      </c>
      <c r="C3331" s="13">
        <v>37</v>
      </c>
      <c r="D3331" t="str">
        <f>IF(OR(MOD((Table1[[#This Row],[Cycle]])-1,8)=0,Table1[[#This Row],[Cycle]]=1),"Yes","No")</f>
        <v>No</v>
      </c>
      <c r="E3331">
        <v>9.9654622863650007E-3</v>
      </c>
      <c r="F3331">
        <f t="shared" si="57"/>
        <v>9.9654622863650015</v>
      </c>
      <c r="H3331">
        <v>3.1673157215118408</v>
      </c>
      <c r="I3331">
        <v>57600.042434261901</v>
      </c>
      <c r="J3331">
        <f>ROUND(Table1[[#This Row],[Discharge Time (s)]]/3600,3)</f>
        <v>16</v>
      </c>
    </row>
    <row r="3332" spans="1:10" hidden="1">
      <c r="A3332" t="s">
        <v>11</v>
      </c>
      <c r="B3332">
        <v>5</v>
      </c>
      <c r="C3332" s="13">
        <v>38</v>
      </c>
      <c r="D3332" t="str">
        <f>IF(OR(MOD((Table1[[#This Row],[Cycle]])-1,8)=0,Table1[[#This Row],[Cycle]]=1),"Yes","No")</f>
        <v>No</v>
      </c>
      <c r="E3332">
        <v>9.9638704899350002E-3</v>
      </c>
      <c r="F3332">
        <f t="shared" si="57"/>
        <v>9.963870489935001</v>
      </c>
      <c r="H3332">
        <v>3.2976067066192627</v>
      </c>
      <c r="I3332">
        <v>57600.039715009305</v>
      </c>
      <c r="J3332">
        <f>ROUND(Table1[[#This Row],[Discharge Time (s)]]/3600,3)</f>
        <v>16</v>
      </c>
    </row>
    <row r="3333" spans="1:10" hidden="1">
      <c r="A3333" t="s">
        <v>11</v>
      </c>
      <c r="B3333">
        <v>5</v>
      </c>
      <c r="C3333" s="13">
        <v>39</v>
      </c>
      <c r="D3333" t="str">
        <f>IF(OR(MOD((Table1[[#This Row],[Cycle]])-1,8)=0,Table1[[#This Row],[Cycle]]=1),"Yes","No")</f>
        <v>No</v>
      </c>
      <c r="E3333">
        <v>9.9587958703329996E-3</v>
      </c>
      <c r="F3333">
        <f t="shared" si="57"/>
        <v>9.9587958703329988</v>
      </c>
      <c r="H3333">
        <v>3.1657023429870605</v>
      </c>
      <c r="I3333">
        <v>57600.039737760002</v>
      </c>
      <c r="J3333">
        <f>ROUND(Table1[[#This Row],[Discharge Time (s)]]/3600,3)</f>
        <v>16</v>
      </c>
    </row>
    <row r="3334" spans="1:10" hidden="1">
      <c r="A3334" t="s">
        <v>11</v>
      </c>
      <c r="B3334">
        <v>5</v>
      </c>
      <c r="C3334" s="13">
        <v>40</v>
      </c>
      <c r="D3334" t="str">
        <f>IF(OR(MOD((Table1[[#This Row],[Cycle]])-1,8)=0,Table1[[#This Row],[Cycle]]=1),"Yes","No")</f>
        <v>No</v>
      </c>
      <c r="E3334">
        <v>0</v>
      </c>
      <c r="F3334">
        <f t="shared" si="57"/>
        <v>0</v>
      </c>
      <c r="H3334">
        <v>3.1657023429870605</v>
      </c>
      <c r="I3334">
        <v>0</v>
      </c>
      <c r="J3334">
        <f>ROUND(Table1[[#This Row],[Discharge Time (s)]]/3600,3)</f>
        <v>0</v>
      </c>
    </row>
    <row r="3335" spans="1:10" hidden="1">
      <c r="A3335" t="s">
        <v>11</v>
      </c>
      <c r="B3335">
        <v>5</v>
      </c>
      <c r="C3335" s="13">
        <v>41</v>
      </c>
      <c r="D3335" t="str">
        <f>IF(OR(MOD((Table1[[#This Row],[Cycle]])-1,8)=0,Table1[[#This Row],[Cycle]]=1),"Yes","No")</f>
        <v>Yes</v>
      </c>
      <c r="E3335">
        <v>2.0672069745099001E-2</v>
      </c>
      <c r="F3335">
        <f t="shared" si="57"/>
        <v>20.672069745099002</v>
      </c>
      <c r="H3335">
        <v>3.2976067066192627</v>
      </c>
      <c r="I3335">
        <v>129603.68178180988</v>
      </c>
      <c r="J3335">
        <f>ROUND(Table1[[#This Row],[Discharge Time (s)]]/3600,3)</f>
        <v>36.000999999999998</v>
      </c>
    </row>
    <row r="3336" spans="1:10" hidden="1">
      <c r="A3336" t="s">
        <v>11</v>
      </c>
      <c r="B3336">
        <v>5</v>
      </c>
      <c r="C3336" s="13">
        <v>42</v>
      </c>
      <c r="D3336" t="str">
        <f>IF(OR(MOD((Table1[[#This Row],[Cycle]])-1,8)=0,Table1[[#This Row],[Cycle]]=1),"Yes","No")</f>
        <v>No</v>
      </c>
      <c r="E3336">
        <v>9.9654927610379994E-3</v>
      </c>
      <c r="F3336">
        <f t="shared" si="57"/>
        <v>9.965492761038</v>
      </c>
      <c r="H3336">
        <v>3.6512112617492676</v>
      </c>
      <c r="I3336">
        <v>57600.036785453914</v>
      </c>
      <c r="J3336">
        <f>ROUND(Table1[[#This Row],[Discharge Time (s)]]/3600,3)</f>
        <v>16</v>
      </c>
    </row>
    <row r="3337" spans="1:10" hidden="1">
      <c r="A3337" t="s">
        <v>11</v>
      </c>
      <c r="B3337">
        <v>5</v>
      </c>
      <c r="C3337" s="13">
        <v>43</v>
      </c>
      <c r="D3337" t="str">
        <f>IF(OR(MOD((Table1[[#This Row],[Cycle]])-1,8)=0,Table1[[#This Row],[Cycle]]=1),"Yes","No")</f>
        <v>No</v>
      </c>
      <c r="E3337">
        <v>9.9636622736000002E-3</v>
      </c>
      <c r="F3337">
        <f t="shared" si="57"/>
        <v>9.9636622736000007</v>
      </c>
      <c r="H3337">
        <v>3.1689310073852539</v>
      </c>
      <c r="I3337">
        <v>57600.037692657759</v>
      </c>
      <c r="J3337">
        <f>ROUND(Table1[[#This Row],[Discharge Time (s)]]/3600,3)</f>
        <v>16</v>
      </c>
    </row>
    <row r="3338" spans="1:10" hidden="1">
      <c r="A3338" t="s">
        <v>11</v>
      </c>
      <c r="B3338">
        <v>5</v>
      </c>
      <c r="C3338" s="13">
        <v>44</v>
      </c>
      <c r="D3338" t="str">
        <f>IF(OR(MOD((Table1[[#This Row],[Cycle]])-1,8)=0,Table1[[#This Row],[Cycle]]=1),"Yes","No")</f>
        <v>No</v>
      </c>
      <c r="E3338">
        <v>9.9664837568920004E-3</v>
      </c>
      <c r="F3338">
        <f t="shared" si="57"/>
        <v>9.9664837568919999</v>
      </c>
      <c r="H3338">
        <v>3.1673157215118408</v>
      </c>
      <c r="I3338">
        <v>57600.039931149513</v>
      </c>
      <c r="J3338">
        <f>ROUND(Table1[[#This Row],[Discharge Time (s)]]/3600,3)</f>
        <v>16</v>
      </c>
    </row>
    <row r="3339" spans="1:10" hidden="1">
      <c r="A3339" t="s">
        <v>11</v>
      </c>
      <c r="B3339">
        <v>5</v>
      </c>
      <c r="C3339" s="13">
        <v>45</v>
      </c>
      <c r="D3339" t="str">
        <f>IF(OR(MOD((Table1[[#This Row],[Cycle]])-1,8)=0,Table1[[#This Row],[Cycle]]=1),"Yes","No")</f>
        <v>No</v>
      </c>
      <c r="E3339">
        <v>9.9667575130829994E-3</v>
      </c>
      <c r="F3339">
        <f t="shared" si="57"/>
        <v>9.9667575130829995</v>
      </c>
      <c r="H3339">
        <v>3.2113063335418701</v>
      </c>
      <c r="I3339">
        <v>57600.039782955639</v>
      </c>
      <c r="J3339">
        <f>ROUND(Table1[[#This Row],[Discharge Time (s)]]/3600,3)</f>
        <v>16</v>
      </c>
    </row>
    <row r="3340" spans="1:10" hidden="1">
      <c r="A3340" t="s">
        <v>11</v>
      </c>
      <c r="B3340">
        <v>5</v>
      </c>
      <c r="C3340" s="13">
        <v>46</v>
      </c>
      <c r="D3340" t="str">
        <f>IF(OR(MOD((Table1[[#This Row],[Cycle]])-1,8)=0,Table1[[#This Row],[Cycle]]=1),"Yes","No")</f>
        <v>No</v>
      </c>
      <c r="E3340">
        <v>9.9659211582229998E-3</v>
      </c>
      <c r="F3340">
        <f t="shared" si="57"/>
        <v>9.965921158222999</v>
      </c>
      <c r="H3340">
        <v>3.2096705436706543</v>
      </c>
      <c r="I3340">
        <v>57600.026025435764</v>
      </c>
      <c r="J3340">
        <f>ROUND(Table1[[#This Row],[Discharge Time (s)]]/3600,3)</f>
        <v>16</v>
      </c>
    </row>
    <row r="3341" spans="1:10" hidden="1">
      <c r="A3341" t="s">
        <v>11</v>
      </c>
      <c r="B3341">
        <v>5</v>
      </c>
      <c r="C3341" s="13">
        <v>47</v>
      </c>
      <c r="D3341" t="str">
        <f>IF(OR(MOD((Table1[[#This Row],[Cycle]])-1,8)=0,Table1[[#This Row],[Cycle]]=1),"Yes","No")</f>
        <v>No</v>
      </c>
      <c r="E3341">
        <v>9.9597584341060003E-3</v>
      </c>
      <c r="F3341">
        <f t="shared" si="57"/>
        <v>9.9597584341059999</v>
      </c>
      <c r="H3341">
        <v>3.2113063335418701</v>
      </c>
      <c r="I3341">
        <v>57600.039314236827</v>
      </c>
      <c r="J3341">
        <f>ROUND(Table1[[#This Row],[Discharge Time (s)]]/3600,3)</f>
        <v>16</v>
      </c>
    </row>
    <row r="3342" spans="1:10" hidden="1">
      <c r="A3342" t="s">
        <v>11</v>
      </c>
      <c r="B3342">
        <v>5</v>
      </c>
      <c r="C3342" s="13">
        <v>48</v>
      </c>
      <c r="D3342" t="str">
        <f>IF(OR(MOD((Table1[[#This Row],[Cycle]])-1,8)=0,Table1[[#This Row],[Cycle]]=1),"Yes","No")</f>
        <v>No</v>
      </c>
      <c r="E3342">
        <v>0</v>
      </c>
      <c r="F3342">
        <f t="shared" si="57"/>
        <v>0</v>
      </c>
      <c r="H3342">
        <v>3.2113063335418701</v>
      </c>
      <c r="I3342">
        <v>0</v>
      </c>
      <c r="J3342">
        <f>ROUND(Table1[[#This Row],[Discharge Time (s)]]/3600,3)</f>
        <v>0</v>
      </c>
    </row>
    <row r="3343" spans="1:10" hidden="1">
      <c r="A3343" t="s">
        <v>11</v>
      </c>
      <c r="B3343">
        <v>5</v>
      </c>
      <c r="C3343" s="13">
        <v>49</v>
      </c>
      <c r="D3343" t="str">
        <f>IF(OR(MOD((Table1[[#This Row],[Cycle]])-1,8)=0,Table1[[#This Row],[Cycle]]=1),"Yes","No")</f>
        <v>Yes</v>
      </c>
      <c r="E3343">
        <v>2.0648931798758999E-2</v>
      </c>
      <c r="F3343">
        <f t="shared" si="57"/>
        <v>20.648931798758998</v>
      </c>
      <c r="H3343">
        <v>3.2552967071533203</v>
      </c>
      <c r="I3343">
        <v>129439.15345086496</v>
      </c>
      <c r="J3343">
        <f>ROUND(Table1[[#This Row],[Discharge Time (s)]]/3600,3)</f>
        <v>35.954999999999998</v>
      </c>
    </row>
    <row r="3344" spans="1:10" hidden="1">
      <c r="A3344" t="s">
        <v>11</v>
      </c>
      <c r="B3344">
        <v>5</v>
      </c>
      <c r="C3344" s="13">
        <v>50</v>
      </c>
      <c r="D3344" t="str">
        <f>IF(OR(MOD((Table1[[#This Row],[Cycle]])-1,8)=0,Table1[[#This Row],[Cycle]]=1),"Yes","No")</f>
        <v>No</v>
      </c>
      <c r="E3344">
        <v>9.9699698389069998E-3</v>
      </c>
      <c r="F3344">
        <f t="shared" ref="F3344:F3407" si="58">1000*E3344</f>
        <v>9.9699698389069997</v>
      </c>
      <c r="H3344">
        <v>3.6512112617492676</v>
      </c>
      <c r="I3344">
        <v>57600.039209587165</v>
      </c>
      <c r="J3344">
        <f>ROUND(Table1[[#This Row],[Discharge Time (s)]]/3600,3)</f>
        <v>16</v>
      </c>
    </row>
    <row r="3345" spans="1:10" hidden="1">
      <c r="A3345" t="s">
        <v>11</v>
      </c>
      <c r="B3345">
        <v>5</v>
      </c>
      <c r="C3345" s="13">
        <v>51</v>
      </c>
      <c r="D3345" t="str">
        <f>IF(OR(MOD((Table1[[#This Row],[Cycle]])-1,8)=0,Table1[[#This Row],[Cycle]]=1),"Yes","No")</f>
        <v>No</v>
      </c>
      <c r="E3345">
        <v>9.9689263420720004E-3</v>
      </c>
      <c r="F3345">
        <f t="shared" si="58"/>
        <v>9.9689263420720007</v>
      </c>
      <c r="H3345">
        <v>3.2552967071533203</v>
      </c>
      <c r="I3345">
        <v>57600.03958027425</v>
      </c>
      <c r="J3345">
        <f>ROUND(Table1[[#This Row],[Discharge Time (s)]]/3600,3)</f>
        <v>16</v>
      </c>
    </row>
    <row r="3346" spans="1:10" hidden="1">
      <c r="A3346" t="s">
        <v>11</v>
      </c>
      <c r="B3346">
        <v>5</v>
      </c>
      <c r="C3346" s="13">
        <v>52</v>
      </c>
      <c r="D3346" t="str">
        <f>IF(OR(MOD((Table1[[#This Row],[Cycle]])-1,8)=0,Table1[[#This Row],[Cycle]]=1),"Yes","No")</f>
        <v>No</v>
      </c>
      <c r="E3346">
        <v>9.9684371574889994E-3</v>
      </c>
      <c r="F3346">
        <f t="shared" si="58"/>
        <v>9.9684371574889994</v>
      </c>
      <c r="H3346">
        <v>3.2552967071533203</v>
      </c>
      <c r="I3346">
        <v>57600.039662325158</v>
      </c>
      <c r="J3346">
        <f>ROUND(Table1[[#This Row],[Discharge Time (s)]]/3600,3)</f>
        <v>16</v>
      </c>
    </row>
    <row r="3347" spans="1:10" hidden="1">
      <c r="A3347" t="s">
        <v>11</v>
      </c>
      <c r="B3347">
        <v>5</v>
      </c>
      <c r="C3347" s="13">
        <v>53</v>
      </c>
      <c r="D3347" t="str">
        <f>IF(OR(MOD((Table1[[#This Row],[Cycle]])-1,8)=0,Table1[[#This Row],[Cycle]]=1),"Yes","No")</f>
        <v>No</v>
      </c>
      <c r="E3347">
        <v>9.9665897435760008E-3</v>
      </c>
      <c r="F3347">
        <f t="shared" si="58"/>
        <v>9.9665897435760016</v>
      </c>
      <c r="H3347">
        <v>3.1689310073852539</v>
      </c>
      <c r="I3347">
        <v>57600.039674638632</v>
      </c>
      <c r="J3347">
        <f>ROUND(Table1[[#This Row],[Discharge Time (s)]]/3600,3)</f>
        <v>16</v>
      </c>
    </row>
    <row r="3348" spans="1:10" hidden="1">
      <c r="A3348" t="s">
        <v>11</v>
      </c>
      <c r="B3348">
        <v>5</v>
      </c>
      <c r="C3348" s="13">
        <v>54</v>
      </c>
      <c r="D3348" t="str">
        <f>IF(OR(MOD((Table1[[#This Row],[Cycle]])-1,8)=0,Table1[[#This Row],[Cycle]]=1),"Yes","No")</f>
        <v>No</v>
      </c>
      <c r="E3348">
        <v>9.9715934775579992E-3</v>
      </c>
      <c r="F3348">
        <f t="shared" si="58"/>
        <v>9.9715934775579989</v>
      </c>
      <c r="H3348">
        <v>3.2552967071533203</v>
      </c>
      <c r="I3348">
        <v>57600.039663676929</v>
      </c>
      <c r="J3348">
        <f>ROUND(Table1[[#This Row],[Discharge Time (s)]]/3600,3)</f>
        <v>16</v>
      </c>
    </row>
    <row r="3349" spans="1:10" hidden="1">
      <c r="A3349" t="s">
        <v>11</v>
      </c>
      <c r="B3349">
        <v>5</v>
      </c>
      <c r="C3349" s="13">
        <v>55</v>
      </c>
      <c r="D3349" t="str">
        <f>IF(OR(MOD((Table1[[#This Row],[Cycle]])-1,8)=0,Table1[[#This Row],[Cycle]]=1),"Yes","No")</f>
        <v>No</v>
      </c>
      <c r="E3349">
        <v>9.9728031534609997E-3</v>
      </c>
      <c r="F3349">
        <f t="shared" si="58"/>
        <v>9.9728031534609993</v>
      </c>
      <c r="H3349">
        <v>3.2536385059356689</v>
      </c>
      <c r="I3349">
        <v>57600.041655798101</v>
      </c>
      <c r="J3349">
        <f>ROUND(Table1[[#This Row],[Discharge Time (s)]]/3600,3)</f>
        <v>16</v>
      </c>
    </row>
    <row r="3350" spans="1:10" hidden="1">
      <c r="A3350" t="s">
        <v>11</v>
      </c>
      <c r="B3350">
        <v>5</v>
      </c>
      <c r="C3350" s="13">
        <v>56</v>
      </c>
      <c r="D3350" t="str">
        <f>IF(OR(MOD((Table1[[#This Row],[Cycle]])-1,8)=0,Table1[[#This Row],[Cycle]]=1),"Yes","No")</f>
        <v>No</v>
      </c>
      <c r="E3350">
        <v>0</v>
      </c>
      <c r="F3350">
        <f t="shared" si="58"/>
        <v>0</v>
      </c>
      <c r="H3350">
        <v>3.2536385059356689</v>
      </c>
      <c r="I3350">
        <v>0</v>
      </c>
      <c r="J3350">
        <f>ROUND(Table1[[#This Row],[Discharge Time (s)]]/3600,3)</f>
        <v>0</v>
      </c>
    </row>
    <row r="3351" spans="1:10" hidden="1">
      <c r="A3351" t="s">
        <v>11</v>
      </c>
      <c r="B3351">
        <v>5</v>
      </c>
      <c r="C3351" s="13">
        <v>57</v>
      </c>
      <c r="D3351" t="str">
        <f>IF(OR(MOD((Table1[[#This Row],[Cycle]])-1,8)=0,Table1[[#This Row],[Cycle]]=1),"Yes","No")</f>
        <v>Yes</v>
      </c>
      <c r="E3351">
        <v>2.0598835497599E-2</v>
      </c>
      <c r="F3351">
        <f t="shared" si="58"/>
        <v>20.598835497598998</v>
      </c>
      <c r="H3351">
        <v>3.2536385059356689</v>
      </c>
      <c r="I3351">
        <v>128951.54803328447</v>
      </c>
      <c r="J3351">
        <f>ROUND(Table1[[#This Row],[Discharge Time (s)]]/3600,3)</f>
        <v>35.82</v>
      </c>
    </row>
    <row r="3352" spans="1:10" hidden="1">
      <c r="A3352" t="s">
        <v>11</v>
      </c>
      <c r="B3352">
        <v>5</v>
      </c>
      <c r="C3352" s="13">
        <v>58</v>
      </c>
      <c r="D3352" t="str">
        <f>IF(OR(MOD((Table1[[#This Row],[Cycle]])-1,8)=0,Table1[[#This Row],[Cycle]]=1),"Yes","No")</f>
        <v>No</v>
      </c>
      <c r="E3352">
        <v>9.9735460035599993E-3</v>
      </c>
      <c r="F3352">
        <f t="shared" si="58"/>
        <v>9.9735460035599992</v>
      </c>
      <c r="H3352">
        <v>3.6933193206787109</v>
      </c>
      <c r="I3352">
        <v>57600.039673609237</v>
      </c>
      <c r="J3352">
        <f>ROUND(Table1[[#This Row],[Discharge Time (s)]]/3600,3)</f>
        <v>16</v>
      </c>
    </row>
    <row r="3353" spans="1:10" hidden="1">
      <c r="A3353" t="s">
        <v>11</v>
      </c>
      <c r="B3353">
        <v>5</v>
      </c>
      <c r="C3353" s="13">
        <v>59</v>
      </c>
      <c r="D3353" t="str">
        <f>IF(OR(MOD((Table1[[#This Row],[Cycle]])-1,8)=0,Table1[[#This Row],[Cycle]]=1),"Yes","No")</f>
        <v>No</v>
      </c>
      <c r="E3353">
        <v>9.9620117707619991E-3</v>
      </c>
      <c r="F3353">
        <f t="shared" si="58"/>
        <v>9.9620117707619986</v>
      </c>
      <c r="H3353">
        <v>3.2129440307617188</v>
      </c>
      <c r="I3353">
        <v>57600.039710560675</v>
      </c>
      <c r="J3353">
        <f>ROUND(Table1[[#This Row],[Discharge Time (s)]]/3600,3)</f>
        <v>16</v>
      </c>
    </row>
    <row r="3354" spans="1:10" hidden="1">
      <c r="A3354" t="s">
        <v>11</v>
      </c>
      <c r="B3354">
        <v>5</v>
      </c>
      <c r="C3354" s="13">
        <v>60</v>
      </c>
      <c r="D3354" t="str">
        <f>IF(OR(MOD((Table1[[#This Row],[Cycle]])-1,8)=0,Table1[[#This Row],[Cycle]]=1),"Yes","No")</f>
        <v>No</v>
      </c>
      <c r="E3354">
        <v>9.9571026244010003E-3</v>
      </c>
      <c r="F3354">
        <f t="shared" si="58"/>
        <v>9.957102624401001</v>
      </c>
      <c r="H3354">
        <v>3.3432776927947998</v>
      </c>
      <c r="I3354">
        <v>57600.039427026481</v>
      </c>
      <c r="J3354">
        <f>ROUND(Table1[[#This Row],[Discharge Time (s)]]/3600,3)</f>
        <v>16</v>
      </c>
    </row>
    <row r="3355" spans="1:10" hidden="1">
      <c r="A3355" t="s">
        <v>11</v>
      </c>
      <c r="B3355">
        <v>5</v>
      </c>
      <c r="C3355" s="13">
        <v>61</v>
      </c>
      <c r="D3355" t="str">
        <f>IF(OR(MOD((Table1[[#This Row],[Cycle]])-1,8)=0,Table1[[#This Row],[Cycle]]=1),"Yes","No")</f>
        <v>No</v>
      </c>
      <c r="E3355">
        <v>9.9626086164109999E-3</v>
      </c>
      <c r="F3355">
        <f t="shared" si="58"/>
        <v>9.9626086164109999</v>
      </c>
      <c r="H3355">
        <v>3.2113063335418701</v>
      </c>
      <c r="I3355">
        <v>57602.003276917785</v>
      </c>
      <c r="J3355">
        <f>ROUND(Table1[[#This Row],[Discharge Time (s)]]/3600,3)</f>
        <v>16.001000000000001</v>
      </c>
    </row>
    <row r="3356" spans="1:10" hidden="1">
      <c r="A3356" t="s">
        <v>11</v>
      </c>
      <c r="B3356">
        <v>5</v>
      </c>
      <c r="C3356" s="13">
        <v>62</v>
      </c>
      <c r="D3356" t="str">
        <f>IF(OR(MOD((Table1[[#This Row],[Cycle]])-1,8)=0,Table1[[#This Row],[Cycle]]=1),"Yes","No")</f>
        <v>No</v>
      </c>
      <c r="E3356">
        <v>9.9694244594139992E-3</v>
      </c>
      <c r="F3356">
        <f t="shared" si="58"/>
        <v>9.9694244594139985</v>
      </c>
      <c r="H3356">
        <v>3.2552967071533203</v>
      </c>
      <c r="I3356">
        <v>57600.03781508511</v>
      </c>
      <c r="J3356">
        <f>ROUND(Table1[[#This Row],[Discharge Time (s)]]/3600,3)</f>
        <v>16</v>
      </c>
    </row>
    <row r="3357" spans="1:10" hidden="1">
      <c r="A3357" t="s">
        <v>11</v>
      </c>
      <c r="B3357">
        <v>5</v>
      </c>
      <c r="C3357" s="13">
        <v>63</v>
      </c>
      <c r="D3357" t="str">
        <f>IF(OR(MOD((Table1[[#This Row],[Cycle]])-1,8)=0,Table1[[#This Row],[Cycle]]=1),"Yes","No")</f>
        <v>No</v>
      </c>
      <c r="E3357">
        <v>9.9692963287399995E-3</v>
      </c>
      <c r="F3357">
        <f t="shared" si="58"/>
        <v>9.9692963287399987</v>
      </c>
      <c r="H3357">
        <v>0</v>
      </c>
      <c r="I3357">
        <v>57600.027193830523</v>
      </c>
      <c r="J3357">
        <f>ROUND(Table1[[#This Row],[Discharge Time (s)]]/3600,3)</f>
        <v>16</v>
      </c>
    </row>
    <row r="3358" spans="1:10" hidden="1">
      <c r="A3358" t="s">
        <v>11</v>
      </c>
      <c r="B3358">
        <v>5</v>
      </c>
      <c r="C3358" s="13">
        <v>64</v>
      </c>
      <c r="D3358" t="str">
        <f>IF(OR(MOD((Table1[[#This Row],[Cycle]])-1,8)=0,Table1[[#This Row],[Cycle]]=1),"Yes","No")</f>
        <v>No</v>
      </c>
      <c r="E3358">
        <v>0</v>
      </c>
      <c r="F3358">
        <f t="shared" si="58"/>
        <v>0</v>
      </c>
      <c r="H3358">
        <v>0</v>
      </c>
      <c r="I3358">
        <v>0</v>
      </c>
      <c r="J3358">
        <f>ROUND(Table1[[#This Row],[Discharge Time (s)]]/3600,3)</f>
        <v>0</v>
      </c>
    </row>
    <row r="3359" spans="1:10" hidden="1">
      <c r="A3359" t="s">
        <v>11</v>
      </c>
      <c r="B3359">
        <v>5</v>
      </c>
      <c r="C3359" s="13">
        <v>65</v>
      </c>
      <c r="D3359" t="str">
        <f>IF(OR(MOD((Table1[[#This Row],[Cycle]])-1,8)=0,Table1[[#This Row],[Cycle]]=1),"Yes","No")</f>
        <v>Yes</v>
      </c>
      <c r="E3359">
        <v>2.0576296248064001E-2</v>
      </c>
      <c r="F3359">
        <f t="shared" si="58"/>
        <v>20.576296248064001</v>
      </c>
      <c r="H3359">
        <v>3.2569570541381836</v>
      </c>
      <c r="I3359">
        <v>128709.97676984796</v>
      </c>
      <c r="J3359">
        <f>ROUND(Table1[[#This Row],[Discharge Time (s)]]/3600,3)</f>
        <v>35.753</v>
      </c>
    </row>
    <row r="3360" spans="1:10" hidden="1">
      <c r="A3360" t="s">
        <v>11</v>
      </c>
      <c r="B3360">
        <v>5</v>
      </c>
      <c r="C3360" s="13">
        <v>66</v>
      </c>
      <c r="D3360" t="str">
        <f>IF(OR(MOD((Table1[[#This Row],[Cycle]])-1,8)=0,Table1[[#This Row],[Cycle]]=1),"Yes","No")</f>
        <v>No</v>
      </c>
      <c r="E3360">
        <v>9.9751333707389991E-3</v>
      </c>
      <c r="F3360">
        <f t="shared" si="58"/>
        <v>9.975133370739</v>
      </c>
      <c r="H3360">
        <v>3.7372875213623047</v>
      </c>
      <c r="I3360">
        <v>57600.009816712816</v>
      </c>
      <c r="J3360">
        <f>ROUND(Table1[[#This Row],[Discharge Time (s)]]/3600,3)</f>
        <v>16</v>
      </c>
    </row>
    <row r="3361" spans="1:10" hidden="1">
      <c r="A3361" t="s">
        <v>11</v>
      </c>
      <c r="B3361">
        <v>5</v>
      </c>
      <c r="C3361" s="13">
        <v>67</v>
      </c>
      <c r="D3361" t="str">
        <f>IF(OR(MOD((Table1[[#This Row],[Cycle]])-1,8)=0,Table1[[#This Row],[Cycle]]=1),"Yes","No")</f>
        <v>No</v>
      </c>
      <c r="E3361">
        <v>9.9735388885289992E-3</v>
      </c>
      <c r="F3361">
        <f t="shared" si="58"/>
        <v>9.9735388885289993</v>
      </c>
      <c r="H3361">
        <v>3.2976067066192627</v>
      </c>
      <c r="I3361">
        <v>57600.011357630487</v>
      </c>
      <c r="J3361">
        <f>ROUND(Table1[[#This Row],[Discharge Time (s)]]/3600,3)</f>
        <v>16</v>
      </c>
    </row>
    <row r="3362" spans="1:10" hidden="1">
      <c r="A3362" t="s">
        <v>11</v>
      </c>
      <c r="B3362">
        <v>5</v>
      </c>
      <c r="C3362" s="13">
        <v>68</v>
      </c>
      <c r="D3362" t="str">
        <f>IF(OR(MOD((Table1[[#This Row],[Cycle]])-1,8)=0,Table1[[#This Row],[Cycle]]=1),"Yes","No")</f>
        <v>No</v>
      </c>
      <c r="E3362">
        <v>9.9661949739730006E-3</v>
      </c>
      <c r="F3362">
        <f t="shared" si="58"/>
        <v>9.9661949739729998</v>
      </c>
      <c r="H3362">
        <v>3.3398733139038086</v>
      </c>
      <c r="I3362">
        <v>57600.009765835399</v>
      </c>
      <c r="J3362">
        <f>ROUND(Table1[[#This Row],[Discharge Time (s)]]/3600,3)</f>
        <v>16</v>
      </c>
    </row>
    <row r="3363" spans="1:10" hidden="1">
      <c r="A3363" t="s">
        <v>11</v>
      </c>
      <c r="B3363">
        <v>5</v>
      </c>
      <c r="C3363" s="13">
        <v>69</v>
      </c>
      <c r="D3363" t="str">
        <f>IF(OR(MOD((Table1[[#This Row],[Cycle]])-1,8)=0,Table1[[#This Row],[Cycle]]=1),"Yes","No")</f>
        <v>No</v>
      </c>
      <c r="E3363">
        <v>9.9620520879289999E-3</v>
      </c>
      <c r="F3363">
        <f t="shared" si="58"/>
        <v>9.9620520879289991</v>
      </c>
      <c r="H3363">
        <v>3.2569570541381836</v>
      </c>
      <c r="I3363">
        <v>57600.025127536275</v>
      </c>
      <c r="J3363">
        <f>ROUND(Table1[[#This Row],[Discharge Time (s)]]/3600,3)</f>
        <v>16</v>
      </c>
    </row>
    <row r="3364" spans="1:10" hidden="1">
      <c r="A3364" t="s">
        <v>11</v>
      </c>
      <c r="B3364">
        <v>5</v>
      </c>
      <c r="C3364" s="13">
        <v>70</v>
      </c>
      <c r="D3364" t="str">
        <f>IF(OR(MOD((Table1[[#This Row],[Cycle]])-1,8)=0,Table1[[#This Row],[Cycle]]=1),"Yes","No")</f>
        <v>No</v>
      </c>
      <c r="E3364">
        <v>9.9596829754860002E-3</v>
      </c>
      <c r="F3364">
        <f t="shared" si="58"/>
        <v>9.9596829754860003</v>
      </c>
      <c r="H3364">
        <v>3.2569570541381836</v>
      </c>
      <c r="I3364">
        <v>57600.009858307734</v>
      </c>
      <c r="J3364">
        <f>ROUND(Table1[[#This Row],[Discharge Time (s)]]/3600,3)</f>
        <v>16</v>
      </c>
    </row>
    <row r="3365" spans="1:10" hidden="1">
      <c r="A3365" t="s">
        <v>11</v>
      </c>
      <c r="B3365">
        <v>5</v>
      </c>
      <c r="C3365" s="13">
        <v>71</v>
      </c>
      <c r="D3365" t="str">
        <f>IF(OR(MOD((Table1[[#This Row],[Cycle]])-1,8)=0,Table1[[#This Row],[Cycle]]=1),"Yes","No")</f>
        <v>No</v>
      </c>
      <c r="E3365">
        <v>9.9652541537350002E-3</v>
      </c>
      <c r="F3365">
        <f t="shared" si="58"/>
        <v>9.9652541537349997</v>
      </c>
      <c r="H3365">
        <v>3.3415746688842773</v>
      </c>
      <c r="I3365">
        <v>57600.010152631774</v>
      </c>
      <c r="J3365">
        <f>ROUND(Table1[[#This Row],[Discharge Time (s)]]/3600,3)</f>
        <v>16</v>
      </c>
    </row>
    <row r="3366" spans="1:10" hidden="1">
      <c r="A3366" t="s">
        <v>11</v>
      </c>
      <c r="B3366">
        <v>5</v>
      </c>
      <c r="C3366" s="13">
        <v>72</v>
      </c>
      <c r="D3366" t="str">
        <f>IF(OR(MOD((Table1[[#This Row],[Cycle]])-1,8)=0,Table1[[#This Row],[Cycle]]=1),"Yes","No")</f>
        <v>No</v>
      </c>
      <c r="E3366">
        <v>0</v>
      </c>
      <c r="F3366">
        <f t="shared" si="58"/>
        <v>0</v>
      </c>
      <c r="H3366">
        <v>3.3415746688842773</v>
      </c>
      <c r="I3366">
        <v>0</v>
      </c>
      <c r="J3366">
        <f>ROUND(Table1[[#This Row],[Discharge Time (s)]]/3600,3)</f>
        <v>0</v>
      </c>
    </row>
    <row r="3367" spans="1:10" hidden="1">
      <c r="A3367" t="s">
        <v>11</v>
      </c>
      <c r="B3367">
        <v>5</v>
      </c>
      <c r="C3367" s="13">
        <v>73</v>
      </c>
      <c r="D3367" t="str">
        <f>IF(OR(MOD((Table1[[#This Row],[Cycle]])-1,8)=0,Table1[[#This Row],[Cycle]]=1),"Yes","No")</f>
        <v>Yes</v>
      </c>
      <c r="E3367">
        <v>2.0544509972702001E-2</v>
      </c>
      <c r="F3367">
        <f t="shared" si="58"/>
        <v>20.544509972702002</v>
      </c>
      <c r="H3367">
        <v>3.2552967071533203</v>
      </c>
      <c r="I3367">
        <v>128590.15286278406</v>
      </c>
      <c r="J3367">
        <f>ROUND(Table1[[#This Row],[Discharge Time (s)]]/3600,3)</f>
        <v>35.719000000000001</v>
      </c>
    </row>
    <row r="3368" spans="1:10" hidden="1">
      <c r="A3368" t="s">
        <v>11</v>
      </c>
      <c r="B3368">
        <v>5</v>
      </c>
      <c r="C3368" s="13">
        <v>74</v>
      </c>
      <c r="D3368" t="str">
        <f>IF(OR(MOD((Table1[[#This Row],[Cycle]])-1,8)=0,Table1[[#This Row],[Cycle]]=1),"Yes","No")</f>
        <v>No</v>
      </c>
      <c r="E3368">
        <v>9.9718898034590001E-3</v>
      </c>
      <c r="F3368">
        <f t="shared" si="58"/>
        <v>9.9718898034589998</v>
      </c>
      <c r="H3368">
        <v>3.6952018737792969</v>
      </c>
      <c r="I3368">
        <v>57599.983968480177</v>
      </c>
      <c r="J3368">
        <f>ROUND(Table1[[#This Row],[Discharge Time (s)]]/3600,3)</f>
        <v>16</v>
      </c>
    </row>
    <row r="3369" spans="1:10" hidden="1">
      <c r="A3369" t="s">
        <v>11</v>
      </c>
      <c r="B3369">
        <v>5</v>
      </c>
      <c r="C3369" s="13">
        <v>75</v>
      </c>
      <c r="D3369" t="str">
        <f>IF(OR(MOD((Table1[[#This Row],[Cycle]])-1,8)=0,Table1[[#This Row],[Cycle]]=1),"Yes","No")</f>
        <v>No</v>
      </c>
      <c r="E3369">
        <v>9.9705360301660002E-3</v>
      </c>
      <c r="F3369">
        <f t="shared" si="58"/>
        <v>9.9705360301660004</v>
      </c>
      <c r="H3369">
        <v>3.3415746688842773</v>
      </c>
      <c r="I3369">
        <v>57600.009867001179</v>
      </c>
      <c r="J3369">
        <f>ROUND(Table1[[#This Row],[Discharge Time (s)]]/3600,3)</f>
        <v>16</v>
      </c>
    </row>
    <row r="3370" spans="1:10" hidden="1">
      <c r="A3370" t="s">
        <v>11</v>
      </c>
      <c r="B3370">
        <v>5</v>
      </c>
      <c r="C3370" s="13">
        <v>76</v>
      </c>
      <c r="D3370" t="str">
        <f>IF(OR(MOD((Table1[[#This Row],[Cycle]])-1,8)=0,Table1[[#This Row],[Cycle]]=1),"Yes","No")</f>
        <v>No</v>
      </c>
      <c r="E3370">
        <v>9.9689198703269994E-3</v>
      </c>
      <c r="F3370">
        <f t="shared" si="58"/>
        <v>9.9689198703269994</v>
      </c>
      <c r="H3370">
        <v>3.3009698390960693</v>
      </c>
      <c r="I3370">
        <v>57600.022273677314</v>
      </c>
      <c r="J3370">
        <f>ROUND(Table1[[#This Row],[Discharge Time (s)]]/3600,3)</f>
        <v>16</v>
      </c>
    </row>
    <row r="3371" spans="1:10" hidden="1">
      <c r="A3371" t="s">
        <v>11</v>
      </c>
      <c r="B3371">
        <v>5</v>
      </c>
      <c r="C3371" s="13">
        <v>77</v>
      </c>
      <c r="D3371" t="str">
        <f>IF(OR(MOD((Table1[[#This Row],[Cycle]])-1,8)=0,Table1[[#This Row],[Cycle]]=1),"Yes","No")</f>
        <v>No</v>
      </c>
      <c r="E3371">
        <v>9.9818473488310008E-3</v>
      </c>
      <c r="F3371">
        <f t="shared" si="58"/>
        <v>9.9818473488310016</v>
      </c>
      <c r="H3371">
        <v>3.2586185932159424</v>
      </c>
      <c r="I3371">
        <v>57600.009705774035</v>
      </c>
      <c r="J3371">
        <f>ROUND(Table1[[#This Row],[Discharge Time (s)]]/3600,3)</f>
        <v>16</v>
      </c>
    </row>
    <row r="3372" spans="1:10" hidden="1">
      <c r="A3372" t="s">
        <v>11</v>
      </c>
      <c r="B3372">
        <v>5</v>
      </c>
      <c r="C3372" s="13">
        <v>78</v>
      </c>
      <c r="D3372" t="str">
        <f>IF(OR(MOD((Table1[[#This Row],[Cycle]])-1,8)=0,Table1[[#This Row],[Cycle]]=1),"Yes","No")</f>
        <v>No</v>
      </c>
      <c r="E3372">
        <v>9.9788190277230009E-3</v>
      </c>
      <c r="F3372">
        <f t="shared" si="58"/>
        <v>9.9788190277230004</v>
      </c>
      <c r="H3372">
        <v>3.4277646541595459</v>
      </c>
      <c r="I3372">
        <v>57600.024999421061</v>
      </c>
      <c r="J3372">
        <f>ROUND(Table1[[#This Row],[Discharge Time (s)]]/3600,3)</f>
        <v>16</v>
      </c>
    </row>
    <row r="3373" spans="1:10" hidden="1">
      <c r="A3373" t="s">
        <v>11</v>
      </c>
      <c r="B3373">
        <v>5</v>
      </c>
      <c r="C3373" s="13">
        <v>79</v>
      </c>
      <c r="D3373" t="str">
        <f>IF(OR(MOD((Table1[[#This Row],[Cycle]])-1,8)=0,Table1[[#This Row],[Cycle]]=1),"Yes","No")</f>
        <v>No</v>
      </c>
      <c r="E3373">
        <v>9.9787526895350007E-3</v>
      </c>
      <c r="F3373">
        <f t="shared" si="58"/>
        <v>9.9787526895350016</v>
      </c>
      <c r="H3373">
        <v>3.2976067066192627</v>
      </c>
      <c r="I3373">
        <v>57600.009742239301</v>
      </c>
      <c r="J3373">
        <f>ROUND(Table1[[#This Row],[Discharge Time (s)]]/3600,3)</f>
        <v>16</v>
      </c>
    </row>
    <row r="3374" spans="1:10" hidden="1">
      <c r="A3374" t="s">
        <v>11</v>
      </c>
      <c r="B3374">
        <v>5</v>
      </c>
      <c r="C3374" s="13">
        <v>80</v>
      </c>
      <c r="D3374" t="str">
        <f>IF(OR(MOD((Table1[[#This Row],[Cycle]])-1,8)=0,Table1[[#This Row],[Cycle]]=1),"Yes","No")</f>
        <v>No</v>
      </c>
      <c r="E3374">
        <v>0</v>
      </c>
      <c r="F3374">
        <f t="shared" si="58"/>
        <v>0</v>
      </c>
      <c r="H3374">
        <v>3.2976067066192627</v>
      </c>
      <c r="I3374">
        <v>0</v>
      </c>
      <c r="J3374">
        <f>ROUND(Table1[[#This Row],[Discharge Time (s)]]/3600,3)</f>
        <v>0</v>
      </c>
    </row>
    <row r="3375" spans="1:10" hidden="1">
      <c r="A3375" t="s">
        <v>11</v>
      </c>
      <c r="B3375">
        <v>5</v>
      </c>
      <c r="C3375" s="13">
        <v>81</v>
      </c>
      <c r="D3375" t="str">
        <f>IF(OR(MOD((Table1[[#This Row],[Cycle]])-1,8)=0,Table1[[#This Row],[Cycle]]=1),"Yes","No")</f>
        <v>Yes</v>
      </c>
      <c r="E3375">
        <v>2.0512035855893E-2</v>
      </c>
      <c r="F3375">
        <f t="shared" si="58"/>
        <v>20.512035855893</v>
      </c>
      <c r="H3375">
        <v>3.3415746688842773</v>
      </c>
      <c r="I3375">
        <v>128260.76968045979</v>
      </c>
      <c r="J3375">
        <f>ROUND(Table1[[#This Row],[Discharge Time (s)]]/3600,3)</f>
        <v>35.628</v>
      </c>
    </row>
    <row r="3376" spans="1:10" hidden="1">
      <c r="A3376" t="s">
        <v>11</v>
      </c>
      <c r="B3376">
        <v>5</v>
      </c>
      <c r="C3376" s="13">
        <v>82</v>
      </c>
      <c r="D3376" t="str">
        <f>IF(OR(MOD((Table1[[#This Row],[Cycle]])-1,8)=0,Table1[[#This Row],[Cycle]]=1),"Yes","No")</f>
        <v>No</v>
      </c>
      <c r="E3376">
        <v>9.9685136073809997E-3</v>
      </c>
      <c r="F3376">
        <f t="shared" si="58"/>
        <v>9.9685136073810003</v>
      </c>
      <c r="H3376">
        <v>3.7793302536010742</v>
      </c>
      <c r="I3376">
        <v>57600.009527607705</v>
      </c>
      <c r="J3376">
        <f>ROUND(Table1[[#This Row],[Discharge Time (s)]]/3600,3)</f>
        <v>16</v>
      </c>
    </row>
    <row r="3377" spans="1:10" hidden="1">
      <c r="A3377" t="s">
        <v>11</v>
      </c>
      <c r="B3377">
        <v>5</v>
      </c>
      <c r="C3377" s="13">
        <v>83</v>
      </c>
      <c r="D3377" t="str">
        <f>IF(OR(MOD((Table1[[#This Row],[Cycle]])-1,8)=0,Table1[[#This Row],[Cycle]]=1),"Yes","No")</f>
        <v>No</v>
      </c>
      <c r="E3377">
        <v>9.9832693802640003E-3</v>
      </c>
      <c r="F3377">
        <f t="shared" si="58"/>
        <v>9.9832693802639998</v>
      </c>
      <c r="H3377">
        <v>3.3838191032409668</v>
      </c>
      <c r="I3377">
        <v>57600.009283438107</v>
      </c>
      <c r="J3377">
        <f>ROUND(Table1[[#This Row],[Discharge Time (s)]]/3600,3)</f>
        <v>16</v>
      </c>
    </row>
    <row r="3378" spans="1:10" hidden="1">
      <c r="A3378" t="s">
        <v>11</v>
      </c>
      <c r="B3378">
        <v>5</v>
      </c>
      <c r="C3378" s="13">
        <v>84</v>
      </c>
      <c r="D3378" t="str">
        <f>IF(OR(MOD((Table1[[#This Row],[Cycle]])-1,8)=0,Table1[[#This Row],[Cycle]]=1),"Yes","No")</f>
        <v>No</v>
      </c>
      <c r="E3378">
        <v>9.9749315555069992E-3</v>
      </c>
      <c r="F3378">
        <f t="shared" si="58"/>
        <v>9.9749315555069984</v>
      </c>
      <c r="H3378">
        <v>3.2992873191833496</v>
      </c>
      <c r="I3378">
        <v>57600.009428442805</v>
      </c>
      <c r="J3378">
        <f>ROUND(Table1[[#This Row],[Discharge Time (s)]]/3600,3)</f>
        <v>16</v>
      </c>
    </row>
    <row r="3379" spans="1:10" hidden="1">
      <c r="A3379" t="s">
        <v>11</v>
      </c>
      <c r="B3379">
        <v>5</v>
      </c>
      <c r="C3379" s="13">
        <v>85</v>
      </c>
      <c r="D3379" t="str">
        <f>IF(OR(MOD((Table1[[#This Row],[Cycle]])-1,8)=0,Table1[[#This Row],[Cycle]]=1),"Yes","No")</f>
        <v>No</v>
      </c>
      <c r="E3379">
        <v>9.9638033863720006E-3</v>
      </c>
      <c r="F3379">
        <f t="shared" si="58"/>
        <v>9.9638033863720015</v>
      </c>
      <c r="H3379">
        <v>3.3820970058441162</v>
      </c>
      <c r="I3379">
        <v>57600.009378280622</v>
      </c>
      <c r="J3379">
        <f>ROUND(Table1[[#This Row],[Discharge Time (s)]]/3600,3)</f>
        <v>16</v>
      </c>
    </row>
    <row r="3380" spans="1:10" hidden="1">
      <c r="A3380" t="s">
        <v>11</v>
      </c>
      <c r="B3380">
        <v>5</v>
      </c>
      <c r="C3380" s="13">
        <v>86</v>
      </c>
      <c r="D3380" t="str">
        <f>IF(OR(MOD((Table1[[#This Row],[Cycle]])-1,8)=0,Table1[[#This Row],[Cycle]]=1),"Yes","No")</f>
        <v>No</v>
      </c>
      <c r="E3380">
        <v>9.9571785495609997E-3</v>
      </c>
      <c r="F3380">
        <f t="shared" si="58"/>
        <v>9.9571785495610001</v>
      </c>
      <c r="H3380">
        <v>3.3415746688842773</v>
      </c>
      <c r="I3380">
        <v>57600.009856419121</v>
      </c>
      <c r="J3380">
        <f>ROUND(Table1[[#This Row],[Discharge Time (s)]]/3600,3)</f>
        <v>16</v>
      </c>
    </row>
    <row r="3381" spans="1:10" hidden="1">
      <c r="A3381" t="s">
        <v>11</v>
      </c>
      <c r="B3381">
        <v>5</v>
      </c>
      <c r="C3381" s="13">
        <v>87</v>
      </c>
      <c r="D3381" t="str">
        <f>IF(OR(MOD((Table1[[#This Row],[Cycle]])-1,8)=0,Table1[[#This Row],[Cycle]]=1),"Yes","No")</f>
        <v>No</v>
      </c>
      <c r="E3381">
        <v>9.9516900916519994E-3</v>
      </c>
      <c r="F3381">
        <f t="shared" si="58"/>
        <v>9.951690091651999</v>
      </c>
      <c r="H3381">
        <v>3.3838191032409668</v>
      </c>
      <c r="I3381">
        <v>57600.00965824665</v>
      </c>
      <c r="J3381">
        <f>ROUND(Table1[[#This Row],[Discharge Time (s)]]/3600,3)</f>
        <v>16</v>
      </c>
    </row>
    <row r="3382" spans="1:10" hidden="1">
      <c r="A3382" t="s">
        <v>11</v>
      </c>
      <c r="B3382">
        <v>5</v>
      </c>
      <c r="C3382" s="13">
        <v>88</v>
      </c>
      <c r="D3382" t="str">
        <f>IF(OR(MOD((Table1[[#This Row],[Cycle]])-1,8)=0,Table1[[#This Row],[Cycle]]=1),"Yes","No")</f>
        <v>No</v>
      </c>
      <c r="E3382">
        <v>0</v>
      </c>
      <c r="F3382">
        <f t="shared" si="58"/>
        <v>0</v>
      </c>
      <c r="H3382">
        <v>3.3838191032409668</v>
      </c>
      <c r="I3382">
        <v>0</v>
      </c>
      <c r="J3382">
        <f>ROUND(Table1[[#This Row],[Discharge Time (s)]]/3600,3)</f>
        <v>0</v>
      </c>
    </row>
    <row r="3383" spans="1:10" hidden="1">
      <c r="A3383" t="s">
        <v>11</v>
      </c>
      <c r="B3383">
        <v>5</v>
      </c>
      <c r="C3383" s="13">
        <v>89</v>
      </c>
      <c r="D3383" t="str">
        <f>IF(OR(MOD((Table1[[#This Row],[Cycle]])-1,8)=0,Table1[[#This Row],[Cycle]]=1),"Yes","No")</f>
        <v>Yes</v>
      </c>
      <c r="E3383">
        <v>2.0484201989843E-2</v>
      </c>
      <c r="F3383">
        <f t="shared" si="58"/>
        <v>20.484201989843001</v>
      </c>
      <c r="H3383">
        <v>3.3009698390960693</v>
      </c>
      <c r="I3383">
        <v>128421.77363405224</v>
      </c>
      <c r="J3383">
        <f>ROUND(Table1[[#This Row],[Discharge Time (s)]]/3600,3)</f>
        <v>35.673000000000002</v>
      </c>
    </row>
    <row r="3384" spans="1:10" hidden="1">
      <c r="A3384" t="s">
        <v>11</v>
      </c>
      <c r="B3384">
        <v>5</v>
      </c>
      <c r="C3384" s="13">
        <v>90</v>
      </c>
      <c r="D3384" t="str">
        <f>IF(OR(MOD((Table1[[#This Row],[Cycle]])-1,8)=0,Table1[[#This Row],[Cycle]]=1),"Yes","No")</f>
        <v>No</v>
      </c>
      <c r="E3384">
        <v>9.9583164590219993E-3</v>
      </c>
      <c r="F3384">
        <f t="shared" si="58"/>
        <v>9.958316459021999</v>
      </c>
      <c r="H3384">
        <v>3.8213303089141846</v>
      </c>
      <c r="I3384">
        <v>57600.009811629658</v>
      </c>
      <c r="J3384">
        <f>ROUND(Table1[[#This Row],[Discharge Time (s)]]/3600,3)</f>
        <v>16</v>
      </c>
    </row>
    <row r="3385" spans="1:10" hidden="1">
      <c r="A3385" t="s">
        <v>11</v>
      </c>
      <c r="B3385">
        <v>5</v>
      </c>
      <c r="C3385" s="13">
        <v>91</v>
      </c>
      <c r="D3385" t="str">
        <f>IF(OR(MOD((Table1[[#This Row],[Cycle]])-1,8)=0,Table1[[#This Row],[Cycle]]=1),"Yes","No")</f>
        <v>No</v>
      </c>
      <c r="E3385">
        <v>9.9578487921410004E-3</v>
      </c>
      <c r="F3385">
        <f t="shared" si="58"/>
        <v>9.9578487921410002</v>
      </c>
      <c r="H3385">
        <v>3.3855428695678711</v>
      </c>
      <c r="I3385">
        <v>57600.009759524677</v>
      </c>
      <c r="J3385">
        <f>ROUND(Table1[[#This Row],[Discharge Time (s)]]/3600,3)</f>
        <v>16</v>
      </c>
    </row>
    <row r="3386" spans="1:10" hidden="1">
      <c r="A3386" t="s">
        <v>11</v>
      </c>
      <c r="B3386">
        <v>5</v>
      </c>
      <c r="C3386" s="13">
        <v>92</v>
      </c>
      <c r="D3386" t="str">
        <f>IF(OR(MOD((Table1[[#This Row],[Cycle]])-1,8)=0,Table1[[#This Row],[Cycle]]=1),"Yes","No")</f>
        <v>No</v>
      </c>
      <c r="E3386">
        <v>9.9561241311879999E-3</v>
      </c>
      <c r="F3386">
        <f t="shared" si="58"/>
        <v>9.956124131188</v>
      </c>
      <c r="H3386">
        <v>3.3432776927947998</v>
      </c>
      <c r="I3386">
        <v>57601.975827341281</v>
      </c>
      <c r="J3386">
        <f>ROUND(Table1[[#This Row],[Discharge Time (s)]]/3600,3)</f>
        <v>16.001000000000001</v>
      </c>
    </row>
    <row r="3387" spans="1:10" hidden="1">
      <c r="A3387" t="s">
        <v>11</v>
      </c>
      <c r="B3387">
        <v>5</v>
      </c>
      <c r="C3387" s="13">
        <v>93</v>
      </c>
      <c r="D3387" t="str">
        <f>IF(OR(MOD((Table1[[#This Row],[Cycle]])-1,8)=0,Table1[[#This Row],[Cycle]]=1),"Yes","No")</f>
        <v>No</v>
      </c>
      <c r="E3387">
        <v>9.9577559862150007E-3</v>
      </c>
      <c r="F3387">
        <f t="shared" si="58"/>
        <v>9.957755986215</v>
      </c>
      <c r="H3387">
        <v>3.3009698390960693</v>
      </c>
      <c r="I3387">
        <v>57600.030862853746</v>
      </c>
      <c r="J3387">
        <f>ROUND(Table1[[#This Row],[Discharge Time (s)]]/3600,3)</f>
        <v>16</v>
      </c>
    </row>
    <row r="3388" spans="1:10" hidden="1">
      <c r="A3388" t="s">
        <v>11</v>
      </c>
      <c r="B3388">
        <v>5</v>
      </c>
      <c r="C3388" s="13">
        <v>94</v>
      </c>
      <c r="D3388" t="str">
        <f>IF(OR(MOD((Table1[[#This Row],[Cycle]])-1,8)=0,Table1[[#This Row],[Cycle]]=1),"Yes","No")</f>
        <v>No</v>
      </c>
      <c r="E3388">
        <v>9.9541734496600004E-3</v>
      </c>
      <c r="F3388">
        <f t="shared" si="58"/>
        <v>9.9541734496600007</v>
      </c>
      <c r="H3388">
        <v>3.3415746688842773</v>
      </c>
      <c r="I3388">
        <v>57600.024277943303</v>
      </c>
      <c r="J3388">
        <f>ROUND(Table1[[#This Row],[Discharge Time (s)]]/3600,3)</f>
        <v>16</v>
      </c>
    </row>
    <row r="3389" spans="1:10" hidden="1">
      <c r="A3389" t="s">
        <v>11</v>
      </c>
      <c r="B3389">
        <v>5</v>
      </c>
      <c r="C3389" s="13">
        <v>95</v>
      </c>
      <c r="D3389" t="str">
        <f>IF(OR(MOD((Table1[[#This Row],[Cycle]])-1,8)=0,Table1[[#This Row],[Cycle]]=1),"Yes","No")</f>
        <v>No</v>
      </c>
      <c r="E3389">
        <v>9.9512676576670005E-3</v>
      </c>
      <c r="F3389">
        <f t="shared" si="58"/>
        <v>9.9512676576669996</v>
      </c>
      <c r="H3389">
        <v>3.2569570541381836</v>
      </c>
      <c r="I3389">
        <v>57600.008358276689</v>
      </c>
      <c r="J3389">
        <f>ROUND(Table1[[#This Row],[Discharge Time (s)]]/3600,3)</f>
        <v>16</v>
      </c>
    </row>
    <row r="3390" spans="1:10" hidden="1">
      <c r="A3390" t="s">
        <v>11</v>
      </c>
      <c r="B3390">
        <v>5</v>
      </c>
      <c r="C3390" s="13">
        <v>96</v>
      </c>
      <c r="D3390" t="str">
        <f>IF(OR(MOD((Table1[[#This Row],[Cycle]])-1,8)=0,Table1[[#This Row],[Cycle]]=1),"Yes","No")</f>
        <v>No</v>
      </c>
      <c r="E3390">
        <v>0</v>
      </c>
      <c r="F3390">
        <f t="shared" si="58"/>
        <v>0</v>
      </c>
      <c r="H3390">
        <v>3.2569570541381836</v>
      </c>
      <c r="I3390">
        <v>0</v>
      </c>
      <c r="J3390">
        <f>ROUND(Table1[[#This Row],[Discharge Time (s)]]/3600,3)</f>
        <v>0</v>
      </c>
    </row>
    <row r="3391" spans="1:10" hidden="1">
      <c r="A3391" t="s">
        <v>11</v>
      </c>
      <c r="B3391">
        <v>5</v>
      </c>
      <c r="C3391" s="13">
        <v>97</v>
      </c>
      <c r="D3391" t="str">
        <f>IF(OR(MOD((Table1[[#This Row],[Cycle]])-1,8)=0,Table1[[#This Row],[Cycle]]=1),"Yes","No")</f>
        <v>Yes</v>
      </c>
      <c r="E3391">
        <v>2.0450762164970999E-2</v>
      </c>
      <c r="F3391">
        <f t="shared" si="58"/>
        <v>20.450762164971</v>
      </c>
      <c r="H3391">
        <v>3.3432776927947998</v>
      </c>
      <c r="I3391">
        <v>128153.00863797516</v>
      </c>
      <c r="J3391">
        <f>ROUND(Table1[[#This Row],[Discharge Time (s)]]/3600,3)</f>
        <v>35.597999999999999</v>
      </c>
    </row>
    <row r="3392" spans="1:10" hidden="1">
      <c r="A3392" t="s">
        <v>11</v>
      </c>
      <c r="B3392">
        <v>5</v>
      </c>
      <c r="C3392" s="13">
        <v>98</v>
      </c>
      <c r="D3392" t="str">
        <f>IF(OR(MOD((Table1[[#This Row],[Cycle]])-1,8)=0,Table1[[#This Row],[Cycle]]=1),"Yes","No")</f>
        <v>No</v>
      </c>
      <c r="E3392">
        <v>9.9591455293150007E-3</v>
      </c>
      <c r="F3392">
        <f t="shared" si="58"/>
        <v>9.9591455293150002</v>
      </c>
      <c r="H3392">
        <v>3.7372875213623047</v>
      </c>
      <c r="I3392">
        <v>57600.012787942193</v>
      </c>
      <c r="J3392">
        <f>ROUND(Table1[[#This Row],[Discharge Time (s)]]/3600,3)</f>
        <v>16</v>
      </c>
    </row>
    <row r="3393" spans="1:10" hidden="1">
      <c r="A3393" t="s">
        <v>11</v>
      </c>
      <c r="B3393">
        <v>5</v>
      </c>
      <c r="C3393" s="13">
        <v>99</v>
      </c>
      <c r="D3393" t="str">
        <f>IF(OR(MOD((Table1[[#This Row],[Cycle]])-1,8)=0,Table1[[#This Row],[Cycle]]=1),"Yes","No")</f>
        <v>No</v>
      </c>
      <c r="E3393">
        <v>9.959924344055E-3</v>
      </c>
      <c r="F3393">
        <f t="shared" si="58"/>
        <v>9.9599243440550005</v>
      </c>
      <c r="H3393">
        <v>3.2992873191833496</v>
      </c>
      <c r="I3393">
        <v>57600.019577447179</v>
      </c>
      <c r="J3393">
        <f>ROUND(Table1[[#This Row],[Discharge Time (s)]]/3600,3)</f>
        <v>16</v>
      </c>
    </row>
    <row r="3394" spans="1:10" hidden="1">
      <c r="A3394" t="s">
        <v>11</v>
      </c>
      <c r="B3394">
        <v>5</v>
      </c>
      <c r="C3394" s="13">
        <v>100</v>
      </c>
      <c r="D3394" t="str">
        <f>IF(OR(MOD((Table1[[#This Row],[Cycle]])-1,8)=0,Table1[[#This Row],[Cycle]]=1),"Yes","No")</f>
        <v>No</v>
      </c>
      <c r="E3394">
        <v>9.9598560267669996E-3</v>
      </c>
      <c r="F3394">
        <f t="shared" si="58"/>
        <v>9.9598560267669995</v>
      </c>
      <c r="H3394">
        <v>3.3449828624725342</v>
      </c>
      <c r="I3394">
        <v>57601.980581786222</v>
      </c>
      <c r="J3394">
        <f>ROUND(Table1[[#This Row],[Discharge Time (s)]]/3600,3)</f>
        <v>16.001000000000001</v>
      </c>
    </row>
    <row r="3395" spans="1:10" hidden="1">
      <c r="A3395" t="s">
        <v>11</v>
      </c>
      <c r="B3395">
        <v>5</v>
      </c>
      <c r="C3395" s="13">
        <v>101</v>
      </c>
      <c r="D3395" t="str">
        <f>IF(OR(MOD((Table1[[#This Row],[Cycle]])-1,8)=0,Table1[[#This Row],[Cycle]]=1),"Yes","No")</f>
        <v>No</v>
      </c>
      <c r="E3395">
        <v>9.9552377375370007E-3</v>
      </c>
      <c r="F3395">
        <f t="shared" si="58"/>
        <v>9.9552377375370007</v>
      </c>
      <c r="H3395">
        <v>3.3855428695678711</v>
      </c>
      <c r="I3395">
        <v>57600.008675148478</v>
      </c>
      <c r="J3395">
        <f>ROUND(Table1[[#This Row],[Discharge Time (s)]]/3600,3)</f>
        <v>16</v>
      </c>
    </row>
    <row r="3396" spans="1:10" hidden="1">
      <c r="A3396" t="s">
        <v>11</v>
      </c>
      <c r="B3396">
        <v>5</v>
      </c>
      <c r="C3396" s="13">
        <v>102</v>
      </c>
      <c r="D3396" t="str">
        <f>IF(OR(MOD((Table1[[#This Row],[Cycle]])-1,8)=0,Table1[[#This Row],[Cycle]]=1),"Yes","No")</f>
        <v>No</v>
      </c>
      <c r="E3396">
        <v>9.9492326771289993E-3</v>
      </c>
      <c r="F3396">
        <f t="shared" si="58"/>
        <v>9.9492326771289985</v>
      </c>
      <c r="H3396">
        <v>3.3449828624725342</v>
      </c>
      <c r="I3396">
        <v>57600.008312749444</v>
      </c>
      <c r="J3396">
        <f>ROUND(Table1[[#This Row],[Discharge Time (s)]]/3600,3)</f>
        <v>16</v>
      </c>
    </row>
    <row r="3397" spans="1:10" hidden="1">
      <c r="A3397" t="s">
        <v>11</v>
      </c>
      <c r="B3397">
        <v>5</v>
      </c>
      <c r="C3397" s="13">
        <v>103</v>
      </c>
      <c r="D3397" t="str">
        <f>IF(OR(MOD((Table1[[#This Row],[Cycle]])-1,8)=0,Table1[[#This Row],[Cycle]]=1),"Yes","No")</f>
        <v>No</v>
      </c>
      <c r="E3397">
        <v>9.9577199071420007E-3</v>
      </c>
      <c r="F3397">
        <f t="shared" si="58"/>
        <v>9.9577199071420015</v>
      </c>
      <c r="H3397">
        <v>3.4277646541595459</v>
      </c>
      <c r="I3397">
        <v>57600.021740710479</v>
      </c>
      <c r="J3397">
        <f>ROUND(Table1[[#This Row],[Discharge Time (s)]]/3600,3)</f>
        <v>16</v>
      </c>
    </row>
    <row r="3398" spans="1:10" hidden="1">
      <c r="A3398" t="s">
        <v>11</v>
      </c>
      <c r="B3398">
        <v>5</v>
      </c>
      <c r="C3398" s="13">
        <v>104</v>
      </c>
      <c r="D3398" t="str">
        <f>IF(OR(MOD((Table1[[#This Row],[Cycle]])-1,8)=0,Table1[[#This Row],[Cycle]]=1),"Yes","No")</f>
        <v>No</v>
      </c>
      <c r="E3398">
        <v>0</v>
      </c>
      <c r="F3398">
        <f t="shared" si="58"/>
        <v>0</v>
      </c>
      <c r="H3398">
        <v>3.4277646541595459</v>
      </c>
      <c r="I3398">
        <v>0</v>
      </c>
      <c r="J3398">
        <f>ROUND(Table1[[#This Row],[Discharge Time (s)]]/3600,3)</f>
        <v>0</v>
      </c>
    </row>
    <row r="3399" spans="1:10" hidden="1">
      <c r="A3399" t="s">
        <v>11</v>
      </c>
      <c r="B3399">
        <v>5</v>
      </c>
      <c r="C3399" s="13">
        <v>105</v>
      </c>
      <c r="D3399" t="str">
        <f>IF(OR(MOD((Table1[[#This Row],[Cycle]])-1,8)=0,Table1[[#This Row],[Cycle]]=1),"Yes","No")</f>
        <v>Yes</v>
      </c>
      <c r="E3399">
        <v>2.0425926133312001E-2</v>
      </c>
      <c r="F3399">
        <f t="shared" si="58"/>
        <v>20.425926133312</v>
      </c>
      <c r="H3399">
        <v>3.3009698390960693</v>
      </c>
      <c r="I3399">
        <v>127963.58178894556</v>
      </c>
      <c r="J3399">
        <f>ROUND(Table1[[#This Row],[Discharge Time (s)]]/3600,3)</f>
        <v>35.545000000000002</v>
      </c>
    </row>
    <row r="3400" spans="1:10" hidden="1">
      <c r="A3400" t="s">
        <v>11</v>
      </c>
      <c r="B3400">
        <v>5</v>
      </c>
      <c r="C3400" s="13">
        <v>106</v>
      </c>
      <c r="D3400" t="str">
        <f>IF(OR(MOD((Table1[[#This Row],[Cycle]])-1,8)=0,Table1[[#This Row],[Cycle]]=1),"Yes","No")</f>
        <v>No</v>
      </c>
      <c r="E3400">
        <v>9.9588623188729998E-3</v>
      </c>
      <c r="F3400">
        <f t="shared" si="58"/>
        <v>9.958862318872999</v>
      </c>
      <c r="H3400">
        <v>3.7391922473907471</v>
      </c>
      <c r="I3400">
        <v>57600.014493570343</v>
      </c>
      <c r="J3400">
        <f>ROUND(Table1[[#This Row],[Discharge Time (s)]]/3600,3)</f>
        <v>16</v>
      </c>
    </row>
    <row r="3401" spans="1:10" hidden="1">
      <c r="A3401" t="s">
        <v>11</v>
      </c>
      <c r="B3401">
        <v>5</v>
      </c>
      <c r="C3401" s="13">
        <v>107</v>
      </c>
      <c r="D3401" t="str">
        <f>IF(OR(MOD((Table1[[#This Row],[Cycle]])-1,8)=0,Table1[[#This Row],[Cycle]]=1),"Yes","No")</f>
        <v>No</v>
      </c>
      <c r="E3401">
        <v>9.9573276102659994E-3</v>
      </c>
      <c r="F3401">
        <f t="shared" si="58"/>
        <v>9.9573276102659989</v>
      </c>
      <c r="H3401">
        <v>3.3855428695678711</v>
      </c>
      <c r="I3401">
        <v>57600.030875249853</v>
      </c>
      <c r="J3401">
        <f>ROUND(Table1[[#This Row],[Discharge Time (s)]]/3600,3)</f>
        <v>16</v>
      </c>
    </row>
    <row r="3402" spans="1:10" hidden="1">
      <c r="A3402" t="s">
        <v>11</v>
      </c>
      <c r="B3402">
        <v>5</v>
      </c>
      <c r="C3402" s="13">
        <v>108</v>
      </c>
      <c r="D3402" t="str">
        <f>IF(OR(MOD((Table1[[#This Row],[Cycle]])-1,8)=0,Table1[[#This Row],[Cycle]]=1),"Yes","No")</f>
        <v>No</v>
      </c>
      <c r="E3402">
        <v>9.9552863347570006E-3</v>
      </c>
      <c r="F3402">
        <f t="shared" si="58"/>
        <v>9.955286334757</v>
      </c>
      <c r="H3402">
        <v>3.3855428695678711</v>
      </c>
      <c r="I3402">
        <v>57600.037089689751</v>
      </c>
      <c r="J3402">
        <f>ROUND(Table1[[#This Row],[Discharge Time (s)]]/3600,3)</f>
        <v>16</v>
      </c>
    </row>
    <row r="3403" spans="1:10" hidden="1">
      <c r="A3403" t="s">
        <v>11</v>
      </c>
      <c r="B3403">
        <v>5</v>
      </c>
      <c r="C3403" s="13">
        <v>109</v>
      </c>
      <c r="D3403" t="str">
        <f>IF(OR(MOD((Table1[[#This Row],[Cycle]])-1,8)=0,Table1[[#This Row],[Cycle]]=1),"Yes","No")</f>
        <v>No</v>
      </c>
      <c r="E3403">
        <v>9.9536138934710004E-3</v>
      </c>
      <c r="F3403">
        <f t="shared" si="58"/>
        <v>9.953613893471001</v>
      </c>
      <c r="H3403">
        <v>3.3415746688842773</v>
      </c>
      <c r="I3403">
        <v>57600.013511101984</v>
      </c>
      <c r="J3403">
        <f>ROUND(Table1[[#This Row],[Discharge Time (s)]]/3600,3)</f>
        <v>16</v>
      </c>
    </row>
    <row r="3404" spans="1:10" hidden="1">
      <c r="A3404" t="s">
        <v>11</v>
      </c>
      <c r="B3404">
        <v>5</v>
      </c>
      <c r="C3404" s="13">
        <v>110</v>
      </c>
      <c r="D3404" t="str">
        <f>IF(OR(MOD((Table1[[#This Row],[Cycle]])-1,8)=0,Table1[[#This Row],[Cycle]]=1),"Yes","No")</f>
        <v>No</v>
      </c>
      <c r="E3404">
        <v>9.9510576914720004E-3</v>
      </c>
      <c r="F3404">
        <f t="shared" si="58"/>
        <v>9.9510576914720001</v>
      </c>
      <c r="H3404">
        <v>3.2569570541381836</v>
      </c>
      <c r="I3404">
        <v>57600.025268427249</v>
      </c>
      <c r="J3404">
        <f>ROUND(Table1[[#This Row],[Discharge Time (s)]]/3600,3)</f>
        <v>16</v>
      </c>
    </row>
    <row r="3405" spans="1:10" hidden="1">
      <c r="A3405" t="s">
        <v>11</v>
      </c>
      <c r="B3405">
        <v>5</v>
      </c>
      <c r="C3405" s="13">
        <v>111</v>
      </c>
      <c r="D3405" t="str">
        <f>IF(OR(MOD((Table1[[#This Row],[Cycle]])-1,8)=0,Table1[[#This Row],[Cycle]]=1),"Yes","No")</f>
        <v>No</v>
      </c>
      <c r="E3405">
        <v>9.9600050815280006E-3</v>
      </c>
      <c r="F3405">
        <f t="shared" si="58"/>
        <v>9.960005081528001</v>
      </c>
      <c r="H3405">
        <v>3.3838191032409668</v>
      </c>
      <c r="I3405">
        <v>57601.765570620657</v>
      </c>
      <c r="J3405">
        <f>ROUND(Table1[[#This Row],[Discharge Time (s)]]/3600,3)</f>
        <v>16</v>
      </c>
    </row>
    <row r="3406" spans="1:10" hidden="1">
      <c r="A3406" t="s">
        <v>11</v>
      </c>
      <c r="B3406">
        <v>5</v>
      </c>
      <c r="C3406" s="13">
        <v>112</v>
      </c>
      <c r="D3406" t="str">
        <f>IF(OR(MOD((Table1[[#This Row],[Cycle]])-1,8)=0,Table1[[#This Row],[Cycle]]=1),"Yes","No")</f>
        <v>No</v>
      </c>
      <c r="E3406">
        <v>0</v>
      </c>
      <c r="F3406">
        <f t="shared" si="58"/>
        <v>0</v>
      </c>
      <c r="H3406">
        <v>3.3838191032409668</v>
      </c>
      <c r="I3406">
        <v>0</v>
      </c>
      <c r="J3406">
        <f>ROUND(Table1[[#This Row],[Discharge Time (s)]]/3600,3)</f>
        <v>0</v>
      </c>
    </row>
    <row r="3407" spans="1:10" hidden="1">
      <c r="A3407" t="s">
        <v>11</v>
      </c>
      <c r="B3407">
        <v>5</v>
      </c>
      <c r="C3407" s="13">
        <v>113</v>
      </c>
      <c r="D3407" t="str">
        <f>IF(OR(MOD((Table1[[#This Row],[Cycle]])-1,8)=0,Table1[[#This Row],[Cycle]]=1),"Yes","No")</f>
        <v>Yes</v>
      </c>
      <c r="E3407">
        <v>2.0398892126339E-2</v>
      </c>
      <c r="F3407">
        <f t="shared" si="58"/>
        <v>20.398892126339</v>
      </c>
      <c r="H3407">
        <v>3.3432776927947998</v>
      </c>
      <c r="I3407">
        <v>127787.05407384888</v>
      </c>
      <c r="J3407">
        <f>ROUND(Table1[[#This Row],[Discharge Time (s)]]/3600,3)</f>
        <v>35.496000000000002</v>
      </c>
    </row>
    <row r="3408" spans="1:10" hidden="1">
      <c r="A3408" t="s">
        <v>11</v>
      </c>
      <c r="B3408">
        <v>5</v>
      </c>
      <c r="C3408" s="13">
        <v>114</v>
      </c>
      <c r="D3408" t="str">
        <f>IF(OR(MOD((Table1[[#This Row],[Cycle]])-1,8)=0,Table1[[#This Row],[Cycle]]=1),"Yes","No")</f>
        <v>No</v>
      </c>
      <c r="E3408">
        <v>7.7245123863920002E-3</v>
      </c>
      <c r="F3408">
        <f t="shared" ref="F3408:F3471" si="59">1000*E3408</f>
        <v>7.724512386392</v>
      </c>
      <c r="H3408">
        <v>0</v>
      </c>
      <c r="I3408">
        <v>42581.140642621205</v>
      </c>
      <c r="J3408">
        <f>ROUND(Table1[[#This Row],[Discharge Time (s)]]/3600,3)</f>
        <v>11.827999999999999</v>
      </c>
    </row>
    <row r="3409" spans="1:10" hidden="1">
      <c r="A3409" t="s">
        <v>11</v>
      </c>
      <c r="B3409">
        <v>5</v>
      </c>
      <c r="C3409" s="13">
        <v>115</v>
      </c>
      <c r="D3409" t="str">
        <f>IF(OR(MOD((Table1[[#This Row],[Cycle]])-1,8)=0,Table1[[#This Row],[Cycle]]=1),"Yes","No")</f>
        <v>No</v>
      </c>
      <c r="E3409">
        <v>9.9568534271409995E-3</v>
      </c>
      <c r="F3409">
        <f t="shared" si="59"/>
        <v>9.9568534271409987</v>
      </c>
      <c r="H3409">
        <v>3.388995885848999</v>
      </c>
      <c r="I3409">
        <v>57600.030646815634</v>
      </c>
      <c r="J3409">
        <f>ROUND(Table1[[#This Row],[Discharge Time (s)]]/3600,3)</f>
        <v>16</v>
      </c>
    </row>
    <row r="3410" spans="1:10" hidden="1">
      <c r="A3410" t="s">
        <v>11</v>
      </c>
      <c r="B3410">
        <v>5</v>
      </c>
      <c r="C3410" s="13">
        <v>116</v>
      </c>
      <c r="D3410" t="str">
        <f>IF(OR(MOD((Table1[[#This Row],[Cycle]])-1,8)=0,Table1[[#This Row],[Cycle]]=1),"Yes","No")</f>
        <v>No</v>
      </c>
      <c r="E3410">
        <v>9.9550460804810007E-3</v>
      </c>
      <c r="F3410">
        <f t="shared" si="59"/>
        <v>9.9550460804810008</v>
      </c>
      <c r="H3410">
        <v>3.4312586784362793</v>
      </c>
      <c r="I3410">
        <v>57600.044158125718</v>
      </c>
      <c r="J3410">
        <f>ROUND(Table1[[#This Row],[Discharge Time (s)]]/3600,3)</f>
        <v>16</v>
      </c>
    </row>
    <row r="3411" spans="1:10" hidden="1">
      <c r="A3411" t="s">
        <v>11</v>
      </c>
      <c r="B3411">
        <v>5</v>
      </c>
      <c r="C3411" s="13">
        <v>117</v>
      </c>
      <c r="D3411" t="str">
        <f>IF(OR(MOD((Table1[[#This Row],[Cycle]])-1,8)=0,Table1[[#This Row],[Cycle]]=1),"Yes","No")</f>
        <v>No</v>
      </c>
      <c r="E3411">
        <v>9.9824740309860001E-3</v>
      </c>
      <c r="F3411">
        <f t="shared" si="59"/>
        <v>9.9824740309859994</v>
      </c>
      <c r="H3411">
        <v>3.388995885848999</v>
      </c>
      <c r="I3411">
        <v>57600.037031747379</v>
      </c>
      <c r="J3411">
        <f>ROUND(Table1[[#This Row],[Discharge Time (s)]]/3600,3)</f>
        <v>16</v>
      </c>
    </row>
    <row r="3412" spans="1:10" hidden="1">
      <c r="A3412" t="s">
        <v>11</v>
      </c>
      <c r="B3412">
        <v>5</v>
      </c>
      <c r="C3412" s="13">
        <v>118</v>
      </c>
      <c r="D3412" t="str">
        <f>IF(OR(MOD((Table1[[#This Row],[Cycle]])-1,8)=0,Table1[[#This Row],[Cycle]]=1),"Yes","No")</f>
        <v>No</v>
      </c>
      <c r="E3412">
        <v>9.9626119620459998E-3</v>
      </c>
      <c r="F3412">
        <f t="shared" si="59"/>
        <v>9.9626119620459992</v>
      </c>
      <c r="H3412">
        <v>3.3009698390960693</v>
      </c>
      <c r="I3412">
        <v>57600.03769111116</v>
      </c>
      <c r="J3412">
        <f>ROUND(Table1[[#This Row],[Discharge Time (s)]]/3600,3)</f>
        <v>16</v>
      </c>
    </row>
    <row r="3413" spans="1:10" hidden="1">
      <c r="A3413" t="s">
        <v>11</v>
      </c>
      <c r="B3413">
        <v>5</v>
      </c>
      <c r="C3413" s="13">
        <v>119</v>
      </c>
      <c r="D3413" t="str">
        <f>IF(OR(MOD((Table1[[#This Row],[Cycle]])-1,8)=0,Table1[[#This Row],[Cycle]]=1),"Yes","No")</f>
        <v>No</v>
      </c>
      <c r="E3413">
        <v>9.9634388427439994E-3</v>
      </c>
      <c r="F3413">
        <f t="shared" si="59"/>
        <v>9.963438842743999</v>
      </c>
      <c r="H3413">
        <v>3.3855428695678711</v>
      </c>
      <c r="I3413">
        <v>57600.037761958738</v>
      </c>
      <c r="J3413">
        <f>ROUND(Table1[[#This Row],[Discharge Time (s)]]/3600,3)</f>
        <v>16</v>
      </c>
    </row>
    <row r="3414" spans="1:10" hidden="1">
      <c r="A3414" t="s">
        <v>11</v>
      </c>
      <c r="B3414">
        <v>5</v>
      </c>
      <c r="C3414" s="13">
        <v>120</v>
      </c>
      <c r="D3414" t="str">
        <f>IF(OR(MOD((Table1[[#This Row],[Cycle]])-1,8)=0,Table1[[#This Row],[Cycle]]=1),"Yes","No")</f>
        <v>No</v>
      </c>
      <c r="E3414">
        <v>0</v>
      </c>
      <c r="F3414">
        <f t="shared" si="59"/>
        <v>0</v>
      </c>
      <c r="H3414">
        <v>3.3855428695678711</v>
      </c>
      <c r="I3414">
        <v>0</v>
      </c>
      <c r="J3414">
        <f>ROUND(Table1[[#This Row],[Discharge Time (s)]]/3600,3)</f>
        <v>0</v>
      </c>
    </row>
    <row r="3415" spans="1:10" hidden="1">
      <c r="A3415" t="s">
        <v>11</v>
      </c>
      <c r="B3415">
        <v>5</v>
      </c>
      <c r="C3415" s="13">
        <v>121</v>
      </c>
      <c r="D3415" t="str">
        <f>IF(OR(MOD((Table1[[#This Row],[Cycle]])-1,8)=0,Table1[[#This Row],[Cycle]]=1),"Yes","No")</f>
        <v>Yes</v>
      </c>
      <c r="E3415">
        <v>2.0359537226681001E-2</v>
      </c>
      <c r="F3415">
        <f t="shared" si="59"/>
        <v>20.359537226681002</v>
      </c>
      <c r="H3415">
        <v>3.3466894626617432</v>
      </c>
      <c r="I3415">
        <v>127504.10762352536</v>
      </c>
      <c r="J3415">
        <f>ROUND(Table1[[#This Row],[Discharge Time (s)]]/3600,3)</f>
        <v>35.417999999999999</v>
      </c>
    </row>
    <row r="3416" spans="1:10" hidden="1">
      <c r="A3416" t="s">
        <v>11</v>
      </c>
      <c r="B3416">
        <v>5</v>
      </c>
      <c r="C3416" s="13">
        <v>122</v>
      </c>
      <c r="D3416" t="str">
        <f>IF(OR(MOD((Table1[[#This Row],[Cycle]])-1,8)=0,Table1[[#This Row],[Cycle]]=1),"Yes","No")</f>
        <v>No</v>
      </c>
      <c r="E3416">
        <v>9.9600580079530002E-3</v>
      </c>
      <c r="F3416">
        <f t="shared" si="59"/>
        <v>9.9600580079530001</v>
      </c>
      <c r="H3416">
        <v>3.7831828594207764</v>
      </c>
      <c r="I3416">
        <v>57600.037944097123</v>
      </c>
      <c r="J3416">
        <f>ROUND(Table1[[#This Row],[Discharge Time (s)]]/3600,3)</f>
        <v>16</v>
      </c>
    </row>
    <row r="3417" spans="1:10" hidden="1">
      <c r="A3417" t="s">
        <v>11</v>
      </c>
      <c r="B3417">
        <v>5</v>
      </c>
      <c r="C3417" s="13">
        <v>123</v>
      </c>
      <c r="D3417" t="str">
        <f>IF(OR(MOD((Table1[[#This Row],[Cycle]])-1,8)=0,Table1[[#This Row],[Cycle]]=1),"Yes","No")</f>
        <v>No</v>
      </c>
      <c r="E3417">
        <v>9.9541372333689995E-3</v>
      </c>
      <c r="F3417">
        <f t="shared" si="59"/>
        <v>9.9541372333689999</v>
      </c>
      <c r="H3417">
        <v>3.3855428695678711</v>
      </c>
      <c r="I3417">
        <v>57600.037862034209</v>
      </c>
      <c r="J3417">
        <f>ROUND(Table1[[#This Row],[Discharge Time (s)]]/3600,3)</f>
        <v>16</v>
      </c>
    </row>
    <row r="3418" spans="1:10" hidden="1">
      <c r="A3418" t="s">
        <v>11</v>
      </c>
      <c r="B3418">
        <v>5</v>
      </c>
      <c r="C3418" s="13">
        <v>124</v>
      </c>
      <c r="D3418" t="str">
        <f>IF(OR(MOD((Table1[[#This Row],[Cycle]])-1,8)=0,Table1[[#This Row],[Cycle]]=1),"Yes","No")</f>
        <v>No</v>
      </c>
      <c r="E3418">
        <v>9.9542493578320002E-3</v>
      </c>
      <c r="F3418">
        <f t="shared" si="59"/>
        <v>9.9542493578319995</v>
      </c>
      <c r="H3418">
        <v>3.3449828624725342</v>
      </c>
      <c r="I3418">
        <v>57600.038094245283</v>
      </c>
      <c r="J3418">
        <f>ROUND(Table1[[#This Row],[Discharge Time (s)]]/3600,3)</f>
        <v>16</v>
      </c>
    </row>
    <row r="3419" spans="1:10" hidden="1">
      <c r="A3419" t="s">
        <v>11</v>
      </c>
      <c r="B3419">
        <v>5</v>
      </c>
      <c r="C3419" s="13">
        <v>125</v>
      </c>
      <c r="D3419" t="str">
        <f>IF(OR(MOD((Table1[[#This Row],[Cycle]])-1,8)=0,Table1[[#This Row],[Cycle]]=1),"Yes","No")</f>
        <v>No</v>
      </c>
      <c r="E3419">
        <v>9.9613550352539992E-3</v>
      </c>
      <c r="F3419">
        <f t="shared" si="59"/>
        <v>9.9613550352539999</v>
      </c>
      <c r="H3419">
        <v>3.3432776927947998</v>
      </c>
      <c r="I3419">
        <v>57600.038024959053</v>
      </c>
      <c r="J3419">
        <f>ROUND(Table1[[#This Row],[Discharge Time (s)]]/3600,3)</f>
        <v>16</v>
      </c>
    </row>
    <row r="3420" spans="1:10" hidden="1">
      <c r="A3420" t="s">
        <v>11</v>
      </c>
      <c r="B3420">
        <v>5</v>
      </c>
      <c r="C3420" s="13">
        <v>126</v>
      </c>
      <c r="D3420" t="str">
        <f>IF(OR(MOD((Table1[[#This Row],[Cycle]])-1,8)=0,Table1[[#This Row],[Cycle]]=1),"Yes","No")</f>
        <v>No</v>
      </c>
      <c r="E3420">
        <v>9.9613049394640003E-3</v>
      </c>
      <c r="F3420">
        <f t="shared" si="59"/>
        <v>9.9613049394640001</v>
      </c>
      <c r="H3420">
        <v>3.3872683048248291</v>
      </c>
      <c r="I3420">
        <v>57600.037653430758</v>
      </c>
      <c r="J3420">
        <f>ROUND(Table1[[#This Row],[Discharge Time (s)]]/3600,3)</f>
        <v>16</v>
      </c>
    </row>
    <row r="3421" spans="1:10" hidden="1">
      <c r="A3421" t="s">
        <v>11</v>
      </c>
      <c r="B3421">
        <v>5</v>
      </c>
      <c r="C3421" s="13">
        <v>127</v>
      </c>
      <c r="D3421" t="str">
        <f>IF(OR(MOD((Table1[[#This Row],[Cycle]])-1,8)=0,Table1[[#This Row],[Cycle]]=1),"Yes","No")</f>
        <v>No</v>
      </c>
      <c r="E3421">
        <v>9.9838282839599998E-3</v>
      </c>
      <c r="F3421">
        <f t="shared" si="59"/>
        <v>9.9838282839599994</v>
      </c>
      <c r="H3421">
        <v>3.4295108318328857</v>
      </c>
      <c r="I3421">
        <v>57600.03792762816</v>
      </c>
      <c r="J3421">
        <f>ROUND(Table1[[#This Row],[Discharge Time (s)]]/3600,3)</f>
        <v>16</v>
      </c>
    </row>
    <row r="3422" spans="1:10" hidden="1">
      <c r="A3422" t="s">
        <v>11</v>
      </c>
      <c r="B3422">
        <v>5</v>
      </c>
      <c r="C3422" s="13">
        <v>128</v>
      </c>
      <c r="D3422" t="str">
        <f>IF(OR(MOD((Table1[[#This Row],[Cycle]])-1,8)=0,Table1[[#This Row],[Cycle]]=1),"Yes","No")</f>
        <v>No</v>
      </c>
      <c r="E3422">
        <v>0</v>
      </c>
      <c r="F3422">
        <f t="shared" si="59"/>
        <v>0</v>
      </c>
      <c r="H3422">
        <v>3.4295108318328857</v>
      </c>
      <c r="I3422">
        <v>0</v>
      </c>
      <c r="J3422">
        <f>ROUND(Table1[[#This Row],[Discharge Time (s)]]/3600,3)</f>
        <v>0</v>
      </c>
    </row>
    <row r="3423" spans="1:10" hidden="1">
      <c r="A3423" t="s">
        <v>11</v>
      </c>
      <c r="B3423">
        <v>5</v>
      </c>
      <c r="C3423" s="13">
        <v>129</v>
      </c>
      <c r="D3423" t="str">
        <f>IF(OR(MOD((Table1[[#This Row],[Cycle]])-1,8)=0,Table1[[#This Row],[Cycle]]=1),"Yes","No")</f>
        <v>Yes</v>
      </c>
      <c r="E3423">
        <v>2.0336989601203E-2</v>
      </c>
      <c r="F3423">
        <f t="shared" si="59"/>
        <v>20.336989601203001</v>
      </c>
      <c r="H3423">
        <v>3.3872683048248291</v>
      </c>
      <c r="I3423">
        <v>127338.50034246071</v>
      </c>
      <c r="J3423">
        <f>ROUND(Table1[[#This Row],[Discharge Time (s)]]/3600,3)</f>
        <v>35.372</v>
      </c>
    </row>
    <row r="3424" spans="1:10" hidden="1">
      <c r="A3424" t="s">
        <v>11</v>
      </c>
      <c r="B3424">
        <v>5</v>
      </c>
      <c r="C3424" s="13">
        <v>130</v>
      </c>
      <c r="D3424" t="str">
        <f>IF(OR(MOD((Table1[[#This Row],[Cycle]])-1,8)=0,Table1[[#This Row],[Cycle]]=1),"Yes","No")</f>
        <v>No</v>
      </c>
      <c r="E3424">
        <v>9.9571804828940003E-3</v>
      </c>
      <c r="F3424">
        <f t="shared" si="59"/>
        <v>9.9571804828939996</v>
      </c>
      <c r="H3424">
        <v>3.6952018737792969</v>
      </c>
      <c r="I3424">
        <v>57600.036830862678</v>
      </c>
      <c r="J3424">
        <f>ROUND(Table1[[#This Row],[Discharge Time (s)]]/3600,3)</f>
        <v>16</v>
      </c>
    </row>
    <row r="3425" spans="1:10" hidden="1">
      <c r="A3425" t="s">
        <v>11</v>
      </c>
      <c r="B3425">
        <v>5</v>
      </c>
      <c r="C3425" s="13">
        <v>131</v>
      </c>
      <c r="D3425" t="str">
        <f>IF(OR(MOD((Table1[[#This Row],[Cycle]])-1,8)=0,Table1[[#This Row],[Cycle]]=1),"Yes","No")</f>
        <v>No</v>
      </c>
      <c r="E3425">
        <v>9.9562956894629993E-3</v>
      </c>
      <c r="F3425">
        <f t="shared" si="59"/>
        <v>9.9562956894629995</v>
      </c>
      <c r="H3425">
        <v>3.4277646541595459</v>
      </c>
      <c r="I3425">
        <v>57600.037206835244</v>
      </c>
      <c r="J3425">
        <f>ROUND(Table1[[#This Row],[Discharge Time (s)]]/3600,3)</f>
        <v>16</v>
      </c>
    </row>
    <row r="3426" spans="1:10" hidden="1">
      <c r="A3426" t="s">
        <v>11</v>
      </c>
      <c r="B3426">
        <v>5</v>
      </c>
      <c r="C3426" s="13">
        <v>132</v>
      </c>
      <c r="D3426" t="str">
        <f>IF(OR(MOD((Table1[[#This Row],[Cycle]])-1,8)=0,Table1[[#This Row],[Cycle]]=1),"Yes","No")</f>
        <v>No</v>
      </c>
      <c r="E3426">
        <v>9.9632575133490001E-3</v>
      </c>
      <c r="F3426">
        <f t="shared" si="59"/>
        <v>9.9632575133489993</v>
      </c>
      <c r="H3426">
        <v>3.4295108318328857</v>
      </c>
      <c r="I3426">
        <v>57600.037574255301</v>
      </c>
      <c r="J3426">
        <f>ROUND(Table1[[#This Row],[Discharge Time (s)]]/3600,3)</f>
        <v>16</v>
      </c>
    </row>
    <row r="3427" spans="1:10" hidden="1">
      <c r="A3427" t="s">
        <v>11</v>
      </c>
      <c r="B3427">
        <v>5</v>
      </c>
      <c r="C3427" s="13">
        <v>133</v>
      </c>
      <c r="D3427" t="str">
        <f>IF(OR(MOD((Table1[[#This Row],[Cycle]])-1,8)=0,Table1[[#This Row],[Cycle]]=1),"Yes","No")</f>
        <v>No</v>
      </c>
      <c r="E3427">
        <v>9.9585267302739998E-3</v>
      </c>
      <c r="F3427">
        <f t="shared" si="59"/>
        <v>9.9585267302740004</v>
      </c>
      <c r="H3427">
        <v>3.388995885848999</v>
      </c>
      <c r="I3427">
        <v>57600.032928937493</v>
      </c>
      <c r="J3427">
        <f>ROUND(Table1[[#This Row],[Discharge Time (s)]]/3600,3)</f>
        <v>16</v>
      </c>
    </row>
    <row r="3428" spans="1:10" hidden="1">
      <c r="A3428" t="s">
        <v>11</v>
      </c>
      <c r="B3428">
        <v>5</v>
      </c>
      <c r="C3428" s="13">
        <v>134</v>
      </c>
      <c r="D3428" t="str">
        <f>IF(OR(MOD((Table1[[#This Row],[Cycle]])-1,8)=0,Table1[[#This Row],[Cycle]]=1),"Yes","No")</f>
        <v>No</v>
      </c>
      <c r="E3428">
        <v>9.9803200914089993E-3</v>
      </c>
      <c r="F3428">
        <f t="shared" si="59"/>
        <v>9.9803200914089985</v>
      </c>
      <c r="H3428">
        <v>3.388995885848999</v>
      </c>
      <c r="I3428">
        <v>57600.0373142342</v>
      </c>
      <c r="J3428">
        <f>ROUND(Table1[[#This Row],[Discharge Time (s)]]/3600,3)</f>
        <v>16</v>
      </c>
    </row>
    <row r="3429" spans="1:10" hidden="1">
      <c r="A3429" t="s">
        <v>11</v>
      </c>
      <c r="B3429">
        <v>5</v>
      </c>
      <c r="C3429" s="13">
        <v>135</v>
      </c>
      <c r="D3429" t="str">
        <f>IF(OR(MOD((Table1[[#This Row],[Cycle]])-1,8)=0,Table1[[#This Row],[Cycle]]=1),"Yes","No")</f>
        <v>No</v>
      </c>
      <c r="E3429">
        <v>9.9600448833859993E-3</v>
      </c>
      <c r="F3429">
        <f t="shared" si="59"/>
        <v>9.9600448833859989</v>
      </c>
      <c r="H3429">
        <v>3.4734790325164795</v>
      </c>
      <c r="I3429">
        <v>57600.034846475981</v>
      </c>
      <c r="J3429">
        <f>ROUND(Table1[[#This Row],[Discharge Time (s)]]/3600,3)</f>
        <v>16</v>
      </c>
    </row>
    <row r="3430" spans="1:10" hidden="1">
      <c r="A3430" t="s">
        <v>11</v>
      </c>
      <c r="B3430">
        <v>5</v>
      </c>
      <c r="C3430" s="13">
        <v>136</v>
      </c>
      <c r="D3430" t="str">
        <f>IF(OR(MOD((Table1[[#This Row],[Cycle]])-1,8)=0,Table1[[#This Row],[Cycle]]=1),"Yes","No")</f>
        <v>No</v>
      </c>
      <c r="E3430">
        <v>0</v>
      </c>
      <c r="F3430">
        <f t="shared" si="59"/>
        <v>0</v>
      </c>
      <c r="H3430">
        <v>3.4734790325164795</v>
      </c>
      <c r="I3430">
        <v>0</v>
      </c>
      <c r="J3430">
        <f>ROUND(Table1[[#This Row],[Discharge Time (s)]]/3600,3)</f>
        <v>0</v>
      </c>
    </row>
    <row r="3431" spans="1:10" hidden="1">
      <c r="A3431" t="s">
        <v>11</v>
      </c>
      <c r="B3431">
        <v>5</v>
      </c>
      <c r="C3431" s="13">
        <v>137</v>
      </c>
      <c r="D3431" t="str">
        <f>IF(OR(MOD((Table1[[#This Row],[Cycle]])-1,8)=0,Table1[[#This Row],[Cycle]]=1),"Yes","No")</f>
        <v>Yes</v>
      </c>
      <c r="E3431">
        <v>2.0299025128197999E-2</v>
      </c>
      <c r="F3431">
        <f t="shared" si="59"/>
        <v>20.299025128198</v>
      </c>
      <c r="H3431">
        <v>0</v>
      </c>
      <c r="I3431">
        <v>127107.66347048612</v>
      </c>
      <c r="J3431">
        <f>ROUND(Table1[[#This Row],[Discharge Time (s)]]/3600,3)</f>
        <v>35.308</v>
      </c>
    </row>
    <row r="3432" spans="1:10" hidden="1">
      <c r="A3432" t="s">
        <v>11</v>
      </c>
      <c r="B3432">
        <v>5</v>
      </c>
      <c r="C3432" s="13">
        <v>138</v>
      </c>
      <c r="D3432" t="str">
        <f>IF(OR(MOD((Table1[[#This Row],[Cycle]])-1,8)=0,Table1[[#This Row],[Cycle]]=1),"Yes","No")</f>
        <v>No</v>
      </c>
      <c r="E3432">
        <v>9.9570114483929998E-3</v>
      </c>
      <c r="F3432">
        <f t="shared" si="59"/>
        <v>9.9570114483930006</v>
      </c>
      <c r="H3432">
        <v>3.7391922473907471</v>
      </c>
      <c r="I3432">
        <v>57600.03796151017</v>
      </c>
      <c r="J3432">
        <f>ROUND(Table1[[#This Row],[Discharge Time (s)]]/3600,3)</f>
        <v>16</v>
      </c>
    </row>
    <row r="3433" spans="1:10" hidden="1">
      <c r="A3433" t="s">
        <v>11</v>
      </c>
      <c r="B3433">
        <v>5</v>
      </c>
      <c r="C3433" s="13">
        <v>139</v>
      </c>
      <c r="D3433" t="str">
        <f>IF(OR(MOD((Table1[[#This Row],[Cycle]])-1,8)=0,Table1[[#This Row],[Cycle]]=1),"Yes","No")</f>
        <v>No</v>
      </c>
      <c r="E3433">
        <v>9.9583423459300002E-3</v>
      </c>
      <c r="F3433">
        <f t="shared" si="59"/>
        <v>9.9583423459299993</v>
      </c>
      <c r="H3433">
        <v>3.3432776927947998</v>
      </c>
      <c r="I3433">
        <v>57600.035748019764</v>
      </c>
      <c r="J3433">
        <f>ROUND(Table1[[#This Row],[Discharge Time (s)]]/3600,3)</f>
        <v>16</v>
      </c>
    </row>
    <row r="3434" spans="1:10" hidden="1">
      <c r="A3434" t="s">
        <v>11</v>
      </c>
      <c r="B3434">
        <v>5</v>
      </c>
      <c r="C3434" s="13">
        <v>140</v>
      </c>
      <c r="D3434" t="str">
        <f>IF(OR(MOD((Table1[[#This Row],[Cycle]])-1,8)=0,Table1[[#This Row],[Cycle]]=1),"Yes","No")</f>
        <v>No</v>
      </c>
      <c r="E3434">
        <v>9.9798080341179998E-3</v>
      </c>
      <c r="F3434">
        <f t="shared" si="59"/>
        <v>9.9798080341179993</v>
      </c>
      <c r="H3434">
        <v>3.3872683048248291</v>
      </c>
      <c r="I3434">
        <v>57600.036865233356</v>
      </c>
      <c r="J3434">
        <f>ROUND(Table1[[#This Row],[Discharge Time (s)]]/3600,3)</f>
        <v>16</v>
      </c>
    </row>
    <row r="3435" spans="1:10" hidden="1">
      <c r="A3435" t="s">
        <v>11</v>
      </c>
      <c r="B3435">
        <v>5</v>
      </c>
      <c r="C3435" s="13">
        <v>141</v>
      </c>
      <c r="D3435" t="str">
        <f>IF(OR(MOD((Table1[[#This Row],[Cycle]])-1,8)=0,Table1[[#This Row],[Cycle]]=1),"Yes","No")</f>
        <v>No</v>
      </c>
      <c r="E3435">
        <v>9.9737513295739995E-3</v>
      </c>
      <c r="F3435">
        <f t="shared" si="59"/>
        <v>9.9737513295740001</v>
      </c>
      <c r="H3435">
        <v>3.4734790325164795</v>
      </c>
      <c r="I3435">
        <v>57600.037646951343</v>
      </c>
      <c r="J3435">
        <f>ROUND(Table1[[#This Row],[Discharge Time (s)]]/3600,3)</f>
        <v>16</v>
      </c>
    </row>
    <row r="3436" spans="1:10" hidden="1">
      <c r="A3436" t="s">
        <v>11</v>
      </c>
      <c r="B3436">
        <v>5</v>
      </c>
      <c r="C3436" s="13">
        <v>142</v>
      </c>
      <c r="D3436" t="str">
        <f>IF(OR(MOD((Table1[[#This Row],[Cycle]])-1,8)=0,Table1[[#This Row],[Cycle]]=1),"Yes","No")</f>
        <v>No</v>
      </c>
      <c r="E3436">
        <v>9.9631441285590004E-3</v>
      </c>
      <c r="F3436">
        <f t="shared" si="59"/>
        <v>9.9631441285589997</v>
      </c>
      <c r="H3436">
        <v>3.4734790325164795</v>
      </c>
      <c r="I3436">
        <v>57602.003693257597</v>
      </c>
      <c r="J3436">
        <f>ROUND(Table1[[#This Row],[Discharge Time (s)]]/3600,3)</f>
        <v>16.001000000000001</v>
      </c>
    </row>
    <row r="3437" spans="1:10" hidden="1">
      <c r="A3437" t="s">
        <v>11</v>
      </c>
      <c r="B3437">
        <v>5</v>
      </c>
      <c r="C3437" s="13">
        <v>143</v>
      </c>
      <c r="D3437" t="str">
        <f>IF(OR(MOD((Table1[[#This Row],[Cycle]])-1,8)=0,Table1[[#This Row],[Cycle]]=1),"Yes","No")</f>
        <v>No</v>
      </c>
      <c r="E3437">
        <v>9.9589285073299998E-3</v>
      </c>
      <c r="F3437">
        <f t="shared" si="59"/>
        <v>9.9589285073300005</v>
      </c>
      <c r="H3437">
        <v>3.4717104434967041</v>
      </c>
      <c r="I3437">
        <v>57600.037644127311</v>
      </c>
      <c r="J3437">
        <f>ROUND(Table1[[#This Row],[Discharge Time (s)]]/3600,3)</f>
        <v>16</v>
      </c>
    </row>
    <row r="3438" spans="1:10" hidden="1">
      <c r="A3438" t="s">
        <v>11</v>
      </c>
      <c r="B3438">
        <v>5</v>
      </c>
      <c r="C3438" s="13">
        <v>144</v>
      </c>
      <c r="D3438" t="str">
        <f>IF(OR(MOD((Table1[[#This Row],[Cycle]])-1,8)=0,Table1[[#This Row],[Cycle]]=1),"Yes","No")</f>
        <v>No</v>
      </c>
      <c r="E3438">
        <v>0</v>
      </c>
      <c r="F3438">
        <f t="shared" si="59"/>
        <v>0</v>
      </c>
      <c r="H3438">
        <v>3.4717104434967041</v>
      </c>
      <c r="I3438">
        <v>0</v>
      </c>
      <c r="J3438">
        <f>ROUND(Table1[[#This Row],[Discharge Time (s)]]/3600,3)</f>
        <v>0</v>
      </c>
    </row>
    <row r="3439" spans="1:10" hidden="1">
      <c r="A3439" t="s">
        <v>11</v>
      </c>
      <c r="B3439">
        <v>5</v>
      </c>
      <c r="C3439" s="13">
        <v>145</v>
      </c>
      <c r="D3439" t="str">
        <f>IF(OR(MOD((Table1[[#This Row],[Cycle]])-1,8)=0,Table1[[#This Row],[Cycle]]=1),"Yes","No")</f>
        <v>Yes</v>
      </c>
      <c r="E3439">
        <v>2.0277700092340999E-2</v>
      </c>
      <c r="F3439">
        <f t="shared" si="59"/>
        <v>20.277700092341</v>
      </c>
      <c r="H3439">
        <v>3.388995885848999</v>
      </c>
      <c r="I3439">
        <v>126950.6283213586</v>
      </c>
      <c r="J3439">
        <f>ROUND(Table1[[#This Row],[Discharge Time (s)]]/3600,3)</f>
        <v>35.264000000000003</v>
      </c>
    </row>
    <row r="3440" spans="1:10" hidden="1">
      <c r="A3440" t="s">
        <v>11</v>
      </c>
      <c r="B3440">
        <v>5</v>
      </c>
      <c r="C3440" s="13">
        <v>146</v>
      </c>
      <c r="D3440" t="str">
        <f>IF(OR(MOD((Table1[[#This Row],[Cycle]])-1,8)=0,Table1[[#This Row],[Cycle]]=1),"Yes","No")</f>
        <v>No</v>
      </c>
      <c r="E3440">
        <v>9.9582643942809999E-3</v>
      </c>
      <c r="F3440">
        <f t="shared" si="59"/>
        <v>9.9582643942810005</v>
      </c>
      <c r="H3440">
        <v>3.8232760429382324</v>
      </c>
      <c r="I3440">
        <v>57600.0376920243</v>
      </c>
      <c r="J3440">
        <f>ROUND(Table1[[#This Row],[Discharge Time (s)]]/3600,3)</f>
        <v>16</v>
      </c>
    </row>
    <row r="3441" spans="1:10" hidden="1">
      <c r="A3441" t="s">
        <v>11</v>
      </c>
      <c r="B3441">
        <v>5</v>
      </c>
      <c r="C3441" s="13">
        <v>147</v>
      </c>
      <c r="D3441" t="str">
        <f>IF(OR(MOD((Table1[[#This Row],[Cycle]])-1,8)=0,Table1[[#This Row],[Cycle]]=1),"Yes","No")</f>
        <v>No</v>
      </c>
      <c r="E3441">
        <v>9.9595293863299992E-3</v>
      </c>
      <c r="F3441">
        <f t="shared" si="59"/>
        <v>9.959529386329999</v>
      </c>
      <c r="H3441">
        <v>3.3432776927947998</v>
      </c>
      <c r="I3441">
        <v>57600.037562827725</v>
      </c>
      <c r="J3441">
        <f>ROUND(Table1[[#This Row],[Discharge Time (s)]]/3600,3)</f>
        <v>16</v>
      </c>
    </row>
    <row r="3442" spans="1:10" hidden="1">
      <c r="A3442" t="s">
        <v>11</v>
      </c>
      <c r="B3442">
        <v>5</v>
      </c>
      <c r="C3442" s="13">
        <v>148</v>
      </c>
      <c r="D3442" t="str">
        <f>IF(OR(MOD((Table1[[#This Row],[Cycle]])-1,8)=0,Table1[[#This Row],[Cycle]]=1),"Yes","No")</f>
        <v>No</v>
      </c>
      <c r="E3442">
        <v>9.9591990086380002E-3</v>
      </c>
      <c r="F3442">
        <f t="shared" si="59"/>
        <v>9.9591990086380004</v>
      </c>
      <c r="H3442">
        <v>3.4312586784362793</v>
      </c>
      <c r="I3442">
        <v>57600.037613570872</v>
      </c>
      <c r="J3442">
        <f>ROUND(Table1[[#This Row],[Discharge Time (s)]]/3600,3)</f>
        <v>16</v>
      </c>
    </row>
    <row r="3443" spans="1:10" hidden="1">
      <c r="A3443" t="s">
        <v>11</v>
      </c>
      <c r="B3443">
        <v>5</v>
      </c>
      <c r="C3443" s="13">
        <v>149</v>
      </c>
      <c r="D3443" t="str">
        <f>IF(OR(MOD((Table1[[#This Row],[Cycle]])-1,8)=0,Table1[[#This Row],[Cycle]]=1),"Yes","No")</f>
        <v>No</v>
      </c>
      <c r="E3443">
        <v>9.9611662370199996E-3</v>
      </c>
      <c r="F3443">
        <f t="shared" si="59"/>
        <v>9.9611662370199987</v>
      </c>
      <c r="H3443">
        <v>3.4312586784362793</v>
      </c>
      <c r="I3443">
        <v>57600.030228351628</v>
      </c>
      <c r="J3443">
        <f>ROUND(Table1[[#This Row],[Discharge Time (s)]]/3600,3)</f>
        <v>16</v>
      </c>
    </row>
    <row r="3444" spans="1:10" hidden="1">
      <c r="A3444" t="s">
        <v>11</v>
      </c>
      <c r="B3444">
        <v>5</v>
      </c>
      <c r="C3444" s="13">
        <v>150</v>
      </c>
      <c r="D3444" t="str">
        <f>IF(OR(MOD((Table1[[#This Row],[Cycle]])-1,8)=0,Table1[[#This Row],[Cycle]]=1),"Yes","No")</f>
        <v>No</v>
      </c>
      <c r="E3444">
        <v>9.9617745157420008E-3</v>
      </c>
      <c r="F3444">
        <f t="shared" si="59"/>
        <v>9.9617745157420003</v>
      </c>
      <c r="H3444">
        <v>3.5174469947814941</v>
      </c>
      <c r="I3444">
        <v>57600.037752138611</v>
      </c>
      <c r="J3444">
        <f>ROUND(Table1[[#This Row],[Discharge Time (s)]]/3600,3)</f>
        <v>16</v>
      </c>
    </row>
    <row r="3445" spans="1:10" hidden="1">
      <c r="A3445" t="s">
        <v>11</v>
      </c>
      <c r="B3445">
        <v>5</v>
      </c>
      <c r="C3445" s="13">
        <v>151</v>
      </c>
      <c r="D3445" t="str">
        <f>IF(OR(MOD((Table1[[#This Row],[Cycle]])-1,8)=0,Table1[[#This Row],[Cycle]]=1),"Yes","No")</f>
        <v>No</v>
      </c>
      <c r="E3445">
        <v>9.9591319294090007E-3</v>
      </c>
      <c r="F3445">
        <f t="shared" si="59"/>
        <v>9.9591319294090006</v>
      </c>
      <c r="H3445">
        <v>3.5174469947814941</v>
      </c>
      <c r="I3445">
        <v>57600.041049598643</v>
      </c>
      <c r="J3445">
        <f>ROUND(Table1[[#This Row],[Discharge Time (s)]]/3600,3)</f>
        <v>16</v>
      </c>
    </row>
    <row r="3446" spans="1:10" hidden="1">
      <c r="A3446" t="s">
        <v>11</v>
      </c>
      <c r="B3446">
        <v>5</v>
      </c>
      <c r="C3446" s="13">
        <v>152</v>
      </c>
      <c r="D3446" t="str">
        <f>IF(OR(MOD((Table1[[#This Row],[Cycle]])-1,8)=0,Table1[[#This Row],[Cycle]]=1),"Yes","No")</f>
        <v>No</v>
      </c>
      <c r="E3446">
        <v>0</v>
      </c>
      <c r="F3446">
        <f t="shared" si="59"/>
        <v>0</v>
      </c>
      <c r="H3446">
        <v>3.5174469947814941</v>
      </c>
      <c r="I3446">
        <v>0</v>
      </c>
      <c r="J3446">
        <f>ROUND(Table1[[#This Row],[Discharge Time (s)]]/3600,3)</f>
        <v>0</v>
      </c>
    </row>
    <row r="3447" spans="1:10" hidden="1">
      <c r="A3447" t="s">
        <v>11</v>
      </c>
      <c r="B3447">
        <v>5</v>
      </c>
      <c r="C3447" s="13">
        <v>153</v>
      </c>
      <c r="D3447" t="str">
        <f>IF(OR(MOD((Table1[[#This Row],[Cycle]])-1,8)=0,Table1[[#This Row],[Cycle]]=1),"Yes","No")</f>
        <v>Yes</v>
      </c>
      <c r="E3447">
        <v>2.0267350167844998E-2</v>
      </c>
      <c r="F3447">
        <f t="shared" si="59"/>
        <v>20.267350167844999</v>
      </c>
      <c r="H3447">
        <v>3.5156562328338623</v>
      </c>
      <c r="I3447">
        <v>126898.16640055168</v>
      </c>
      <c r="J3447">
        <f>ROUND(Table1[[#This Row],[Discharge Time (s)]]/3600,3)</f>
        <v>35.249000000000002</v>
      </c>
    </row>
    <row r="3448" spans="1:10" hidden="1">
      <c r="A3448" t="s">
        <v>11</v>
      </c>
      <c r="B3448">
        <v>5</v>
      </c>
      <c r="C3448" s="13">
        <v>154</v>
      </c>
      <c r="D3448" t="str">
        <f>IF(OR(MOD((Table1[[#This Row],[Cycle]])-1,8)=0,Table1[[#This Row],[Cycle]]=1),"Yes","No")</f>
        <v>No</v>
      </c>
      <c r="E3448">
        <v>9.9620949200850007E-3</v>
      </c>
      <c r="F3448">
        <f t="shared" si="59"/>
        <v>9.9620949200850006</v>
      </c>
      <c r="H3448">
        <v>3.7391922473907471</v>
      </c>
      <c r="I3448">
        <v>57600.03764238632</v>
      </c>
      <c r="J3448">
        <f>ROUND(Table1[[#This Row],[Discharge Time (s)]]/3600,3)</f>
        <v>16</v>
      </c>
    </row>
    <row r="3449" spans="1:10" hidden="1">
      <c r="A3449" t="s">
        <v>11</v>
      </c>
      <c r="B3449">
        <v>5</v>
      </c>
      <c r="C3449" s="13">
        <v>155</v>
      </c>
      <c r="D3449" t="str">
        <f>IF(OR(MOD((Table1[[#This Row],[Cycle]])-1,8)=0,Table1[[#This Row],[Cycle]]=1),"Yes","No")</f>
        <v>No</v>
      </c>
      <c r="E3449">
        <v>9.9561990432140007E-3</v>
      </c>
      <c r="F3449">
        <f t="shared" si="59"/>
        <v>9.9561990432140011</v>
      </c>
      <c r="H3449">
        <v>3.3907248973846436</v>
      </c>
      <c r="I3449">
        <v>57600.037775884542</v>
      </c>
      <c r="J3449">
        <f>ROUND(Table1[[#This Row],[Discharge Time (s)]]/3600,3)</f>
        <v>16</v>
      </c>
    </row>
    <row r="3450" spans="1:10" hidden="1">
      <c r="A3450" t="s">
        <v>11</v>
      </c>
      <c r="B3450">
        <v>5</v>
      </c>
      <c r="C3450" s="13">
        <v>156</v>
      </c>
      <c r="D3450" t="str">
        <f>IF(OR(MOD((Table1[[#This Row],[Cycle]])-1,8)=0,Table1[[#This Row],[Cycle]]=1),"Yes","No")</f>
        <v>No</v>
      </c>
      <c r="E3450">
        <v>9.9597083711839996E-3</v>
      </c>
      <c r="F3450">
        <f t="shared" si="59"/>
        <v>9.959708371184</v>
      </c>
      <c r="H3450">
        <v>3.4312586784362793</v>
      </c>
      <c r="I3450">
        <v>57600.037779565333</v>
      </c>
      <c r="J3450">
        <f>ROUND(Table1[[#This Row],[Discharge Time (s)]]/3600,3)</f>
        <v>16</v>
      </c>
    </row>
    <row r="3451" spans="1:10" hidden="1">
      <c r="A3451" t="s">
        <v>11</v>
      </c>
      <c r="B3451">
        <v>5</v>
      </c>
      <c r="C3451" s="13">
        <v>157</v>
      </c>
      <c r="D3451" t="str">
        <f>IF(OR(MOD((Table1[[#This Row],[Cycle]])-1,8)=0,Table1[[#This Row],[Cycle]]=1),"Yes","No")</f>
        <v>No</v>
      </c>
      <c r="E3451">
        <v>9.9576018030549992E-3</v>
      </c>
      <c r="F3451">
        <f t="shared" si="59"/>
        <v>9.9576018030549989</v>
      </c>
      <c r="H3451">
        <v>3.4330086708068848</v>
      </c>
      <c r="I3451">
        <v>57600.037661102055</v>
      </c>
      <c r="J3451">
        <f>ROUND(Table1[[#This Row],[Discharge Time (s)]]/3600,3)</f>
        <v>16</v>
      </c>
    </row>
    <row r="3452" spans="1:10" hidden="1">
      <c r="A3452" t="s">
        <v>11</v>
      </c>
      <c r="B3452">
        <v>5</v>
      </c>
      <c r="C3452" s="13">
        <v>158</v>
      </c>
      <c r="D3452" t="str">
        <f>IF(OR(MOD((Table1[[#This Row],[Cycle]])-1,8)=0,Table1[[#This Row],[Cycle]]=1),"Yes","No")</f>
        <v>No</v>
      </c>
      <c r="E3452">
        <v>9.9759243720790002E-3</v>
      </c>
      <c r="F3452">
        <f t="shared" si="59"/>
        <v>9.9759243720789996</v>
      </c>
      <c r="H3452">
        <v>3.4717104434967041</v>
      </c>
      <c r="I3452">
        <v>57602.005754649072</v>
      </c>
      <c r="J3452">
        <f>ROUND(Table1[[#This Row],[Discharge Time (s)]]/3600,3)</f>
        <v>16.001000000000001</v>
      </c>
    </row>
    <row r="3453" spans="1:10" hidden="1">
      <c r="A3453" t="s">
        <v>11</v>
      </c>
      <c r="B3453">
        <v>5</v>
      </c>
      <c r="C3453" s="13">
        <v>159</v>
      </c>
      <c r="D3453" t="str">
        <f>IF(OR(MOD((Table1[[#This Row],[Cycle]])-1,8)=0,Table1[[#This Row],[Cycle]]=1),"Yes","No")</f>
        <v>No</v>
      </c>
      <c r="E3453">
        <v>9.9837248008139996E-3</v>
      </c>
      <c r="F3453">
        <f t="shared" si="59"/>
        <v>9.9837248008139987</v>
      </c>
      <c r="H3453">
        <v>3.5174469947814941</v>
      </c>
      <c r="I3453">
        <v>57600.038045400914</v>
      </c>
      <c r="J3453">
        <f>ROUND(Table1[[#This Row],[Discharge Time (s)]]/3600,3)</f>
        <v>16</v>
      </c>
    </row>
    <row r="3454" spans="1:10" hidden="1">
      <c r="A3454" t="s">
        <v>11</v>
      </c>
      <c r="B3454">
        <v>5</v>
      </c>
      <c r="C3454" s="13">
        <v>160</v>
      </c>
      <c r="D3454" t="str">
        <f>IF(OR(MOD((Table1[[#This Row],[Cycle]])-1,8)=0,Table1[[#This Row],[Cycle]]=1),"Yes","No")</f>
        <v>No</v>
      </c>
      <c r="E3454">
        <v>0</v>
      </c>
      <c r="F3454">
        <f t="shared" si="59"/>
        <v>0</v>
      </c>
      <c r="H3454">
        <v>3.5174469947814941</v>
      </c>
      <c r="I3454">
        <v>0</v>
      </c>
      <c r="J3454">
        <f>ROUND(Table1[[#This Row],[Discharge Time (s)]]/3600,3)</f>
        <v>0</v>
      </c>
    </row>
    <row r="3455" spans="1:10" hidden="1">
      <c r="A3455" t="s">
        <v>11</v>
      </c>
      <c r="B3455">
        <v>5</v>
      </c>
      <c r="C3455" s="13">
        <v>161</v>
      </c>
      <c r="D3455" t="str">
        <f>IF(OR(MOD((Table1[[#This Row],[Cycle]])-1,8)=0,Table1[[#This Row],[Cycle]]=1),"Yes","No")</f>
        <v>Yes</v>
      </c>
      <c r="E3455">
        <v>2.0248563201928999E-2</v>
      </c>
      <c r="F3455">
        <f t="shared" si="59"/>
        <v>20.248563201928999</v>
      </c>
      <c r="H3455">
        <v>3.5192396640777588</v>
      </c>
      <c r="I3455">
        <v>126729.73590873263</v>
      </c>
      <c r="J3455">
        <f>ROUND(Table1[[#This Row],[Discharge Time (s)]]/3600,3)</f>
        <v>35.203000000000003</v>
      </c>
    </row>
    <row r="3456" spans="1:10" hidden="1">
      <c r="A3456" t="s">
        <v>11</v>
      </c>
      <c r="B3456">
        <v>5</v>
      </c>
      <c r="C3456" s="13">
        <v>162</v>
      </c>
      <c r="D3456" t="str">
        <f>IF(OR(MOD((Table1[[#This Row],[Cycle]])-1,8)=0,Table1[[#This Row],[Cycle]]=1),"Yes","No")</f>
        <v>No</v>
      </c>
      <c r="E3456">
        <v>9.9797894258300008E-3</v>
      </c>
      <c r="F3456">
        <f t="shared" si="59"/>
        <v>9.9797894258300008</v>
      </c>
      <c r="H3456">
        <v>3.7831828594207764</v>
      </c>
      <c r="I3456">
        <v>57600.035529832268</v>
      </c>
      <c r="J3456">
        <f>ROUND(Table1[[#This Row],[Discharge Time (s)]]/3600,3)</f>
        <v>16</v>
      </c>
    </row>
    <row r="3457" spans="1:10" hidden="1">
      <c r="A3457" t="s">
        <v>11</v>
      </c>
      <c r="B3457">
        <v>5</v>
      </c>
      <c r="C3457" s="13">
        <v>163</v>
      </c>
      <c r="D3457" t="str">
        <f>IF(OR(MOD((Table1[[#This Row],[Cycle]])-1,8)=0,Table1[[#This Row],[Cycle]]=1),"Yes","No")</f>
        <v>No</v>
      </c>
      <c r="E3457">
        <v>9.9867729780879991E-3</v>
      </c>
      <c r="F3457">
        <f t="shared" si="59"/>
        <v>9.9867729780879984</v>
      </c>
      <c r="H3457">
        <v>3.4734790325164795</v>
      </c>
      <c r="I3457">
        <v>57600.030952818735</v>
      </c>
      <c r="J3457">
        <f>ROUND(Table1[[#This Row],[Discharge Time (s)]]/3600,3)</f>
        <v>16</v>
      </c>
    </row>
    <row r="3458" spans="1:10" hidden="1">
      <c r="A3458" t="s">
        <v>11</v>
      </c>
      <c r="B3458">
        <v>5</v>
      </c>
      <c r="C3458" s="13">
        <v>164</v>
      </c>
      <c r="D3458" t="str">
        <f>IF(OR(MOD((Table1[[#This Row],[Cycle]])-1,8)=0,Table1[[#This Row],[Cycle]]=1),"Yes","No")</f>
        <v>No</v>
      </c>
      <c r="E3458">
        <v>9.9702251536459997E-3</v>
      </c>
      <c r="F3458">
        <f t="shared" si="59"/>
        <v>9.970225153646</v>
      </c>
      <c r="H3458">
        <v>3.4347600936889648</v>
      </c>
      <c r="I3458">
        <v>57600.03755532582</v>
      </c>
      <c r="J3458">
        <f>ROUND(Table1[[#This Row],[Discharge Time (s)]]/3600,3)</f>
        <v>16</v>
      </c>
    </row>
    <row r="3459" spans="1:10" hidden="1">
      <c r="A3459" t="s">
        <v>11</v>
      </c>
      <c r="B3459">
        <v>5</v>
      </c>
      <c r="C3459" s="13">
        <v>165</v>
      </c>
      <c r="D3459" t="str">
        <f>IF(OR(MOD((Table1[[#This Row],[Cycle]])-1,8)=0,Table1[[#This Row],[Cycle]]=1),"Yes","No")</f>
        <v>No</v>
      </c>
      <c r="E3459">
        <v>9.9618822793470004E-3</v>
      </c>
      <c r="F3459">
        <f t="shared" si="59"/>
        <v>9.9618822793469999</v>
      </c>
      <c r="H3459">
        <v>3.4752492904663086</v>
      </c>
      <c r="I3459">
        <v>57600.024305198953</v>
      </c>
      <c r="J3459">
        <f>ROUND(Table1[[#This Row],[Discharge Time (s)]]/3600,3)</f>
        <v>16</v>
      </c>
    </row>
    <row r="3460" spans="1:10" hidden="1">
      <c r="A3460" t="s">
        <v>11</v>
      </c>
      <c r="B3460">
        <v>5</v>
      </c>
      <c r="C3460" s="13">
        <v>166</v>
      </c>
      <c r="D3460" t="str">
        <f>IF(OR(MOD((Table1[[#This Row],[Cycle]])-1,8)=0,Table1[[#This Row],[Cycle]]=1),"Yes","No")</f>
        <v>No</v>
      </c>
      <c r="E3460">
        <v>9.9718778952550009E-3</v>
      </c>
      <c r="F3460">
        <f t="shared" si="59"/>
        <v>9.971877895255</v>
      </c>
      <c r="H3460">
        <v>3.4752492904663086</v>
      </c>
      <c r="I3460">
        <v>57600.032048654801</v>
      </c>
      <c r="J3460">
        <f>ROUND(Table1[[#This Row],[Discharge Time (s)]]/3600,3)</f>
        <v>16</v>
      </c>
    </row>
    <row r="3461" spans="1:10" hidden="1">
      <c r="A3461" t="s">
        <v>11</v>
      </c>
      <c r="B3461">
        <v>5</v>
      </c>
      <c r="C3461" s="13">
        <v>167</v>
      </c>
      <c r="D3461" t="str">
        <f>IF(OR(MOD((Table1[[#This Row],[Cycle]])-1,8)=0,Table1[[#This Row],[Cycle]]=1),"Yes","No")</f>
        <v>No</v>
      </c>
      <c r="E3461">
        <v>9.9689848670730004E-3</v>
      </c>
      <c r="F3461">
        <f t="shared" si="59"/>
        <v>9.9689848670730008</v>
      </c>
      <c r="H3461">
        <v>3.4770216941833496</v>
      </c>
      <c r="I3461">
        <v>57600.037757822705</v>
      </c>
      <c r="J3461">
        <f>ROUND(Table1[[#This Row],[Discharge Time (s)]]/3600,3)</f>
        <v>16</v>
      </c>
    </row>
    <row r="3462" spans="1:10" hidden="1">
      <c r="A3462" t="s">
        <v>11</v>
      </c>
      <c r="B3462">
        <v>5</v>
      </c>
      <c r="C3462" s="13">
        <v>168</v>
      </c>
      <c r="D3462" t="str">
        <f>IF(OR(MOD((Table1[[#This Row],[Cycle]])-1,8)=0,Table1[[#This Row],[Cycle]]=1),"Yes","No")</f>
        <v>No</v>
      </c>
      <c r="E3462">
        <v>0</v>
      </c>
      <c r="F3462">
        <f t="shared" si="59"/>
        <v>0</v>
      </c>
      <c r="H3462">
        <v>3.4770216941833496</v>
      </c>
      <c r="I3462">
        <v>0</v>
      </c>
      <c r="J3462">
        <f>ROUND(Table1[[#This Row],[Discharge Time (s)]]/3600,3)</f>
        <v>0</v>
      </c>
    </row>
    <row r="3463" spans="1:10" hidden="1">
      <c r="A3463" t="s">
        <v>11</v>
      </c>
      <c r="B3463">
        <v>5</v>
      </c>
      <c r="C3463" s="13">
        <v>169</v>
      </c>
      <c r="D3463" t="str">
        <f>IF(OR(MOD((Table1[[#This Row],[Cycle]])-1,8)=0,Table1[[#This Row],[Cycle]]=1),"Yes","No")</f>
        <v>Yes</v>
      </c>
      <c r="E3463">
        <v>2.0226733520705E-2</v>
      </c>
      <c r="F3463">
        <f t="shared" si="59"/>
        <v>20.226733520705</v>
      </c>
      <c r="H3463">
        <v>3.4312586784362793</v>
      </c>
      <c r="I3463">
        <v>126634.04024011166</v>
      </c>
      <c r="J3463">
        <f>ROUND(Table1[[#This Row],[Discharge Time (s)]]/3600,3)</f>
        <v>35.176000000000002</v>
      </c>
    </row>
    <row r="3464" spans="1:10" hidden="1">
      <c r="A3464" t="s">
        <v>11</v>
      </c>
      <c r="B3464">
        <v>5</v>
      </c>
      <c r="C3464" s="13">
        <v>170</v>
      </c>
      <c r="D3464" t="str">
        <f>IF(OR(MOD((Table1[[#This Row],[Cycle]])-1,8)=0,Table1[[#This Row],[Cycle]]=1),"Yes","No")</f>
        <v>No</v>
      </c>
      <c r="E3464">
        <v>9.9577187828700005E-3</v>
      </c>
      <c r="F3464">
        <f t="shared" si="59"/>
        <v>9.9577187828699998</v>
      </c>
      <c r="H3464">
        <v>3.8691916465759277</v>
      </c>
      <c r="I3464">
        <v>57602.000985335224</v>
      </c>
      <c r="J3464">
        <f>ROUND(Table1[[#This Row],[Discharge Time (s)]]/3600,3)</f>
        <v>16.001000000000001</v>
      </c>
    </row>
    <row r="3465" spans="1:10" hidden="1">
      <c r="A3465" t="s">
        <v>11</v>
      </c>
      <c r="B3465">
        <v>5</v>
      </c>
      <c r="C3465" s="13">
        <v>171</v>
      </c>
      <c r="D3465" t="str">
        <f>IF(OR(MOD((Table1[[#This Row],[Cycle]])-1,8)=0,Table1[[#This Row],[Cycle]]=1),"Yes","No")</f>
        <v>No</v>
      </c>
      <c r="E3465">
        <v>9.9761373478390002E-3</v>
      </c>
      <c r="F3465">
        <f t="shared" si="59"/>
        <v>9.9761373478389999</v>
      </c>
      <c r="H3465">
        <v>3.4295108318328857</v>
      </c>
      <c r="I3465">
        <v>57600.038071388328</v>
      </c>
      <c r="J3465">
        <f>ROUND(Table1[[#This Row],[Discharge Time (s)]]/3600,3)</f>
        <v>16</v>
      </c>
    </row>
    <row r="3466" spans="1:10" hidden="1">
      <c r="A3466" t="s">
        <v>11</v>
      </c>
      <c r="B3466">
        <v>5</v>
      </c>
      <c r="C3466" s="13">
        <v>172</v>
      </c>
      <c r="D3466" t="str">
        <f>IF(OR(MOD((Table1[[#This Row],[Cycle]])-1,8)=0,Table1[[#This Row],[Cycle]]=1),"Yes","No")</f>
        <v>No</v>
      </c>
      <c r="E3466">
        <v>9.9789521867009994E-3</v>
      </c>
      <c r="F3466">
        <f t="shared" si="59"/>
        <v>9.9789521867009991</v>
      </c>
      <c r="H3466">
        <v>3.5192396640777588</v>
      </c>
      <c r="I3466">
        <v>57602.007487601033</v>
      </c>
      <c r="J3466">
        <f>ROUND(Table1[[#This Row],[Discharge Time (s)]]/3600,3)</f>
        <v>16.001000000000001</v>
      </c>
    </row>
    <row r="3467" spans="1:10" hidden="1">
      <c r="A3467" t="s">
        <v>11</v>
      </c>
      <c r="B3467">
        <v>5</v>
      </c>
      <c r="C3467" s="13">
        <v>173</v>
      </c>
      <c r="D3467" t="str">
        <f>IF(OR(MOD((Table1[[#This Row],[Cycle]])-1,8)=0,Table1[[#This Row],[Cycle]]=1),"Yes","No")</f>
        <v>No</v>
      </c>
      <c r="E3467">
        <v>9.9633922770539993E-3</v>
      </c>
      <c r="F3467">
        <f t="shared" si="59"/>
        <v>9.963392277054</v>
      </c>
      <c r="H3467">
        <v>3.4770216941833496</v>
      </c>
      <c r="I3467">
        <v>57600.038132779686</v>
      </c>
      <c r="J3467">
        <f>ROUND(Table1[[#This Row],[Discharge Time (s)]]/3600,3)</f>
        <v>16</v>
      </c>
    </row>
    <row r="3468" spans="1:10" hidden="1">
      <c r="A3468" t="s">
        <v>11</v>
      </c>
      <c r="B3468">
        <v>5</v>
      </c>
      <c r="C3468" s="13">
        <v>174</v>
      </c>
      <c r="D3468" t="str">
        <f>IF(OR(MOD((Table1[[#This Row],[Cycle]])-1,8)=0,Table1[[#This Row],[Cycle]]=1),"Yes","No")</f>
        <v>No</v>
      </c>
      <c r="E3468">
        <v>9.969924593898E-3</v>
      </c>
      <c r="F3468">
        <f t="shared" si="59"/>
        <v>9.9699245938979999</v>
      </c>
      <c r="H3468">
        <v>3.4770216941833496</v>
      </c>
      <c r="I3468">
        <v>57600.04239939437</v>
      </c>
      <c r="J3468">
        <f>ROUND(Table1[[#This Row],[Discharge Time (s)]]/3600,3)</f>
        <v>16</v>
      </c>
    </row>
    <row r="3469" spans="1:10" hidden="1">
      <c r="A3469" t="s">
        <v>11</v>
      </c>
      <c r="B3469">
        <v>5</v>
      </c>
      <c r="C3469" s="13">
        <v>175</v>
      </c>
      <c r="D3469" t="str">
        <f>IF(OR(MOD((Table1[[#This Row],[Cycle]])-1,8)=0,Table1[[#This Row],[Cycle]]=1),"Yes","No")</f>
        <v>No</v>
      </c>
      <c r="E3469">
        <v>9.9871262143639995E-3</v>
      </c>
      <c r="F3469">
        <f t="shared" si="59"/>
        <v>9.9871262143640003</v>
      </c>
      <c r="H3469">
        <v>3.4330086708068848</v>
      </c>
      <c r="I3469">
        <v>57602.004015003229</v>
      </c>
      <c r="J3469">
        <f>ROUND(Table1[[#This Row],[Discharge Time (s)]]/3600,3)</f>
        <v>16.001000000000001</v>
      </c>
    </row>
    <row r="3470" spans="1:10" hidden="1">
      <c r="A3470" t="s">
        <v>11</v>
      </c>
      <c r="B3470">
        <v>5</v>
      </c>
      <c r="C3470" s="13">
        <v>176</v>
      </c>
      <c r="D3470" t="str">
        <f>IF(OR(MOD((Table1[[#This Row],[Cycle]])-1,8)=0,Table1[[#This Row],[Cycle]]=1),"Yes","No")</f>
        <v>No</v>
      </c>
      <c r="E3470">
        <v>0</v>
      </c>
      <c r="F3470">
        <f t="shared" si="59"/>
        <v>0</v>
      </c>
      <c r="H3470">
        <v>3.4330086708068848</v>
      </c>
      <c r="I3470">
        <v>0</v>
      </c>
      <c r="J3470">
        <f>ROUND(Table1[[#This Row],[Discharge Time (s)]]/3600,3)</f>
        <v>0</v>
      </c>
    </row>
    <row r="3471" spans="1:10" hidden="1">
      <c r="A3471" t="s">
        <v>11</v>
      </c>
      <c r="B3471">
        <v>5</v>
      </c>
      <c r="C3471" s="13">
        <v>177</v>
      </c>
      <c r="D3471" t="str">
        <f>IF(OR(MOD((Table1[[#This Row],[Cycle]])-1,8)=0,Table1[[#This Row],[Cycle]]=1),"Yes","No")</f>
        <v>Yes</v>
      </c>
      <c r="E3471">
        <v>2.0248703647783001E-2</v>
      </c>
      <c r="F3471">
        <f t="shared" si="59"/>
        <v>20.248703647783</v>
      </c>
      <c r="H3471">
        <v>3.5614151954650879</v>
      </c>
      <c r="I3471">
        <v>125845.74548012637</v>
      </c>
      <c r="J3471">
        <f>ROUND(Table1[[#This Row],[Discharge Time (s)]]/3600,3)</f>
        <v>34.957000000000001</v>
      </c>
    </row>
    <row r="3472" spans="1:10" hidden="1">
      <c r="A3472" t="s">
        <v>11</v>
      </c>
      <c r="B3472">
        <v>5</v>
      </c>
      <c r="C3472" s="13">
        <v>178</v>
      </c>
      <c r="D3472" t="str">
        <f>IF(OR(MOD((Table1[[#This Row],[Cycle]])-1,8)=0,Table1[[#This Row],[Cycle]]=1),"Yes","No")</f>
        <v>No</v>
      </c>
      <c r="E3472">
        <v>9.9838758842900003E-3</v>
      </c>
      <c r="F3472">
        <f t="shared" ref="F3472:F3535" si="60">1000*E3472</f>
        <v>9.9838758842900006</v>
      </c>
      <c r="H3472">
        <v>3.7812554836273193</v>
      </c>
      <c r="I3472">
        <v>57600.0376974432</v>
      </c>
      <c r="J3472">
        <f>ROUND(Table1[[#This Row],[Discharge Time (s)]]/3600,3)</f>
        <v>16</v>
      </c>
    </row>
    <row r="3473" spans="1:10" hidden="1">
      <c r="A3473" t="s">
        <v>11</v>
      </c>
      <c r="B3473">
        <v>5</v>
      </c>
      <c r="C3473" s="13">
        <v>179</v>
      </c>
      <c r="D3473" t="str">
        <f>IF(OR(MOD((Table1[[#This Row],[Cycle]])-1,8)=0,Table1[[#This Row],[Cycle]]=1),"Yes","No")</f>
        <v>No</v>
      </c>
      <c r="E3473">
        <v>9.98766572904E-3</v>
      </c>
      <c r="F3473">
        <f t="shared" si="60"/>
        <v>9.9876657290399997</v>
      </c>
      <c r="H3473">
        <v>3.5192396640777588</v>
      </c>
      <c r="I3473">
        <v>57600.037673826722</v>
      </c>
      <c r="J3473">
        <f>ROUND(Table1[[#This Row],[Discharge Time (s)]]/3600,3)</f>
        <v>16</v>
      </c>
    </row>
    <row r="3474" spans="1:10" hidden="1">
      <c r="A3474" t="s">
        <v>11</v>
      </c>
      <c r="B3474">
        <v>5</v>
      </c>
      <c r="C3474" s="13">
        <v>180</v>
      </c>
      <c r="D3474" t="str">
        <f>IF(OR(MOD((Table1[[#This Row],[Cycle]])-1,8)=0,Table1[[#This Row],[Cycle]]=1),"Yes","No")</f>
        <v>No</v>
      </c>
      <c r="E3474">
        <v>9.9807494894699998E-3</v>
      </c>
      <c r="F3474">
        <f t="shared" si="60"/>
        <v>9.98074948947</v>
      </c>
      <c r="H3474">
        <v>3.5174469947814941</v>
      </c>
      <c r="I3474">
        <v>57600.037725418966</v>
      </c>
      <c r="J3474">
        <f>ROUND(Table1[[#This Row],[Discharge Time (s)]]/3600,3)</f>
        <v>16</v>
      </c>
    </row>
    <row r="3475" spans="1:10" hidden="1">
      <c r="A3475" t="s">
        <v>11</v>
      </c>
      <c r="B3475">
        <v>5</v>
      </c>
      <c r="C3475" s="13">
        <v>181</v>
      </c>
      <c r="D3475" t="str">
        <f>IF(OR(MOD((Table1[[#This Row],[Cycle]])-1,8)=0,Table1[[#This Row],[Cycle]]=1),"Yes","No")</f>
        <v>No</v>
      </c>
      <c r="E3475">
        <v>9.9787159418060004E-3</v>
      </c>
      <c r="F3475">
        <f t="shared" si="60"/>
        <v>9.9787159418059996</v>
      </c>
      <c r="H3475">
        <v>3.5174469947814941</v>
      </c>
      <c r="I3475">
        <v>57600.038261151334</v>
      </c>
      <c r="J3475">
        <f>ROUND(Table1[[#This Row],[Discharge Time (s)]]/3600,3)</f>
        <v>16</v>
      </c>
    </row>
    <row r="3476" spans="1:10" hidden="1">
      <c r="A3476" t="s">
        <v>11</v>
      </c>
      <c r="B3476">
        <v>5</v>
      </c>
      <c r="C3476" s="13">
        <v>182</v>
      </c>
      <c r="D3476" t="str">
        <f>IF(OR(MOD((Table1[[#This Row],[Cycle]])-1,8)=0,Table1[[#This Row],[Cycle]]=1),"Yes","No")</f>
        <v>No</v>
      </c>
      <c r="E3476">
        <v>1.0000695861177E-2</v>
      </c>
      <c r="F3476">
        <f t="shared" si="60"/>
        <v>10.000695861177</v>
      </c>
      <c r="H3476">
        <v>3.5192396640777588</v>
      </c>
      <c r="I3476">
        <v>57600.037446562499</v>
      </c>
      <c r="J3476">
        <f>ROUND(Table1[[#This Row],[Discharge Time (s)]]/3600,3)</f>
        <v>16</v>
      </c>
    </row>
    <row r="3477" spans="1:10" hidden="1">
      <c r="A3477" t="s">
        <v>11</v>
      </c>
      <c r="B3477">
        <v>5</v>
      </c>
      <c r="C3477" s="13">
        <v>183</v>
      </c>
      <c r="D3477" t="str">
        <f>IF(OR(MOD((Table1[[#This Row],[Cycle]])-1,8)=0,Table1[[#This Row],[Cycle]]=1),"Yes","No")</f>
        <v>No</v>
      </c>
      <c r="E3477">
        <v>9.9877925840629999E-3</v>
      </c>
      <c r="F3477">
        <f t="shared" si="60"/>
        <v>9.9877925840629995</v>
      </c>
      <c r="H3477">
        <v>3.5210344791412354</v>
      </c>
      <c r="I3477">
        <v>57600.037843203929</v>
      </c>
      <c r="J3477">
        <f>ROUND(Table1[[#This Row],[Discharge Time (s)]]/3600,3)</f>
        <v>16</v>
      </c>
    </row>
    <row r="3478" spans="1:10" hidden="1">
      <c r="A3478" t="s">
        <v>11</v>
      </c>
      <c r="B3478">
        <v>5</v>
      </c>
      <c r="C3478" s="13">
        <v>184</v>
      </c>
      <c r="D3478" t="str">
        <f>IF(OR(MOD((Table1[[#This Row],[Cycle]])-1,8)=0,Table1[[#This Row],[Cycle]]=1),"Yes","No")</f>
        <v>No</v>
      </c>
      <c r="E3478">
        <v>0</v>
      </c>
      <c r="F3478">
        <f t="shared" si="60"/>
        <v>0</v>
      </c>
      <c r="H3478">
        <v>3.5210344791412354</v>
      </c>
      <c r="I3478">
        <v>0</v>
      </c>
      <c r="J3478">
        <f>ROUND(Table1[[#This Row],[Discharge Time (s)]]/3600,3)</f>
        <v>0</v>
      </c>
    </row>
    <row r="3479" spans="1:10" hidden="1">
      <c r="A3479" t="s">
        <v>11</v>
      </c>
      <c r="B3479">
        <v>5</v>
      </c>
      <c r="C3479" s="13">
        <v>185</v>
      </c>
      <c r="D3479" t="str">
        <f>IF(OR(MOD((Table1[[#This Row],[Cycle]])-1,8)=0,Table1[[#This Row],[Cycle]]=1),"Yes","No")</f>
        <v>Yes</v>
      </c>
      <c r="E3479">
        <v>2.0200359450207001E-2</v>
      </c>
      <c r="F3479">
        <f t="shared" si="60"/>
        <v>20.200359450207003</v>
      </c>
      <c r="H3479">
        <v>3.5192396640777588</v>
      </c>
      <c r="I3479">
        <v>126183.2657070658</v>
      </c>
      <c r="J3479">
        <f>ROUND(Table1[[#This Row],[Discharge Time (s)]]/3600,3)</f>
        <v>35.051000000000002</v>
      </c>
    </row>
    <row r="3480" spans="1:10" hidden="1">
      <c r="A3480" t="s">
        <v>11</v>
      </c>
      <c r="B3480">
        <v>5</v>
      </c>
      <c r="C3480" s="13">
        <v>186</v>
      </c>
      <c r="D3480" t="str">
        <f>IF(OR(MOD((Table1[[#This Row],[Cycle]])-1,8)=0,Table1[[#This Row],[Cycle]]=1),"Yes","No")</f>
        <v>No</v>
      </c>
      <c r="E3480">
        <v>9.9874251196310007E-3</v>
      </c>
      <c r="F3480">
        <f t="shared" si="60"/>
        <v>9.9874251196310002</v>
      </c>
      <c r="H3480">
        <v>3.8291251659393311</v>
      </c>
      <c r="I3480">
        <v>57600.037602020355</v>
      </c>
      <c r="J3480">
        <f>ROUND(Table1[[#This Row],[Discharge Time (s)]]/3600,3)</f>
        <v>16</v>
      </c>
    </row>
    <row r="3481" spans="1:10" hidden="1">
      <c r="A3481" t="s">
        <v>11</v>
      </c>
      <c r="B3481">
        <v>5</v>
      </c>
      <c r="C3481" s="13">
        <v>187</v>
      </c>
      <c r="D3481" t="str">
        <f>IF(OR(MOD((Table1[[#This Row],[Cycle]])-1,8)=0,Table1[[#This Row],[Cycle]]=1),"Yes","No")</f>
        <v>No</v>
      </c>
      <c r="E3481">
        <v>9.9888905579520008E-3</v>
      </c>
      <c r="F3481">
        <f t="shared" si="60"/>
        <v>9.9888905579520006</v>
      </c>
      <c r="H3481">
        <v>3.4347600936889648</v>
      </c>
      <c r="I3481">
        <v>57600.057317831248</v>
      </c>
      <c r="J3481">
        <f>ROUND(Table1[[#This Row],[Discharge Time (s)]]/3600,3)</f>
        <v>16</v>
      </c>
    </row>
    <row r="3482" spans="1:10" hidden="1">
      <c r="A3482" t="s">
        <v>11</v>
      </c>
      <c r="B3482">
        <v>5</v>
      </c>
      <c r="C3482" s="13">
        <v>188</v>
      </c>
      <c r="D3482" t="str">
        <f>IF(OR(MOD((Table1[[#This Row],[Cycle]])-1,8)=0,Table1[[#This Row],[Cycle]]=1),"Yes","No")</f>
        <v>No</v>
      </c>
      <c r="E3482">
        <v>9.9854721090890004E-3</v>
      </c>
      <c r="F3482">
        <f t="shared" si="60"/>
        <v>9.9854721090890006</v>
      </c>
      <c r="H3482">
        <v>3.5614151954650879</v>
      </c>
      <c r="I3482">
        <v>57600.026751266952</v>
      </c>
      <c r="J3482">
        <f>ROUND(Table1[[#This Row],[Discharge Time (s)]]/3600,3)</f>
        <v>16</v>
      </c>
    </row>
    <row r="3483" spans="1:10" hidden="1">
      <c r="A3483" t="s">
        <v>11</v>
      </c>
      <c r="B3483">
        <v>5</v>
      </c>
      <c r="C3483" s="13">
        <v>189</v>
      </c>
      <c r="D3483" t="str">
        <f>IF(OR(MOD((Table1[[#This Row],[Cycle]])-1,8)=0,Table1[[#This Row],[Cycle]]=1),"Yes","No")</f>
        <v>No</v>
      </c>
      <c r="E3483">
        <v>9.9802388325879992E-3</v>
      </c>
      <c r="F3483">
        <f t="shared" si="60"/>
        <v>9.9802388325879985</v>
      </c>
      <c r="H3483">
        <v>3.5614151954650879</v>
      </c>
      <c r="I3483">
        <v>57600.03556589612</v>
      </c>
      <c r="J3483">
        <f>ROUND(Table1[[#This Row],[Discharge Time (s)]]/3600,3)</f>
        <v>16</v>
      </c>
    </row>
    <row r="3484" spans="1:10" hidden="1">
      <c r="A3484" t="s">
        <v>11</v>
      </c>
      <c r="B3484">
        <v>5</v>
      </c>
      <c r="C3484" s="13">
        <v>190</v>
      </c>
      <c r="D3484" t="str">
        <f>IF(OR(MOD((Table1[[#This Row],[Cycle]])-1,8)=0,Table1[[#This Row],[Cycle]]=1),"Yes","No")</f>
        <v>No</v>
      </c>
      <c r="E3484">
        <v>9.9621408658949993E-3</v>
      </c>
      <c r="F3484">
        <f t="shared" si="60"/>
        <v>9.9621408658949999</v>
      </c>
      <c r="H3484">
        <v>3.6437826156616211</v>
      </c>
      <c r="I3484">
        <v>57600.038862090689</v>
      </c>
      <c r="J3484">
        <f>ROUND(Table1[[#This Row],[Discharge Time (s)]]/3600,3)</f>
        <v>16</v>
      </c>
    </row>
    <row r="3485" spans="1:10" hidden="1">
      <c r="A3485" t="s">
        <v>11</v>
      </c>
      <c r="B3485">
        <v>5</v>
      </c>
      <c r="C3485" s="13">
        <v>191</v>
      </c>
      <c r="D3485" t="str">
        <f>IF(OR(MOD((Table1[[#This Row],[Cycle]])-1,8)=0,Table1[[#This Row],[Cycle]]=1),"Yes","No")</f>
        <v>No</v>
      </c>
      <c r="E3485">
        <v>9.9583390947649997E-3</v>
      </c>
      <c r="F3485">
        <f t="shared" si="60"/>
        <v>9.9583390947649999</v>
      </c>
      <c r="H3485">
        <v>3.5192396640777588</v>
      </c>
      <c r="I3485">
        <v>57600.0376558196</v>
      </c>
      <c r="J3485">
        <f>ROUND(Table1[[#This Row],[Discharge Time (s)]]/3600,3)</f>
        <v>16</v>
      </c>
    </row>
    <row r="3486" spans="1:10" hidden="1">
      <c r="A3486" t="s">
        <v>11</v>
      </c>
      <c r="B3486">
        <v>5</v>
      </c>
      <c r="C3486" s="13">
        <v>192</v>
      </c>
      <c r="D3486" t="str">
        <f>IF(OR(MOD((Table1[[#This Row],[Cycle]])-1,8)=0,Table1[[#This Row],[Cycle]]=1),"Yes","No")</f>
        <v>No</v>
      </c>
      <c r="E3486">
        <v>0</v>
      </c>
      <c r="F3486">
        <f t="shared" si="60"/>
        <v>0</v>
      </c>
      <c r="H3486">
        <v>3.5192396640777588</v>
      </c>
      <c r="I3486">
        <v>0</v>
      </c>
      <c r="J3486">
        <f>ROUND(Table1[[#This Row],[Discharge Time (s)]]/3600,3)</f>
        <v>0</v>
      </c>
    </row>
    <row r="3487" spans="1:10" hidden="1">
      <c r="A3487" t="s">
        <v>11</v>
      </c>
      <c r="B3487">
        <v>5</v>
      </c>
      <c r="C3487" s="13">
        <v>193</v>
      </c>
      <c r="D3487" t="str">
        <f>IF(OR(MOD((Table1[[#This Row],[Cycle]])-1,8)=0,Table1[[#This Row],[Cycle]]=1),"Yes","No")</f>
        <v>Yes</v>
      </c>
      <c r="E3487">
        <v>2.0159725600912001E-2</v>
      </c>
      <c r="F3487">
        <f t="shared" si="60"/>
        <v>20.159725600912001</v>
      </c>
      <c r="H3487">
        <v>3.5596017837524414</v>
      </c>
      <c r="I3487">
        <v>126049.27538460518</v>
      </c>
      <c r="J3487">
        <f>ROUND(Table1[[#This Row],[Discharge Time (s)]]/3600,3)</f>
        <v>35.014000000000003</v>
      </c>
    </row>
    <row r="3488" spans="1:10" hidden="1">
      <c r="A3488" t="s">
        <v>11</v>
      </c>
      <c r="B3488">
        <v>5</v>
      </c>
      <c r="C3488" s="13">
        <v>194</v>
      </c>
      <c r="D3488" t="str">
        <f>IF(OR(MOD((Table1[[#This Row],[Cycle]])-1,8)=0,Table1[[#This Row],[Cycle]]=1),"Yes","No")</f>
        <v>No</v>
      </c>
      <c r="E3488">
        <v>9.9640612007179993E-3</v>
      </c>
      <c r="F3488">
        <f t="shared" si="60"/>
        <v>9.9640612007179996</v>
      </c>
      <c r="H3488">
        <v>3.7851121425628662</v>
      </c>
      <c r="I3488">
        <v>57600.037533646377</v>
      </c>
      <c r="J3488">
        <f>ROUND(Table1[[#This Row],[Discharge Time (s)]]/3600,3)</f>
        <v>16</v>
      </c>
    </row>
    <row r="3489" spans="1:10" hidden="1">
      <c r="A3489" t="s">
        <v>11</v>
      </c>
      <c r="B3489">
        <v>5</v>
      </c>
      <c r="C3489" s="13">
        <v>195</v>
      </c>
      <c r="D3489" t="str">
        <f>IF(OR(MOD((Table1[[#This Row],[Cycle]])-1,8)=0,Table1[[#This Row],[Cycle]]=1),"Yes","No")</f>
        <v>No</v>
      </c>
      <c r="E3489">
        <v>9.9650391739500004E-3</v>
      </c>
      <c r="F3489">
        <f t="shared" si="60"/>
        <v>9.9650391739500002</v>
      </c>
      <c r="H3489">
        <v>3.4752492904663086</v>
      </c>
      <c r="I3489">
        <v>57600.037593365101</v>
      </c>
      <c r="J3489">
        <f>ROUND(Table1[[#This Row],[Discharge Time (s)]]/3600,3)</f>
        <v>16</v>
      </c>
    </row>
    <row r="3490" spans="1:10">
      <c r="A3490" t="s">
        <v>10</v>
      </c>
      <c r="B3490">
        <v>5</v>
      </c>
      <c r="C3490">
        <v>66</v>
      </c>
      <c r="D3490" t="str">
        <f>IF(OR(MOD((Table1[[#This Row],[Cycle]])-1,8)=0,Table1[[#This Row],[Cycle]]=1),"Yes","No")</f>
        <v>No</v>
      </c>
      <c r="E3490">
        <v>1.0060018256676E-2</v>
      </c>
      <c r="F3490">
        <f t="shared" si="60"/>
        <v>10.060018256676001</v>
      </c>
      <c r="H3490">
        <v>0</v>
      </c>
      <c r="I3490">
        <v>57601.990664088429</v>
      </c>
      <c r="J3490">
        <f>ROUND(Table1[[#This Row],[Discharge Time (s)]]/3600,3)</f>
        <v>16.001000000000001</v>
      </c>
    </row>
    <row r="3491" spans="1:10">
      <c r="A3491" t="s">
        <v>10</v>
      </c>
      <c r="B3491">
        <v>5</v>
      </c>
      <c r="C3491">
        <v>67</v>
      </c>
      <c r="D3491" t="str">
        <f>IF(OR(MOD((Table1[[#This Row],[Cycle]])-1,8)=0,Table1[[#This Row],[Cycle]]=1),"Yes","No")</f>
        <v>No</v>
      </c>
      <c r="E3491">
        <v>1.0071098000910999E-2</v>
      </c>
      <c r="F3491">
        <f t="shared" si="60"/>
        <v>10.071098000910998</v>
      </c>
      <c r="H3491">
        <v>1.4933297634124756</v>
      </c>
      <c r="I3491">
        <v>57601.975557713624</v>
      </c>
      <c r="J3491">
        <f>ROUND(Table1[[#This Row],[Discharge Time (s)]]/3600,3)</f>
        <v>16.001000000000001</v>
      </c>
    </row>
    <row r="3492" spans="1:10">
      <c r="A3492" t="s">
        <v>10</v>
      </c>
      <c r="B3492">
        <v>5</v>
      </c>
      <c r="C3492">
        <v>68</v>
      </c>
      <c r="D3492" t="str">
        <f>IF(OR(MOD((Table1[[#This Row],[Cycle]])-1,8)=0,Table1[[#This Row],[Cycle]]=1),"Yes","No")</f>
        <v>No</v>
      </c>
      <c r="E3492">
        <v>1.0066092300197E-2</v>
      </c>
      <c r="F3492">
        <f t="shared" si="60"/>
        <v>10.066092300196999</v>
      </c>
      <c r="H3492">
        <v>1.53803551197052</v>
      </c>
      <c r="I3492">
        <v>57601.974307468226</v>
      </c>
      <c r="J3492">
        <f>ROUND(Table1[[#This Row],[Discharge Time (s)]]/3600,3)</f>
        <v>16.001000000000001</v>
      </c>
    </row>
    <row r="3493" spans="1:10">
      <c r="A3493" t="s">
        <v>10</v>
      </c>
      <c r="B3493">
        <v>5</v>
      </c>
      <c r="C3493">
        <v>69</v>
      </c>
      <c r="D3493" t="str">
        <f>IF(OR(MOD((Table1[[#This Row],[Cycle]])-1,8)=0,Table1[[#This Row],[Cycle]]=1),"Yes","No")</f>
        <v>No</v>
      </c>
      <c r="E3493">
        <v>1.0065795970711E-2</v>
      </c>
      <c r="F3493">
        <f t="shared" si="60"/>
        <v>10.065795970711001</v>
      </c>
      <c r="H3493">
        <v>1.5819793939590454</v>
      </c>
      <c r="I3493">
        <v>57601.975632798043</v>
      </c>
      <c r="J3493">
        <f>ROUND(Table1[[#This Row],[Discharge Time (s)]]/3600,3)</f>
        <v>16.001000000000001</v>
      </c>
    </row>
    <row r="3494" spans="1:10">
      <c r="A3494" t="s">
        <v>10</v>
      </c>
      <c r="B3494">
        <v>5</v>
      </c>
      <c r="C3494">
        <v>70</v>
      </c>
      <c r="D3494" t="str">
        <f>IF(OR(MOD((Table1[[#This Row],[Cycle]])-1,8)=0,Table1[[#This Row],[Cycle]]=1),"Yes","No")</f>
        <v>No</v>
      </c>
      <c r="E3494">
        <v>1.0061061205567001E-2</v>
      </c>
      <c r="F3494">
        <f t="shared" si="60"/>
        <v>10.061061205567</v>
      </c>
      <c r="H3494">
        <v>1.494854211807251</v>
      </c>
      <c r="I3494">
        <v>57601.975647151587</v>
      </c>
      <c r="J3494">
        <f>ROUND(Table1[[#This Row],[Discharge Time (s)]]/3600,3)</f>
        <v>16.001000000000001</v>
      </c>
    </row>
    <row r="3495" spans="1:10">
      <c r="A3495" t="s">
        <v>10</v>
      </c>
      <c r="B3495">
        <v>5</v>
      </c>
      <c r="C3495">
        <v>71</v>
      </c>
      <c r="D3495" t="str">
        <f>IF(OR(MOD((Table1[[#This Row],[Cycle]])-1,8)=0,Table1[[#This Row],[Cycle]]=1),"Yes","No")</f>
        <v>No</v>
      </c>
      <c r="E3495">
        <v>1.0059655650871E-2</v>
      </c>
      <c r="F3495">
        <f t="shared" si="60"/>
        <v>10.059655650871001</v>
      </c>
      <c r="H3495">
        <v>1.5819793939590454</v>
      </c>
      <c r="I3495">
        <v>57601.975614792551</v>
      </c>
      <c r="J3495">
        <f>ROUND(Table1[[#This Row],[Discharge Time (s)]]/3600,3)</f>
        <v>16.001000000000001</v>
      </c>
    </row>
    <row r="3496" spans="1:10">
      <c r="A3496" t="s">
        <v>10</v>
      </c>
      <c r="B3496">
        <v>5</v>
      </c>
      <c r="C3496">
        <v>72</v>
      </c>
      <c r="D3496" t="str">
        <f>IF(OR(MOD((Table1[[#This Row],[Cycle]])-1,8)=0,Table1[[#This Row],[Cycle]]=1),"Yes","No")</f>
        <v>No</v>
      </c>
      <c r="E3496">
        <v>0</v>
      </c>
      <c r="F3496">
        <f t="shared" si="60"/>
        <v>0</v>
      </c>
      <c r="H3496">
        <v>1.5819793939590454</v>
      </c>
      <c r="I3496">
        <v>0</v>
      </c>
      <c r="J3496">
        <f>ROUND(Table1[[#This Row],[Discharge Time (s)]]/3600,3)</f>
        <v>0</v>
      </c>
    </row>
    <row r="3497" spans="1:10">
      <c r="A3497" t="s">
        <v>10</v>
      </c>
      <c r="B3497">
        <v>5</v>
      </c>
      <c r="C3497">
        <v>74</v>
      </c>
      <c r="D3497" t="str">
        <f>IF(OR(MOD((Table1[[#This Row],[Cycle]])-1,8)=0,Table1[[#This Row],[Cycle]]=1),"Yes","No")</f>
        <v>No</v>
      </c>
      <c r="E3497">
        <v>1.0059364752238001E-2</v>
      </c>
      <c r="F3497">
        <f t="shared" si="60"/>
        <v>10.059364752238</v>
      </c>
      <c r="H3497">
        <v>1.8026183843612671</v>
      </c>
      <c r="I3497">
        <v>57600.009196144878</v>
      </c>
      <c r="J3497">
        <f>ROUND(Table1[[#This Row],[Discharge Time (s)]]/3600,3)</f>
        <v>16</v>
      </c>
    </row>
    <row r="3498" spans="1:10">
      <c r="A3498" t="s">
        <v>10</v>
      </c>
      <c r="B3498">
        <v>5</v>
      </c>
      <c r="C3498">
        <v>75</v>
      </c>
      <c r="D3498" t="str">
        <f>IF(OR(MOD((Table1[[#This Row],[Cycle]])-1,8)=0,Table1[[#This Row],[Cycle]]=1),"Yes","No")</f>
        <v>No</v>
      </c>
      <c r="E3498">
        <v>1.0069968672965999E-2</v>
      </c>
      <c r="F3498">
        <f t="shared" si="60"/>
        <v>10.069968672965999</v>
      </c>
      <c r="H3498">
        <v>1.5388205051422119</v>
      </c>
      <c r="I3498">
        <v>57601.9755829571</v>
      </c>
      <c r="J3498">
        <f>ROUND(Table1[[#This Row],[Discharge Time (s)]]/3600,3)</f>
        <v>16.001000000000001</v>
      </c>
    </row>
    <row r="3499" spans="1:10">
      <c r="A3499" t="s">
        <v>10</v>
      </c>
      <c r="B3499">
        <v>5</v>
      </c>
      <c r="C3499">
        <v>76</v>
      </c>
      <c r="D3499" t="str">
        <f>IF(OR(MOD((Table1[[#This Row],[Cycle]])-1,8)=0,Table1[[#This Row],[Cycle]]=1),"Yes","No")</f>
        <v>No</v>
      </c>
      <c r="E3499">
        <v>1.0065438689743E-2</v>
      </c>
      <c r="F3499">
        <f t="shared" si="60"/>
        <v>10.065438689743001</v>
      </c>
      <c r="H3499">
        <v>1.5388205051422119</v>
      </c>
      <c r="I3499">
        <v>57601.977248459138</v>
      </c>
      <c r="J3499">
        <f>ROUND(Table1[[#This Row],[Discharge Time (s)]]/3600,3)</f>
        <v>16.001000000000001</v>
      </c>
    </row>
    <row r="3500" spans="1:10">
      <c r="A3500" t="s">
        <v>10</v>
      </c>
      <c r="B3500">
        <v>5</v>
      </c>
      <c r="C3500">
        <v>77</v>
      </c>
      <c r="D3500" t="str">
        <f>IF(OR(MOD((Table1[[#This Row],[Cycle]])-1,8)=0,Table1[[#This Row],[Cycle]]=1),"Yes","No")</f>
        <v>No</v>
      </c>
      <c r="E3500">
        <v>1.0067985919112E-2</v>
      </c>
      <c r="F3500">
        <f t="shared" si="60"/>
        <v>10.067985919111999</v>
      </c>
      <c r="H3500">
        <v>1.5819793939590454</v>
      </c>
      <c r="I3500">
        <v>57601.978190331705</v>
      </c>
      <c r="J3500">
        <f>ROUND(Table1[[#This Row],[Discharge Time (s)]]/3600,3)</f>
        <v>16.001000000000001</v>
      </c>
    </row>
    <row r="3501" spans="1:10">
      <c r="A3501" t="s">
        <v>10</v>
      </c>
      <c r="B3501">
        <v>5</v>
      </c>
      <c r="C3501">
        <v>78</v>
      </c>
      <c r="D3501" t="str">
        <f>IF(OR(MOD((Table1[[#This Row],[Cycle]])-1,8)=0,Table1[[#This Row],[Cycle]]=1),"Yes","No")</f>
        <v>No</v>
      </c>
      <c r="E3501">
        <v>1.0068106098322999E-2</v>
      </c>
      <c r="F3501">
        <f t="shared" si="60"/>
        <v>10.068106098323</v>
      </c>
      <c r="H3501">
        <v>1.7111917734146118</v>
      </c>
      <c r="I3501">
        <v>57601.97761404849</v>
      </c>
      <c r="J3501">
        <f>ROUND(Table1[[#This Row],[Discharge Time (s)]]/3600,3)</f>
        <v>16.001000000000001</v>
      </c>
    </row>
    <row r="3502" spans="1:10">
      <c r="A3502" t="s">
        <v>10</v>
      </c>
      <c r="B3502">
        <v>5</v>
      </c>
      <c r="C3502">
        <v>79</v>
      </c>
      <c r="D3502" t="str">
        <f>IF(OR(MOD((Table1[[#This Row],[Cycle]])-1,8)=0,Table1[[#This Row],[Cycle]]=1),"Yes","No")</f>
        <v>No</v>
      </c>
      <c r="E3502">
        <v>1.0065317451039E-2</v>
      </c>
      <c r="F3502">
        <f t="shared" si="60"/>
        <v>10.065317451039</v>
      </c>
      <c r="H3502">
        <v>1.4516290426254272</v>
      </c>
      <c r="I3502">
        <v>57601.976468088324</v>
      </c>
      <c r="J3502">
        <f>ROUND(Table1[[#This Row],[Discharge Time (s)]]/3600,3)</f>
        <v>16.001000000000001</v>
      </c>
    </row>
    <row r="3503" spans="1:10">
      <c r="A3503" t="s">
        <v>10</v>
      </c>
      <c r="B3503">
        <v>5</v>
      </c>
      <c r="C3503">
        <v>80</v>
      </c>
      <c r="D3503" t="str">
        <f>IF(OR(MOD((Table1[[#This Row],[Cycle]])-1,8)=0,Table1[[#This Row],[Cycle]]=1),"Yes","No")</f>
        <v>No</v>
      </c>
      <c r="E3503">
        <v>0</v>
      </c>
      <c r="F3503">
        <f t="shared" si="60"/>
        <v>0</v>
      </c>
      <c r="H3503">
        <v>1.4516290426254272</v>
      </c>
      <c r="I3503">
        <v>0</v>
      </c>
      <c r="J3503">
        <f>ROUND(Table1[[#This Row],[Discharge Time (s)]]/3600,3)</f>
        <v>0</v>
      </c>
    </row>
    <row r="3504" spans="1:10">
      <c r="A3504" t="s">
        <v>10</v>
      </c>
      <c r="B3504">
        <v>5</v>
      </c>
      <c r="C3504">
        <v>82</v>
      </c>
      <c r="D3504" t="str">
        <f>IF(OR(MOD((Table1[[#This Row],[Cycle]])-1,8)=0,Table1[[#This Row],[Cycle]]=1),"Yes","No")</f>
        <v>No</v>
      </c>
      <c r="E3504">
        <v>1.007272148276E-2</v>
      </c>
      <c r="F3504">
        <f t="shared" si="60"/>
        <v>10.07272148276</v>
      </c>
      <c r="H3504">
        <v>1.8886228799819946</v>
      </c>
      <c r="I3504">
        <v>57601.983695775707</v>
      </c>
      <c r="J3504">
        <f>ROUND(Table1[[#This Row],[Discharge Time (s)]]/3600,3)</f>
        <v>16.001000000000001</v>
      </c>
    </row>
    <row r="3505" spans="1:10">
      <c r="A3505" t="s">
        <v>10</v>
      </c>
      <c r="B3505">
        <v>5</v>
      </c>
      <c r="C3505">
        <v>83</v>
      </c>
      <c r="D3505" t="str">
        <f>IF(OR(MOD((Table1[[#This Row],[Cycle]])-1,8)=0,Table1[[#This Row],[Cycle]]=1),"Yes","No")</f>
        <v>No</v>
      </c>
      <c r="E3505">
        <v>1.0073763871927001E-2</v>
      </c>
      <c r="F3505">
        <f t="shared" si="60"/>
        <v>10.073763871927001</v>
      </c>
      <c r="H3505">
        <v>1.5388205051422119</v>
      </c>
      <c r="I3505">
        <v>57601.975424561737</v>
      </c>
      <c r="J3505">
        <f>ROUND(Table1[[#This Row],[Discharge Time (s)]]/3600,3)</f>
        <v>16.001000000000001</v>
      </c>
    </row>
    <row r="3506" spans="1:10">
      <c r="A3506" t="s">
        <v>10</v>
      </c>
      <c r="B3506">
        <v>5</v>
      </c>
      <c r="C3506">
        <v>84</v>
      </c>
      <c r="D3506" t="str">
        <f>IF(OR(MOD((Table1[[#This Row],[Cycle]])-1,8)=0,Table1[[#This Row],[Cycle]]=1),"Yes","No")</f>
        <v>No</v>
      </c>
      <c r="E3506">
        <v>1.0074935115168999E-2</v>
      </c>
      <c r="F3506">
        <f t="shared" si="60"/>
        <v>10.074935115169</v>
      </c>
      <c r="H3506">
        <v>1.5827867984771729</v>
      </c>
      <c r="I3506">
        <v>57601.97836176923</v>
      </c>
      <c r="J3506">
        <f>ROUND(Table1[[#This Row],[Discharge Time (s)]]/3600,3)</f>
        <v>16.001000000000001</v>
      </c>
    </row>
    <row r="3507" spans="1:10">
      <c r="A3507" t="s">
        <v>10</v>
      </c>
      <c r="B3507">
        <v>5</v>
      </c>
      <c r="C3507">
        <v>85</v>
      </c>
      <c r="D3507" t="str">
        <f>IF(OR(MOD((Table1[[#This Row],[Cycle]])-1,8)=0,Table1[[#This Row],[Cycle]]=1),"Yes","No")</f>
        <v>No</v>
      </c>
      <c r="E3507">
        <v>1.0066567773066E-2</v>
      </c>
      <c r="F3507">
        <f t="shared" si="60"/>
        <v>10.066567773066</v>
      </c>
      <c r="H3507">
        <v>1.5819793939590454</v>
      </c>
      <c r="I3507">
        <v>57601.975175296189</v>
      </c>
      <c r="J3507">
        <f>ROUND(Table1[[#This Row],[Discharge Time (s)]]/3600,3)</f>
        <v>16.001000000000001</v>
      </c>
    </row>
    <row r="3508" spans="1:10">
      <c r="A3508" t="s">
        <v>10</v>
      </c>
      <c r="B3508">
        <v>5</v>
      </c>
      <c r="C3508">
        <v>86</v>
      </c>
      <c r="D3508" t="str">
        <f>IF(OR(MOD((Table1[[#This Row],[Cycle]])-1,8)=0,Table1[[#This Row],[Cycle]]=1),"Yes","No")</f>
        <v>No</v>
      </c>
      <c r="E3508">
        <v>1.0079604766968999E-2</v>
      </c>
      <c r="F3508">
        <f t="shared" si="60"/>
        <v>10.079604766969</v>
      </c>
      <c r="H3508">
        <v>1.5827867984771729</v>
      </c>
      <c r="I3508">
        <v>57601.977890845927</v>
      </c>
      <c r="J3508">
        <f>ROUND(Table1[[#This Row],[Discharge Time (s)]]/3600,3)</f>
        <v>16.001000000000001</v>
      </c>
    </row>
    <row r="3509" spans="1:10">
      <c r="A3509" t="s">
        <v>10</v>
      </c>
      <c r="B3509">
        <v>5</v>
      </c>
      <c r="C3509">
        <v>87</v>
      </c>
      <c r="D3509" t="str">
        <f>IF(OR(MOD((Table1[[#This Row],[Cycle]])-1,8)=0,Table1[[#This Row],[Cycle]]=1),"Yes","No")</f>
        <v>No</v>
      </c>
      <c r="E3509">
        <v>1.007489762219E-2</v>
      </c>
      <c r="F3509">
        <f t="shared" si="60"/>
        <v>10.074897622190001</v>
      </c>
      <c r="H3509">
        <v>1.5819793939590454</v>
      </c>
      <c r="I3509">
        <v>57601.976227478677</v>
      </c>
      <c r="J3509">
        <f>ROUND(Table1[[#This Row],[Discharge Time (s)]]/3600,3)</f>
        <v>16.001000000000001</v>
      </c>
    </row>
    <row r="3510" spans="1:10">
      <c r="A3510" t="s">
        <v>10</v>
      </c>
      <c r="B3510">
        <v>5</v>
      </c>
      <c r="C3510">
        <v>88</v>
      </c>
      <c r="D3510" t="str">
        <f>IF(OR(MOD((Table1[[#This Row],[Cycle]])-1,8)=0,Table1[[#This Row],[Cycle]]=1),"Yes","No")</f>
        <v>No</v>
      </c>
      <c r="E3510">
        <v>0</v>
      </c>
      <c r="F3510">
        <f t="shared" si="60"/>
        <v>0</v>
      </c>
      <c r="H3510">
        <v>1.5819793939590454</v>
      </c>
      <c r="I3510">
        <v>0</v>
      </c>
      <c r="J3510">
        <f>ROUND(Table1[[#This Row],[Discharge Time (s)]]/3600,3)</f>
        <v>0</v>
      </c>
    </row>
    <row r="3511" spans="1:10">
      <c r="A3511" t="s">
        <v>10</v>
      </c>
      <c r="B3511">
        <v>5</v>
      </c>
      <c r="C3511">
        <v>90</v>
      </c>
      <c r="D3511" t="str">
        <f>IF(OR(MOD((Table1[[#This Row],[Cycle]])-1,8)=0,Table1[[#This Row],[Cycle]]=1),"Yes","No")</f>
        <v>No</v>
      </c>
      <c r="E3511">
        <v>1.0051157333449001E-2</v>
      </c>
      <c r="F3511">
        <f t="shared" si="60"/>
        <v>10.051157333449002</v>
      </c>
      <c r="H3511">
        <v>1.8456425666809082</v>
      </c>
      <c r="I3511">
        <v>57601.975467810989</v>
      </c>
      <c r="J3511">
        <f>ROUND(Table1[[#This Row],[Discharge Time (s)]]/3600,3)</f>
        <v>16.001000000000001</v>
      </c>
    </row>
    <row r="3512" spans="1:10">
      <c r="A3512" t="s">
        <v>10</v>
      </c>
      <c r="B3512">
        <v>5</v>
      </c>
      <c r="C3512">
        <v>91</v>
      </c>
      <c r="D3512" t="str">
        <f>IF(OR(MOD((Table1[[#This Row],[Cycle]])-1,8)=0,Table1[[#This Row],[Cycle]]=1),"Yes","No")</f>
        <v>No</v>
      </c>
      <c r="E3512">
        <v>1.0049768107344001E-2</v>
      </c>
      <c r="F3512">
        <f t="shared" si="60"/>
        <v>10.049768107344001</v>
      </c>
      <c r="H3512">
        <v>1.5827867984771729</v>
      </c>
      <c r="I3512">
        <v>57601.977037128352</v>
      </c>
      <c r="J3512">
        <f>ROUND(Table1[[#This Row],[Discharge Time (s)]]/3600,3)</f>
        <v>16.001000000000001</v>
      </c>
    </row>
    <row r="3513" spans="1:10">
      <c r="A3513" t="s">
        <v>10</v>
      </c>
      <c r="B3513">
        <v>5</v>
      </c>
      <c r="C3513">
        <v>92</v>
      </c>
      <c r="D3513" t="str">
        <f>IF(OR(MOD((Table1[[#This Row],[Cycle]])-1,8)=0,Table1[[#This Row],[Cycle]]=1),"Yes","No")</f>
        <v>No</v>
      </c>
      <c r="E3513">
        <v>1.0052376556193E-2</v>
      </c>
      <c r="F3513">
        <f t="shared" si="60"/>
        <v>10.052376556193</v>
      </c>
      <c r="H3513">
        <v>1.668164849281311</v>
      </c>
      <c r="I3513">
        <v>57601.976607338831</v>
      </c>
      <c r="J3513">
        <f>ROUND(Table1[[#This Row],[Discharge Time (s)]]/3600,3)</f>
        <v>16.001000000000001</v>
      </c>
    </row>
    <row r="3514" spans="1:10">
      <c r="A3514" t="s">
        <v>10</v>
      </c>
      <c r="B3514">
        <v>5</v>
      </c>
      <c r="C3514">
        <v>93</v>
      </c>
      <c r="D3514" t="str">
        <f>IF(OR(MOD((Table1[[#This Row],[Cycle]])-1,8)=0,Table1[[#This Row],[Cycle]]=1),"Yes","No")</f>
        <v>No</v>
      </c>
      <c r="E3514">
        <v>1.0052195451635999E-2</v>
      </c>
      <c r="F3514">
        <f t="shared" si="60"/>
        <v>10.052195451635999</v>
      </c>
      <c r="H3514">
        <v>1.5388205051422119</v>
      </c>
      <c r="I3514">
        <v>57601.97585724073</v>
      </c>
      <c r="J3514">
        <f>ROUND(Table1[[#This Row],[Discharge Time (s)]]/3600,3)</f>
        <v>16.001000000000001</v>
      </c>
    </row>
    <row r="3515" spans="1:10">
      <c r="A3515" t="s">
        <v>10</v>
      </c>
      <c r="B3515">
        <v>5</v>
      </c>
      <c r="C3515">
        <v>94</v>
      </c>
      <c r="D3515" t="str">
        <f>IF(OR(MOD((Table1[[#This Row],[Cycle]])-1,8)=0,Table1[[#This Row],[Cycle]]=1),"Yes","No")</f>
        <v>No</v>
      </c>
      <c r="E3515">
        <v>1.0053656584237999E-2</v>
      </c>
      <c r="F3515">
        <f t="shared" si="60"/>
        <v>10.053656584237999</v>
      </c>
      <c r="H3515">
        <v>1.6259231567382813</v>
      </c>
      <c r="I3515">
        <v>57601.978967918374</v>
      </c>
      <c r="J3515">
        <f>ROUND(Table1[[#This Row],[Discharge Time (s)]]/3600,3)</f>
        <v>16.001000000000001</v>
      </c>
    </row>
    <row r="3516" spans="1:10">
      <c r="A3516" t="s">
        <v>10</v>
      </c>
      <c r="B3516">
        <v>5</v>
      </c>
      <c r="C3516">
        <v>95</v>
      </c>
      <c r="D3516" t="str">
        <f>IF(OR(MOD((Table1[[#This Row],[Cycle]])-1,8)=0,Table1[[#This Row],[Cycle]]=1),"Yes","No")</f>
        <v>No</v>
      </c>
      <c r="E3516">
        <v>1.0053935114013E-2</v>
      </c>
      <c r="F3516">
        <f t="shared" si="60"/>
        <v>10.053935114013001</v>
      </c>
      <c r="H3516">
        <v>1.6242657899856567</v>
      </c>
      <c r="I3516">
        <v>57602.002499775328</v>
      </c>
      <c r="J3516">
        <f>ROUND(Table1[[#This Row],[Discharge Time (s)]]/3600,3)</f>
        <v>16.001000000000001</v>
      </c>
    </row>
    <row r="3517" spans="1:10">
      <c r="A3517" t="s">
        <v>10</v>
      </c>
      <c r="B3517">
        <v>5</v>
      </c>
      <c r="C3517">
        <v>96</v>
      </c>
      <c r="D3517" t="str">
        <f>IF(OR(MOD((Table1[[#This Row],[Cycle]])-1,8)=0,Table1[[#This Row],[Cycle]]=1),"Yes","No")</f>
        <v>No</v>
      </c>
      <c r="E3517">
        <v>0</v>
      </c>
      <c r="F3517">
        <f t="shared" si="60"/>
        <v>0</v>
      </c>
      <c r="H3517">
        <v>1.6242657899856567</v>
      </c>
      <c r="I3517">
        <v>0</v>
      </c>
      <c r="J3517">
        <f>ROUND(Table1[[#This Row],[Discharge Time (s)]]/3600,3)</f>
        <v>0</v>
      </c>
    </row>
    <row r="3518" spans="1:10">
      <c r="A3518" t="s">
        <v>10</v>
      </c>
      <c r="B3518">
        <v>5</v>
      </c>
      <c r="C3518">
        <v>98</v>
      </c>
      <c r="D3518" t="str">
        <f>IF(OR(MOD((Table1[[#This Row],[Cycle]])-1,8)=0,Table1[[#This Row],[Cycle]]=1),"Yes","No")</f>
        <v>No</v>
      </c>
      <c r="E3518">
        <v>1.0052268761869E-2</v>
      </c>
      <c r="F3518">
        <f t="shared" si="60"/>
        <v>10.052268761869</v>
      </c>
      <c r="H3518">
        <v>1.846584677696228</v>
      </c>
      <c r="I3518">
        <v>57601.997016518493</v>
      </c>
      <c r="J3518">
        <f>ROUND(Table1[[#This Row],[Discharge Time (s)]]/3600,3)</f>
        <v>16.001000000000001</v>
      </c>
    </row>
    <row r="3519" spans="1:10">
      <c r="A3519" t="s">
        <v>10</v>
      </c>
      <c r="B3519">
        <v>5</v>
      </c>
      <c r="C3519">
        <v>99</v>
      </c>
      <c r="D3519" t="str">
        <f>IF(OR(MOD((Table1[[#This Row],[Cycle]])-1,8)=0,Table1[[#This Row],[Cycle]]=1),"Yes","No")</f>
        <v>No</v>
      </c>
      <c r="E3519">
        <v>1.0049196844011E-2</v>
      </c>
      <c r="F3519">
        <f t="shared" si="60"/>
        <v>10.049196844011</v>
      </c>
      <c r="H3519">
        <v>1.5388205051422119</v>
      </c>
      <c r="I3519">
        <v>57601.99359658701</v>
      </c>
      <c r="J3519">
        <f>ROUND(Table1[[#This Row],[Discharge Time (s)]]/3600,3)</f>
        <v>16.001000000000001</v>
      </c>
    </row>
    <row r="3520" spans="1:10">
      <c r="A3520" t="s">
        <v>10</v>
      </c>
      <c r="B3520">
        <v>5</v>
      </c>
      <c r="C3520">
        <v>100</v>
      </c>
      <c r="D3520" t="str">
        <f>IF(OR(MOD((Table1[[#This Row],[Cycle]])-1,8)=0,Table1[[#This Row],[Cycle]]=1),"Yes","No")</f>
        <v>No</v>
      </c>
      <c r="E3520">
        <v>1.0059185829209999E-2</v>
      </c>
      <c r="F3520">
        <f t="shared" si="60"/>
        <v>10.05918582921</v>
      </c>
      <c r="H3520">
        <v>1.6267530918121338</v>
      </c>
      <c r="I3520">
        <v>57602.008994236669</v>
      </c>
      <c r="J3520">
        <f>ROUND(Table1[[#This Row],[Discharge Time (s)]]/3600,3)</f>
        <v>16.001000000000001</v>
      </c>
    </row>
    <row r="3521" spans="1:10">
      <c r="A3521" t="s">
        <v>10</v>
      </c>
      <c r="B3521">
        <v>5</v>
      </c>
      <c r="C3521">
        <v>101</v>
      </c>
      <c r="D3521" t="str">
        <f>IF(OR(MOD((Table1[[#This Row],[Cycle]])-1,8)=0,Table1[[#This Row],[Cycle]]=1),"Yes","No")</f>
        <v>No</v>
      </c>
      <c r="E3521">
        <v>1.0057690602822E-2</v>
      </c>
      <c r="F3521">
        <f t="shared" si="60"/>
        <v>10.057690602821999</v>
      </c>
      <c r="H3521">
        <v>1.668164849281311</v>
      </c>
      <c r="I3521">
        <v>57602.00954151457</v>
      </c>
      <c r="J3521">
        <f>ROUND(Table1[[#This Row],[Discharge Time (s)]]/3600,3)</f>
        <v>16.001000000000001</v>
      </c>
    </row>
    <row r="3522" spans="1:10">
      <c r="A3522" t="s">
        <v>10</v>
      </c>
      <c r="B3522">
        <v>5</v>
      </c>
      <c r="C3522">
        <v>102</v>
      </c>
      <c r="D3522" t="str">
        <f>IF(OR(MOD((Table1[[#This Row],[Cycle]])-1,8)=0,Table1[[#This Row],[Cycle]]=1),"Yes","No")</f>
        <v>No</v>
      </c>
      <c r="E3522">
        <v>1.0059183711172001E-2</v>
      </c>
      <c r="F3522">
        <f t="shared" si="60"/>
        <v>10.059183711172</v>
      </c>
      <c r="H3522">
        <v>1.5827867984771729</v>
      </c>
      <c r="I3522">
        <v>57601.972072662771</v>
      </c>
      <c r="J3522">
        <f>ROUND(Table1[[#This Row],[Discharge Time (s)]]/3600,3)</f>
        <v>16.001000000000001</v>
      </c>
    </row>
    <row r="3523" spans="1:10">
      <c r="A3523" t="s">
        <v>10</v>
      </c>
      <c r="B3523">
        <v>5</v>
      </c>
      <c r="C3523">
        <v>103</v>
      </c>
      <c r="D3523" t="str">
        <f>IF(OR(MOD((Table1[[#This Row],[Cycle]])-1,8)=0,Table1[[#This Row],[Cycle]]=1),"Yes","No")</f>
        <v>No</v>
      </c>
      <c r="E3523">
        <v>1.0061282832029001E-2</v>
      </c>
      <c r="F3523">
        <f t="shared" si="60"/>
        <v>10.061282832029001</v>
      </c>
      <c r="H3523">
        <v>1.6267530918121338</v>
      </c>
      <c r="I3523">
        <v>57601.978937347507</v>
      </c>
      <c r="J3523">
        <f>ROUND(Table1[[#This Row],[Discharge Time (s)]]/3600,3)</f>
        <v>16.001000000000001</v>
      </c>
    </row>
    <row r="3524" spans="1:10">
      <c r="A3524" t="s">
        <v>10</v>
      </c>
      <c r="B3524">
        <v>5</v>
      </c>
      <c r="C3524">
        <v>104</v>
      </c>
      <c r="D3524" t="str">
        <f>IF(OR(MOD((Table1[[#This Row],[Cycle]])-1,8)=0,Table1[[#This Row],[Cycle]]=1),"Yes","No")</f>
        <v>No</v>
      </c>
      <c r="E3524">
        <v>0</v>
      </c>
      <c r="F3524">
        <f t="shared" si="60"/>
        <v>0</v>
      </c>
      <c r="H3524">
        <v>1.6267530918121338</v>
      </c>
      <c r="I3524">
        <v>0</v>
      </c>
      <c r="J3524">
        <f>ROUND(Table1[[#This Row],[Discharge Time (s)]]/3600,3)</f>
        <v>0</v>
      </c>
    </row>
    <row r="3525" spans="1:10">
      <c r="A3525" t="s">
        <v>10</v>
      </c>
      <c r="B3525">
        <v>5</v>
      </c>
      <c r="C3525">
        <v>106</v>
      </c>
      <c r="D3525" t="str">
        <f>IF(OR(MOD((Table1[[#This Row],[Cycle]])-1,8)=0,Table1[[#This Row],[Cycle]]=1),"Yes","No")</f>
        <v>No</v>
      </c>
      <c r="E3525">
        <v>1.0049731487545999E-2</v>
      </c>
      <c r="F3525">
        <f t="shared" si="60"/>
        <v>10.049731487546</v>
      </c>
      <c r="H3525">
        <v>1.933530330657959</v>
      </c>
      <c r="I3525">
        <v>57601.985169044536</v>
      </c>
      <c r="J3525">
        <f>ROUND(Table1[[#This Row],[Discharge Time (s)]]/3600,3)</f>
        <v>16.001000000000001</v>
      </c>
    </row>
    <row r="3526" spans="1:10">
      <c r="A3526" t="s">
        <v>10</v>
      </c>
      <c r="B3526">
        <v>5</v>
      </c>
      <c r="C3526">
        <v>107</v>
      </c>
      <c r="D3526" t="str">
        <f>IF(OR(MOD((Table1[[#This Row],[Cycle]])-1,8)=0,Table1[[#This Row],[Cycle]]=1),"Yes","No")</f>
        <v>No</v>
      </c>
      <c r="E3526">
        <v>1.0056639775455E-2</v>
      </c>
      <c r="F3526">
        <f t="shared" si="60"/>
        <v>10.056639775455</v>
      </c>
      <c r="H3526">
        <v>1.6267530918121338</v>
      </c>
      <c r="I3526">
        <v>57601.964502170871</v>
      </c>
      <c r="J3526">
        <f>ROUND(Table1[[#This Row],[Discharge Time (s)]]/3600,3)</f>
        <v>16.001000000000001</v>
      </c>
    </row>
    <row r="3527" spans="1:10">
      <c r="A3527" t="s">
        <v>10</v>
      </c>
      <c r="B3527">
        <v>5</v>
      </c>
      <c r="C3527">
        <v>108</v>
      </c>
      <c r="D3527" t="str">
        <f>IF(OR(MOD((Table1[[#This Row],[Cycle]])-1,8)=0,Table1[[#This Row],[Cycle]]=1),"Yes","No")</f>
        <v>No</v>
      </c>
      <c r="E3527">
        <v>1.0059908274303E-2</v>
      </c>
      <c r="F3527">
        <f t="shared" si="60"/>
        <v>10.059908274303</v>
      </c>
      <c r="H3527">
        <v>1.7129369974136353</v>
      </c>
      <c r="I3527">
        <v>57601.976904610019</v>
      </c>
      <c r="J3527">
        <f>ROUND(Table1[[#This Row],[Discharge Time (s)]]/3600,3)</f>
        <v>16.001000000000001</v>
      </c>
    </row>
    <row r="3528" spans="1:10">
      <c r="A3528" t="s">
        <v>10</v>
      </c>
      <c r="B3528">
        <v>5</v>
      </c>
      <c r="C3528">
        <v>109</v>
      </c>
      <c r="D3528" t="str">
        <f>IF(OR(MOD((Table1[[#This Row],[Cycle]])-1,8)=0,Table1[[#This Row],[Cycle]]=1),"Yes","No")</f>
        <v>No</v>
      </c>
      <c r="E3528">
        <v>1.0064182230984001E-2</v>
      </c>
      <c r="F3528">
        <f t="shared" si="60"/>
        <v>10.064182230984001</v>
      </c>
      <c r="H3528">
        <v>1.6707195043563843</v>
      </c>
      <c r="I3528">
        <v>57601.981896341676</v>
      </c>
      <c r="J3528">
        <f>ROUND(Table1[[#This Row],[Discharge Time (s)]]/3600,3)</f>
        <v>16.001000000000001</v>
      </c>
    </row>
    <row r="3529" spans="1:10">
      <c r="A3529" t="s">
        <v>10</v>
      </c>
      <c r="B3529">
        <v>5</v>
      </c>
      <c r="C3529">
        <v>110</v>
      </c>
      <c r="D3529" t="str">
        <f>IF(OR(MOD((Table1[[#This Row],[Cycle]])-1,8)=0,Table1[[#This Row],[Cycle]]=1),"Yes","No")</f>
        <v>No</v>
      </c>
      <c r="E3529">
        <v>1.0061596241762E-2</v>
      </c>
      <c r="F3529">
        <f t="shared" si="60"/>
        <v>10.061596241762</v>
      </c>
      <c r="H3529">
        <v>1.5827867984771729</v>
      </c>
      <c r="I3529">
        <v>57601.977721341151</v>
      </c>
      <c r="J3529">
        <f>ROUND(Table1[[#This Row],[Discharge Time (s)]]/3600,3)</f>
        <v>16.001000000000001</v>
      </c>
    </row>
    <row r="3530" spans="1:10">
      <c r="A3530" t="s">
        <v>10</v>
      </c>
      <c r="B3530">
        <v>5</v>
      </c>
      <c r="C3530">
        <v>111</v>
      </c>
      <c r="D3530" t="str">
        <f>IF(OR(MOD((Table1[[#This Row],[Cycle]])-1,8)=0,Table1[[#This Row],[Cycle]]=1),"Yes","No")</f>
        <v>No</v>
      </c>
      <c r="E3530">
        <v>1.0060601436658E-2</v>
      </c>
      <c r="F3530">
        <f t="shared" si="60"/>
        <v>10.060601436658001</v>
      </c>
      <c r="H3530">
        <v>1.6259231567382813</v>
      </c>
      <c r="I3530">
        <v>57601.991124822365</v>
      </c>
      <c r="J3530">
        <f>ROUND(Table1[[#This Row],[Discharge Time (s)]]/3600,3)</f>
        <v>16.001000000000001</v>
      </c>
    </row>
    <row r="3531" spans="1:10">
      <c r="A3531" t="s">
        <v>10</v>
      </c>
      <c r="B3531">
        <v>5</v>
      </c>
      <c r="C3531">
        <v>112</v>
      </c>
      <c r="D3531" t="str">
        <f>IF(OR(MOD((Table1[[#This Row],[Cycle]])-1,8)=0,Table1[[#This Row],[Cycle]]=1),"Yes","No")</f>
        <v>No</v>
      </c>
      <c r="E3531">
        <v>0</v>
      </c>
      <c r="F3531">
        <f t="shared" si="60"/>
        <v>0</v>
      </c>
      <c r="H3531">
        <v>1.6259231567382813</v>
      </c>
      <c r="I3531">
        <v>0</v>
      </c>
      <c r="J3531">
        <f>ROUND(Table1[[#This Row],[Discharge Time (s)]]/3600,3)</f>
        <v>0</v>
      </c>
    </row>
    <row r="3532" spans="1:10">
      <c r="A3532" t="s">
        <v>10</v>
      </c>
      <c r="B3532">
        <v>5</v>
      </c>
      <c r="C3532">
        <v>114</v>
      </c>
      <c r="D3532" t="str">
        <f>IF(OR(MOD((Table1[[#This Row],[Cycle]])-1,8)=0,Table1[[#This Row],[Cycle]]=1),"Yes","No")</f>
        <v>No</v>
      </c>
      <c r="E3532">
        <v>1.0055773090363001E-2</v>
      </c>
      <c r="F3532">
        <f t="shared" si="60"/>
        <v>10.055773090363001</v>
      </c>
      <c r="H3532">
        <v>1.846584677696228</v>
      </c>
      <c r="I3532">
        <v>57601.977409478946</v>
      </c>
      <c r="J3532">
        <f>ROUND(Table1[[#This Row],[Discharge Time (s)]]/3600,3)</f>
        <v>16.001000000000001</v>
      </c>
    </row>
    <row r="3533" spans="1:10">
      <c r="A3533" t="s">
        <v>10</v>
      </c>
      <c r="B3533">
        <v>5</v>
      </c>
      <c r="C3533">
        <v>115</v>
      </c>
      <c r="D3533" t="str">
        <f>IF(OR(MOD((Table1[[#This Row],[Cycle]])-1,8)=0,Table1[[#This Row],[Cycle]]=1),"Yes","No")</f>
        <v>No</v>
      </c>
      <c r="E3533">
        <v>1.0057266776951001E-2</v>
      </c>
      <c r="F3533">
        <f t="shared" si="60"/>
        <v>10.057266776951</v>
      </c>
      <c r="H3533">
        <v>1.6690155267715454</v>
      </c>
      <c r="I3533">
        <v>57602.054953110266</v>
      </c>
      <c r="J3533">
        <f>ROUND(Table1[[#This Row],[Discharge Time (s)]]/3600,3)</f>
        <v>16.001000000000001</v>
      </c>
    </row>
    <row r="3534" spans="1:10">
      <c r="A3534" t="s">
        <v>10</v>
      </c>
      <c r="B3534">
        <v>5</v>
      </c>
      <c r="C3534">
        <v>116</v>
      </c>
      <c r="D3534" t="str">
        <f>IF(OR(MOD((Table1[[#This Row],[Cycle]])-1,8)=0,Table1[[#This Row],[Cycle]]=1),"Yes","No")</f>
        <v>No</v>
      </c>
      <c r="E3534">
        <v>1.0064442814704E-2</v>
      </c>
      <c r="F3534">
        <f t="shared" si="60"/>
        <v>10.064442814704</v>
      </c>
      <c r="H3534">
        <v>1.6690155267715454</v>
      </c>
      <c r="I3534">
        <v>57603.000752409287</v>
      </c>
      <c r="J3534">
        <f>ROUND(Table1[[#This Row],[Discharge Time (s)]]/3600,3)</f>
        <v>16.001000000000001</v>
      </c>
    </row>
    <row r="3535" spans="1:10">
      <c r="A3535" t="s">
        <v>10</v>
      </c>
      <c r="B3535">
        <v>5</v>
      </c>
      <c r="C3535">
        <v>117</v>
      </c>
      <c r="D3535" t="str">
        <f>IF(OR(MOD((Table1[[#This Row],[Cycle]])-1,8)=0,Table1[[#This Row],[Cycle]]=1),"Yes","No")</f>
        <v>No</v>
      </c>
      <c r="E3535">
        <v>1.0064953627555001E-2</v>
      </c>
      <c r="F3535">
        <f t="shared" si="60"/>
        <v>10.064953627555001</v>
      </c>
      <c r="H3535">
        <v>1.6690155267715454</v>
      </c>
      <c r="I3535">
        <v>57611.643766942434</v>
      </c>
      <c r="J3535">
        <f>ROUND(Table1[[#This Row],[Discharge Time (s)]]/3600,3)</f>
        <v>16.003</v>
      </c>
    </row>
    <row r="3536" spans="1:10">
      <c r="A3536" t="s">
        <v>10</v>
      </c>
      <c r="B3536">
        <v>5</v>
      </c>
      <c r="C3536">
        <v>118</v>
      </c>
      <c r="D3536" t="str">
        <f>IF(OR(MOD((Table1[[#This Row],[Cycle]])-1,8)=0,Table1[[#This Row],[Cycle]]=1),"Yes","No")</f>
        <v>No</v>
      </c>
      <c r="E3536">
        <v>1.0066889602877001E-2</v>
      </c>
      <c r="F3536">
        <f t="shared" ref="F3536:F3599" si="61">1000*E3536</f>
        <v>10.066889602877001</v>
      </c>
      <c r="H3536">
        <v>1.5819793939590454</v>
      </c>
      <c r="I3536">
        <v>57607.357942826813</v>
      </c>
      <c r="J3536">
        <f>ROUND(Table1[[#This Row],[Discharge Time (s)]]/3600,3)</f>
        <v>16.001999999999999</v>
      </c>
    </row>
    <row r="3537" spans="1:10">
      <c r="A3537" t="s">
        <v>10</v>
      </c>
      <c r="B3537">
        <v>5</v>
      </c>
      <c r="C3537">
        <v>119</v>
      </c>
      <c r="D3537" t="str">
        <f>IF(OR(MOD((Table1[[#This Row],[Cycle]])-1,8)=0,Table1[[#This Row],[Cycle]]=1),"Yes","No")</f>
        <v>No</v>
      </c>
      <c r="E3537">
        <v>1.0061686871188E-2</v>
      </c>
      <c r="F3537">
        <f t="shared" si="61"/>
        <v>10.061686871188</v>
      </c>
      <c r="H3537">
        <v>0</v>
      </c>
      <c r="I3537">
        <v>57602.41943075342</v>
      </c>
      <c r="J3537">
        <f>ROUND(Table1[[#This Row],[Discharge Time (s)]]/3600,3)</f>
        <v>16.001000000000001</v>
      </c>
    </row>
    <row r="3538" spans="1:10">
      <c r="A3538" t="s">
        <v>10</v>
      </c>
      <c r="B3538">
        <v>5</v>
      </c>
      <c r="C3538">
        <v>120</v>
      </c>
      <c r="D3538" t="str">
        <f>IF(OR(MOD((Table1[[#This Row],[Cycle]])-1,8)=0,Table1[[#This Row],[Cycle]]=1),"Yes","No")</f>
        <v>No</v>
      </c>
      <c r="E3538">
        <v>0</v>
      </c>
      <c r="F3538">
        <f t="shared" si="61"/>
        <v>0</v>
      </c>
      <c r="H3538">
        <v>0</v>
      </c>
      <c r="I3538">
        <v>0</v>
      </c>
      <c r="J3538">
        <f>ROUND(Table1[[#This Row],[Discharge Time (s)]]/3600,3)</f>
        <v>0</v>
      </c>
    </row>
    <row r="3539" spans="1:10">
      <c r="A3539" t="s">
        <v>10</v>
      </c>
      <c r="B3539">
        <v>5</v>
      </c>
      <c r="C3539">
        <v>122</v>
      </c>
      <c r="D3539" t="str">
        <f>IF(OR(MOD((Table1[[#This Row],[Cycle]])-1,8)=0,Table1[[#This Row],[Cycle]]=1),"Yes","No")</f>
        <v>No</v>
      </c>
      <c r="E3539">
        <v>1.0080945138350001E-2</v>
      </c>
      <c r="F3539">
        <f t="shared" si="61"/>
        <v>10.080945138350001</v>
      </c>
      <c r="H3539">
        <v>1.8915165662765503</v>
      </c>
      <c r="I3539">
        <v>57602.00422740369</v>
      </c>
      <c r="J3539">
        <f>ROUND(Table1[[#This Row],[Discharge Time (s)]]/3600,3)</f>
        <v>16.001000000000001</v>
      </c>
    </row>
    <row r="3540" spans="1:10">
      <c r="A3540" t="s">
        <v>10</v>
      </c>
      <c r="B3540">
        <v>5</v>
      </c>
      <c r="C3540">
        <v>123</v>
      </c>
      <c r="D3540" t="str">
        <f>IF(OR(MOD((Table1[[#This Row],[Cycle]])-1,8)=0,Table1[[#This Row],[Cycle]]=1),"Yes","No")</f>
        <v>No</v>
      </c>
      <c r="E3540">
        <v>1.0068281683608999E-2</v>
      </c>
      <c r="F3540">
        <f t="shared" si="61"/>
        <v>10.068281683608999</v>
      </c>
      <c r="H3540">
        <v>1.6259231567382813</v>
      </c>
      <c r="I3540">
        <v>57602.003543298597</v>
      </c>
      <c r="J3540">
        <f>ROUND(Table1[[#This Row],[Discharge Time (s)]]/3600,3)</f>
        <v>16.001000000000001</v>
      </c>
    </row>
    <row r="3541" spans="1:10">
      <c r="A3541" t="s">
        <v>10</v>
      </c>
      <c r="B3541">
        <v>5</v>
      </c>
      <c r="C3541">
        <v>124</v>
      </c>
      <c r="D3541" t="str">
        <f>IF(OR(MOD((Table1[[#This Row],[Cycle]])-1,8)=0,Table1[[#This Row],[Cycle]]=1),"Yes","No")</f>
        <v>No</v>
      </c>
      <c r="E3541">
        <v>1.006703163784E-2</v>
      </c>
      <c r="F3541">
        <f t="shared" si="61"/>
        <v>10.06703163784</v>
      </c>
      <c r="H3541">
        <v>1.6698670387268066</v>
      </c>
      <c r="I3541">
        <v>57602.003634144465</v>
      </c>
      <c r="J3541">
        <f>ROUND(Table1[[#This Row],[Discharge Time (s)]]/3600,3)</f>
        <v>16.001000000000001</v>
      </c>
    </row>
    <row r="3542" spans="1:10">
      <c r="A3542" t="s">
        <v>10</v>
      </c>
      <c r="B3542">
        <v>5</v>
      </c>
      <c r="C3542">
        <v>125</v>
      </c>
      <c r="D3542" t="str">
        <f>IF(OR(MOD((Table1[[#This Row],[Cycle]])-1,8)=0,Table1[[#This Row],[Cycle]]=1),"Yes","No")</f>
        <v>No</v>
      </c>
      <c r="E3542">
        <v>1.0067140479266001E-2</v>
      </c>
      <c r="F3542">
        <f t="shared" si="61"/>
        <v>10.067140479266001</v>
      </c>
      <c r="H3542">
        <v>1.6707195043563843</v>
      </c>
      <c r="I3542">
        <v>57602.003040966971</v>
      </c>
      <c r="J3542">
        <f>ROUND(Table1[[#This Row],[Discharge Time (s)]]/3600,3)</f>
        <v>16.001000000000001</v>
      </c>
    </row>
    <row r="3543" spans="1:10">
      <c r="A3543" t="s">
        <v>10</v>
      </c>
      <c r="B3543">
        <v>5</v>
      </c>
      <c r="C3543">
        <v>126</v>
      </c>
      <c r="D3543" t="str">
        <f>IF(OR(MOD((Table1[[#This Row],[Cycle]])-1,8)=0,Table1[[#This Row],[Cycle]]=1),"Yes","No")</f>
        <v>No</v>
      </c>
      <c r="E3543">
        <v>1.0069611659175999E-2</v>
      </c>
      <c r="F3543">
        <f t="shared" si="61"/>
        <v>10.069611659175999</v>
      </c>
      <c r="H3543">
        <v>1.7568584680557251</v>
      </c>
      <c r="I3543">
        <v>57602.003791117473</v>
      </c>
      <c r="J3543">
        <f>ROUND(Table1[[#This Row],[Discharge Time (s)]]/3600,3)</f>
        <v>16.001000000000001</v>
      </c>
    </row>
    <row r="3544" spans="1:10">
      <c r="A3544" t="s">
        <v>10</v>
      </c>
      <c r="B3544">
        <v>5</v>
      </c>
      <c r="C3544">
        <v>127</v>
      </c>
      <c r="D3544" t="str">
        <f>IF(OR(MOD((Table1[[#This Row],[Cycle]])-1,8)=0,Table1[[#This Row],[Cycle]]=1),"Yes","No")</f>
        <v>No</v>
      </c>
      <c r="E3544">
        <v>1.0061127929616999E-2</v>
      </c>
      <c r="F3544">
        <f t="shared" si="61"/>
        <v>10.061127929616999</v>
      </c>
      <c r="H3544">
        <v>1.7129369974136353</v>
      </c>
      <c r="I3544">
        <v>57602.004104119173</v>
      </c>
      <c r="J3544">
        <f>ROUND(Table1[[#This Row],[Discharge Time (s)]]/3600,3)</f>
        <v>16.001000000000001</v>
      </c>
    </row>
    <row r="3545" spans="1:10">
      <c r="A3545" t="s">
        <v>10</v>
      </c>
      <c r="B3545">
        <v>5</v>
      </c>
      <c r="C3545">
        <v>128</v>
      </c>
      <c r="D3545" t="str">
        <f>IF(OR(MOD((Table1[[#This Row],[Cycle]])-1,8)=0,Table1[[#This Row],[Cycle]]=1),"Yes","No")</f>
        <v>No</v>
      </c>
      <c r="E3545">
        <v>0</v>
      </c>
      <c r="F3545">
        <f t="shared" si="61"/>
        <v>0</v>
      </c>
      <c r="H3545">
        <v>1.7129369974136353</v>
      </c>
      <c r="I3545">
        <v>0</v>
      </c>
      <c r="J3545">
        <f>ROUND(Table1[[#This Row],[Discharge Time (s)]]/3600,3)</f>
        <v>0</v>
      </c>
    </row>
    <row r="3546" spans="1:10">
      <c r="A3546" t="s">
        <v>10</v>
      </c>
      <c r="B3546">
        <v>5</v>
      </c>
      <c r="C3546">
        <v>130</v>
      </c>
      <c r="D3546" t="str">
        <f>IF(OR(MOD((Table1[[#This Row],[Cycle]])-1,8)=0,Table1[[#This Row],[Cycle]]=1),"Yes","No")</f>
        <v>No</v>
      </c>
      <c r="E3546">
        <v>1.0064735218886E-2</v>
      </c>
      <c r="F3546">
        <f t="shared" si="61"/>
        <v>10.064735218886</v>
      </c>
      <c r="H3546">
        <v>1.9774742126464844</v>
      </c>
      <c r="I3546">
        <v>57602.004309522141</v>
      </c>
      <c r="J3546">
        <f>ROUND(Table1[[#This Row],[Discharge Time (s)]]/3600,3)</f>
        <v>16.001000000000001</v>
      </c>
    </row>
    <row r="3547" spans="1:10">
      <c r="A3547" t="s">
        <v>10</v>
      </c>
      <c r="B3547">
        <v>5</v>
      </c>
      <c r="C3547">
        <v>131</v>
      </c>
      <c r="D3547" t="str">
        <f>IF(OR(MOD((Table1[[#This Row],[Cycle]])-1,8)=0,Table1[[#This Row],[Cycle]]=1),"Yes","No")</f>
        <v>No</v>
      </c>
      <c r="E3547">
        <v>1.0067646949345E-2</v>
      </c>
      <c r="F3547">
        <f t="shared" si="61"/>
        <v>10.067646949344999</v>
      </c>
      <c r="H3547">
        <v>1.7559629678726196</v>
      </c>
      <c r="I3547">
        <v>57601.993156526616</v>
      </c>
      <c r="J3547">
        <f>ROUND(Table1[[#This Row],[Discharge Time (s)]]/3600,3)</f>
        <v>16.001000000000001</v>
      </c>
    </row>
    <row r="3548" spans="1:10">
      <c r="A3548" t="s">
        <v>10</v>
      </c>
      <c r="B3548">
        <v>5</v>
      </c>
      <c r="C3548">
        <v>132</v>
      </c>
      <c r="D3548" t="str">
        <f>IF(OR(MOD((Table1[[#This Row],[Cycle]])-1,8)=0,Table1[[#This Row],[Cycle]]=1),"Yes","No")</f>
        <v>No</v>
      </c>
      <c r="E3548">
        <v>1.0087246286654E-2</v>
      </c>
      <c r="F3548">
        <f t="shared" si="61"/>
        <v>10.087246286654</v>
      </c>
      <c r="H3548">
        <v>1.7568584680557251</v>
      </c>
      <c r="I3548">
        <v>57602.003893447953</v>
      </c>
      <c r="J3548">
        <f>ROUND(Table1[[#This Row],[Discharge Time (s)]]/3600,3)</f>
        <v>16.001000000000001</v>
      </c>
    </row>
    <row r="3549" spans="1:10">
      <c r="A3549" t="s">
        <v>10</v>
      </c>
      <c r="B3549">
        <v>5</v>
      </c>
      <c r="C3549">
        <v>133</v>
      </c>
      <c r="D3549" t="str">
        <f>IF(OR(MOD((Table1[[#This Row],[Cycle]])-1,8)=0,Table1[[#This Row],[Cycle]]=1),"Yes","No")</f>
        <v>No</v>
      </c>
      <c r="E3549">
        <v>1.0068218409793999E-2</v>
      </c>
      <c r="F3549">
        <f t="shared" si="61"/>
        <v>10.068218409794</v>
      </c>
      <c r="H3549">
        <v>1.713810920715332</v>
      </c>
      <c r="I3549">
        <v>57602.003568491811</v>
      </c>
      <c r="J3549">
        <f>ROUND(Table1[[#This Row],[Discharge Time (s)]]/3600,3)</f>
        <v>16.001000000000001</v>
      </c>
    </row>
    <row r="3550" spans="1:10">
      <c r="A3550" t="s">
        <v>10</v>
      </c>
      <c r="B3550">
        <v>5</v>
      </c>
      <c r="C3550">
        <v>134</v>
      </c>
      <c r="D3550" t="str">
        <f>IF(OR(MOD((Table1[[#This Row],[Cycle]])-1,8)=0,Table1[[#This Row],[Cycle]]=1),"Yes","No")</f>
        <v>No</v>
      </c>
      <c r="E3550">
        <v>1.0067293431505E-2</v>
      </c>
      <c r="F3550">
        <f t="shared" si="61"/>
        <v>10.067293431505</v>
      </c>
      <c r="H3550">
        <v>1.6259231567382813</v>
      </c>
      <c r="I3550">
        <v>57602.003653744607</v>
      </c>
      <c r="J3550">
        <f>ROUND(Table1[[#This Row],[Discharge Time (s)]]/3600,3)</f>
        <v>16.001000000000001</v>
      </c>
    </row>
    <row r="3551" spans="1:10">
      <c r="A3551" t="s">
        <v>10</v>
      </c>
      <c r="B3551">
        <v>5</v>
      </c>
      <c r="C3551">
        <v>135</v>
      </c>
      <c r="D3551" t="str">
        <f>IF(OR(MOD((Table1[[#This Row],[Cycle]])-1,8)=0,Table1[[#This Row],[Cycle]]=1),"Yes","No")</f>
        <v>No</v>
      </c>
      <c r="E3551">
        <v>1.0062931917487E-2</v>
      </c>
      <c r="F3551">
        <f t="shared" si="61"/>
        <v>10.062931917487001</v>
      </c>
      <c r="H3551">
        <v>1.713810920715332</v>
      </c>
      <c r="I3551">
        <v>57602.001265488696</v>
      </c>
      <c r="J3551">
        <f>ROUND(Table1[[#This Row],[Discharge Time (s)]]/3600,3)</f>
        <v>16.001000000000001</v>
      </c>
    </row>
    <row r="3552" spans="1:10">
      <c r="A3552" t="s">
        <v>10</v>
      </c>
      <c r="B3552">
        <v>5</v>
      </c>
      <c r="C3552">
        <v>136</v>
      </c>
      <c r="D3552" t="str">
        <f>IF(OR(MOD((Table1[[#This Row],[Cycle]])-1,8)=0,Table1[[#This Row],[Cycle]]=1),"Yes","No")</f>
        <v>No</v>
      </c>
      <c r="E3552">
        <v>0</v>
      </c>
      <c r="F3552">
        <f t="shared" si="61"/>
        <v>0</v>
      </c>
      <c r="H3552">
        <v>1.713810920715332</v>
      </c>
      <c r="I3552">
        <v>0</v>
      </c>
      <c r="J3552">
        <f>ROUND(Table1[[#This Row],[Discharge Time (s)]]/3600,3)</f>
        <v>0</v>
      </c>
    </row>
    <row r="3553" spans="1:10">
      <c r="A3553" t="s">
        <v>10</v>
      </c>
      <c r="B3553">
        <v>5</v>
      </c>
      <c r="C3553">
        <v>138</v>
      </c>
      <c r="D3553" t="str">
        <f>IF(OR(MOD((Table1[[#This Row],[Cycle]])-1,8)=0,Table1[[#This Row],[Cycle]]=1),"Yes","No")</f>
        <v>No</v>
      </c>
      <c r="E3553">
        <v>1.0063241737957E-2</v>
      </c>
      <c r="F3553">
        <f t="shared" si="61"/>
        <v>10.063241737957</v>
      </c>
      <c r="H3553">
        <v>1.9774742126464844</v>
      </c>
      <c r="I3553">
        <v>57601.998949537418</v>
      </c>
      <c r="J3553">
        <f>ROUND(Table1[[#This Row],[Discharge Time (s)]]/3600,3)</f>
        <v>16.001000000000001</v>
      </c>
    </row>
    <row r="3554" spans="1:10">
      <c r="A3554" t="s">
        <v>10</v>
      </c>
      <c r="B3554">
        <v>5</v>
      </c>
      <c r="C3554">
        <v>139</v>
      </c>
      <c r="D3554" t="str">
        <f>IF(OR(MOD((Table1[[#This Row],[Cycle]])-1,8)=0,Table1[[#This Row],[Cycle]]=1),"Yes","No")</f>
        <v>No</v>
      </c>
      <c r="E3554">
        <v>1.0075922781156E-2</v>
      </c>
      <c r="F3554">
        <f t="shared" si="61"/>
        <v>10.075922781156001</v>
      </c>
      <c r="H3554">
        <v>1.6707195043563843</v>
      </c>
      <c r="I3554">
        <v>57602.007611292567</v>
      </c>
      <c r="J3554">
        <f>ROUND(Table1[[#This Row],[Discharge Time (s)]]/3600,3)</f>
        <v>16.001000000000001</v>
      </c>
    </row>
    <row r="3555" spans="1:10">
      <c r="A3555" t="s">
        <v>10</v>
      </c>
      <c r="B3555">
        <v>5</v>
      </c>
      <c r="C3555">
        <v>140</v>
      </c>
      <c r="D3555" t="str">
        <f>IF(OR(MOD((Table1[[#This Row],[Cycle]])-1,8)=0,Table1[[#This Row],[Cycle]]=1),"Yes","No")</f>
        <v>No</v>
      </c>
      <c r="E3555">
        <v>1.0066247826026E-2</v>
      </c>
      <c r="F3555">
        <f t="shared" si="61"/>
        <v>10.066247826026</v>
      </c>
      <c r="H3555">
        <v>1.6715728044509888</v>
      </c>
      <c r="I3555">
        <v>57602.003672105886</v>
      </c>
      <c r="J3555">
        <f>ROUND(Table1[[#This Row],[Discharge Time (s)]]/3600,3)</f>
        <v>16.001000000000001</v>
      </c>
    </row>
    <row r="3556" spans="1:10">
      <c r="A3556" t="s">
        <v>10</v>
      </c>
      <c r="B3556">
        <v>5</v>
      </c>
      <c r="C3556">
        <v>141</v>
      </c>
      <c r="D3556" t="str">
        <f>IF(OR(MOD((Table1[[#This Row],[Cycle]])-1,8)=0,Table1[[#This Row],[Cycle]]=1),"Yes","No")</f>
        <v>No</v>
      </c>
      <c r="E3556">
        <v>1.0067543870009001E-2</v>
      </c>
      <c r="F3556">
        <f t="shared" si="61"/>
        <v>10.067543870009001</v>
      </c>
      <c r="H3556">
        <v>0</v>
      </c>
      <c r="I3556">
        <v>57602.010582891198</v>
      </c>
      <c r="J3556">
        <f>ROUND(Table1[[#This Row],[Discharge Time (s)]]/3600,3)</f>
        <v>16.001000000000001</v>
      </c>
    </row>
    <row r="3557" spans="1:10">
      <c r="A3557" t="s">
        <v>10</v>
      </c>
      <c r="B3557">
        <v>5</v>
      </c>
      <c r="C3557">
        <v>142</v>
      </c>
      <c r="D3557" t="str">
        <f>IF(OR(MOD((Table1[[#This Row],[Cycle]])-1,8)=0,Table1[[#This Row],[Cycle]]=1),"Yes","No")</f>
        <v>No</v>
      </c>
      <c r="E3557">
        <v>1.0065485987431001E-2</v>
      </c>
      <c r="F3557">
        <f t="shared" si="61"/>
        <v>10.065485987431</v>
      </c>
      <c r="H3557">
        <v>1.7577548027038574</v>
      </c>
      <c r="I3557">
        <v>57602.003859165139</v>
      </c>
      <c r="J3557">
        <f>ROUND(Table1[[#This Row],[Discharge Time (s)]]/3600,3)</f>
        <v>16.001000000000001</v>
      </c>
    </row>
    <row r="3558" spans="1:10">
      <c r="A3558" t="s">
        <v>10</v>
      </c>
      <c r="B3558">
        <v>5</v>
      </c>
      <c r="C3558">
        <v>143</v>
      </c>
      <c r="D3558" t="str">
        <f>IF(OR(MOD((Table1[[#This Row],[Cycle]])-1,8)=0,Table1[[#This Row],[Cycle]]=1),"Yes","No")</f>
        <v>No</v>
      </c>
      <c r="E3558">
        <v>1.0062971777638E-2</v>
      </c>
      <c r="F3558">
        <f t="shared" si="61"/>
        <v>10.062971777637999</v>
      </c>
      <c r="H3558">
        <v>1.7129369974136353</v>
      </c>
      <c r="I3558">
        <v>57602.004166007879</v>
      </c>
      <c r="J3558">
        <f>ROUND(Table1[[#This Row],[Discharge Time (s)]]/3600,3)</f>
        <v>16.001000000000001</v>
      </c>
    </row>
    <row r="3559" spans="1:10">
      <c r="A3559" t="s">
        <v>10</v>
      </c>
      <c r="B3559">
        <v>5</v>
      </c>
      <c r="C3559">
        <v>144</v>
      </c>
      <c r="D3559" t="str">
        <f>IF(OR(MOD((Table1[[#This Row],[Cycle]])-1,8)=0,Table1[[#This Row],[Cycle]]=1),"Yes","No")</f>
        <v>No</v>
      </c>
      <c r="E3559">
        <v>0</v>
      </c>
      <c r="F3559">
        <f t="shared" si="61"/>
        <v>0</v>
      </c>
      <c r="H3559">
        <v>1.7129369974136353</v>
      </c>
      <c r="I3559">
        <v>0</v>
      </c>
      <c r="J3559">
        <f>ROUND(Table1[[#This Row],[Discharge Time (s)]]/3600,3)</f>
        <v>0</v>
      </c>
    </row>
    <row r="3560" spans="1:10">
      <c r="A3560" t="s">
        <v>10</v>
      </c>
      <c r="B3560">
        <v>5</v>
      </c>
      <c r="C3560">
        <v>146</v>
      </c>
      <c r="D3560" t="str">
        <f>IF(OR(MOD((Table1[[#This Row],[Cycle]])-1,8)=0,Table1[[#This Row],[Cycle]]=1),"Yes","No")</f>
        <v>No</v>
      </c>
      <c r="E3560">
        <v>1.0089672072188E-2</v>
      </c>
      <c r="F3560">
        <f t="shared" si="61"/>
        <v>10.089672072188</v>
      </c>
      <c r="H3560">
        <v>2.0203871726989746</v>
      </c>
      <c r="I3560">
        <v>57602.00357673144</v>
      </c>
      <c r="J3560">
        <f>ROUND(Table1[[#This Row],[Discharge Time (s)]]/3600,3)</f>
        <v>16.001000000000001</v>
      </c>
    </row>
    <row r="3561" spans="1:10">
      <c r="A3561" t="s">
        <v>10</v>
      </c>
      <c r="B3561">
        <v>5</v>
      </c>
      <c r="C3561">
        <v>147</v>
      </c>
      <c r="D3561" t="str">
        <f>IF(OR(MOD((Table1[[#This Row],[Cycle]])-1,8)=0,Table1[[#This Row],[Cycle]]=1),"Yes","No")</f>
        <v>No</v>
      </c>
      <c r="E3561">
        <v>1.0085221250685001E-2</v>
      </c>
      <c r="F3561">
        <f t="shared" si="61"/>
        <v>10.085221250685001</v>
      </c>
      <c r="H3561">
        <v>1.7568584680557251</v>
      </c>
      <c r="I3561">
        <v>57602.003264637591</v>
      </c>
      <c r="J3561">
        <f>ROUND(Table1[[#This Row],[Discharge Time (s)]]/3600,3)</f>
        <v>16.001000000000001</v>
      </c>
    </row>
    <row r="3562" spans="1:10">
      <c r="A3562" t="s">
        <v>10</v>
      </c>
      <c r="B3562">
        <v>5</v>
      </c>
      <c r="C3562">
        <v>148</v>
      </c>
      <c r="D3562" t="str">
        <f>IF(OR(MOD((Table1[[#This Row],[Cycle]])-1,8)=0,Table1[[#This Row],[Cycle]]=1),"Yes","No")</f>
        <v>No</v>
      </c>
      <c r="E3562">
        <v>1.0069811123063E-2</v>
      </c>
      <c r="F3562">
        <f t="shared" si="61"/>
        <v>10.069811123063001</v>
      </c>
      <c r="H3562">
        <v>1.6715728044509888</v>
      </c>
      <c r="I3562">
        <v>57602.003645704717</v>
      </c>
      <c r="J3562">
        <f>ROUND(Table1[[#This Row],[Discharge Time (s)]]/3600,3)</f>
        <v>16.001000000000001</v>
      </c>
    </row>
    <row r="3563" spans="1:10">
      <c r="A3563" t="s">
        <v>10</v>
      </c>
      <c r="B3563">
        <v>5</v>
      </c>
      <c r="C3563">
        <v>149</v>
      </c>
      <c r="D3563" t="str">
        <f>IF(OR(MOD((Table1[[#This Row],[Cycle]])-1,8)=0,Table1[[#This Row],[Cycle]]=1),"Yes","No")</f>
        <v>No</v>
      </c>
      <c r="E3563">
        <v>1.0070378844014001E-2</v>
      </c>
      <c r="F3563">
        <f t="shared" si="61"/>
        <v>10.070378844014</v>
      </c>
      <c r="H3563">
        <v>1.8437610864639282</v>
      </c>
      <c r="I3563">
        <v>57602.001370187281</v>
      </c>
      <c r="J3563">
        <f>ROUND(Table1[[#This Row],[Discharge Time (s)]]/3600,3)</f>
        <v>16.001000000000001</v>
      </c>
    </row>
    <row r="3564" spans="1:10">
      <c r="A3564" t="s">
        <v>10</v>
      </c>
      <c r="B3564">
        <v>5</v>
      </c>
      <c r="C3564">
        <v>150</v>
      </c>
      <c r="D3564" t="str">
        <f>IF(OR(MOD((Table1[[#This Row],[Cycle]])-1,8)=0,Table1[[#This Row],[Cycle]]=1),"Yes","No")</f>
        <v>No</v>
      </c>
      <c r="E3564">
        <v>1.0072206065795E-2</v>
      </c>
      <c r="F3564">
        <f t="shared" si="61"/>
        <v>10.072206065794999</v>
      </c>
      <c r="H3564">
        <v>1.8447014093399048</v>
      </c>
      <c r="I3564">
        <v>57602.00363833124</v>
      </c>
      <c r="J3564">
        <f>ROUND(Table1[[#This Row],[Discharge Time (s)]]/3600,3)</f>
        <v>16.001000000000001</v>
      </c>
    </row>
    <row r="3565" spans="1:10">
      <c r="A3565" t="s">
        <v>10</v>
      </c>
      <c r="B3565">
        <v>5</v>
      </c>
      <c r="C3565">
        <v>151</v>
      </c>
      <c r="D3565" t="str">
        <f>IF(OR(MOD((Table1[[#This Row],[Cycle]])-1,8)=0,Table1[[#This Row],[Cycle]]=1),"Yes","No")</f>
        <v>No</v>
      </c>
      <c r="E3565">
        <v>1.0069663833319999E-2</v>
      </c>
      <c r="F3565">
        <f t="shared" si="61"/>
        <v>10.06966383332</v>
      </c>
      <c r="H3565">
        <v>1.8007799386978149</v>
      </c>
      <c r="I3565">
        <v>57602.00344880289</v>
      </c>
      <c r="J3565">
        <f>ROUND(Table1[[#This Row],[Discharge Time (s)]]/3600,3)</f>
        <v>16.001000000000001</v>
      </c>
    </row>
    <row r="3566" spans="1:10">
      <c r="A3566" t="s">
        <v>10</v>
      </c>
      <c r="B3566">
        <v>5</v>
      </c>
      <c r="C3566">
        <v>152</v>
      </c>
      <c r="D3566" t="str">
        <f>IF(OR(MOD((Table1[[#This Row],[Cycle]])-1,8)=0,Table1[[#This Row],[Cycle]]=1),"Yes","No")</f>
        <v>No</v>
      </c>
      <c r="E3566">
        <v>0</v>
      </c>
      <c r="F3566">
        <f t="shared" si="61"/>
        <v>0</v>
      </c>
      <c r="H3566">
        <v>1.8007799386978149</v>
      </c>
      <c r="I3566">
        <v>0</v>
      </c>
      <c r="J3566">
        <f>ROUND(Table1[[#This Row],[Discharge Time (s)]]/3600,3)</f>
        <v>0</v>
      </c>
    </row>
    <row r="3567" spans="1:10">
      <c r="A3567" t="s">
        <v>10</v>
      </c>
      <c r="B3567">
        <v>5</v>
      </c>
      <c r="C3567">
        <v>154</v>
      </c>
      <c r="D3567" t="str">
        <f>IF(OR(MOD((Table1[[#This Row],[Cycle]])-1,8)=0,Table1[[#This Row],[Cycle]]=1),"Yes","No")</f>
        <v>No</v>
      </c>
      <c r="E3567">
        <v>1.0066240666059999E-2</v>
      </c>
      <c r="F3567">
        <f t="shared" si="61"/>
        <v>10.066240666059999</v>
      </c>
      <c r="H3567">
        <v>2.0622055530548096</v>
      </c>
      <c r="I3567">
        <v>57602.001053225846</v>
      </c>
      <c r="J3567">
        <f>ROUND(Table1[[#This Row],[Discharge Time (s)]]/3600,3)</f>
        <v>16.001000000000001</v>
      </c>
    </row>
    <row r="3568" spans="1:10">
      <c r="A3568" t="s">
        <v>10</v>
      </c>
      <c r="B3568">
        <v>5</v>
      </c>
      <c r="C3568">
        <v>155</v>
      </c>
      <c r="D3568" t="str">
        <f>IF(OR(MOD((Table1[[#This Row],[Cycle]])-1,8)=0,Table1[[#This Row],[Cycle]]=1),"Yes","No")</f>
        <v>No</v>
      </c>
      <c r="E3568">
        <v>1.0068507214927001E-2</v>
      </c>
      <c r="F3568">
        <f t="shared" si="61"/>
        <v>10.068507214927001</v>
      </c>
      <c r="H3568">
        <v>1.8016986846923828</v>
      </c>
      <c r="I3568">
        <v>57601.985390561094</v>
      </c>
      <c r="J3568">
        <f>ROUND(Table1[[#This Row],[Discharge Time (s)]]/3600,3)</f>
        <v>16.001000000000001</v>
      </c>
    </row>
    <row r="3569" spans="1:10">
      <c r="A3569" t="s">
        <v>10</v>
      </c>
      <c r="B3569">
        <v>5</v>
      </c>
      <c r="C3569">
        <v>156</v>
      </c>
      <c r="D3569" t="str">
        <f>IF(OR(MOD((Table1[[#This Row],[Cycle]])-1,8)=0,Table1[[#This Row],[Cycle]]=1),"Yes","No")</f>
        <v>No</v>
      </c>
      <c r="E3569">
        <v>1.0070025902654999E-2</v>
      </c>
      <c r="F3569">
        <f t="shared" si="61"/>
        <v>10.070025902654999</v>
      </c>
      <c r="H3569">
        <v>1.7577548027038574</v>
      </c>
      <c r="I3569">
        <v>57602.003473277335</v>
      </c>
      <c r="J3569">
        <f>ROUND(Table1[[#This Row],[Discharge Time (s)]]/3600,3)</f>
        <v>16.001000000000001</v>
      </c>
    </row>
    <row r="3570" spans="1:10">
      <c r="A3570" t="s">
        <v>10</v>
      </c>
      <c r="B3570">
        <v>5</v>
      </c>
      <c r="C3570">
        <v>157</v>
      </c>
      <c r="D3570" t="str">
        <f>IF(OR(MOD((Table1[[#This Row],[Cycle]])-1,8)=0,Table1[[#This Row],[Cycle]]=1),"Yes","No")</f>
        <v>No</v>
      </c>
      <c r="E3570">
        <v>1.0066246269132001E-2</v>
      </c>
      <c r="F3570">
        <f t="shared" si="61"/>
        <v>10.066246269132</v>
      </c>
      <c r="H3570">
        <v>1.713810920715332</v>
      </c>
      <c r="I3570">
        <v>57602.00342698094</v>
      </c>
      <c r="J3570">
        <f>ROUND(Table1[[#This Row],[Discharge Time (s)]]/3600,3)</f>
        <v>16.001000000000001</v>
      </c>
    </row>
    <row r="3571" spans="1:10">
      <c r="A3571" t="s">
        <v>10</v>
      </c>
      <c r="B3571">
        <v>5</v>
      </c>
      <c r="C3571">
        <v>158</v>
      </c>
      <c r="D3571" t="str">
        <f>IF(OR(MOD((Table1[[#This Row],[Cycle]])-1,8)=0,Table1[[#This Row],[Cycle]]=1),"Yes","No")</f>
        <v>No</v>
      </c>
      <c r="E3571">
        <v>1.0064207946327E-2</v>
      </c>
      <c r="F3571">
        <f t="shared" si="61"/>
        <v>10.064207946327</v>
      </c>
      <c r="H3571">
        <v>1.7586520910263062</v>
      </c>
      <c r="I3571">
        <v>57602.003812702969</v>
      </c>
      <c r="J3571">
        <f>ROUND(Table1[[#This Row],[Discharge Time (s)]]/3600,3)</f>
        <v>16.001000000000001</v>
      </c>
    </row>
    <row r="3572" spans="1:10">
      <c r="A3572" t="s">
        <v>10</v>
      </c>
      <c r="B3572">
        <v>5</v>
      </c>
      <c r="C3572">
        <v>159</v>
      </c>
      <c r="D3572" t="str">
        <f>IF(OR(MOD((Table1[[#This Row],[Cycle]])-1,8)=0,Table1[[#This Row],[Cycle]]=1),"Yes","No")</f>
        <v>No</v>
      </c>
      <c r="E3572">
        <v>1.0065850381417E-2</v>
      </c>
      <c r="F3572">
        <f t="shared" si="61"/>
        <v>10.065850381417</v>
      </c>
      <c r="H3572">
        <v>1.8447014093399048</v>
      </c>
      <c r="I3572">
        <v>57602.003423940521</v>
      </c>
      <c r="J3572">
        <f>ROUND(Table1[[#This Row],[Discharge Time (s)]]/3600,3)</f>
        <v>16.001000000000001</v>
      </c>
    </row>
    <row r="3573" spans="1:10">
      <c r="A3573" t="s">
        <v>10</v>
      </c>
      <c r="B3573">
        <v>5</v>
      </c>
      <c r="C3573">
        <v>160</v>
      </c>
      <c r="D3573" t="str">
        <f>IF(OR(MOD((Table1[[#This Row],[Cycle]])-1,8)=0,Table1[[#This Row],[Cycle]]=1),"Yes","No")</f>
        <v>No</v>
      </c>
      <c r="E3573">
        <v>0</v>
      </c>
      <c r="F3573">
        <f t="shared" si="61"/>
        <v>0</v>
      </c>
      <c r="H3573">
        <v>1.8447014093399048</v>
      </c>
      <c r="I3573">
        <v>0</v>
      </c>
      <c r="J3573">
        <f>ROUND(Table1[[#This Row],[Discharge Time (s)]]/3600,3)</f>
        <v>0</v>
      </c>
    </row>
    <row r="3574" spans="1:10">
      <c r="A3574" t="s">
        <v>10</v>
      </c>
      <c r="B3574">
        <v>5</v>
      </c>
      <c r="C3574">
        <v>162</v>
      </c>
      <c r="D3574" t="str">
        <f>IF(OR(MOD((Table1[[#This Row],[Cycle]])-1,8)=0,Table1[[#This Row],[Cycle]]=1),"Yes","No")</f>
        <v>No</v>
      </c>
      <c r="E3574">
        <v>1.0065139451827999E-2</v>
      </c>
      <c r="F3574">
        <f t="shared" si="61"/>
        <v>10.065139451827999</v>
      </c>
      <c r="H3574">
        <v>1.9784835577011108</v>
      </c>
      <c r="I3574">
        <v>57602.003549098401</v>
      </c>
      <c r="J3574">
        <f>ROUND(Table1[[#This Row],[Discharge Time (s)]]/3600,3)</f>
        <v>16.001000000000001</v>
      </c>
    </row>
    <row r="3575" spans="1:10">
      <c r="A3575" t="s">
        <v>10</v>
      </c>
      <c r="B3575">
        <v>5</v>
      </c>
      <c r="C3575">
        <v>163</v>
      </c>
      <c r="D3575" t="str">
        <f>IF(OR(MOD((Table1[[#This Row],[Cycle]])-1,8)=0,Table1[[#This Row],[Cycle]]=1),"Yes","No")</f>
        <v>No</v>
      </c>
      <c r="E3575">
        <v>1.0067293577562E-2</v>
      </c>
      <c r="F3575">
        <f t="shared" si="61"/>
        <v>10.067293577561999</v>
      </c>
      <c r="H3575">
        <v>1.7568584680557251</v>
      </c>
      <c r="I3575">
        <v>57602.003719892047</v>
      </c>
      <c r="J3575">
        <f>ROUND(Table1[[#This Row],[Discharge Time (s)]]/3600,3)</f>
        <v>16.001000000000001</v>
      </c>
    </row>
    <row r="3576" spans="1:10">
      <c r="A3576" t="s">
        <v>10</v>
      </c>
      <c r="B3576">
        <v>5</v>
      </c>
      <c r="C3576">
        <v>164</v>
      </c>
      <c r="D3576" t="str">
        <f>IF(OR(MOD((Table1[[#This Row],[Cycle]])-1,8)=0,Table1[[#This Row],[Cycle]]=1),"Yes","No")</f>
        <v>No</v>
      </c>
      <c r="E3576">
        <v>1.0072286737356001E-2</v>
      </c>
      <c r="F3576">
        <f t="shared" si="61"/>
        <v>10.072286737356</v>
      </c>
      <c r="H3576">
        <v>1.7586520910263062</v>
      </c>
      <c r="I3576">
        <v>57602.003751956654</v>
      </c>
      <c r="J3576">
        <f>ROUND(Table1[[#This Row],[Discharge Time (s)]]/3600,3)</f>
        <v>16.001000000000001</v>
      </c>
    </row>
    <row r="3577" spans="1:10">
      <c r="A3577" t="s">
        <v>10</v>
      </c>
      <c r="B3577">
        <v>5</v>
      </c>
      <c r="C3577">
        <v>165</v>
      </c>
      <c r="D3577" t="str">
        <f>IF(OR(MOD((Table1[[#This Row],[Cycle]])-1,8)=0,Table1[[#This Row],[Cycle]]=1),"Yes","No")</f>
        <v>No</v>
      </c>
      <c r="E3577">
        <v>1.0091136658669E-2</v>
      </c>
      <c r="F3577">
        <f t="shared" si="61"/>
        <v>10.091136658669001</v>
      </c>
      <c r="H3577">
        <v>1.8016986846923828</v>
      </c>
      <c r="I3577">
        <v>57602.003560799312</v>
      </c>
      <c r="J3577">
        <f>ROUND(Table1[[#This Row],[Discharge Time (s)]]/3600,3)</f>
        <v>16.001000000000001</v>
      </c>
    </row>
    <row r="3578" spans="1:10">
      <c r="A3578" t="s">
        <v>10</v>
      </c>
      <c r="B3578">
        <v>5</v>
      </c>
      <c r="C3578">
        <v>166</v>
      </c>
      <c r="D3578" t="str">
        <f>IF(OR(MOD((Table1[[#This Row],[Cycle]])-1,8)=0,Table1[[#This Row],[Cycle]]=1),"Yes","No")</f>
        <v>No</v>
      </c>
      <c r="E3578">
        <v>1.0087399426739E-2</v>
      </c>
      <c r="F3578">
        <f t="shared" si="61"/>
        <v>10.087399426739001</v>
      </c>
      <c r="H3578">
        <v>1.8456425666809082</v>
      </c>
      <c r="I3578">
        <v>57602.004172155699</v>
      </c>
      <c r="J3578">
        <f>ROUND(Table1[[#This Row],[Discharge Time (s)]]/3600,3)</f>
        <v>16.001000000000001</v>
      </c>
    </row>
    <row r="3579" spans="1:10">
      <c r="A3579" t="s">
        <v>10</v>
      </c>
      <c r="B3579">
        <v>5</v>
      </c>
      <c r="C3579">
        <v>167</v>
      </c>
      <c r="D3579" t="str">
        <f>IF(OR(MOD((Table1[[#This Row],[Cycle]])-1,8)=0,Table1[[#This Row],[Cycle]]=1),"Yes","No")</f>
        <v>No</v>
      </c>
      <c r="E3579">
        <v>1.0068767444268999E-2</v>
      </c>
      <c r="F3579">
        <f t="shared" si="61"/>
        <v>10.068767444269</v>
      </c>
      <c r="H3579">
        <v>1.8007799386978149</v>
      </c>
      <c r="I3579">
        <v>57602.001370089267</v>
      </c>
      <c r="J3579">
        <f>ROUND(Table1[[#This Row],[Discharge Time (s)]]/3600,3)</f>
        <v>16.001000000000001</v>
      </c>
    </row>
    <row r="3580" spans="1:10">
      <c r="A3580" t="s">
        <v>10</v>
      </c>
      <c r="B3580">
        <v>5</v>
      </c>
      <c r="C3580">
        <v>168</v>
      </c>
      <c r="D3580" t="str">
        <f>IF(OR(MOD((Table1[[#This Row],[Cycle]])-1,8)=0,Table1[[#This Row],[Cycle]]=1),"Yes","No")</f>
        <v>No</v>
      </c>
      <c r="E3580">
        <v>0</v>
      </c>
      <c r="F3580">
        <f t="shared" si="61"/>
        <v>0</v>
      </c>
      <c r="H3580">
        <v>1.8007799386978149</v>
      </c>
      <c r="I3580">
        <v>0</v>
      </c>
      <c r="J3580">
        <f>ROUND(Table1[[#This Row],[Discharge Time (s)]]/3600,3)</f>
        <v>0</v>
      </c>
    </row>
    <row r="3581" spans="1:10">
      <c r="A3581" t="s">
        <v>10</v>
      </c>
      <c r="B3581">
        <v>5</v>
      </c>
      <c r="C3581">
        <v>170</v>
      </c>
      <c r="D3581" t="str">
        <f>IF(OR(MOD((Table1[[#This Row],[Cycle]])-1,8)=0,Table1[[#This Row],[Cycle]]=1),"Yes","No")</f>
        <v>No</v>
      </c>
      <c r="E3581">
        <v>1.0094192223022E-2</v>
      </c>
      <c r="F3581">
        <f t="shared" si="61"/>
        <v>10.094192223022</v>
      </c>
      <c r="H3581">
        <v>2.1071555614471436</v>
      </c>
      <c r="I3581">
        <v>57600.03100210453</v>
      </c>
      <c r="J3581">
        <f>ROUND(Table1[[#This Row],[Discharge Time (s)]]/3600,3)</f>
        <v>16</v>
      </c>
    </row>
    <row r="3582" spans="1:10">
      <c r="A3582" t="s">
        <v>10</v>
      </c>
      <c r="B3582">
        <v>5</v>
      </c>
      <c r="C3582">
        <v>171</v>
      </c>
      <c r="D3582" t="str">
        <f>IF(OR(MOD((Table1[[#This Row],[Cycle]])-1,8)=0,Table1[[#This Row],[Cycle]]=1),"Yes","No")</f>
        <v>No</v>
      </c>
      <c r="E3582">
        <v>1.0066964698409999E-2</v>
      </c>
      <c r="F3582">
        <f t="shared" si="61"/>
        <v>10.066964698409999</v>
      </c>
      <c r="H3582">
        <v>1.8016986846923828</v>
      </c>
      <c r="I3582">
        <v>57601.990666579841</v>
      </c>
      <c r="J3582">
        <f>ROUND(Table1[[#This Row],[Discharge Time (s)]]/3600,3)</f>
        <v>16.001000000000001</v>
      </c>
    </row>
    <row r="3583" spans="1:10">
      <c r="A3583" t="s">
        <v>10</v>
      </c>
      <c r="B3583">
        <v>5</v>
      </c>
      <c r="C3583">
        <v>172</v>
      </c>
      <c r="D3583" t="str">
        <f>IF(OR(MOD((Table1[[#This Row],[Cycle]])-1,8)=0,Table1[[#This Row],[Cycle]]=1),"Yes","No")</f>
        <v>No</v>
      </c>
      <c r="E3583">
        <v>1.0067534832757E-2</v>
      </c>
      <c r="F3583">
        <f t="shared" si="61"/>
        <v>10.067534832757</v>
      </c>
      <c r="H3583">
        <v>1.8886228799819946</v>
      </c>
      <c r="I3583">
        <v>57602.003651095001</v>
      </c>
      <c r="J3583">
        <f>ROUND(Table1[[#This Row],[Discharge Time (s)]]/3600,3)</f>
        <v>16.001000000000001</v>
      </c>
    </row>
    <row r="3584" spans="1:10">
      <c r="A3584" t="s">
        <v>10</v>
      </c>
      <c r="B3584">
        <v>5</v>
      </c>
      <c r="C3584">
        <v>173</v>
      </c>
      <c r="D3584" t="str">
        <f>IF(OR(MOD((Table1[[#This Row],[Cycle]])-1,8)=0,Table1[[#This Row],[Cycle]]=1),"Yes","No")</f>
        <v>No</v>
      </c>
      <c r="E3584">
        <v>1.0086653212905E-2</v>
      </c>
      <c r="F3584">
        <f t="shared" si="61"/>
        <v>10.086653212905</v>
      </c>
      <c r="H3584">
        <v>1.7155615091323853</v>
      </c>
      <c r="I3584">
        <v>57602.00338023917</v>
      </c>
      <c r="J3584">
        <f>ROUND(Table1[[#This Row],[Discharge Time (s)]]/3600,3)</f>
        <v>16.001000000000001</v>
      </c>
    </row>
    <row r="3585" spans="1:10">
      <c r="A3585" t="s">
        <v>10</v>
      </c>
      <c r="B3585">
        <v>5</v>
      </c>
      <c r="C3585">
        <v>174</v>
      </c>
      <c r="D3585" t="str">
        <f>IF(OR(MOD((Table1[[#This Row],[Cycle]])-1,8)=0,Table1[[#This Row],[Cycle]]=1),"Yes","No")</f>
        <v>No</v>
      </c>
      <c r="E3585">
        <v>1.0068079962158E-2</v>
      </c>
      <c r="F3585">
        <f t="shared" si="61"/>
        <v>10.068079962158</v>
      </c>
      <c r="H3585">
        <v>1.7586520910263062</v>
      </c>
      <c r="I3585">
        <v>57601.992432680381</v>
      </c>
      <c r="J3585">
        <f>ROUND(Table1[[#This Row],[Discharge Time (s)]]/3600,3)</f>
        <v>16.001000000000001</v>
      </c>
    </row>
    <row r="3586" spans="1:10">
      <c r="A3586" t="s">
        <v>10</v>
      </c>
      <c r="B3586">
        <v>5</v>
      </c>
      <c r="C3586">
        <v>175</v>
      </c>
      <c r="D3586" t="str">
        <f>IF(OR(MOD((Table1[[#This Row],[Cycle]])-1,8)=0,Table1[[#This Row],[Cycle]]=1),"Yes","No")</f>
        <v>No</v>
      </c>
      <c r="E3586">
        <v>1.0067165641192999E-2</v>
      </c>
      <c r="F3586">
        <f t="shared" si="61"/>
        <v>10.067165641192998</v>
      </c>
      <c r="H3586">
        <v>1.8447014093399048</v>
      </c>
      <c r="I3586">
        <v>57602.008332177676</v>
      </c>
      <c r="J3586">
        <f>ROUND(Table1[[#This Row],[Discharge Time (s)]]/3600,3)</f>
        <v>16.001000000000001</v>
      </c>
    </row>
    <row r="3587" spans="1:10">
      <c r="A3587" t="s">
        <v>10</v>
      </c>
      <c r="B3587">
        <v>5</v>
      </c>
      <c r="C3587">
        <v>176</v>
      </c>
      <c r="D3587" t="str">
        <f>IF(OR(MOD((Table1[[#This Row],[Cycle]])-1,8)=0,Table1[[#This Row],[Cycle]]=1),"Yes","No")</f>
        <v>No</v>
      </c>
      <c r="E3587">
        <v>0</v>
      </c>
      <c r="F3587">
        <f t="shared" si="61"/>
        <v>0</v>
      </c>
      <c r="H3587">
        <v>1.8447014093399048</v>
      </c>
      <c r="I3587">
        <v>0</v>
      </c>
      <c r="J3587">
        <f>ROUND(Table1[[#This Row],[Discharge Time (s)]]/3600,3)</f>
        <v>0</v>
      </c>
    </row>
    <row r="3588" spans="1:10">
      <c r="A3588" t="s">
        <v>10</v>
      </c>
      <c r="B3588">
        <v>5</v>
      </c>
      <c r="C3588">
        <v>178</v>
      </c>
      <c r="D3588" t="str">
        <f>IF(OR(MOD((Table1[[#This Row],[Cycle]])-1,8)=0,Table1[[#This Row],[Cycle]]=1),"Yes","No")</f>
        <v>No</v>
      </c>
      <c r="E3588">
        <v>1.0081431817498E-2</v>
      </c>
      <c r="F3588">
        <f t="shared" si="61"/>
        <v>10.081431817498</v>
      </c>
      <c r="H3588">
        <v>2.0224499702453613</v>
      </c>
      <c r="I3588">
        <v>57602.006432543174</v>
      </c>
      <c r="J3588">
        <f>ROUND(Table1[[#This Row],[Discharge Time (s)]]/3600,3)</f>
        <v>16.001000000000001</v>
      </c>
    </row>
    <row r="3589" spans="1:10">
      <c r="A3589" t="s">
        <v>10</v>
      </c>
      <c r="B3589">
        <v>5</v>
      </c>
      <c r="C3589">
        <v>179</v>
      </c>
      <c r="D3589" t="str">
        <f>IF(OR(MOD((Table1[[#This Row],[Cycle]])-1,8)=0,Table1[[#This Row],[Cycle]]=1),"Yes","No")</f>
        <v>No</v>
      </c>
      <c r="E3589">
        <v>1.0083660932431E-2</v>
      </c>
      <c r="F3589">
        <f t="shared" si="61"/>
        <v>10.083660932431</v>
      </c>
      <c r="H3589">
        <v>1.8026183843612671</v>
      </c>
      <c r="I3589">
        <v>57602.006820254624</v>
      </c>
      <c r="J3589">
        <f>ROUND(Table1[[#This Row],[Discharge Time (s)]]/3600,3)</f>
        <v>16.001000000000001</v>
      </c>
    </row>
    <row r="3590" spans="1:10">
      <c r="A3590" t="s">
        <v>10</v>
      </c>
      <c r="B3590">
        <v>5</v>
      </c>
      <c r="C3590">
        <v>180</v>
      </c>
      <c r="D3590" t="str">
        <f>IF(OR(MOD((Table1[[#This Row],[Cycle]])-1,8)=0,Table1[[#This Row],[Cycle]]=1),"Yes","No")</f>
        <v>No</v>
      </c>
      <c r="E3590">
        <v>1.0070081682924E-2</v>
      </c>
      <c r="F3590">
        <f t="shared" si="61"/>
        <v>10.070081682924</v>
      </c>
      <c r="H3590">
        <v>1.8876602649688721</v>
      </c>
      <c r="I3590">
        <v>57602.003464087997</v>
      </c>
      <c r="J3590">
        <f>ROUND(Table1[[#This Row],[Discharge Time (s)]]/3600,3)</f>
        <v>16.001000000000001</v>
      </c>
    </row>
    <row r="3591" spans="1:10">
      <c r="A3591" t="s">
        <v>10</v>
      </c>
      <c r="B3591">
        <v>5</v>
      </c>
      <c r="C3591">
        <v>181</v>
      </c>
      <c r="D3591" t="str">
        <f>IF(OR(MOD((Table1[[#This Row],[Cycle]])-1,8)=0,Table1[[#This Row],[Cycle]]=1),"Yes","No")</f>
        <v>No</v>
      </c>
      <c r="E3591">
        <v>1.0076499326753001E-2</v>
      </c>
      <c r="F3591">
        <f t="shared" si="61"/>
        <v>10.076499326753</v>
      </c>
      <c r="H3591">
        <v>1.8456425666809082</v>
      </c>
      <c r="I3591">
        <v>57602.002912492506</v>
      </c>
      <c r="J3591">
        <f>ROUND(Table1[[#This Row],[Discharge Time (s)]]/3600,3)</f>
        <v>16.001000000000001</v>
      </c>
    </row>
    <row r="3592" spans="1:10">
      <c r="A3592" t="s">
        <v>10</v>
      </c>
      <c r="B3592">
        <v>5</v>
      </c>
      <c r="C3592">
        <v>182</v>
      </c>
      <c r="D3592" t="str">
        <f>IF(OR(MOD((Table1[[#This Row],[Cycle]])-1,8)=0,Table1[[#This Row],[Cycle]]=1),"Yes","No")</f>
        <v>No</v>
      </c>
      <c r="E3592">
        <v>1.0092853350098E-2</v>
      </c>
      <c r="F3592">
        <f t="shared" si="61"/>
        <v>10.092853350098</v>
      </c>
      <c r="H3592">
        <v>1.8447014093399048</v>
      </c>
      <c r="I3592">
        <v>57602.003472825869</v>
      </c>
      <c r="J3592">
        <f>ROUND(Table1[[#This Row],[Discharge Time (s)]]/3600,3)</f>
        <v>16.001000000000001</v>
      </c>
    </row>
    <row r="3593" spans="1:10">
      <c r="A3593" t="s">
        <v>10</v>
      </c>
      <c r="B3593">
        <v>5</v>
      </c>
      <c r="C3593">
        <v>183</v>
      </c>
      <c r="D3593" t="str">
        <f>IF(OR(MOD((Table1[[#This Row],[Cycle]])-1,8)=0,Table1[[#This Row],[Cycle]]=1),"Yes","No")</f>
        <v>No</v>
      </c>
      <c r="E3593">
        <v>1.012661596797E-2</v>
      </c>
      <c r="F3593">
        <f t="shared" si="61"/>
        <v>10.12661596797</v>
      </c>
      <c r="H3593">
        <v>1.8895864486694336</v>
      </c>
      <c r="I3593">
        <v>57602.003720896682</v>
      </c>
      <c r="J3593">
        <f>ROUND(Table1[[#This Row],[Discharge Time (s)]]/3600,3)</f>
        <v>16.001000000000001</v>
      </c>
    </row>
    <row r="3594" spans="1:10">
      <c r="A3594" t="s">
        <v>10</v>
      </c>
      <c r="B3594">
        <v>5</v>
      </c>
      <c r="C3594">
        <v>184</v>
      </c>
      <c r="D3594" t="str">
        <f>IF(OR(MOD((Table1[[#This Row],[Cycle]])-1,8)=0,Table1[[#This Row],[Cycle]]=1),"Yes","No")</f>
        <v>No</v>
      </c>
      <c r="E3594">
        <v>0</v>
      </c>
      <c r="F3594">
        <f t="shared" si="61"/>
        <v>0</v>
      </c>
      <c r="H3594">
        <v>1.8895864486694336</v>
      </c>
      <c r="I3594">
        <v>0</v>
      </c>
      <c r="J3594">
        <f>ROUND(Table1[[#This Row],[Discharge Time (s)]]/3600,3)</f>
        <v>0</v>
      </c>
    </row>
    <row r="3595" spans="1:10">
      <c r="A3595" t="s">
        <v>10</v>
      </c>
      <c r="B3595">
        <v>5</v>
      </c>
      <c r="C3595">
        <v>186</v>
      </c>
      <c r="D3595" t="str">
        <f>IF(OR(MOD((Table1[[#This Row],[Cycle]])-1,8)=0,Table1[[#This Row],[Cycle]]=1),"Yes","No")</f>
        <v>No</v>
      </c>
      <c r="E3595">
        <v>1.0085644637622E-2</v>
      </c>
      <c r="F3595">
        <f t="shared" si="61"/>
        <v>10.085644637622</v>
      </c>
      <c r="H3595">
        <v>2.0234827995300293</v>
      </c>
      <c r="I3595">
        <v>57602.003646709185</v>
      </c>
      <c r="J3595">
        <f>ROUND(Table1[[#This Row],[Discharge Time (s)]]/3600,3)</f>
        <v>16.001000000000001</v>
      </c>
    </row>
    <row r="3596" spans="1:10">
      <c r="A3596" t="s">
        <v>10</v>
      </c>
      <c r="B3596">
        <v>5</v>
      </c>
      <c r="C3596">
        <v>187</v>
      </c>
      <c r="D3596" t="str">
        <f>IF(OR(MOD((Table1[[#This Row],[Cycle]])-1,8)=0,Table1[[#This Row],[Cycle]]=1),"Yes","No")</f>
        <v>No</v>
      </c>
      <c r="E3596">
        <v>1.0087326857503E-2</v>
      </c>
      <c r="F3596">
        <f t="shared" si="61"/>
        <v>10.087326857502999</v>
      </c>
      <c r="H3596">
        <v>1.8035390377044678</v>
      </c>
      <c r="I3596">
        <v>57602.018184306929</v>
      </c>
      <c r="J3596">
        <f>ROUND(Table1[[#This Row],[Discharge Time (s)]]/3600,3)</f>
        <v>16.001000000000001</v>
      </c>
    </row>
    <row r="3597" spans="1:10">
      <c r="A3597" t="s">
        <v>10</v>
      </c>
      <c r="B3597">
        <v>5</v>
      </c>
      <c r="C3597">
        <v>188</v>
      </c>
      <c r="D3597" t="str">
        <f>IF(OR(MOD((Table1[[#This Row],[Cycle]])-1,8)=0,Table1[[#This Row],[Cycle]]=1),"Yes","No")</f>
        <v>No</v>
      </c>
      <c r="E3597">
        <v>1.0076808440965E-2</v>
      </c>
      <c r="F3597">
        <f t="shared" si="61"/>
        <v>10.076808440964999</v>
      </c>
      <c r="H3597">
        <v>1.8026183843612671</v>
      </c>
      <c r="I3597">
        <v>57602.003737318715</v>
      </c>
      <c r="J3597">
        <f>ROUND(Table1[[#This Row],[Discharge Time (s)]]/3600,3)</f>
        <v>16.001000000000001</v>
      </c>
    </row>
    <row r="3598" spans="1:10">
      <c r="A3598" t="s">
        <v>10</v>
      </c>
      <c r="B3598">
        <v>5</v>
      </c>
      <c r="C3598">
        <v>189</v>
      </c>
      <c r="D3598" t="str">
        <f>IF(OR(MOD((Table1[[#This Row],[Cycle]])-1,8)=0,Table1[[#This Row],[Cycle]]=1),"Yes","No")</f>
        <v>No</v>
      </c>
      <c r="E3598">
        <v>1.0097630389107E-2</v>
      </c>
      <c r="F3598">
        <f t="shared" si="61"/>
        <v>10.097630389107</v>
      </c>
      <c r="H3598">
        <v>1.8886228799819946</v>
      </c>
      <c r="I3598">
        <v>57602.003993171187</v>
      </c>
      <c r="J3598">
        <f>ROUND(Table1[[#This Row],[Discharge Time (s)]]/3600,3)</f>
        <v>16.001000000000001</v>
      </c>
    </row>
    <row r="3599" spans="1:10">
      <c r="A3599" t="s">
        <v>10</v>
      </c>
      <c r="B3599">
        <v>5</v>
      </c>
      <c r="C3599">
        <v>190</v>
      </c>
      <c r="D3599" t="str">
        <f>IF(OR(MOD((Table1[[#This Row],[Cycle]])-1,8)=0,Table1[[#This Row],[Cycle]]=1),"Yes","No")</f>
        <v>No</v>
      </c>
      <c r="E3599">
        <v>1.0088979834966001E-2</v>
      </c>
      <c r="F3599">
        <f t="shared" si="61"/>
        <v>10.088979834966</v>
      </c>
      <c r="H3599">
        <v>1.8456425666809082</v>
      </c>
      <c r="I3599">
        <v>57602.003572306494</v>
      </c>
      <c r="J3599">
        <f>ROUND(Table1[[#This Row],[Discharge Time (s)]]/3600,3)</f>
        <v>16.001000000000001</v>
      </c>
    </row>
    <row r="3600" spans="1:10">
      <c r="A3600" t="s">
        <v>10</v>
      </c>
      <c r="B3600">
        <v>5</v>
      </c>
      <c r="C3600">
        <v>191</v>
      </c>
      <c r="D3600" t="str">
        <f>IF(OR(MOD((Table1[[#This Row],[Cycle]])-1,8)=0,Table1[[#This Row],[Cycle]]=1),"Yes","No")</f>
        <v>No</v>
      </c>
      <c r="E3600">
        <v>1.0087592312316001E-2</v>
      </c>
      <c r="F3600">
        <f t="shared" ref="F3600:F3658" si="62">1000*E3600</f>
        <v>10.087592312316001</v>
      </c>
      <c r="H3600">
        <v>1.846584677696228</v>
      </c>
      <c r="I3600">
        <v>57602.001283485923</v>
      </c>
      <c r="J3600">
        <f>ROUND(Table1[[#This Row],[Discharge Time (s)]]/3600,3)</f>
        <v>16.001000000000001</v>
      </c>
    </row>
    <row r="3601" spans="1:10">
      <c r="A3601" t="s">
        <v>10</v>
      </c>
      <c r="B3601">
        <v>5</v>
      </c>
      <c r="C3601">
        <v>192</v>
      </c>
      <c r="D3601" t="str">
        <f>IF(OR(MOD((Table1[[#This Row],[Cycle]])-1,8)=0,Table1[[#This Row],[Cycle]]=1),"Yes","No")</f>
        <v>No</v>
      </c>
      <c r="E3601">
        <v>0</v>
      </c>
      <c r="F3601">
        <f t="shared" si="62"/>
        <v>0</v>
      </c>
      <c r="H3601">
        <v>1.846584677696228</v>
      </c>
      <c r="I3601">
        <v>0</v>
      </c>
      <c r="J3601">
        <f>ROUND(Table1[[#This Row],[Discharge Time (s)]]/3600,3)</f>
        <v>0</v>
      </c>
    </row>
    <row r="3602" spans="1:10">
      <c r="A3602" t="s">
        <v>10</v>
      </c>
      <c r="B3602">
        <v>5</v>
      </c>
      <c r="C3602">
        <v>194</v>
      </c>
      <c r="D3602" t="str">
        <f>IF(OR(MOD((Table1[[#This Row],[Cycle]])-1,8)=0,Table1[[#This Row],[Cycle]]=1),"Yes","No")</f>
        <v>No</v>
      </c>
      <c r="E3602">
        <v>1.0098011701069E-2</v>
      </c>
      <c r="F3602">
        <f t="shared" si="62"/>
        <v>10.098011701069</v>
      </c>
      <c r="H3602">
        <v>2.0653619766235352</v>
      </c>
      <c r="I3602">
        <v>57601.995399659063</v>
      </c>
      <c r="J3602">
        <f>ROUND(Table1[[#This Row],[Discharge Time (s)]]/3600,3)</f>
        <v>16.001000000000001</v>
      </c>
    </row>
    <row r="3603" spans="1:10">
      <c r="A3603" t="s">
        <v>10</v>
      </c>
      <c r="B3603">
        <v>5</v>
      </c>
      <c r="C3603">
        <v>195</v>
      </c>
      <c r="D3603" t="str">
        <f>IF(OR(MOD((Table1[[#This Row],[Cycle]])-1,8)=0,Table1[[#This Row],[Cycle]]=1),"Yes","No")</f>
        <v>No</v>
      </c>
      <c r="E3603">
        <v>1.0095531289676E-2</v>
      </c>
      <c r="F3603">
        <f t="shared" si="62"/>
        <v>10.095531289676</v>
      </c>
      <c r="H3603">
        <v>1.8447014093399048</v>
      </c>
      <c r="I3603">
        <v>57602.005387282145</v>
      </c>
      <c r="J3603">
        <f>ROUND(Table1[[#This Row],[Discharge Time (s)]]/3600,3)</f>
        <v>16.001000000000001</v>
      </c>
    </row>
    <row r="3604" spans="1:10">
      <c r="A3604" t="s">
        <v>10</v>
      </c>
      <c r="B3604">
        <v>5</v>
      </c>
      <c r="C3604">
        <v>196</v>
      </c>
      <c r="D3604" t="str">
        <f>IF(OR(MOD((Table1[[#This Row],[Cycle]])-1,8)=0,Table1[[#This Row],[Cycle]]=1),"Yes","No")</f>
        <v>No</v>
      </c>
      <c r="E3604">
        <v>1.0092897628268999E-2</v>
      </c>
      <c r="F3604">
        <f t="shared" si="62"/>
        <v>10.092897628269</v>
      </c>
      <c r="H3604">
        <v>1.8895864486694336</v>
      </c>
      <c r="I3604">
        <v>57601.991672602991</v>
      </c>
      <c r="J3604">
        <f>ROUND(Table1[[#This Row],[Discharge Time (s)]]/3600,3)</f>
        <v>16.001000000000001</v>
      </c>
    </row>
    <row r="3605" spans="1:10">
      <c r="A3605" t="s">
        <v>10</v>
      </c>
      <c r="B3605">
        <v>5</v>
      </c>
      <c r="C3605">
        <v>197</v>
      </c>
      <c r="D3605" t="str">
        <f>IF(OR(MOD((Table1[[#This Row],[Cycle]])-1,8)=0,Table1[[#This Row],[Cycle]]=1),"Yes","No")</f>
        <v>No</v>
      </c>
      <c r="E3605">
        <v>1.0077947348356001E-2</v>
      </c>
      <c r="F3605">
        <f t="shared" si="62"/>
        <v>10.077947348356</v>
      </c>
      <c r="H3605">
        <v>1.8886228799819946</v>
      </c>
      <c r="I3605">
        <v>57602.000531174504</v>
      </c>
      <c r="J3605">
        <f>ROUND(Table1[[#This Row],[Discharge Time (s)]]/3600,3)</f>
        <v>16.001000000000001</v>
      </c>
    </row>
    <row r="3606" spans="1:10">
      <c r="A3606" t="s">
        <v>10</v>
      </c>
      <c r="B3606">
        <v>5</v>
      </c>
      <c r="C3606">
        <v>198</v>
      </c>
      <c r="D3606" t="str">
        <f>IF(OR(MOD((Table1[[#This Row],[Cycle]])-1,8)=0,Table1[[#This Row],[Cycle]]=1),"Yes","No")</f>
        <v>No</v>
      </c>
      <c r="E3606">
        <v>1.0070677704536001E-2</v>
      </c>
      <c r="F3606">
        <f t="shared" si="62"/>
        <v>10.070677704536001</v>
      </c>
      <c r="H3606">
        <v>1.8026183843612671</v>
      </c>
      <c r="I3606">
        <v>57602.004307478601</v>
      </c>
      <c r="J3606">
        <f>ROUND(Table1[[#This Row],[Discharge Time (s)]]/3600,3)</f>
        <v>16.001000000000001</v>
      </c>
    </row>
    <row r="3607" spans="1:10">
      <c r="A3607" t="s">
        <v>10</v>
      </c>
      <c r="B3607">
        <v>5</v>
      </c>
      <c r="C3607">
        <v>199</v>
      </c>
      <c r="D3607" t="str">
        <f>IF(OR(MOD((Table1[[#This Row],[Cycle]])-1,8)=0,Table1[[#This Row],[Cycle]]=1),"Yes","No")</f>
        <v>No</v>
      </c>
      <c r="E3607">
        <v>1.0080327572199E-2</v>
      </c>
      <c r="F3607">
        <f t="shared" si="62"/>
        <v>10.080327572199</v>
      </c>
      <c r="H3607">
        <v>1.8895864486694336</v>
      </c>
      <c r="I3607">
        <v>57602.007418552203</v>
      </c>
      <c r="J3607">
        <f>ROUND(Table1[[#This Row],[Discharge Time (s)]]/3600,3)</f>
        <v>16.001000000000001</v>
      </c>
    </row>
    <row r="3608" spans="1:10">
      <c r="A3608" t="s">
        <v>10</v>
      </c>
      <c r="B3608">
        <v>5</v>
      </c>
      <c r="C3608">
        <v>200</v>
      </c>
      <c r="D3608" t="str">
        <f>IF(OR(MOD((Table1[[#This Row],[Cycle]])-1,8)=0,Table1[[#This Row],[Cycle]]=1),"Yes","No")</f>
        <v>No</v>
      </c>
      <c r="E3608">
        <v>0</v>
      </c>
      <c r="F3608">
        <f t="shared" si="62"/>
        <v>0</v>
      </c>
      <c r="H3608">
        <v>1.8895864486694336</v>
      </c>
      <c r="I3608">
        <v>0</v>
      </c>
      <c r="J3608">
        <f>ROUND(Table1[[#This Row],[Discharge Time (s)]]/3600,3)</f>
        <v>0</v>
      </c>
    </row>
    <row r="3609" spans="1:10">
      <c r="A3609" t="s">
        <v>10</v>
      </c>
      <c r="B3609">
        <v>5</v>
      </c>
      <c r="C3609">
        <v>202</v>
      </c>
      <c r="D3609" t="str">
        <f>IF(OR(MOD((Table1[[#This Row],[Cycle]])-1,8)=0,Table1[[#This Row],[Cycle]]=1),"Yes","No")</f>
        <v>No</v>
      </c>
      <c r="E3609">
        <v>1.0075392519473E-2</v>
      </c>
      <c r="F3609">
        <f t="shared" si="62"/>
        <v>10.075392519473001</v>
      </c>
      <c r="H3609">
        <v>2.1521515846252441</v>
      </c>
      <c r="I3609">
        <v>57602.003720684341</v>
      </c>
      <c r="J3609">
        <f>ROUND(Table1[[#This Row],[Discharge Time (s)]]/3600,3)</f>
        <v>16.001000000000001</v>
      </c>
    </row>
    <row r="3610" spans="1:10">
      <c r="A3610" t="s">
        <v>10</v>
      </c>
      <c r="B3610">
        <v>5</v>
      </c>
      <c r="C3610">
        <v>203</v>
      </c>
      <c r="D3610" t="str">
        <f>IF(OR(MOD((Table1[[#This Row],[Cycle]])-1,8)=0,Table1[[#This Row],[Cycle]]=1),"Yes","No")</f>
        <v>No</v>
      </c>
      <c r="E3610">
        <v>1.0078555710935E-2</v>
      </c>
      <c r="F3610">
        <f t="shared" si="62"/>
        <v>10.078555710934999</v>
      </c>
      <c r="H3610">
        <v>1.8016986846923828</v>
      </c>
      <c r="I3610">
        <v>57602.003975323329</v>
      </c>
      <c r="J3610">
        <f>ROUND(Table1[[#This Row],[Discharge Time (s)]]/3600,3)</f>
        <v>16.001000000000001</v>
      </c>
    </row>
    <row r="3611" spans="1:10">
      <c r="A3611" t="s">
        <v>10</v>
      </c>
      <c r="B3611">
        <v>5</v>
      </c>
      <c r="C3611" s="13">
        <v>1</v>
      </c>
      <c r="D3611" t="str">
        <f>IF(OR(MOD((Table1[[#This Row],[Cycle]])-1,8)=0,Table1[[#This Row],[Cycle]]=1),"Yes","No")</f>
        <v>Yes</v>
      </c>
      <c r="E3611">
        <v>1.7684112541632001E-2</v>
      </c>
      <c r="F3611">
        <f t="shared" si="62"/>
        <v>17.684112541632</v>
      </c>
      <c r="H3611">
        <v>1.4062038660049438</v>
      </c>
      <c r="I3611">
        <v>107047.6969689309</v>
      </c>
      <c r="J3611">
        <f>ROUND(Table1[[#This Row],[Discharge Time (s)]]/3600,3)</f>
        <v>29.734999999999999</v>
      </c>
    </row>
    <row r="3612" spans="1:10">
      <c r="A3612" t="s">
        <v>10</v>
      </c>
      <c r="B3612">
        <v>5</v>
      </c>
      <c r="C3612" s="13">
        <v>9</v>
      </c>
      <c r="D3612" t="str">
        <f>IF(OR(MOD((Table1[[#This Row],[Cycle]])-1,8)=0,Table1[[#This Row],[Cycle]]=1),"Yes","No")</f>
        <v>Yes</v>
      </c>
      <c r="E3612">
        <v>1.7288824381565E-2</v>
      </c>
      <c r="F3612">
        <f t="shared" si="62"/>
        <v>17.288824381565</v>
      </c>
      <c r="H3612">
        <v>1.4054868221282959</v>
      </c>
      <c r="I3612">
        <v>106124.28369468948</v>
      </c>
      <c r="J3612">
        <f>ROUND(Table1[[#This Row],[Discharge Time (s)]]/3600,3)</f>
        <v>29.478999999999999</v>
      </c>
    </row>
    <row r="3613" spans="1:10">
      <c r="A3613" t="s">
        <v>10</v>
      </c>
      <c r="B3613">
        <v>5</v>
      </c>
      <c r="C3613" s="13">
        <v>17</v>
      </c>
      <c r="D3613" t="str">
        <f>IF(OR(MOD((Table1[[#This Row],[Cycle]])-1,8)=0,Table1[[#This Row],[Cycle]]=1),"Yes","No")</f>
        <v>Yes</v>
      </c>
      <c r="E3613">
        <v>1.7181161560482001E-2</v>
      </c>
      <c r="F3613">
        <f t="shared" si="62"/>
        <v>17.181161560482</v>
      </c>
      <c r="H3613">
        <v>1.4494082927703857</v>
      </c>
      <c r="I3613">
        <v>105175.84619726284</v>
      </c>
      <c r="J3613">
        <f>ROUND(Table1[[#This Row],[Discharge Time (s)]]/3600,3)</f>
        <v>29.216000000000001</v>
      </c>
    </row>
    <row r="3614" spans="1:10">
      <c r="A3614" t="s">
        <v>10</v>
      </c>
      <c r="B3614">
        <v>5</v>
      </c>
      <c r="C3614" s="13">
        <v>25</v>
      </c>
      <c r="D3614" t="str">
        <f>IF(OR(MOD((Table1[[#This Row],[Cycle]])-1,8)=0,Table1[[#This Row],[Cycle]]=1),"Yes","No")</f>
        <v>Yes</v>
      </c>
      <c r="E3614">
        <v>1.7104407346658999E-2</v>
      </c>
      <c r="F3614">
        <f t="shared" si="62"/>
        <v>17.104407346658999</v>
      </c>
      <c r="H3614">
        <v>1.4494082927703857</v>
      </c>
      <c r="I3614">
        <v>104733.31375540294</v>
      </c>
      <c r="J3614">
        <f>ROUND(Table1[[#This Row],[Discharge Time (s)]]/3600,3)</f>
        <v>29.093</v>
      </c>
    </row>
    <row r="3615" spans="1:10">
      <c r="A3615" t="s">
        <v>10</v>
      </c>
      <c r="B3615">
        <v>5</v>
      </c>
      <c r="C3615" s="13">
        <v>33</v>
      </c>
      <c r="D3615" t="str">
        <f>IF(OR(MOD((Table1[[#This Row],[Cycle]])-1,8)=0,Table1[[#This Row],[Cycle]]=1),"Yes","No")</f>
        <v>Yes</v>
      </c>
      <c r="E3615">
        <v>1.7035386507197998E-2</v>
      </c>
      <c r="F3615">
        <f t="shared" si="62"/>
        <v>17.035386507197998</v>
      </c>
      <c r="H3615">
        <v>1.45088791847229</v>
      </c>
      <c r="I3615">
        <v>104298.2541565612</v>
      </c>
      <c r="J3615">
        <f>ROUND(Table1[[#This Row],[Discharge Time (s)]]/3600,3)</f>
        <v>28.972000000000001</v>
      </c>
    </row>
    <row r="3616" spans="1:10">
      <c r="A3616" t="s">
        <v>10</v>
      </c>
      <c r="B3616">
        <v>5</v>
      </c>
      <c r="C3616" s="13">
        <v>41</v>
      </c>
      <c r="D3616" t="str">
        <f>IF(OR(MOD((Table1[[#This Row],[Cycle]])-1,8)=0,Table1[[#This Row],[Cycle]]=1),"Yes","No")</f>
        <v>Yes</v>
      </c>
      <c r="E3616">
        <v>1.6980637928215001E-2</v>
      </c>
      <c r="F3616">
        <f t="shared" si="62"/>
        <v>16.980637928215</v>
      </c>
      <c r="H3616">
        <v>1.4940916299819946</v>
      </c>
      <c r="I3616">
        <v>104105.21968456414</v>
      </c>
      <c r="J3616">
        <f>ROUND(Table1[[#This Row],[Discharge Time (s)]]/3600,3)</f>
        <v>28.917999999999999</v>
      </c>
    </row>
    <row r="3617" spans="1:10">
      <c r="A3617" t="s">
        <v>10</v>
      </c>
      <c r="B3617">
        <v>5</v>
      </c>
      <c r="C3617" s="13">
        <v>49</v>
      </c>
      <c r="D3617" t="str">
        <f>IF(OR(MOD((Table1[[#This Row],[Cycle]])-1,8)=0,Table1[[#This Row],[Cycle]]=1),"Yes","No")</f>
        <v>Yes</v>
      </c>
      <c r="E3617">
        <v>1.6938737714281001E-2</v>
      </c>
      <c r="F3617">
        <f t="shared" si="62"/>
        <v>16.938737714281</v>
      </c>
      <c r="H3617">
        <v>1.53803551197052</v>
      </c>
      <c r="I3617">
        <v>103789.14934286104</v>
      </c>
      <c r="J3617">
        <f>ROUND(Table1[[#This Row],[Discharge Time (s)]]/3600,3)</f>
        <v>28.83</v>
      </c>
    </row>
    <row r="3618" spans="1:10">
      <c r="A3618" t="s">
        <v>10</v>
      </c>
      <c r="B3618">
        <v>5</v>
      </c>
      <c r="C3618" s="13">
        <v>57</v>
      </c>
      <c r="D3618" t="str">
        <f>IF(OR(MOD((Table1[[#This Row],[Cycle]])-1,8)=0,Table1[[#This Row],[Cycle]]=1),"Yes","No")</f>
        <v>Yes</v>
      </c>
      <c r="E3618">
        <v>1.6903855223278998E-2</v>
      </c>
      <c r="F3618">
        <f t="shared" si="62"/>
        <v>16.903855223278999</v>
      </c>
      <c r="H3618">
        <v>1.4933297634124756</v>
      </c>
      <c r="I3618">
        <v>103410.77484162895</v>
      </c>
      <c r="J3618">
        <f>ROUND(Table1[[#This Row],[Discharge Time (s)]]/3600,3)</f>
        <v>28.725000000000001</v>
      </c>
    </row>
    <row r="3619" spans="1:10">
      <c r="A3619" t="s">
        <v>10</v>
      </c>
      <c r="B3619">
        <v>5</v>
      </c>
      <c r="C3619" s="13">
        <v>65</v>
      </c>
      <c r="D3619" t="str">
        <f>IF(OR(MOD((Table1[[#This Row],[Cycle]])-1,8)=0,Table1[[#This Row],[Cycle]]=1),"Yes","No")</f>
        <v>Yes</v>
      </c>
      <c r="E3619">
        <v>1.6859300089473998E-2</v>
      </c>
      <c r="F3619">
        <f t="shared" si="62"/>
        <v>16.859300089473997</v>
      </c>
      <c r="H3619">
        <v>1.5803667306900024</v>
      </c>
      <c r="I3619">
        <v>103162.03772510149</v>
      </c>
      <c r="J3619">
        <f>ROUND(Table1[[#This Row],[Discharge Time (s)]]/3600,3)</f>
        <v>28.655999999999999</v>
      </c>
    </row>
    <row r="3620" spans="1:10">
      <c r="A3620" t="s">
        <v>10</v>
      </c>
      <c r="B3620">
        <v>5</v>
      </c>
      <c r="C3620">
        <v>73</v>
      </c>
      <c r="D3620" t="str">
        <f>IF(OR(MOD((Table1[[#This Row],[Cycle]])-1,8)=0,Table1[[#This Row],[Cycle]]=1),"Yes","No")</f>
        <v>Yes</v>
      </c>
      <c r="E3620">
        <v>1.6815979301048001E-2</v>
      </c>
      <c r="F3620">
        <f t="shared" si="62"/>
        <v>16.815979301047999</v>
      </c>
      <c r="H3620">
        <v>1.5811727046966553</v>
      </c>
      <c r="I3620">
        <v>102920.70273831175</v>
      </c>
      <c r="J3620">
        <f>ROUND(Table1[[#This Row],[Discharge Time (s)]]/3600,3)</f>
        <v>28.588999999999999</v>
      </c>
    </row>
    <row r="3621" spans="1:10">
      <c r="A3621" t="s">
        <v>10</v>
      </c>
      <c r="B3621">
        <v>5</v>
      </c>
      <c r="C3621">
        <v>81</v>
      </c>
      <c r="D3621" t="str">
        <f>IF(OR(MOD((Table1[[#This Row],[Cycle]])-1,8)=0,Table1[[#This Row],[Cycle]]=1),"Yes","No")</f>
        <v>Yes</v>
      </c>
      <c r="E3621">
        <v>1.6791367186701999E-2</v>
      </c>
      <c r="F3621">
        <f t="shared" si="62"/>
        <v>16.791367186702001</v>
      </c>
      <c r="H3621">
        <v>1.5396065711975098</v>
      </c>
      <c r="I3621">
        <v>102463.99162271131</v>
      </c>
      <c r="J3621">
        <f>ROUND(Table1[[#This Row],[Discharge Time (s)]]/3600,3)</f>
        <v>28.462</v>
      </c>
    </row>
    <row r="3622" spans="1:10">
      <c r="A3622" t="s">
        <v>10</v>
      </c>
      <c r="B3622">
        <v>5</v>
      </c>
      <c r="C3622">
        <v>89</v>
      </c>
      <c r="D3622" t="str">
        <f>IF(OR(MOD((Table1[[#This Row],[Cycle]])-1,8)=0,Table1[[#This Row],[Cycle]]=1),"Yes","No")</f>
        <v>Yes</v>
      </c>
      <c r="E3622">
        <v>1.6737556167532999E-2</v>
      </c>
      <c r="F3622">
        <f t="shared" si="62"/>
        <v>16.737556167532997</v>
      </c>
      <c r="H3622">
        <v>1.5388205051422119</v>
      </c>
      <c r="I3622">
        <v>102314.43755349932</v>
      </c>
      <c r="J3622">
        <f>ROUND(Table1[[#This Row],[Discharge Time (s)]]/3600,3)</f>
        <v>28.420999999999999</v>
      </c>
    </row>
    <row r="3623" spans="1:10">
      <c r="A3623" t="s">
        <v>10</v>
      </c>
      <c r="B3623">
        <v>5</v>
      </c>
      <c r="C3623">
        <v>97</v>
      </c>
      <c r="D3623" t="str">
        <f>IF(OR(MOD((Table1[[#This Row],[Cycle]])-1,8)=0,Table1[[#This Row],[Cycle]]=1),"Yes","No")</f>
        <v>Yes</v>
      </c>
      <c r="E3623">
        <v>1.6704694605739E-2</v>
      </c>
      <c r="F3623">
        <f t="shared" si="62"/>
        <v>16.704694605739</v>
      </c>
      <c r="H3623">
        <v>1.6267530918121338</v>
      </c>
      <c r="I3623">
        <v>102145.24536014588</v>
      </c>
      <c r="J3623">
        <f>ROUND(Table1[[#This Row],[Discharge Time (s)]]/3600,3)</f>
        <v>28.373999999999999</v>
      </c>
    </row>
    <row r="3624" spans="1:10">
      <c r="A3624" t="s">
        <v>10</v>
      </c>
      <c r="B3624">
        <v>5</v>
      </c>
      <c r="C3624">
        <v>105</v>
      </c>
      <c r="D3624" t="str">
        <f>IF(OR(MOD((Table1[[#This Row],[Cycle]])-1,8)=0,Table1[[#This Row],[Cycle]]=1),"Yes","No")</f>
        <v>Yes</v>
      </c>
      <c r="E3624">
        <v>1.6671608035290001E-2</v>
      </c>
      <c r="F3624">
        <f t="shared" si="62"/>
        <v>16.671608035289999</v>
      </c>
      <c r="H3624">
        <v>1.6690155267715454</v>
      </c>
      <c r="I3624">
        <v>101897.20928890716</v>
      </c>
      <c r="J3624">
        <f>ROUND(Table1[[#This Row],[Discharge Time (s)]]/3600,3)</f>
        <v>28.305</v>
      </c>
    </row>
    <row r="3625" spans="1:10">
      <c r="A3625" t="s">
        <v>10</v>
      </c>
      <c r="B3625">
        <v>5</v>
      </c>
      <c r="C3625">
        <v>113</v>
      </c>
      <c r="D3625" t="str">
        <f>IF(OR(MOD((Table1[[#This Row],[Cycle]])-1,8)=0,Table1[[#This Row],[Cycle]]=1),"Yes","No")</f>
        <v>Yes</v>
      </c>
      <c r="E3625">
        <v>1.6638490646177999E-2</v>
      </c>
      <c r="F3625">
        <f t="shared" si="62"/>
        <v>16.638490646177999</v>
      </c>
      <c r="H3625">
        <v>1.6698670387268066</v>
      </c>
      <c r="I3625">
        <v>101668.4121191664</v>
      </c>
      <c r="J3625">
        <f>ROUND(Table1[[#This Row],[Discharge Time (s)]]/3600,3)</f>
        <v>28.241</v>
      </c>
    </row>
    <row r="3626" spans="1:10">
      <c r="A3626" t="s">
        <v>10</v>
      </c>
      <c r="B3626">
        <v>5</v>
      </c>
      <c r="C3626">
        <v>121</v>
      </c>
      <c r="D3626" t="str">
        <f>IF(OR(MOD((Table1[[#This Row],[Cycle]])-1,8)=0,Table1[[#This Row],[Cycle]]=1),"Yes","No")</f>
        <v>Yes</v>
      </c>
      <c r="E3626">
        <v>1.6600281075446002E-2</v>
      </c>
      <c r="F3626">
        <f t="shared" si="62"/>
        <v>16.600281075446002</v>
      </c>
      <c r="H3626">
        <v>1.6698670387268066</v>
      </c>
      <c r="I3626">
        <v>101405.53685457646</v>
      </c>
      <c r="J3626">
        <f>ROUND(Table1[[#This Row],[Discharge Time (s)]]/3600,3)</f>
        <v>28.167999999999999</v>
      </c>
    </row>
    <row r="3627" spans="1:10">
      <c r="A3627" t="s">
        <v>10</v>
      </c>
      <c r="B3627">
        <v>5</v>
      </c>
      <c r="C3627">
        <v>129</v>
      </c>
      <c r="D3627" t="str">
        <f>IF(OR(MOD((Table1[[#This Row],[Cycle]])-1,8)=0,Table1[[#This Row],[Cycle]]=1),"Yes","No")</f>
        <v>Yes</v>
      </c>
      <c r="E3627">
        <v>1.6556286170772001E-2</v>
      </c>
      <c r="F3627">
        <f t="shared" si="62"/>
        <v>16.556286170772001</v>
      </c>
      <c r="H3627">
        <v>1.6707195043563843</v>
      </c>
      <c r="I3627">
        <v>101126.61240988724</v>
      </c>
      <c r="J3627">
        <f>ROUND(Table1[[#This Row],[Discharge Time (s)]]/3600,3)</f>
        <v>28.091000000000001</v>
      </c>
    </row>
    <row r="3628" spans="1:10">
      <c r="A3628" t="s">
        <v>10</v>
      </c>
      <c r="B3628">
        <v>5</v>
      </c>
      <c r="C3628">
        <v>137</v>
      </c>
      <c r="D3628" t="str">
        <f>IF(OR(MOD((Table1[[#This Row],[Cycle]])-1,8)=0,Table1[[#This Row],[Cycle]]=1),"Yes","No")</f>
        <v>Yes</v>
      </c>
      <c r="E3628">
        <v>1.6530590435026998E-2</v>
      </c>
      <c r="F3628">
        <f t="shared" si="62"/>
        <v>16.530590435026998</v>
      </c>
      <c r="H3628">
        <v>1.713810920715332</v>
      </c>
      <c r="I3628">
        <v>100832.51002718008</v>
      </c>
      <c r="J3628">
        <f>ROUND(Table1[[#This Row],[Discharge Time (s)]]/3600,3)</f>
        <v>28.009</v>
      </c>
    </row>
    <row r="3629" spans="1:10">
      <c r="A3629" t="s">
        <v>10</v>
      </c>
      <c r="B3629">
        <v>5</v>
      </c>
      <c r="C3629">
        <v>145</v>
      </c>
      <c r="D3629" t="str">
        <f>IF(OR(MOD((Table1[[#This Row],[Cycle]])-1,8)=0,Table1[[#This Row],[Cycle]]=1),"Yes","No")</f>
        <v>Yes</v>
      </c>
      <c r="E3629">
        <v>1.6489571404983999E-2</v>
      </c>
      <c r="F3629">
        <f t="shared" si="62"/>
        <v>16.489571404983998</v>
      </c>
      <c r="H3629">
        <v>1.7146857976913452</v>
      </c>
      <c r="I3629">
        <v>100583.55391235428</v>
      </c>
      <c r="J3629">
        <f>ROUND(Table1[[#This Row],[Discharge Time (s)]]/3600,3)</f>
        <v>27.94</v>
      </c>
    </row>
    <row r="3630" spans="1:10">
      <c r="A3630" t="s">
        <v>10</v>
      </c>
      <c r="B3630">
        <v>5</v>
      </c>
      <c r="C3630">
        <v>153</v>
      </c>
      <c r="D3630" t="str">
        <f>IF(OR(MOD((Table1[[#This Row],[Cycle]])-1,8)=0,Table1[[#This Row],[Cycle]]=1),"Yes","No")</f>
        <v>Yes</v>
      </c>
      <c r="E3630">
        <v>1.6458004156659999E-2</v>
      </c>
      <c r="F3630">
        <f t="shared" si="62"/>
        <v>16.458004156659999</v>
      </c>
      <c r="H3630">
        <v>1.8007799386978149</v>
      </c>
      <c r="I3630">
        <v>100352.45911831407</v>
      </c>
      <c r="J3630">
        <f>ROUND(Table1[[#This Row],[Discharge Time (s)]]/3600,3)</f>
        <v>27.876000000000001</v>
      </c>
    </row>
    <row r="3631" spans="1:10">
      <c r="A3631" t="s">
        <v>10</v>
      </c>
      <c r="B3631">
        <v>5</v>
      </c>
      <c r="C3631">
        <v>161</v>
      </c>
      <c r="D3631" t="str">
        <f>IF(OR(MOD((Table1[[#This Row],[Cycle]])-1,8)=0,Table1[[#This Row],[Cycle]]=1),"Yes","No")</f>
        <v>Yes</v>
      </c>
      <c r="E3631">
        <v>1.642736936233E-2</v>
      </c>
      <c r="F3631">
        <f t="shared" si="62"/>
        <v>16.427369362330001</v>
      </c>
      <c r="H3631">
        <v>1.8007799386978149</v>
      </c>
      <c r="I3631">
        <v>100172.36007646155</v>
      </c>
      <c r="J3631">
        <f>ROUND(Table1[[#This Row],[Discharge Time (s)]]/3600,3)</f>
        <v>27.826000000000001</v>
      </c>
    </row>
    <row r="3632" spans="1:10">
      <c r="A3632" t="s">
        <v>10</v>
      </c>
      <c r="B3632">
        <v>5</v>
      </c>
      <c r="C3632">
        <v>169</v>
      </c>
      <c r="D3632" t="str">
        <f>IF(OR(MOD((Table1[[#This Row],[Cycle]])-1,8)=0,Table1[[#This Row],[Cycle]]=1),"Yes","No")</f>
        <v>Yes</v>
      </c>
      <c r="E3632">
        <v>1.6409135004357998E-2</v>
      </c>
      <c r="F3632">
        <f t="shared" si="62"/>
        <v>16.409135004357999</v>
      </c>
      <c r="H3632">
        <v>1.8456425666809082</v>
      </c>
      <c r="I3632">
        <v>99803.020581502133</v>
      </c>
      <c r="J3632">
        <f>ROUND(Table1[[#This Row],[Discharge Time (s)]]/3600,3)</f>
        <v>27.722999999999999</v>
      </c>
    </row>
    <row r="3633" spans="1:10">
      <c r="A3633" t="s">
        <v>10</v>
      </c>
      <c r="B3633">
        <v>5</v>
      </c>
      <c r="C3633">
        <v>177</v>
      </c>
      <c r="D3633" t="str">
        <f>IF(OR(MOD((Table1[[#This Row],[Cycle]])-1,8)=0,Table1[[#This Row],[Cycle]]=1),"Yes","No")</f>
        <v>Yes</v>
      </c>
      <c r="E3633">
        <v>1.6359193269009999E-2</v>
      </c>
      <c r="F3633">
        <f t="shared" si="62"/>
        <v>16.359193269009999</v>
      </c>
      <c r="H3633">
        <v>1.9325443506240845</v>
      </c>
      <c r="I3633">
        <v>99761.163659270867</v>
      </c>
      <c r="J3633">
        <f>ROUND(Table1[[#This Row],[Discharge Time (s)]]/3600,3)</f>
        <v>27.710999999999999</v>
      </c>
    </row>
    <row r="3634" spans="1:10">
      <c r="A3634" t="s">
        <v>10</v>
      </c>
      <c r="B3634">
        <v>5</v>
      </c>
      <c r="C3634">
        <v>185</v>
      </c>
      <c r="D3634" t="str">
        <f>IF(OR(MOD((Table1[[#This Row],[Cycle]])-1,8)=0,Table1[[#This Row],[Cycle]]=1),"Yes","No")</f>
        <v>Yes</v>
      </c>
      <c r="E3634">
        <v>1.6366127406385E-2</v>
      </c>
      <c r="F3634">
        <f t="shared" si="62"/>
        <v>16.366127406385001</v>
      </c>
      <c r="H3634">
        <v>1.8456425666809082</v>
      </c>
      <c r="I3634">
        <v>99291.067978955223</v>
      </c>
      <c r="J3634">
        <f>ROUND(Table1[[#This Row],[Discharge Time (s)]]/3600,3)</f>
        <v>27.581</v>
      </c>
    </row>
    <row r="3635" spans="1:10">
      <c r="A3635" t="s">
        <v>10</v>
      </c>
      <c r="B3635">
        <v>5</v>
      </c>
      <c r="C3635">
        <v>193</v>
      </c>
      <c r="D3635" t="str">
        <f>IF(OR(MOD((Table1[[#This Row],[Cycle]])-1,8)=0,Table1[[#This Row],[Cycle]]=1),"Yes","No")</f>
        <v>Yes</v>
      </c>
      <c r="E3635">
        <v>1.6314731310761998E-2</v>
      </c>
      <c r="F3635">
        <f t="shared" si="62"/>
        <v>16.314731310761999</v>
      </c>
      <c r="H3635">
        <v>1.7595503330230713</v>
      </c>
      <c r="I3635">
        <v>99204.271001289468</v>
      </c>
      <c r="J3635">
        <f>ROUND(Table1[[#This Row],[Discharge Time (s)]]/3600,3)</f>
        <v>27.556999999999999</v>
      </c>
    </row>
    <row r="3636" spans="1:10">
      <c r="A3636" t="s">
        <v>10</v>
      </c>
      <c r="B3636">
        <v>5</v>
      </c>
      <c r="C3636">
        <v>201</v>
      </c>
      <c r="D3636" t="str">
        <f>IF(OR(MOD((Table1[[#This Row],[Cycle]])-1,8)=0,Table1[[#This Row],[Cycle]]=1),"Yes","No")</f>
        <v>Yes</v>
      </c>
      <c r="E3636">
        <v>1.6282728428686E-2</v>
      </c>
      <c r="F3636">
        <f t="shared" si="62"/>
        <v>16.282728428685999</v>
      </c>
      <c r="H3636">
        <v>1.846584677696228</v>
      </c>
      <c r="I3636">
        <v>99040.037293851012</v>
      </c>
      <c r="J3636">
        <f>ROUND(Table1[[#This Row],[Discharge Time (s)]]/3600,3)</f>
        <v>27.510999999999999</v>
      </c>
    </row>
    <row r="3637" spans="1:10">
      <c r="A3637" t="s">
        <v>10</v>
      </c>
      <c r="B3637">
        <v>5</v>
      </c>
      <c r="C3637">
        <v>209</v>
      </c>
      <c r="D3637" t="str">
        <f>IF(OR(MOD((Table1[[#This Row],[Cycle]])-1,8)=0,Table1[[#This Row],[Cycle]]=1),"Yes","No")</f>
        <v>Yes</v>
      </c>
      <c r="E3637">
        <v>1.6259293861749E-2</v>
      </c>
      <c r="F3637">
        <f t="shared" si="62"/>
        <v>16.259293861749001</v>
      </c>
      <c r="H3637">
        <v>1.8456425666809082</v>
      </c>
      <c r="I3637">
        <v>98927.252477358445</v>
      </c>
      <c r="J3637">
        <f>ROUND(Table1[[#This Row],[Discharge Time (s)]]/3600,3)</f>
        <v>27.48</v>
      </c>
    </row>
    <row r="3638" spans="1:10">
      <c r="A3638" t="s">
        <v>10</v>
      </c>
      <c r="B3638">
        <v>5</v>
      </c>
      <c r="C3638">
        <v>217</v>
      </c>
      <c r="D3638" t="str">
        <f>IF(OR(MOD((Table1[[#This Row],[Cycle]])-1,8)=0,Table1[[#This Row],[Cycle]]=1),"Yes","No")</f>
        <v>Yes</v>
      </c>
      <c r="E3638">
        <v>1.6233174264657001E-2</v>
      </c>
      <c r="F3638">
        <f t="shared" si="62"/>
        <v>16.233174264657002</v>
      </c>
      <c r="H3638">
        <v>1.9315593242645264</v>
      </c>
      <c r="I3638">
        <v>98740.01682031888</v>
      </c>
      <c r="J3638">
        <f>ROUND(Table1[[#This Row],[Discharge Time (s)]]/3600,3)</f>
        <v>27.428000000000001</v>
      </c>
    </row>
    <row r="3639" spans="1:10">
      <c r="A3639" t="s">
        <v>10</v>
      </c>
      <c r="B3639">
        <v>5</v>
      </c>
      <c r="C3639">
        <v>225</v>
      </c>
      <c r="D3639" t="str">
        <f>IF(OR(MOD((Table1[[#This Row],[Cycle]])-1,8)=0,Table1[[#This Row],[Cycle]]=1),"Yes","No")</f>
        <v>Yes</v>
      </c>
      <c r="E3639">
        <v>1.6202291261511001E-2</v>
      </c>
      <c r="F3639">
        <f t="shared" si="62"/>
        <v>16.202291261511</v>
      </c>
      <c r="H3639">
        <v>1.846584677696228</v>
      </c>
      <c r="I3639">
        <v>98535.302811222282</v>
      </c>
      <c r="J3639">
        <f>ROUND(Table1[[#This Row],[Discharge Time (s)]]/3600,3)</f>
        <v>27.370999999999999</v>
      </c>
    </row>
    <row r="3640" spans="1:10">
      <c r="A3640" t="s">
        <v>10</v>
      </c>
      <c r="B3640">
        <v>5</v>
      </c>
      <c r="C3640">
        <v>233</v>
      </c>
      <c r="D3640" t="str">
        <f>IF(OR(MOD((Table1[[#This Row],[Cycle]])-1,8)=0,Table1[[#This Row],[Cycle]]=1),"Yes","No")</f>
        <v>Yes</v>
      </c>
      <c r="E3640">
        <v>1.6183696588682999E-2</v>
      </c>
      <c r="F3640">
        <f t="shared" si="62"/>
        <v>16.183696588682999</v>
      </c>
      <c r="H3640">
        <v>2.0183289051055908</v>
      </c>
      <c r="I3640">
        <v>98309.781940756948</v>
      </c>
      <c r="J3640">
        <f>ROUND(Table1[[#This Row],[Discharge Time (s)]]/3600,3)</f>
        <v>27.308</v>
      </c>
    </row>
    <row r="3641" spans="1:10">
      <c r="A3641" t="s">
        <v>10</v>
      </c>
      <c r="B3641">
        <v>5</v>
      </c>
      <c r="C3641">
        <v>241</v>
      </c>
      <c r="D3641" t="str">
        <f>IF(OR(MOD((Table1[[#This Row],[Cycle]])-1,8)=0,Table1[[#This Row],[Cycle]]=1),"Yes","No")</f>
        <v>Yes</v>
      </c>
      <c r="E3641">
        <v>1.6156332188061999E-2</v>
      </c>
      <c r="F3641">
        <f t="shared" si="62"/>
        <v>16.156332188061999</v>
      </c>
      <c r="H3641">
        <v>1.933530330657959</v>
      </c>
      <c r="I3641">
        <v>98130.322386072032</v>
      </c>
      <c r="J3641">
        <f>ROUND(Table1[[#This Row],[Discharge Time (s)]]/3600,3)</f>
        <v>27.257999999999999</v>
      </c>
    </row>
    <row r="3642" spans="1:10">
      <c r="A3642" t="s">
        <v>10</v>
      </c>
      <c r="B3642">
        <v>5</v>
      </c>
      <c r="C3642">
        <v>249</v>
      </c>
      <c r="D3642" t="str">
        <f>IF(OR(MOD((Table1[[#This Row],[Cycle]])-1,8)=0,Table1[[#This Row],[Cycle]]=1),"Yes","No")</f>
        <v>Yes</v>
      </c>
      <c r="E3642">
        <v>1.6135438598720998E-2</v>
      </c>
      <c r="F3642">
        <f t="shared" si="62"/>
        <v>16.135438598720999</v>
      </c>
      <c r="H3642">
        <v>1.933530330657959</v>
      </c>
      <c r="I3642">
        <v>97957.742888191002</v>
      </c>
      <c r="J3642">
        <f>ROUND(Table1[[#This Row],[Discharge Time (s)]]/3600,3)</f>
        <v>27.21</v>
      </c>
    </row>
    <row r="3643" spans="1:10">
      <c r="A3643" t="s">
        <v>10</v>
      </c>
      <c r="B3643">
        <v>5</v>
      </c>
      <c r="C3643">
        <v>257</v>
      </c>
      <c r="D3643" t="str">
        <f>IF(OR(MOD((Table1[[#This Row],[Cycle]])-1,8)=0,Table1[[#This Row],[Cycle]]=1),"Yes","No")</f>
        <v>Yes</v>
      </c>
      <c r="E3643">
        <v>1.61042827795E-2</v>
      </c>
      <c r="F3643">
        <f t="shared" si="62"/>
        <v>16.1042827795</v>
      </c>
      <c r="H3643">
        <v>2.0674715042114258</v>
      </c>
      <c r="I3643">
        <v>97708.958115244634</v>
      </c>
      <c r="J3643">
        <f>ROUND(Table1[[#This Row],[Discharge Time (s)]]/3600,3)</f>
        <v>27.140999999999998</v>
      </c>
    </row>
    <row r="3644" spans="1:10">
      <c r="A3644" t="s">
        <v>10</v>
      </c>
      <c r="B3644">
        <v>5</v>
      </c>
      <c r="C3644">
        <v>265</v>
      </c>
      <c r="D3644" t="str">
        <f>IF(OR(MOD((Table1[[#This Row],[Cycle]])-1,8)=0,Table1[[#This Row],[Cycle]]=1),"Yes","No")</f>
        <v>Yes</v>
      </c>
      <c r="E3644">
        <v>1.6075866985087998E-2</v>
      </c>
      <c r="F3644">
        <f t="shared" si="62"/>
        <v>16.075866985087998</v>
      </c>
      <c r="H3644">
        <v>2.0214180946350098</v>
      </c>
      <c r="I3644">
        <v>97559.340527680339</v>
      </c>
      <c r="J3644">
        <f>ROUND(Table1[[#This Row],[Discharge Time (s)]]/3600,3)</f>
        <v>27.1</v>
      </c>
    </row>
    <row r="3645" spans="1:10">
      <c r="A3645" t="s">
        <v>10</v>
      </c>
      <c r="B3645">
        <v>5</v>
      </c>
      <c r="C3645">
        <v>273</v>
      </c>
      <c r="D3645" t="str">
        <f>IF(OR(MOD((Table1[[#This Row],[Cycle]])-1,8)=0,Table1[[#This Row],[Cycle]]=1),"Yes","No")</f>
        <v>Yes</v>
      </c>
      <c r="E3645">
        <v>1.6055699817445E-2</v>
      </c>
      <c r="F3645">
        <f t="shared" si="62"/>
        <v>16.055699817444999</v>
      </c>
      <c r="H3645">
        <v>2.1050097942352295</v>
      </c>
      <c r="I3645">
        <v>97382.002967470675</v>
      </c>
      <c r="J3645">
        <f>ROUND(Table1[[#This Row],[Discharge Time (s)]]/3600,3)</f>
        <v>27.050999999999998</v>
      </c>
    </row>
    <row r="3646" spans="1:10">
      <c r="A3646" t="s">
        <v>10</v>
      </c>
      <c r="B3646">
        <v>5</v>
      </c>
      <c r="C3646">
        <v>281</v>
      </c>
      <c r="D3646" t="str">
        <f>IF(OR(MOD((Table1[[#This Row],[Cycle]])-1,8)=0,Table1[[#This Row],[Cycle]]=1),"Yes","No")</f>
        <v>Yes</v>
      </c>
      <c r="E3646">
        <v>1.6021473977889E-2</v>
      </c>
      <c r="F3646">
        <f t="shared" si="62"/>
        <v>16.021473977889002</v>
      </c>
      <c r="H3646">
        <v>2.0632565021514893</v>
      </c>
      <c r="I3646">
        <v>97220.905030084876</v>
      </c>
      <c r="J3646">
        <f>ROUND(Table1[[#This Row],[Discharge Time (s)]]/3600,3)</f>
        <v>27.006</v>
      </c>
    </row>
    <row r="3647" spans="1:10">
      <c r="A3647" t="s">
        <v>10</v>
      </c>
      <c r="B3647">
        <v>5</v>
      </c>
      <c r="C3647">
        <v>289</v>
      </c>
      <c r="D3647" t="str">
        <f>IF(OR(MOD((Table1[[#This Row],[Cycle]])-1,8)=0,Table1[[#This Row],[Cycle]]=1),"Yes","No")</f>
        <v>Yes</v>
      </c>
      <c r="E3647">
        <v>1.5994297148258001E-2</v>
      </c>
      <c r="F3647">
        <f t="shared" si="62"/>
        <v>15.994297148258001</v>
      </c>
      <c r="H3647">
        <v>2.0643086433410645</v>
      </c>
      <c r="I3647">
        <v>97010.900824357741</v>
      </c>
      <c r="J3647">
        <f>ROUND(Table1[[#This Row],[Discharge Time (s)]]/3600,3)</f>
        <v>26.946999999999999</v>
      </c>
    </row>
    <row r="3648" spans="1:10">
      <c r="A3648" t="s">
        <v>10</v>
      </c>
      <c r="B3648">
        <v>5</v>
      </c>
      <c r="C3648">
        <v>297</v>
      </c>
      <c r="D3648" t="str">
        <f>IF(OR(MOD((Table1[[#This Row],[Cycle]])-1,8)=0,Table1[[#This Row],[Cycle]]=1),"Yes","No")</f>
        <v>Yes</v>
      </c>
      <c r="E3648">
        <v>1.5970946820319E-2</v>
      </c>
      <c r="F3648">
        <f t="shared" si="62"/>
        <v>15.970946820319</v>
      </c>
      <c r="H3648">
        <v>2.0653619766235352</v>
      </c>
      <c r="I3648">
        <v>96826.478437153623</v>
      </c>
      <c r="J3648">
        <f>ROUND(Table1[[#This Row],[Discharge Time (s)]]/3600,3)</f>
        <v>26.896000000000001</v>
      </c>
    </row>
    <row r="3649" spans="1:10">
      <c r="A3649" t="s">
        <v>10</v>
      </c>
      <c r="B3649">
        <v>5</v>
      </c>
      <c r="C3649">
        <v>305</v>
      </c>
      <c r="D3649" t="str">
        <f>IF(OR(MOD((Table1[[#This Row],[Cycle]])-1,8)=0,Table1[[#This Row],[Cycle]]=1),"Yes","No")</f>
        <v>Yes</v>
      </c>
      <c r="E3649">
        <v>1.5943485013142002E-2</v>
      </c>
      <c r="F3649">
        <f t="shared" si="62"/>
        <v>15.943485013142002</v>
      </c>
      <c r="H3649">
        <v>2.0234827995300293</v>
      </c>
      <c r="I3649">
        <v>96507.777902421178</v>
      </c>
      <c r="J3649">
        <f>ROUND(Table1[[#This Row],[Discharge Time (s)]]/3600,3)</f>
        <v>26.808</v>
      </c>
    </row>
    <row r="3650" spans="1:10">
      <c r="A3650" t="s">
        <v>10</v>
      </c>
      <c r="B3650">
        <v>5</v>
      </c>
      <c r="C3650">
        <v>313</v>
      </c>
      <c r="D3650" t="str">
        <f>IF(OR(MOD((Table1[[#This Row],[Cycle]])-1,8)=0,Table1[[#This Row],[Cycle]]=1),"Yes","No")</f>
        <v>Yes</v>
      </c>
      <c r="E3650">
        <v>1.5912176630325001E-2</v>
      </c>
      <c r="F3650">
        <f t="shared" si="62"/>
        <v>15.912176630325</v>
      </c>
      <c r="H3650">
        <v>2.0664162635803223</v>
      </c>
      <c r="I3650">
        <v>96335.728007590267</v>
      </c>
      <c r="J3650">
        <f>ROUND(Table1[[#This Row],[Discharge Time (s)]]/3600,3)</f>
        <v>26.76</v>
      </c>
    </row>
    <row r="3651" spans="1:10">
      <c r="A3651" t="s">
        <v>10</v>
      </c>
      <c r="B3651">
        <v>5</v>
      </c>
      <c r="C3651">
        <v>321</v>
      </c>
      <c r="D3651" t="str">
        <f>IF(OR(MOD((Table1[[#This Row],[Cycle]])-1,8)=0,Table1[[#This Row],[Cycle]]=1),"Yes","No")</f>
        <v>Yes</v>
      </c>
      <c r="E3651">
        <v>1.5884006825736999E-2</v>
      </c>
      <c r="F3651">
        <f t="shared" si="62"/>
        <v>15.884006825736998</v>
      </c>
      <c r="H3651">
        <v>2.1532497406005859</v>
      </c>
      <c r="I3651">
        <v>96155.70591700112</v>
      </c>
      <c r="J3651">
        <f>ROUND(Table1[[#This Row],[Discharge Time (s)]]/3600,3)</f>
        <v>26.71</v>
      </c>
    </row>
    <row r="3652" spans="1:10">
      <c r="A3652" t="s">
        <v>10</v>
      </c>
      <c r="B3652">
        <v>5</v>
      </c>
      <c r="C3652">
        <v>329</v>
      </c>
      <c r="D3652" t="str">
        <f>IF(OR(MOD((Table1[[#This Row],[Cycle]])-1,8)=0,Table1[[#This Row],[Cycle]]=1),"Yes","No")</f>
        <v>Yes</v>
      </c>
      <c r="E3652">
        <v>1.5858356027872E-2</v>
      </c>
      <c r="F3652">
        <f t="shared" si="62"/>
        <v>15.858356027872</v>
      </c>
      <c r="H3652">
        <v>2.196073055267334</v>
      </c>
      <c r="I3652">
        <v>95921.262774020084</v>
      </c>
      <c r="J3652">
        <f>ROUND(Table1[[#This Row],[Discharge Time (s)]]/3600,3)</f>
        <v>26.645</v>
      </c>
    </row>
    <row r="3653" spans="1:10">
      <c r="A3653" t="s">
        <v>10</v>
      </c>
      <c r="B3653">
        <v>5</v>
      </c>
      <c r="C3653">
        <v>337</v>
      </c>
      <c r="D3653" t="str">
        <f>IF(OR(MOD((Table1[[#This Row],[Cycle]])-1,8)=0,Table1[[#This Row],[Cycle]]=1),"Yes","No")</f>
        <v>Yes</v>
      </c>
      <c r="E3653">
        <v>1.5826905849396999E-2</v>
      </c>
      <c r="F3653">
        <f t="shared" si="62"/>
        <v>15.826905849396999</v>
      </c>
      <c r="H3653">
        <v>2.1949536800384521</v>
      </c>
      <c r="I3653">
        <v>95666.612537236768</v>
      </c>
      <c r="J3653">
        <f>ROUND(Table1[[#This Row],[Discharge Time (s)]]/3600,3)</f>
        <v>26.574000000000002</v>
      </c>
    </row>
    <row r="3654" spans="1:10">
      <c r="A3654" t="s">
        <v>10</v>
      </c>
      <c r="B3654">
        <v>5</v>
      </c>
      <c r="C3654">
        <v>345</v>
      </c>
      <c r="D3654" t="str">
        <f>IF(OR(MOD((Table1[[#This Row],[Cycle]])-1,8)=0,Table1[[#This Row],[Cycle]]=1),"Yes","No")</f>
        <v>Yes</v>
      </c>
      <c r="E3654">
        <v>1.5795004822053999E-2</v>
      </c>
      <c r="F3654">
        <f t="shared" si="62"/>
        <v>15.795004822053999</v>
      </c>
      <c r="H3654">
        <v>2.1532497406005859</v>
      </c>
      <c r="I3654">
        <v>95563.413451325498</v>
      </c>
      <c r="J3654">
        <f>ROUND(Table1[[#This Row],[Discharge Time (s)]]/3600,3)</f>
        <v>26.545000000000002</v>
      </c>
    </row>
    <row r="3655" spans="1:10">
      <c r="A3655" t="s">
        <v>10</v>
      </c>
      <c r="B3655">
        <v>5</v>
      </c>
      <c r="C3655">
        <v>353</v>
      </c>
      <c r="D3655" t="str">
        <f>IF(OR(MOD((Table1[[#This Row],[Cycle]])-1,8)=0,Table1[[#This Row],[Cycle]]=1),"Yes","No")</f>
        <v>Yes</v>
      </c>
      <c r="E3655">
        <v>1.5765595426654001E-2</v>
      </c>
      <c r="F3655">
        <f t="shared" si="62"/>
        <v>15.765595426654</v>
      </c>
      <c r="H3655">
        <v>2.1543488502502441</v>
      </c>
      <c r="I3655">
        <v>95380.983694347189</v>
      </c>
      <c r="J3655">
        <f>ROUND(Table1[[#This Row],[Discharge Time (s)]]/3600,3)</f>
        <v>26.495000000000001</v>
      </c>
    </row>
    <row r="3656" spans="1:10">
      <c r="A3656" t="s">
        <v>10</v>
      </c>
      <c r="B3656">
        <v>5</v>
      </c>
      <c r="C3656">
        <v>361</v>
      </c>
      <c r="D3656" t="str">
        <f>IF(OR(MOD((Table1[[#This Row],[Cycle]])-1,8)=0,Table1[[#This Row],[Cycle]]=1),"Yes","No")</f>
        <v>Yes</v>
      </c>
      <c r="E3656">
        <v>1.5765524918051999E-2</v>
      </c>
      <c r="F3656">
        <f t="shared" si="62"/>
        <v>15.765524918051998</v>
      </c>
      <c r="H3656">
        <v>2.156550407409668</v>
      </c>
      <c r="I3656">
        <v>95351.74750545244</v>
      </c>
      <c r="J3656">
        <f>ROUND(Table1[[#This Row],[Discharge Time (s)]]/3600,3)</f>
        <v>26.486999999999998</v>
      </c>
    </row>
    <row r="3657" spans="1:10">
      <c r="A3657" t="s">
        <v>10</v>
      </c>
      <c r="B3657">
        <v>5</v>
      </c>
      <c r="C3657">
        <v>369</v>
      </c>
      <c r="D3657" t="str">
        <f>IF(OR(MOD((Table1[[#This Row],[Cycle]])-1,8)=0,Table1[[#This Row],[Cycle]]=1),"Yes","No")</f>
        <v>Yes</v>
      </c>
      <c r="E3657">
        <v>1.5619231829301E-2</v>
      </c>
      <c r="F3657">
        <f t="shared" si="62"/>
        <v>15.619231829301</v>
      </c>
      <c r="H3657">
        <v>2.4580273628234863</v>
      </c>
      <c r="I3657">
        <v>95219.811214905538</v>
      </c>
      <c r="J3657">
        <f>ROUND(Table1[[#This Row],[Discharge Time (s)]]/3600,3)</f>
        <v>26.45</v>
      </c>
    </row>
    <row r="3658" spans="1:10">
      <c r="A3658" t="s">
        <v>10</v>
      </c>
      <c r="B3658">
        <v>5</v>
      </c>
      <c r="C3658">
        <v>377</v>
      </c>
      <c r="D3658" t="str">
        <f>IF(OR(MOD((Table1[[#This Row],[Cycle]])-1,8)=0,Table1[[#This Row],[Cycle]]=1),"Yes","No")</f>
        <v>Yes</v>
      </c>
      <c r="E3658">
        <v>1.554352307317E-2</v>
      </c>
      <c r="F3658">
        <f t="shared" si="62"/>
        <v>15.54352307317</v>
      </c>
      <c r="H3658">
        <v>2.1946673393249512</v>
      </c>
      <c r="I3658">
        <v>94891.937230850759</v>
      </c>
      <c r="J3658">
        <f>ROUND(Table1[[#This Row],[Discharge Time (s)]]/3600,3)</f>
        <v>26.359000000000002</v>
      </c>
    </row>
    <row r="3659" spans="1:10">
      <c r="A3659" t="s">
        <v>10</v>
      </c>
      <c r="B3659">
        <v>5</v>
      </c>
      <c r="C3659">
        <v>385</v>
      </c>
      <c r="D3659" t="str">
        <f>IF(OR(MOD((Table1[[#This Row],[Cycle]])-1,8)=0,Table1[[#This Row],[Cycle]]=1),"Yes","No")</f>
        <v>Yes</v>
      </c>
      <c r="H3659">
        <v>0</v>
      </c>
    </row>
    <row r="3660" spans="1:10">
      <c r="A3660" t="s">
        <v>10</v>
      </c>
      <c r="B3660">
        <v>5</v>
      </c>
      <c r="C3660">
        <v>393</v>
      </c>
      <c r="D3660" t="str">
        <f>IF(OR(MOD((Table1[[#This Row],[Cycle]])-1,8)=0,Table1[[#This Row],[Cycle]]=1),"Yes","No")</f>
        <v>Yes</v>
      </c>
      <c r="E3660">
        <v>1.5310204520352999E-2</v>
      </c>
      <c r="F3660">
        <f t="shared" ref="F3660:F3723" si="63">1000*E3660</f>
        <v>15.310204520352999</v>
      </c>
      <c r="H3660">
        <v>2.3263473510742188</v>
      </c>
      <c r="I3660">
        <v>93889.2891738217</v>
      </c>
      <c r="J3660">
        <f>ROUND(Table1[[#This Row],[Discharge Time (s)]]/3600,3)</f>
        <v>26.08</v>
      </c>
    </row>
    <row r="3661" spans="1:10">
      <c r="A3661" t="s">
        <v>10</v>
      </c>
      <c r="B3661">
        <v>5</v>
      </c>
      <c r="C3661">
        <v>401</v>
      </c>
      <c r="D3661" t="str">
        <f>IF(OR(MOD((Table1[[#This Row],[Cycle]])-1,8)=0,Table1[[#This Row],[Cycle]]=1),"Yes","No")</f>
        <v>Yes</v>
      </c>
      <c r="E3661">
        <v>1.5315592831376E-2</v>
      </c>
      <c r="F3661">
        <f t="shared" si="63"/>
        <v>15.315592831376</v>
      </c>
      <c r="H3661">
        <v>2.4555253982543945</v>
      </c>
      <c r="I3661">
        <v>93150.135843598531</v>
      </c>
      <c r="J3661">
        <f>ROUND(Table1[[#This Row],[Discharge Time (s)]]/3600,3)</f>
        <v>25.875</v>
      </c>
    </row>
    <row r="3662" spans="1:10">
      <c r="A3662" t="s">
        <v>10</v>
      </c>
      <c r="B3662">
        <v>5</v>
      </c>
      <c r="C3662">
        <v>409</v>
      </c>
      <c r="D3662" t="str">
        <f>IF(OR(MOD((Table1[[#This Row],[Cycle]])-1,8)=0,Table1[[#This Row],[Cycle]]=1),"Yes","No")</f>
        <v>Yes</v>
      </c>
      <c r="E3662">
        <v>1.5269613979719999E-2</v>
      </c>
      <c r="F3662">
        <f t="shared" si="63"/>
        <v>15.269613979719999</v>
      </c>
      <c r="H3662">
        <v>2.4129047393798828</v>
      </c>
      <c r="I3662">
        <v>93170.427086872747</v>
      </c>
      <c r="J3662">
        <f>ROUND(Table1[[#This Row],[Discharge Time (s)]]/3600,3)</f>
        <v>25.881</v>
      </c>
    </row>
    <row r="3663" spans="1:10">
      <c r="A3663" t="s">
        <v>10</v>
      </c>
      <c r="B3663">
        <v>5</v>
      </c>
      <c r="C3663">
        <v>204</v>
      </c>
      <c r="D3663" t="str">
        <f>IF(OR(MOD((Table1[[#This Row],[Cycle]])-1,8)=0,Table1[[#This Row],[Cycle]]=1),"Yes","No")</f>
        <v>No</v>
      </c>
      <c r="E3663">
        <v>1.0086308699363999E-2</v>
      </c>
      <c r="F3663">
        <f t="shared" si="63"/>
        <v>10.086308699364</v>
      </c>
      <c r="H3663">
        <v>1.8895864486694336</v>
      </c>
      <c r="I3663">
        <v>57602.003237971257</v>
      </c>
      <c r="J3663">
        <f>ROUND(Table1[[#This Row],[Discharge Time (s)]]/3600,3)</f>
        <v>16.001000000000001</v>
      </c>
    </row>
    <row r="3664" spans="1:10">
      <c r="A3664" t="s">
        <v>10</v>
      </c>
      <c r="B3664">
        <v>5</v>
      </c>
      <c r="C3664">
        <v>205</v>
      </c>
      <c r="D3664" t="str">
        <f>IF(OR(MOD((Table1[[#This Row],[Cycle]])-1,8)=0,Table1[[#This Row],[Cycle]]=1),"Yes","No")</f>
        <v>No</v>
      </c>
      <c r="E3664">
        <v>1.0073632205386001E-2</v>
      </c>
      <c r="F3664">
        <f t="shared" si="63"/>
        <v>10.073632205386001</v>
      </c>
      <c r="H3664">
        <v>1.9325443506240845</v>
      </c>
      <c r="I3664">
        <v>57602.004152677153</v>
      </c>
      <c r="J3664">
        <f>ROUND(Table1[[#This Row],[Discharge Time (s)]]/3600,3)</f>
        <v>16.001000000000001</v>
      </c>
    </row>
    <row r="3665" spans="1:10">
      <c r="A3665" t="s">
        <v>10</v>
      </c>
      <c r="B3665">
        <v>5</v>
      </c>
      <c r="C3665">
        <v>206</v>
      </c>
      <c r="D3665" t="str">
        <f>IF(OR(MOD((Table1[[#This Row],[Cycle]])-1,8)=0,Table1[[#This Row],[Cycle]]=1),"Yes","No")</f>
        <v>No</v>
      </c>
      <c r="E3665">
        <v>1.0071545598887999E-2</v>
      </c>
      <c r="F3665">
        <f t="shared" si="63"/>
        <v>10.071545598887999</v>
      </c>
      <c r="H3665">
        <v>1.9325443506240845</v>
      </c>
      <c r="I3665">
        <v>57600.038091517883</v>
      </c>
      <c r="J3665">
        <f>ROUND(Table1[[#This Row],[Discharge Time (s)]]/3600,3)</f>
        <v>16</v>
      </c>
    </row>
    <row r="3666" spans="1:10">
      <c r="A3666" t="s">
        <v>10</v>
      </c>
      <c r="B3666">
        <v>5</v>
      </c>
      <c r="C3666">
        <v>207</v>
      </c>
      <c r="D3666" t="str">
        <f>IF(OR(MOD((Table1[[#This Row],[Cycle]])-1,8)=0,Table1[[#This Row],[Cycle]]=1),"Yes","No")</f>
        <v>No</v>
      </c>
      <c r="E3666">
        <v>1.0076295987325999E-2</v>
      </c>
      <c r="F3666">
        <f t="shared" si="63"/>
        <v>10.076295987325999</v>
      </c>
      <c r="H3666">
        <v>1.8895864486694336</v>
      </c>
      <c r="I3666">
        <v>57602.003783309061</v>
      </c>
      <c r="J3666">
        <f>ROUND(Table1[[#This Row],[Discharge Time (s)]]/3600,3)</f>
        <v>16.001000000000001</v>
      </c>
    </row>
    <row r="3667" spans="1:10">
      <c r="A3667" t="s">
        <v>10</v>
      </c>
      <c r="B3667">
        <v>5</v>
      </c>
      <c r="C3667">
        <v>208</v>
      </c>
      <c r="D3667" t="str">
        <f>IF(OR(MOD((Table1[[#This Row],[Cycle]])-1,8)=0,Table1[[#This Row],[Cycle]]=1),"Yes","No")</f>
        <v>No</v>
      </c>
      <c r="E3667">
        <v>0</v>
      </c>
      <c r="F3667">
        <f t="shared" si="63"/>
        <v>0</v>
      </c>
      <c r="H3667">
        <v>1.8895864486694336</v>
      </c>
      <c r="I3667">
        <v>0</v>
      </c>
      <c r="J3667">
        <f>ROUND(Table1[[#This Row],[Discharge Time (s)]]/3600,3)</f>
        <v>0</v>
      </c>
    </row>
    <row r="3668" spans="1:10">
      <c r="A3668" t="s">
        <v>10</v>
      </c>
      <c r="B3668">
        <v>5</v>
      </c>
      <c r="C3668">
        <v>210</v>
      </c>
      <c r="D3668" t="str">
        <f>IF(OR(MOD((Table1[[#This Row],[Cycle]])-1,8)=0,Table1[[#This Row],[Cycle]]=1),"Yes","No")</f>
        <v>No</v>
      </c>
      <c r="E3668">
        <v>1.0073852958877E-2</v>
      </c>
      <c r="F3668">
        <f t="shared" si="63"/>
        <v>10.073852958877</v>
      </c>
      <c r="H3668">
        <v>2.1071555614471436</v>
      </c>
      <c r="I3668">
        <v>57602.005447544318</v>
      </c>
      <c r="J3668">
        <f>ROUND(Table1[[#This Row],[Discharge Time (s)]]/3600,3)</f>
        <v>16.001000000000001</v>
      </c>
    </row>
    <row r="3669" spans="1:10">
      <c r="A3669" t="s">
        <v>10</v>
      </c>
      <c r="B3669">
        <v>5</v>
      </c>
      <c r="C3669">
        <v>211</v>
      </c>
      <c r="D3669" t="str">
        <f>IF(OR(MOD((Table1[[#This Row],[Cycle]])-1,8)=0,Table1[[#This Row],[Cycle]]=1),"Yes","No")</f>
        <v>No</v>
      </c>
      <c r="E3669">
        <v>1.0075176896012001E-2</v>
      </c>
      <c r="F3669">
        <f t="shared" si="63"/>
        <v>10.075176896012001</v>
      </c>
      <c r="H3669">
        <v>1.8895864486694336</v>
      </c>
      <c r="I3669">
        <v>57601.989873331913</v>
      </c>
      <c r="J3669">
        <f>ROUND(Table1[[#This Row],[Discharge Time (s)]]/3600,3)</f>
        <v>16.001000000000001</v>
      </c>
    </row>
    <row r="3670" spans="1:10">
      <c r="A3670" t="s">
        <v>10</v>
      </c>
      <c r="B3670">
        <v>5</v>
      </c>
      <c r="C3670">
        <v>212</v>
      </c>
      <c r="D3670" t="str">
        <f>IF(OR(MOD((Table1[[#This Row],[Cycle]])-1,8)=0,Table1[[#This Row],[Cycle]]=1),"Yes","No")</f>
        <v>No</v>
      </c>
      <c r="E3670">
        <v>1.0079470480184999E-2</v>
      </c>
      <c r="F3670">
        <f t="shared" si="63"/>
        <v>10.079470480185</v>
      </c>
      <c r="H3670">
        <v>1.8035390377044678</v>
      </c>
      <c r="I3670">
        <v>57602.003873576781</v>
      </c>
      <c r="J3670">
        <f>ROUND(Table1[[#This Row],[Discharge Time (s)]]/3600,3)</f>
        <v>16.001000000000001</v>
      </c>
    </row>
    <row r="3671" spans="1:10">
      <c r="A3671" t="s">
        <v>10</v>
      </c>
      <c r="B3671">
        <v>5</v>
      </c>
      <c r="C3671">
        <v>213</v>
      </c>
      <c r="D3671" t="str">
        <f>IF(OR(MOD((Table1[[#This Row],[Cycle]])-1,8)=0,Table1[[#This Row],[Cycle]]=1),"Yes","No")</f>
        <v>No</v>
      </c>
      <c r="E3671">
        <v>1.007901186876E-2</v>
      </c>
      <c r="F3671">
        <f t="shared" si="63"/>
        <v>10.07901186876</v>
      </c>
      <c r="H3671">
        <v>1.8456425666809082</v>
      </c>
      <c r="I3671">
        <v>57602.003231170514</v>
      </c>
      <c r="J3671">
        <f>ROUND(Table1[[#This Row],[Discharge Time (s)]]/3600,3)</f>
        <v>16.001000000000001</v>
      </c>
    </row>
    <row r="3672" spans="1:10">
      <c r="A3672" t="s">
        <v>10</v>
      </c>
      <c r="B3672">
        <v>5</v>
      </c>
      <c r="C3672">
        <v>214</v>
      </c>
      <c r="D3672" t="str">
        <f>IF(OR(MOD((Table1[[#This Row],[Cycle]])-1,8)=0,Table1[[#This Row],[Cycle]]=1),"Yes","No")</f>
        <v>No</v>
      </c>
      <c r="E3672">
        <v>1.0076863155715999E-2</v>
      </c>
      <c r="F3672">
        <f t="shared" si="63"/>
        <v>10.076863155716</v>
      </c>
      <c r="H3672">
        <v>1.8895864486694336</v>
      </c>
      <c r="I3672">
        <v>57602.002123850776</v>
      </c>
      <c r="J3672">
        <f>ROUND(Table1[[#This Row],[Discharge Time (s)]]/3600,3)</f>
        <v>16.001000000000001</v>
      </c>
    </row>
    <row r="3673" spans="1:10">
      <c r="A3673" t="s">
        <v>10</v>
      </c>
      <c r="B3673">
        <v>5</v>
      </c>
      <c r="C3673">
        <v>215</v>
      </c>
      <c r="D3673" t="str">
        <f>IF(OR(MOD((Table1[[#This Row],[Cycle]])-1,8)=0,Table1[[#This Row],[Cycle]]=1),"Yes","No")</f>
        <v>No</v>
      </c>
      <c r="E3673">
        <v>1.0083051158347E-2</v>
      </c>
      <c r="F3673">
        <f t="shared" si="63"/>
        <v>10.083051158346999</v>
      </c>
      <c r="H3673">
        <v>1.8895864486694336</v>
      </c>
      <c r="I3673">
        <v>57601.990286804874</v>
      </c>
      <c r="J3673">
        <f>ROUND(Table1[[#This Row],[Discharge Time (s)]]/3600,3)</f>
        <v>16.001000000000001</v>
      </c>
    </row>
    <row r="3674" spans="1:10">
      <c r="A3674" t="s">
        <v>10</v>
      </c>
      <c r="B3674">
        <v>5</v>
      </c>
      <c r="C3674">
        <v>216</v>
      </c>
      <c r="D3674" t="str">
        <f>IF(OR(MOD((Table1[[#This Row],[Cycle]])-1,8)=0,Table1[[#This Row],[Cycle]]=1),"Yes","No")</f>
        <v>No</v>
      </c>
      <c r="E3674">
        <v>0</v>
      </c>
      <c r="F3674">
        <f t="shared" si="63"/>
        <v>0</v>
      </c>
      <c r="H3674">
        <v>1.8895864486694336</v>
      </c>
      <c r="I3674">
        <v>0</v>
      </c>
      <c r="J3674">
        <f>ROUND(Table1[[#This Row],[Discharge Time (s)]]/3600,3)</f>
        <v>0</v>
      </c>
    </row>
    <row r="3675" spans="1:10">
      <c r="A3675" t="s">
        <v>10</v>
      </c>
      <c r="B3675">
        <v>5</v>
      </c>
      <c r="C3675">
        <v>218</v>
      </c>
      <c r="D3675" t="str">
        <f>IF(OR(MOD((Table1[[#This Row],[Cycle]])-1,8)=0,Table1[[#This Row],[Cycle]]=1),"Yes","No")</f>
        <v>No</v>
      </c>
      <c r="E3675">
        <v>1.0074844590267E-2</v>
      </c>
      <c r="F3675">
        <f t="shared" si="63"/>
        <v>10.074844590267</v>
      </c>
      <c r="H3675">
        <v>2.196073055267334</v>
      </c>
      <c r="I3675">
        <v>57602.001341880197</v>
      </c>
      <c r="J3675">
        <f>ROUND(Table1[[#This Row],[Discharge Time (s)]]/3600,3)</f>
        <v>16.001000000000001</v>
      </c>
    </row>
    <row r="3676" spans="1:10">
      <c r="A3676" t="s">
        <v>10</v>
      </c>
      <c r="B3676">
        <v>5</v>
      </c>
      <c r="C3676">
        <v>219</v>
      </c>
      <c r="D3676" t="str">
        <f>IF(OR(MOD((Table1[[#This Row],[Cycle]])-1,8)=0,Table1[[#This Row],[Cycle]]=1),"Yes","No")</f>
        <v>No</v>
      </c>
      <c r="E3676">
        <v>1.0070210679651999E-2</v>
      </c>
      <c r="F3676">
        <f t="shared" si="63"/>
        <v>10.070210679652</v>
      </c>
      <c r="H3676">
        <v>1.8475278615951538</v>
      </c>
      <c r="I3676">
        <v>57602.001475675643</v>
      </c>
      <c r="J3676">
        <f>ROUND(Table1[[#This Row],[Discharge Time (s)]]/3600,3)</f>
        <v>16.001000000000001</v>
      </c>
    </row>
    <row r="3677" spans="1:10">
      <c r="A3677" t="s">
        <v>10</v>
      </c>
      <c r="B3677">
        <v>5</v>
      </c>
      <c r="C3677">
        <v>220</v>
      </c>
      <c r="D3677" t="str">
        <f>IF(OR(MOD((Table1[[#This Row],[Cycle]])-1,8)=0,Table1[[#This Row],[Cycle]]=1),"Yes","No")</f>
        <v>No</v>
      </c>
      <c r="E3677">
        <v>1.0068982650740001E-2</v>
      </c>
      <c r="F3677">
        <f t="shared" si="63"/>
        <v>10.068982650740001</v>
      </c>
      <c r="H3677">
        <v>1.890550971031189</v>
      </c>
      <c r="I3677">
        <v>57602.004401857092</v>
      </c>
      <c r="J3677">
        <f>ROUND(Table1[[#This Row],[Discharge Time (s)]]/3600,3)</f>
        <v>16.001000000000001</v>
      </c>
    </row>
    <row r="3678" spans="1:10">
      <c r="A3678" t="s">
        <v>10</v>
      </c>
      <c r="B3678">
        <v>5</v>
      </c>
      <c r="C3678">
        <v>221</v>
      </c>
      <c r="D3678" t="str">
        <f>IF(OR(MOD((Table1[[#This Row],[Cycle]])-1,8)=0,Table1[[#This Row],[Cycle]]=1),"Yes","No")</f>
        <v>No</v>
      </c>
      <c r="E3678">
        <v>1.0063034291039E-2</v>
      </c>
      <c r="F3678">
        <f t="shared" si="63"/>
        <v>10.063034291039001</v>
      </c>
      <c r="H3678">
        <v>1.846584677696228</v>
      </c>
      <c r="I3678">
        <v>57602.0013682137</v>
      </c>
      <c r="J3678">
        <f>ROUND(Table1[[#This Row],[Discharge Time (s)]]/3600,3)</f>
        <v>16.001000000000001</v>
      </c>
    </row>
    <row r="3679" spans="1:10">
      <c r="A3679" t="s">
        <v>10</v>
      </c>
      <c r="B3679">
        <v>5</v>
      </c>
      <c r="C3679">
        <v>222</v>
      </c>
      <c r="D3679" t="str">
        <f>IF(OR(MOD((Table1[[#This Row],[Cycle]])-1,8)=0,Table1[[#This Row],[Cycle]]=1),"Yes","No")</f>
        <v>No</v>
      </c>
      <c r="E3679">
        <v>1.0070719979269E-2</v>
      </c>
      <c r="F3679">
        <f t="shared" si="63"/>
        <v>10.070719979269001</v>
      </c>
      <c r="H3679">
        <v>1.933530330657959</v>
      </c>
      <c r="I3679">
        <v>57602.006000826041</v>
      </c>
      <c r="J3679">
        <f>ROUND(Table1[[#This Row],[Discharge Time (s)]]/3600,3)</f>
        <v>16.001000000000001</v>
      </c>
    </row>
    <row r="3680" spans="1:10">
      <c r="A3680" t="s">
        <v>10</v>
      </c>
      <c r="B3680">
        <v>5</v>
      </c>
      <c r="C3680">
        <v>223</v>
      </c>
      <c r="D3680" t="str">
        <f>IF(OR(MOD((Table1[[#This Row],[Cycle]])-1,8)=0,Table1[[#This Row],[Cycle]]=1),"Yes","No")</f>
        <v>No</v>
      </c>
      <c r="E3680">
        <v>1.0070386019868E-2</v>
      </c>
      <c r="F3680">
        <f t="shared" si="63"/>
        <v>10.070386019868</v>
      </c>
      <c r="H3680">
        <v>1.933530330657959</v>
      </c>
      <c r="I3680">
        <v>57602.004046228423</v>
      </c>
      <c r="J3680">
        <f>ROUND(Table1[[#This Row],[Discharge Time (s)]]/3600,3)</f>
        <v>16.001000000000001</v>
      </c>
    </row>
    <row r="3681" spans="1:10">
      <c r="A3681" t="s">
        <v>10</v>
      </c>
      <c r="B3681">
        <v>5</v>
      </c>
      <c r="C3681">
        <v>224</v>
      </c>
      <c r="D3681" t="str">
        <f>IF(OR(MOD((Table1[[#This Row],[Cycle]])-1,8)=0,Table1[[#This Row],[Cycle]]=1),"Yes","No")</f>
        <v>No</v>
      </c>
      <c r="E3681">
        <v>0</v>
      </c>
      <c r="F3681">
        <f t="shared" si="63"/>
        <v>0</v>
      </c>
      <c r="H3681">
        <v>1.933530330657959</v>
      </c>
      <c r="I3681">
        <v>0</v>
      </c>
      <c r="J3681">
        <f>ROUND(Table1[[#This Row],[Discharge Time (s)]]/3600,3)</f>
        <v>0</v>
      </c>
    </row>
    <row r="3682" spans="1:10">
      <c r="A3682" t="s">
        <v>10</v>
      </c>
      <c r="B3682">
        <v>5</v>
      </c>
      <c r="C3682">
        <v>226</v>
      </c>
      <c r="D3682" t="str">
        <f>IF(OR(MOD((Table1[[#This Row],[Cycle]])-1,8)=0,Table1[[#This Row],[Cycle]]=1),"Yes","No")</f>
        <v>No</v>
      </c>
      <c r="E3682">
        <v>1.0095163525717999E-2</v>
      </c>
      <c r="F3682">
        <f t="shared" si="63"/>
        <v>10.095163525718</v>
      </c>
      <c r="H3682">
        <v>2.1082301139831543</v>
      </c>
      <c r="I3682">
        <v>57601.993524386708</v>
      </c>
      <c r="J3682">
        <f>ROUND(Table1[[#This Row],[Discharge Time (s)]]/3600,3)</f>
        <v>16.001000000000001</v>
      </c>
    </row>
    <row r="3683" spans="1:10">
      <c r="A3683" t="s">
        <v>10</v>
      </c>
      <c r="B3683">
        <v>5</v>
      </c>
      <c r="C3683">
        <v>227</v>
      </c>
      <c r="D3683" t="str">
        <f>IF(OR(MOD((Table1[[#This Row],[Cycle]])-1,8)=0,Table1[[#This Row],[Cycle]]=1),"Yes","No")</f>
        <v>No</v>
      </c>
      <c r="E3683">
        <v>1.0071085222867E-2</v>
      </c>
      <c r="F3683">
        <f t="shared" si="63"/>
        <v>10.071085222867</v>
      </c>
      <c r="H3683">
        <v>1.890550971031189</v>
      </c>
      <c r="I3683">
        <v>57602.003310042819</v>
      </c>
      <c r="J3683">
        <f>ROUND(Table1[[#This Row],[Discharge Time (s)]]/3600,3)</f>
        <v>16.001000000000001</v>
      </c>
    </row>
    <row r="3684" spans="1:10">
      <c r="A3684" t="s">
        <v>10</v>
      </c>
      <c r="B3684">
        <v>5</v>
      </c>
      <c r="C3684">
        <v>228</v>
      </c>
      <c r="D3684" t="str">
        <f>IF(OR(MOD((Table1[[#This Row],[Cycle]])-1,8)=0,Table1[[#This Row],[Cycle]]=1),"Yes","No")</f>
        <v>No</v>
      </c>
      <c r="E3684">
        <v>1.0068015783759999E-2</v>
      </c>
      <c r="F3684">
        <f t="shared" si="63"/>
        <v>10.06801578376</v>
      </c>
      <c r="H3684">
        <v>1.9764658212661743</v>
      </c>
      <c r="I3684">
        <v>57602.003751803553</v>
      </c>
      <c r="J3684">
        <f>ROUND(Table1[[#This Row],[Discharge Time (s)]]/3600,3)</f>
        <v>16.001000000000001</v>
      </c>
    </row>
    <row r="3685" spans="1:10">
      <c r="A3685" t="s">
        <v>10</v>
      </c>
      <c r="B3685">
        <v>5</v>
      </c>
      <c r="C3685">
        <v>229</v>
      </c>
      <c r="D3685" t="str">
        <f>IF(OR(MOD((Table1[[#This Row],[Cycle]])-1,8)=0,Table1[[#This Row],[Cycle]]=1),"Yes","No")</f>
        <v>No</v>
      </c>
      <c r="E3685">
        <v>1.0071338851753001E-2</v>
      </c>
      <c r="F3685">
        <f t="shared" si="63"/>
        <v>10.071338851753001</v>
      </c>
      <c r="H3685">
        <v>1.9774742126464844</v>
      </c>
      <c r="I3685">
        <v>57602.003657112269</v>
      </c>
      <c r="J3685">
        <f>ROUND(Table1[[#This Row],[Discharge Time (s)]]/3600,3)</f>
        <v>16.001000000000001</v>
      </c>
    </row>
    <row r="3686" spans="1:10">
      <c r="A3686" t="s">
        <v>10</v>
      </c>
      <c r="B3686">
        <v>5</v>
      </c>
      <c r="C3686">
        <v>230</v>
      </c>
      <c r="D3686" t="str">
        <f>IF(OR(MOD((Table1[[#This Row],[Cycle]])-1,8)=0,Table1[[#This Row],[Cycle]]=1),"Yes","No")</f>
        <v>No</v>
      </c>
      <c r="E3686">
        <v>1.0072174644873E-2</v>
      </c>
      <c r="F3686">
        <f t="shared" si="63"/>
        <v>10.072174644873</v>
      </c>
      <c r="H3686">
        <v>1.890550971031189</v>
      </c>
      <c r="I3686">
        <v>57602.003732092591</v>
      </c>
      <c r="J3686">
        <f>ROUND(Table1[[#This Row],[Discharge Time (s)]]/3600,3)</f>
        <v>16.001000000000001</v>
      </c>
    </row>
    <row r="3687" spans="1:10">
      <c r="A3687" t="s">
        <v>10</v>
      </c>
      <c r="B3687">
        <v>5</v>
      </c>
      <c r="C3687">
        <v>231</v>
      </c>
      <c r="D3687" t="str">
        <f>IF(OR(MOD((Table1[[#This Row],[Cycle]])-1,8)=0,Table1[[#This Row],[Cycle]]=1),"Yes","No")</f>
        <v>No</v>
      </c>
      <c r="E3687">
        <v>1.0080013770853E-2</v>
      </c>
      <c r="F3687">
        <f t="shared" si="63"/>
        <v>10.080013770853</v>
      </c>
      <c r="H3687">
        <v>1.8915165662765503</v>
      </c>
      <c r="I3687">
        <v>57602.003472014221</v>
      </c>
      <c r="J3687">
        <f>ROUND(Table1[[#This Row],[Discharge Time (s)]]/3600,3)</f>
        <v>16.001000000000001</v>
      </c>
    </row>
    <row r="3688" spans="1:10">
      <c r="A3688" t="s">
        <v>10</v>
      </c>
      <c r="B3688">
        <v>5</v>
      </c>
      <c r="C3688">
        <v>232</v>
      </c>
      <c r="D3688" t="str">
        <f>IF(OR(MOD((Table1[[#This Row],[Cycle]])-1,8)=0,Table1[[#This Row],[Cycle]]=1),"Yes","No")</f>
        <v>No</v>
      </c>
      <c r="E3688">
        <v>0</v>
      </c>
      <c r="F3688">
        <f t="shared" si="63"/>
        <v>0</v>
      </c>
      <c r="H3688">
        <v>1.8915165662765503</v>
      </c>
      <c r="I3688">
        <v>0</v>
      </c>
      <c r="J3688">
        <f>ROUND(Table1[[#This Row],[Discharge Time (s)]]/3600,3)</f>
        <v>0</v>
      </c>
    </row>
    <row r="3689" spans="1:10">
      <c r="A3689" t="s">
        <v>10</v>
      </c>
      <c r="B3689">
        <v>5</v>
      </c>
      <c r="C3689">
        <v>234</v>
      </c>
      <c r="D3689" t="str">
        <f>IF(OR(MOD((Table1[[#This Row],[Cycle]])-1,8)=0,Table1[[#This Row],[Cycle]]=1),"Yes","No")</f>
        <v>No</v>
      </c>
      <c r="E3689">
        <v>1.0089585973443E-2</v>
      </c>
      <c r="F3689">
        <f t="shared" si="63"/>
        <v>10.089585973443</v>
      </c>
      <c r="H3689">
        <v>2.1093058586120605</v>
      </c>
      <c r="I3689">
        <v>57602.003565048239</v>
      </c>
      <c r="J3689">
        <f>ROUND(Table1[[#This Row],[Discharge Time (s)]]/3600,3)</f>
        <v>16.001000000000001</v>
      </c>
    </row>
    <row r="3690" spans="1:10">
      <c r="A3690" t="s">
        <v>10</v>
      </c>
      <c r="B3690">
        <v>5</v>
      </c>
      <c r="C3690">
        <v>235</v>
      </c>
      <c r="D3690" t="str">
        <f>IF(OR(MOD((Table1[[#This Row],[Cycle]])-1,8)=0,Table1[[#This Row],[Cycle]]=1),"Yes","No")</f>
        <v>No</v>
      </c>
      <c r="E3690">
        <v>1.007159927399E-2</v>
      </c>
      <c r="F3690">
        <f t="shared" si="63"/>
        <v>10.07159927399</v>
      </c>
      <c r="H3690">
        <v>1.890550971031189</v>
      </c>
      <c r="I3690">
        <v>57602.003844332081</v>
      </c>
      <c r="J3690">
        <f>ROUND(Table1[[#This Row],[Discharge Time (s)]]/3600,3)</f>
        <v>16.001000000000001</v>
      </c>
    </row>
    <row r="3691" spans="1:10">
      <c r="A3691" t="s">
        <v>10</v>
      </c>
      <c r="B3691">
        <v>5</v>
      </c>
      <c r="C3691">
        <v>236</v>
      </c>
      <c r="D3691" t="str">
        <f>IF(OR(MOD((Table1[[#This Row],[Cycle]])-1,8)=0,Table1[[#This Row],[Cycle]]=1),"Yes","No")</f>
        <v>No</v>
      </c>
      <c r="E3691">
        <v>1.0070644030574E-2</v>
      </c>
      <c r="F3691">
        <f t="shared" si="63"/>
        <v>10.070644030574</v>
      </c>
      <c r="H3691">
        <v>1.890550971031189</v>
      </c>
      <c r="I3691">
        <v>57602.003845054096</v>
      </c>
      <c r="J3691">
        <f>ROUND(Table1[[#This Row],[Discharge Time (s)]]/3600,3)</f>
        <v>16.001000000000001</v>
      </c>
    </row>
    <row r="3692" spans="1:10">
      <c r="A3692" t="s">
        <v>10</v>
      </c>
      <c r="B3692">
        <v>5</v>
      </c>
      <c r="C3692">
        <v>237</v>
      </c>
      <c r="D3692" t="str">
        <f>IF(OR(MOD((Table1[[#This Row],[Cycle]])-1,8)=0,Table1[[#This Row],[Cycle]]=1),"Yes","No")</f>
        <v>No</v>
      </c>
      <c r="E3692">
        <v>1.0083718564696E-2</v>
      </c>
      <c r="F3692">
        <f t="shared" si="63"/>
        <v>10.083718564695999</v>
      </c>
      <c r="H3692">
        <v>1.8886228799819946</v>
      </c>
      <c r="I3692">
        <v>57600.037837227712</v>
      </c>
      <c r="J3692">
        <f>ROUND(Table1[[#This Row],[Discharge Time (s)]]/3600,3)</f>
        <v>16</v>
      </c>
    </row>
    <row r="3693" spans="1:10">
      <c r="A3693" t="s">
        <v>10</v>
      </c>
      <c r="B3693">
        <v>5</v>
      </c>
      <c r="C3693">
        <v>238</v>
      </c>
      <c r="D3693" t="str">
        <f>IF(OR(MOD((Table1[[#This Row],[Cycle]])-1,8)=0,Table1[[#This Row],[Cycle]]=1),"Yes","No")</f>
        <v>No</v>
      </c>
      <c r="E3693">
        <v>1.0094956523911999E-2</v>
      </c>
      <c r="F3693">
        <f t="shared" si="63"/>
        <v>10.094956523912</v>
      </c>
      <c r="H3693">
        <v>1.9774742126464844</v>
      </c>
      <c r="I3693">
        <v>57600.037786781933</v>
      </c>
      <c r="J3693">
        <f>ROUND(Table1[[#This Row],[Discharge Time (s)]]/3600,3)</f>
        <v>16</v>
      </c>
    </row>
    <row r="3694" spans="1:10">
      <c r="A3694" t="s">
        <v>10</v>
      </c>
      <c r="B3694">
        <v>5</v>
      </c>
      <c r="C3694">
        <v>239</v>
      </c>
      <c r="D3694" t="str">
        <f>IF(OR(MOD((Table1[[#This Row],[Cycle]])-1,8)=0,Table1[[#This Row],[Cycle]]=1),"Yes","No")</f>
        <v>No</v>
      </c>
      <c r="E3694">
        <v>1.0093111790771001E-2</v>
      </c>
      <c r="F3694">
        <f t="shared" si="63"/>
        <v>10.093111790771001</v>
      </c>
      <c r="H3694">
        <v>1.9345172643661499</v>
      </c>
      <c r="I3694">
        <v>57600.040527657518</v>
      </c>
      <c r="J3694">
        <f>ROUND(Table1[[#This Row],[Discharge Time (s)]]/3600,3)</f>
        <v>16</v>
      </c>
    </row>
    <row r="3695" spans="1:10">
      <c r="A3695" t="s">
        <v>10</v>
      </c>
      <c r="B3695">
        <v>5</v>
      </c>
      <c r="C3695">
        <v>240</v>
      </c>
      <c r="D3695" t="str">
        <f>IF(OR(MOD((Table1[[#This Row],[Cycle]])-1,8)=0,Table1[[#This Row],[Cycle]]=1),"Yes","No")</f>
        <v>No</v>
      </c>
      <c r="E3695">
        <v>0</v>
      </c>
      <c r="F3695">
        <f t="shared" si="63"/>
        <v>0</v>
      </c>
      <c r="H3695">
        <v>1.9345172643661499</v>
      </c>
      <c r="I3695">
        <v>0</v>
      </c>
      <c r="J3695">
        <f>ROUND(Table1[[#This Row],[Discharge Time (s)]]/3600,3)</f>
        <v>0</v>
      </c>
    </row>
    <row r="3696" spans="1:10">
      <c r="A3696" t="s">
        <v>10</v>
      </c>
      <c r="B3696">
        <v>5</v>
      </c>
      <c r="C3696">
        <v>242</v>
      </c>
      <c r="D3696" t="str">
        <f>IF(OR(MOD((Table1[[#This Row],[Cycle]])-1,8)=0,Table1[[#This Row],[Cycle]]=1),"Yes","No")</f>
        <v>No</v>
      </c>
      <c r="E3696">
        <v>1.0089533958607001E-2</v>
      </c>
      <c r="F3696">
        <f t="shared" si="63"/>
        <v>10.089533958607001</v>
      </c>
      <c r="H3696">
        <v>2.1510546207427979</v>
      </c>
      <c r="I3696">
        <v>57602.003871337423</v>
      </c>
      <c r="J3696">
        <f>ROUND(Table1[[#This Row],[Discharge Time (s)]]/3600,3)</f>
        <v>16.001000000000001</v>
      </c>
    </row>
    <row r="3697" spans="1:10">
      <c r="A3697" t="s">
        <v>10</v>
      </c>
      <c r="B3697">
        <v>5</v>
      </c>
      <c r="C3697">
        <v>243</v>
      </c>
      <c r="D3697" t="str">
        <f>IF(OR(MOD((Table1[[#This Row],[Cycle]])-1,8)=0,Table1[[#This Row],[Cycle]]=1),"Yes","No")</f>
        <v>No</v>
      </c>
      <c r="E3697">
        <v>1.0073327931175E-2</v>
      </c>
      <c r="F3697">
        <f t="shared" si="63"/>
        <v>10.073327931174999</v>
      </c>
      <c r="H3697">
        <v>2.0203871726989746</v>
      </c>
      <c r="I3697">
        <v>57602.003787533773</v>
      </c>
      <c r="J3697">
        <f>ROUND(Table1[[#This Row],[Discharge Time (s)]]/3600,3)</f>
        <v>16.001000000000001</v>
      </c>
    </row>
    <row r="3698" spans="1:10">
      <c r="A3698" t="s">
        <v>10</v>
      </c>
      <c r="B3698">
        <v>5</v>
      </c>
      <c r="C3698">
        <v>244</v>
      </c>
      <c r="D3698" t="str">
        <f>IF(OR(MOD((Table1[[#This Row],[Cycle]])-1,8)=0,Table1[[#This Row],[Cycle]]=1),"Yes","No")</f>
        <v>No</v>
      </c>
      <c r="E3698">
        <v>1.0080614467207E-2</v>
      </c>
      <c r="F3698">
        <f t="shared" si="63"/>
        <v>10.080614467207001</v>
      </c>
      <c r="H3698">
        <v>1.9764658212661743</v>
      </c>
      <c r="I3698">
        <v>57601.99606098271</v>
      </c>
      <c r="J3698">
        <f>ROUND(Table1[[#This Row],[Discharge Time (s)]]/3600,3)</f>
        <v>16.001000000000001</v>
      </c>
    </row>
    <row r="3699" spans="1:10">
      <c r="A3699" t="s">
        <v>10</v>
      </c>
      <c r="B3699">
        <v>5</v>
      </c>
      <c r="C3699">
        <v>245</v>
      </c>
      <c r="D3699" t="str">
        <f>IF(OR(MOD((Table1[[#This Row],[Cycle]])-1,8)=0,Table1[[#This Row],[Cycle]]=1),"Yes","No")</f>
        <v>No</v>
      </c>
      <c r="E3699">
        <v>1.0093152410193E-2</v>
      </c>
      <c r="F3699">
        <f t="shared" si="63"/>
        <v>10.093152410193001</v>
      </c>
      <c r="H3699">
        <v>1.9764658212661743</v>
      </c>
      <c r="I3699">
        <v>57602.002720079981</v>
      </c>
      <c r="J3699">
        <f>ROUND(Table1[[#This Row],[Discharge Time (s)]]/3600,3)</f>
        <v>16.001000000000001</v>
      </c>
    </row>
    <row r="3700" spans="1:10">
      <c r="A3700" t="s">
        <v>10</v>
      </c>
      <c r="B3700">
        <v>5</v>
      </c>
      <c r="C3700">
        <v>246</v>
      </c>
      <c r="D3700" t="str">
        <f>IF(OR(MOD((Table1[[#This Row],[Cycle]])-1,8)=0,Table1[[#This Row],[Cycle]]=1),"Yes","No")</f>
        <v>No</v>
      </c>
      <c r="E3700">
        <v>1.0090042220731E-2</v>
      </c>
      <c r="F3700">
        <f t="shared" si="63"/>
        <v>10.090042220731</v>
      </c>
      <c r="H3700">
        <v>2.019357442855835</v>
      </c>
      <c r="I3700">
        <v>57602.010661905297</v>
      </c>
      <c r="J3700">
        <f>ROUND(Table1[[#This Row],[Discharge Time (s)]]/3600,3)</f>
        <v>16.001000000000001</v>
      </c>
    </row>
    <row r="3701" spans="1:10">
      <c r="A3701" t="s">
        <v>10</v>
      </c>
      <c r="B3701">
        <v>5</v>
      </c>
      <c r="C3701">
        <v>247</v>
      </c>
      <c r="D3701" t="str">
        <f>IF(OR(MOD((Table1[[#This Row],[Cycle]])-1,8)=0,Table1[[#This Row],[Cycle]]=1),"Yes","No")</f>
        <v>No</v>
      </c>
      <c r="E3701">
        <v>1.0082604139399E-2</v>
      </c>
      <c r="F3701">
        <f t="shared" si="63"/>
        <v>10.082604139398999</v>
      </c>
      <c r="H3701">
        <v>1.9774742126464844</v>
      </c>
      <c r="I3701">
        <v>57602.002557846296</v>
      </c>
      <c r="J3701">
        <f>ROUND(Table1[[#This Row],[Discharge Time (s)]]/3600,3)</f>
        <v>16.001000000000001</v>
      </c>
    </row>
    <row r="3702" spans="1:10">
      <c r="A3702" t="s">
        <v>10</v>
      </c>
      <c r="B3702">
        <v>5</v>
      </c>
      <c r="C3702">
        <v>248</v>
      </c>
      <c r="D3702" t="str">
        <f>IF(OR(MOD((Table1[[#This Row],[Cycle]])-1,8)=0,Table1[[#This Row],[Cycle]]=1),"Yes","No")</f>
        <v>No</v>
      </c>
      <c r="E3702">
        <v>0</v>
      </c>
      <c r="F3702">
        <f t="shared" si="63"/>
        <v>0</v>
      </c>
      <c r="H3702">
        <v>1.9774742126464844</v>
      </c>
      <c r="I3702">
        <v>0</v>
      </c>
      <c r="J3702">
        <f>ROUND(Table1[[#This Row],[Discharge Time (s)]]/3600,3)</f>
        <v>0</v>
      </c>
    </row>
    <row r="3703" spans="1:10">
      <c r="A3703" t="s">
        <v>10</v>
      </c>
      <c r="B3703">
        <v>5</v>
      </c>
      <c r="C3703">
        <v>250</v>
      </c>
      <c r="D3703" t="str">
        <f>IF(OR(MOD((Table1[[#This Row],[Cycle]])-1,8)=0,Table1[[#This Row],[Cycle]]=1),"Yes","No")</f>
        <v>No</v>
      </c>
      <c r="E3703">
        <v>1.0093633285146E-2</v>
      </c>
      <c r="F3703">
        <f t="shared" si="63"/>
        <v>10.093633285146</v>
      </c>
      <c r="H3703">
        <v>2.1114604473114014</v>
      </c>
      <c r="I3703">
        <v>57602.00363630931</v>
      </c>
      <c r="J3703">
        <f>ROUND(Table1[[#This Row],[Discharge Time (s)]]/3600,3)</f>
        <v>16.001000000000001</v>
      </c>
    </row>
    <row r="3704" spans="1:10">
      <c r="A3704" t="s">
        <v>10</v>
      </c>
      <c r="B3704">
        <v>5</v>
      </c>
      <c r="C3704">
        <v>251</v>
      </c>
      <c r="D3704" t="str">
        <f>IF(OR(MOD((Table1[[#This Row],[Cycle]])-1,8)=0,Table1[[#This Row],[Cycle]]=1),"Yes","No")</f>
        <v>No</v>
      </c>
      <c r="E3704">
        <v>1.0081344750106001E-2</v>
      </c>
      <c r="F3704">
        <f t="shared" si="63"/>
        <v>10.081344750106</v>
      </c>
      <c r="H3704">
        <v>2.0203871726989746</v>
      </c>
      <c r="I3704">
        <v>57601.991266473095</v>
      </c>
      <c r="J3704">
        <f>ROUND(Table1[[#This Row],[Discharge Time (s)]]/3600,3)</f>
        <v>16.001000000000001</v>
      </c>
    </row>
    <row r="3705" spans="1:10">
      <c r="A3705" t="s">
        <v>10</v>
      </c>
      <c r="B3705">
        <v>5</v>
      </c>
      <c r="C3705">
        <v>252</v>
      </c>
      <c r="D3705" t="str">
        <f>IF(OR(MOD((Table1[[#This Row],[Cycle]])-1,8)=0,Table1[[#This Row],[Cycle]]=1),"Yes","No")</f>
        <v>No</v>
      </c>
      <c r="E3705">
        <v>1.0094773526667E-2</v>
      </c>
      <c r="F3705">
        <f t="shared" si="63"/>
        <v>10.094773526667</v>
      </c>
      <c r="H3705">
        <v>1.9764658212661743</v>
      </c>
      <c r="I3705">
        <v>57602.003775290854</v>
      </c>
      <c r="J3705">
        <f>ROUND(Table1[[#This Row],[Discharge Time (s)]]/3600,3)</f>
        <v>16.001000000000001</v>
      </c>
    </row>
    <row r="3706" spans="1:10">
      <c r="A3706" t="s">
        <v>10</v>
      </c>
      <c r="B3706">
        <v>5</v>
      </c>
      <c r="C3706">
        <v>253</v>
      </c>
      <c r="D3706" t="str">
        <f>IF(OR(MOD((Table1[[#This Row],[Cycle]])-1,8)=0,Table1[[#This Row],[Cycle]]=1),"Yes","No")</f>
        <v>No</v>
      </c>
      <c r="E3706">
        <v>1.0095692003290999E-2</v>
      </c>
      <c r="F3706">
        <f t="shared" si="63"/>
        <v>10.095692003290999</v>
      </c>
      <c r="H3706">
        <v>1.933530330657959</v>
      </c>
      <c r="I3706">
        <v>57602.003578718693</v>
      </c>
      <c r="J3706">
        <f>ROUND(Table1[[#This Row],[Discharge Time (s)]]/3600,3)</f>
        <v>16.001000000000001</v>
      </c>
    </row>
    <row r="3707" spans="1:10">
      <c r="A3707" t="s">
        <v>10</v>
      </c>
      <c r="B3707">
        <v>5</v>
      </c>
      <c r="C3707">
        <v>254</v>
      </c>
      <c r="D3707" t="str">
        <f>IF(OR(MOD((Table1[[#This Row],[Cycle]])-1,8)=0,Table1[[#This Row],[Cycle]]=1),"Yes","No")</f>
        <v>No</v>
      </c>
      <c r="E3707">
        <v>1.0100374111395E-2</v>
      </c>
      <c r="F3707">
        <f t="shared" si="63"/>
        <v>10.100374111395</v>
      </c>
      <c r="H3707">
        <v>2.0622055530548096</v>
      </c>
      <c r="I3707">
        <v>57602.003555666597</v>
      </c>
      <c r="J3707">
        <f>ROUND(Table1[[#This Row],[Discharge Time (s)]]/3600,3)</f>
        <v>16.001000000000001</v>
      </c>
    </row>
    <row r="3708" spans="1:10">
      <c r="A3708" t="s">
        <v>10</v>
      </c>
      <c r="B3708">
        <v>5</v>
      </c>
      <c r="C3708">
        <v>255</v>
      </c>
      <c r="D3708" t="str">
        <f>IF(OR(MOD((Table1[[#This Row],[Cycle]])-1,8)=0,Table1[[#This Row],[Cycle]]=1),"Yes","No")</f>
        <v>No</v>
      </c>
      <c r="E3708">
        <v>1.0101674734991999E-2</v>
      </c>
      <c r="F3708">
        <f t="shared" si="63"/>
        <v>10.101674734991999</v>
      </c>
      <c r="H3708">
        <v>1.9774742126464844</v>
      </c>
      <c r="I3708">
        <v>57602.003901133023</v>
      </c>
      <c r="J3708">
        <f>ROUND(Table1[[#This Row],[Discharge Time (s)]]/3600,3)</f>
        <v>16.001000000000001</v>
      </c>
    </row>
    <row r="3709" spans="1:10">
      <c r="A3709" t="s">
        <v>10</v>
      </c>
      <c r="B3709">
        <v>5</v>
      </c>
      <c r="C3709">
        <v>256</v>
      </c>
      <c r="D3709" t="str">
        <f>IF(OR(MOD((Table1[[#This Row],[Cycle]])-1,8)=0,Table1[[#This Row],[Cycle]]=1),"Yes","No")</f>
        <v>No</v>
      </c>
      <c r="E3709">
        <v>0</v>
      </c>
      <c r="F3709">
        <f t="shared" si="63"/>
        <v>0</v>
      </c>
      <c r="H3709">
        <v>1.9774742126464844</v>
      </c>
      <c r="I3709">
        <v>0</v>
      </c>
      <c r="J3709">
        <f>ROUND(Table1[[#This Row],[Discharge Time (s)]]/3600,3)</f>
        <v>0</v>
      </c>
    </row>
    <row r="3710" spans="1:10">
      <c r="A3710" t="s">
        <v>10</v>
      </c>
      <c r="B3710">
        <v>5</v>
      </c>
      <c r="C3710">
        <v>258</v>
      </c>
      <c r="D3710" t="str">
        <f>IF(OR(MOD((Table1[[#This Row],[Cycle]])-1,8)=0,Table1[[#This Row],[Cycle]]=1),"Yes","No")</f>
        <v>No</v>
      </c>
      <c r="E3710">
        <v>1.0092364334646E-2</v>
      </c>
      <c r="F3710">
        <f t="shared" si="63"/>
        <v>10.092364334646</v>
      </c>
      <c r="H3710">
        <v>2.196073055267334</v>
      </c>
      <c r="I3710">
        <v>57602.003477878774</v>
      </c>
      <c r="J3710">
        <f>ROUND(Table1[[#This Row],[Discharge Time (s)]]/3600,3)</f>
        <v>16.001000000000001</v>
      </c>
    </row>
    <row r="3711" spans="1:10">
      <c r="A3711" t="s">
        <v>10</v>
      </c>
      <c r="B3711">
        <v>5</v>
      </c>
      <c r="C3711">
        <v>259</v>
      </c>
      <c r="D3711" t="str">
        <f>IF(OR(MOD((Table1[[#This Row],[Cycle]])-1,8)=0,Table1[[#This Row],[Cycle]]=1),"Yes","No")</f>
        <v>No</v>
      </c>
      <c r="E3711">
        <v>1.0093031477186E-2</v>
      </c>
      <c r="F3711">
        <f t="shared" si="63"/>
        <v>10.093031477185999</v>
      </c>
      <c r="H3711">
        <v>2.0632565021514893</v>
      </c>
      <c r="I3711">
        <v>57602.003724933056</v>
      </c>
      <c r="J3711">
        <f>ROUND(Table1[[#This Row],[Discharge Time (s)]]/3600,3)</f>
        <v>16.001000000000001</v>
      </c>
    </row>
    <row r="3712" spans="1:10">
      <c r="A3712" t="s">
        <v>10</v>
      </c>
      <c r="B3712">
        <v>5</v>
      </c>
      <c r="C3712">
        <v>260</v>
      </c>
      <c r="D3712" t="str">
        <f>IF(OR(MOD((Table1[[#This Row],[Cycle]])-1,8)=0,Table1[[#This Row],[Cycle]]=1),"Yes","No")</f>
        <v>No</v>
      </c>
      <c r="E3712">
        <v>1.0093844090423999E-2</v>
      </c>
      <c r="F3712">
        <f t="shared" si="63"/>
        <v>10.093844090424</v>
      </c>
      <c r="H3712">
        <v>2.019357442855835</v>
      </c>
      <c r="I3712">
        <v>57602.004143203041</v>
      </c>
      <c r="J3712">
        <f>ROUND(Table1[[#This Row],[Discharge Time (s)]]/3600,3)</f>
        <v>16.001000000000001</v>
      </c>
    </row>
    <row r="3713" spans="1:10">
      <c r="A3713" t="s">
        <v>10</v>
      </c>
      <c r="B3713">
        <v>5</v>
      </c>
      <c r="C3713">
        <v>261</v>
      </c>
      <c r="D3713" t="str">
        <f>IF(OR(MOD((Table1[[#This Row],[Cycle]])-1,8)=0,Table1[[#This Row],[Cycle]]=1),"Yes","No")</f>
        <v>No</v>
      </c>
      <c r="E3713">
        <v>1.0089573475511E-2</v>
      </c>
      <c r="F3713">
        <f t="shared" si="63"/>
        <v>10.089573475510999</v>
      </c>
      <c r="H3713">
        <v>1.9774742126464844</v>
      </c>
      <c r="I3713">
        <v>57602.003901017757</v>
      </c>
      <c r="J3713">
        <f>ROUND(Table1[[#This Row],[Discharge Time (s)]]/3600,3)</f>
        <v>16.001000000000001</v>
      </c>
    </row>
    <row r="3714" spans="1:10">
      <c r="A3714" t="s">
        <v>10</v>
      </c>
      <c r="B3714">
        <v>5</v>
      </c>
      <c r="C3714">
        <v>262</v>
      </c>
      <c r="D3714" t="str">
        <f>IF(OR(MOD((Table1[[#This Row],[Cycle]])-1,8)=0,Table1[[#This Row],[Cycle]]=1),"Yes","No")</f>
        <v>No</v>
      </c>
      <c r="E3714">
        <v>1.0083424812628999E-2</v>
      </c>
      <c r="F3714">
        <f t="shared" si="63"/>
        <v>10.083424812629</v>
      </c>
      <c r="H3714">
        <v>1.9774742126464844</v>
      </c>
      <c r="I3714">
        <v>57601.999187724592</v>
      </c>
      <c r="J3714">
        <f>ROUND(Table1[[#This Row],[Discharge Time (s)]]/3600,3)</f>
        <v>16.001000000000001</v>
      </c>
    </row>
    <row r="3715" spans="1:10">
      <c r="A3715" t="s">
        <v>10</v>
      </c>
      <c r="B3715">
        <v>5</v>
      </c>
      <c r="C3715">
        <v>263</v>
      </c>
      <c r="D3715" t="str">
        <f>IF(OR(MOD((Table1[[#This Row],[Cycle]])-1,8)=0,Table1[[#This Row],[Cycle]]=1),"Yes","No")</f>
        <v>No</v>
      </c>
      <c r="E3715">
        <v>1.0082377260997999E-2</v>
      </c>
      <c r="F3715">
        <f t="shared" si="63"/>
        <v>10.082377260997999</v>
      </c>
      <c r="H3715">
        <v>2.0224499702453613</v>
      </c>
      <c r="I3715">
        <v>57602.003228700873</v>
      </c>
      <c r="J3715">
        <f>ROUND(Table1[[#This Row],[Discharge Time (s)]]/3600,3)</f>
        <v>16.001000000000001</v>
      </c>
    </row>
    <row r="3716" spans="1:10">
      <c r="A3716" t="s">
        <v>10</v>
      </c>
      <c r="B3716">
        <v>5</v>
      </c>
      <c r="C3716">
        <v>264</v>
      </c>
      <c r="D3716" t="str">
        <f>IF(OR(MOD((Table1[[#This Row],[Cycle]])-1,8)=0,Table1[[#This Row],[Cycle]]=1),"Yes","No")</f>
        <v>No</v>
      </c>
      <c r="E3716">
        <v>0</v>
      </c>
      <c r="F3716">
        <f t="shared" si="63"/>
        <v>0</v>
      </c>
      <c r="H3716">
        <v>2.0224499702453613</v>
      </c>
      <c r="I3716">
        <v>0</v>
      </c>
      <c r="J3716">
        <f>ROUND(Table1[[#This Row],[Discharge Time (s)]]/3600,3)</f>
        <v>0</v>
      </c>
    </row>
    <row r="3717" spans="1:10">
      <c r="A3717" t="s">
        <v>10</v>
      </c>
      <c r="B3717">
        <v>5</v>
      </c>
      <c r="C3717">
        <v>266</v>
      </c>
      <c r="D3717" t="str">
        <f>IF(OR(MOD((Table1[[#This Row],[Cycle]])-1,8)=0,Table1[[#This Row],[Cycle]]=1),"Yes","No")</f>
        <v>No</v>
      </c>
      <c r="E3717">
        <v>1.0092951778578999E-2</v>
      </c>
      <c r="F3717">
        <f t="shared" si="63"/>
        <v>10.092951778579</v>
      </c>
      <c r="H3717">
        <v>2.1971936225891113</v>
      </c>
      <c r="I3717">
        <v>57601.98997570332</v>
      </c>
      <c r="J3717">
        <f>ROUND(Table1[[#This Row],[Discharge Time (s)]]/3600,3)</f>
        <v>16.001000000000001</v>
      </c>
    </row>
    <row r="3718" spans="1:10">
      <c r="A3718" t="s">
        <v>10</v>
      </c>
      <c r="B3718">
        <v>5</v>
      </c>
      <c r="C3718">
        <v>267</v>
      </c>
      <c r="D3718" t="str">
        <f>IF(OR(MOD((Table1[[#This Row],[Cycle]])-1,8)=0,Table1[[#This Row],[Cycle]]=1),"Yes","No")</f>
        <v>No</v>
      </c>
      <c r="E3718">
        <v>1.0093392517383001E-2</v>
      </c>
      <c r="F3718">
        <f t="shared" si="63"/>
        <v>10.093392517383</v>
      </c>
      <c r="H3718">
        <v>1.9774742126464844</v>
      </c>
      <c r="I3718">
        <v>57602.003998276909</v>
      </c>
      <c r="J3718">
        <f>ROUND(Table1[[#This Row],[Discharge Time (s)]]/3600,3)</f>
        <v>16.001000000000001</v>
      </c>
    </row>
    <row r="3719" spans="1:10">
      <c r="A3719" t="s">
        <v>10</v>
      </c>
      <c r="B3719">
        <v>5</v>
      </c>
      <c r="C3719">
        <v>268</v>
      </c>
      <c r="D3719" t="str">
        <f>IF(OR(MOD((Table1[[#This Row],[Cycle]])-1,8)=0,Table1[[#This Row],[Cycle]]=1),"Yes","No")</f>
        <v>No</v>
      </c>
      <c r="E3719">
        <v>1.0082822568837E-2</v>
      </c>
      <c r="F3719">
        <f t="shared" si="63"/>
        <v>10.082822568837001</v>
      </c>
      <c r="H3719">
        <v>2.0203871726989746</v>
      </c>
      <c r="I3719">
        <v>57602.001900592979</v>
      </c>
      <c r="J3719">
        <f>ROUND(Table1[[#This Row],[Discharge Time (s)]]/3600,3)</f>
        <v>16.001000000000001</v>
      </c>
    </row>
    <row r="3720" spans="1:10">
      <c r="A3720" t="s">
        <v>10</v>
      </c>
      <c r="B3720">
        <v>5</v>
      </c>
      <c r="C3720">
        <v>269</v>
      </c>
      <c r="D3720" t="str">
        <f>IF(OR(MOD((Table1[[#This Row],[Cycle]])-1,8)=0,Table1[[#This Row],[Cycle]]=1),"Yes","No")</f>
        <v>No</v>
      </c>
      <c r="E3720">
        <v>1.0097104452967E-2</v>
      </c>
      <c r="F3720">
        <f t="shared" si="63"/>
        <v>10.097104452967001</v>
      </c>
      <c r="H3720">
        <v>2.0214180946350098</v>
      </c>
      <c r="I3720">
        <v>57602.003701747773</v>
      </c>
      <c r="J3720">
        <f>ROUND(Table1[[#This Row],[Discharge Time (s)]]/3600,3)</f>
        <v>16.001000000000001</v>
      </c>
    </row>
    <row r="3721" spans="1:10">
      <c r="A3721" t="s">
        <v>10</v>
      </c>
      <c r="B3721">
        <v>5</v>
      </c>
      <c r="C3721">
        <v>270</v>
      </c>
      <c r="D3721" t="str">
        <f>IF(OR(MOD((Table1[[#This Row],[Cycle]])-1,8)=0,Table1[[#This Row],[Cycle]]=1),"Yes","No")</f>
        <v>No</v>
      </c>
      <c r="E3721">
        <v>1.0094922739125999E-2</v>
      </c>
      <c r="F3721">
        <f t="shared" si="63"/>
        <v>10.094922739126</v>
      </c>
      <c r="H3721">
        <v>2.0653619766235352</v>
      </c>
      <c r="I3721">
        <v>57602.004200428171</v>
      </c>
      <c r="J3721">
        <f>ROUND(Table1[[#This Row],[Discharge Time (s)]]/3600,3)</f>
        <v>16.001000000000001</v>
      </c>
    </row>
    <row r="3722" spans="1:10">
      <c r="A3722" t="s">
        <v>10</v>
      </c>
      <c r="B3722">
        <v>5</v>
      </c>
      <c r="C3722">
        <v>271</v>
      </c>
      <c r="D3722" t="str">
        <f>IF(OR(MOD((Table1[[#This Row],[Cycle]])-1,8)=0,Table1[[#This Row],[Cycle]]=1),"Yes","No")</f>
        <v>No</v>
      </c>
      <c r="E3722">
        <v>1.0093093364155E-2</v>
      </c>
      <c r="F3722">
        <f t="shared" si="63"/>
        <v>10.093093364155001</v>
      </c>
      <c r="H3722">
        <v>1.9794940948486328</v>
      </c>
      <c r="I3722">
        <v>57602.003788094407</v>
      </c>
      <c r="J3722">
        <f>ROUND(Table1[[#This Row],[Discharge Time (s)]]/3600,3)</f>
        <v>16.001000000000001</v>
      </c>
    </row>
    <row r="3723" spans="1:10">
      <c r="A3723" t="s">
        <v>10</v>
      </c>
      <c r="B3723">
        <v>5</v>
      </c>
      <c r="C3723">
        <v>272</v>
      </c>
      <c r="D3723" t="str">
        <f>IF(OR(MOD((Table1[[#This Row],[Cycle]])-1,8)=0,Table1[[#This Row],[Cycle]]=1),"Yes","No")</f>
        <v>No</v>
      </c>
      <c r="E3723">
        <v>0</v>
      </c>
      <c r="F3723">
        <f t="shared" si="63"/>
        <v>0</v>
      </c>
      <c r="H3723">
        <v>1.9794940948486328</v>
      </c>
      <c r="I3723">
        <v>0</v>
      </c>
      <c r="J3723">
        <f>ROUND(Table1[[#This Row],[Discharge Time (s)]]/3600,3)</f>
        <v>0</v>
      </c>
    </row>
    <row r="3724" spans="1:10">
      <c r="A3724" t="s">
        <v>10</v>
      </c>
      <c r="B3724">
        <v>5</v>
      </c>
      <c r="C3724">
        <v>274</v>
      </c>
      <c r="D3724" t="str">
        <f>IF(OR(MOD((Table1[[#This Row],[Cycle]])-1,8)=0,Table1[[#This Row],[Cycle]]=1),"Yes","No")</f>
        <v>No</v>
      </c>
      <c r="E3724">
        <v>1.0095236637371999E-2</v>
      </c>
      <c r="F3724">
        <f t="shared" ref="F3724:F3787" si="64">1000*E3724</f>
        <v>10.095236637371999</v>
      </c>
      <c r="H3724">
        <v>2.1971936225891113</v>
      </c>
      <c r="I3724">
        <v>57602.004280354166</v>
      </c>
      <c r="J3724">
        <f>ROUND(Table1[[#This Row],[Discharge Time (s)]]/3600,3)</f>
        <v>16.001000000000001</v>
      </c>
    </row>
    <row r="3725" spans="1:10">
      <c r="A3725" t="s">
        <v>10</v>
      </c>
      <c r="B3725">
        <v>5</v>
      </c>
      <c r="C3725">
        <v>275</v>
      </c>
      <c r="D3725" t="str">
        <f>IF(OR(MOD((Table1[[#This Row],[Cycle]])-1,8)=0,Table1[[#This Row],[Cycle]]=1),"Yes","No")</f>
        <v>No</v>
      </c>
      <c r="E3725">
        <v>1.00975360101E-2</v>
      </c>
      <c r="F3725">
        <f t="shared" si="64"/>
        <v>10.097536010099999</v>
      </c>
      <c r="H3725">
        <v>1.9784835577011108</v>
      </c>
      <c r="I3725">
        <v>57601.994858340375</v>
      </c>
      <c r="J3725">
        <f>ROUND(Table1[[#This Row],[Discharge Time (s)]]/3600,3)</f>
        <v>16.001000000000001</v>
      </c>
    </row>
    <row r="3726" spans="1:10">
      <c r="A3726" t="s">
        <v>10</v>
      </c>
      <c r="B3726">
        <v>5</v>
      </c>
      <c r="C3726">
        <v>276</v>
      </c>
      <c r="D3726" t="str">
        <f>IF(OR(MOD((Table1[[#This Row],[Cycle]])-1,8)=0,Table1[[#This Row],[Cycle]]=1),"Yes","No")</f>
        <v>No</v>
      </c>
      <c r="E3726">
        <v>1.0096373849250001E-2</v>
      </c>
      <c r="F3726">
        <f t="shared" si="64"/>
        <v>10.09637384925</v>
      </c>
      <c r="H3726">
        <v>2.0214180946350098</v>
      </c>
      <c r="I3726">
        <v>57601.583273527707</v>
      </c>
      <c r="J3726">
        <f>ROUND(Table1[[#This Row],[Discharge Time (s)]]/3600,3)</f>
        <v>16</v>
      </c>
    </row>
    <row r="3727" spans="1:10">
      <c r="A3727" t="s">
        <v>10</v>
      </c>
      <c r="B3727">
        <v>5</v>
      </c>
      <c r="C3727">
        <v>277</v>
      </c>
      <c r="D3727" t="str">
        <f>IF(OR(MOD((Table1[[#This Row],[Cycle]])-1,8)=0,Table1[[#This Row],[Cycle]]=1),"Yes","No")</f>
        <v>No</v>
      </c>
      <c r="E3727">
        <v>1.0091614627774E-2</v>
      </c>
      <c r="F3727">
        <f t="shared" si="64"/>
        <v>10.091614627774</v>
      </c>
      <c r="H3727">
        <v>2.0643086433410645</v>
      </c>
      <c r="I3727">
        <v>57601.996605388369</v>
      </c>
      <c r="J3727">
        <f>ROUND(Table1[[#This Row],[Discharge Time (s)]]/3600,3)</f>
        <v>16.001000000000001</v>
      </c>
    </row>
    <row r="3728" spans="1:10">
      <c r="A3728" t="s">
        <v>10</v>
      </c>
      <c r="B3728">
        <v>5</v>
      </c>
      <c r="C3728">
        <v>278</v>
      </c>
      <c r="D3728" t="str">
        <f>IF(OR(MOD((Table1[[#This Row],[Cycle]])-1,8)=0,Table1[[#This Row],[Cycle]]=1),"Yes","No")</f>
        <v>No</v>
      </c>
      <c r="E3728">
        <v>1.0094480684896E-2</v>
      </c>
      <c r="F3728">
        <f t="shared" si="64"/>
        <v>10.094480684896</v>
      </c>
      <c r="H3728">
        <v>2.0653619766235352</v>
      </c>
      <c r="I3728">
        <v>57602.00592283372</v>
      </c>
      <c r="J3728">
        <f>ROUND(Table1[[#This Row],[Discharge Time (s)]]/3600,3)</f>
        <v>16.001000000000001</v>
      </c>
    </row>
    <row r="3729" spans="1:10">
      <c r="A3729" t="s">
        <v>10</v>
      </c>
      <c r="B3729">
        <v>5</v>
      </c>
      <c r="C3729">
        <v>279</v>
      </c>
      <c r="D3729" t="str">
        <f>IF(OR(MOD((Table1[[#This Row],[Cycle]])-1,8)=0,Table1[[#This Row],[Cycle]]=1),"Yes","No")</f>
        <v>No</v>
      </c>
      <c r="E3729">
        <v>1.0093446353895001E-2</v>
      </c>
      <c r="F3729">
        <f t="shared" si="64"/>
        <v>10.093446353895001</v>
      </c>
      <c r="H3729">
        <v>2.1060822010040283</v>
      </c>
      <c r="I3729">
        <v>57601.997725562818</v>
      </c>
      <c r="J3729">
        <f>ROUND(Table1[[#This Row],[Discharge Time (s)]]/3600,3)</f>
        <v>16.001000000000001</v>
      </c>
    </row>
    <row r="3730" spans="1:10">
      <c r="A3730" t="s">
        <v>10</v>
      </c>
      <c r="B3730">
        <v>5</v>
      </c>
      <c r="C3730">
        <v>280</v>
      </c>
      <c r="D3730" t="str">
        <f>IF(OR(MOD((Table1[[#This Row],[Cycle]])-1,8)=0,Table1[[#This Row],[Cycle]]=1),"Yes","No")</f>
        <v>No</v>
      </c>
      <c r="E3730">
        <v>0</v>
      </c>
      <c r="F3730">
        <f t="shared" si="64"/>
        <v>0</v>
      </c>
      <c r="H3730">
        <v>2.1060822010040283</v>
      </c>
      <c r="I3730">
        <v>0</v>
      </c>
      <c r="J3730">
        <f>ROUND(Table1[[#This Row],[Discharge Time (s)]]/3600,3)</f>
        <v>0</v>
      </c>
    </row>
    <row r="3731" spans="1:10">
      <c r="A3731" t="s">
        <v>10</v>
      </c>
      <c r="B3731">
        <v>5</v>
      </c>
      <c r="C3731">
        <v>282</v>
      </c>
      <c r="D3731" t="str">
        <f>IF(OR(MOD((Table1[[#This Row],[Cycle]])-1,8)=0,Table1[[#This Row],[Cycle]]=1),"Yes","No")</f>
        <v>No</v>
      </c>
      <c r="E3731">
        <v>1.0087887585009E-2</v>
      </c>
      <c r="F3731">
        <f t="shared" si="64"/>
        <v>10.087887585009</v>
      </c>
      <c r="H3731">
        <v>2.2411375045776367</v>
      </c>
      <c r="I3731">
        <v>57601.988759202097</v>
      </c>
      <c r="J3731">
        <f>ROUND(Table1[[#This Row],[Discharge Time (s)]]/3600,3)</f>
        <v>16.001000000000001</v>
      </c>
    </row>
    <row r="3732" spans="1:10">
      <c r="A3732" t="s">
        <v>10</v>
      </c>
      <c r="B3732">
        <v>5</v>
      </c>
      <c r="C3732">
        <v>283</v>
      </c>
      <c r="D3732" t="str">
        <f>IF(OR(MOD((Table1[[#This Row],[Cycle]])-1,8)=0,Table1[[#This Row],[Cycle]]=1),"Yes","No")</f>
        <v>No</v>
      </c>
      <c r="E3732">
        <v>1.0093164135355E-2</v>
      </c>
      <c r="F3732">
        <f t="shared" si="64"/>
        <v>10.093164135355</v>
      </c>
      <c r="H3732">
        <v>2.0214180946350098</v>
      </c>
      <c r="I3732">
        <v>57602.002977579265</v>
      </c>
      <c r="J3732">
        <f>ROUND(Table1[[#This Row],[Discharge Time (s)]]/3600,3)</f>
        <v>16.001000000000001</v>
      </c>
    </row>
    <row r="3733" spans="1:10">
      <c r="A3733" t="s">
        <v>10</v>
      </c>
      <c r="B3733">
        <v>5</v>
      </c>
      <c r="C3733">
        <v>284</v>
      </c>
      <c r="D3733" t="str">
        <f>IF(OR(MOD((Table1[[#This Row],[Cycle]])-1,8)=0,Table1[[#This Row],[Cycle]]=1),"Yes","No")</f>
        <v>No</v>
      </c>
      <c r="E3733">
        <v>1.0088764627554E-2</v>
      </c>
      <c r="F3733">
        <f t="shared" si="64"/>
        <v>10.088764627553999</v>
      </c>
      <c r="H3733">
        <v>2.1093058586120605</v>
      </c>
      <c r="I3733">
        <v>57602.003688458477</v>
      </c>
      <c r="J3733">
        <f>ROUND(Table1[[#This Row],[Discharge Time (s)]]/3600,3)</f>
        <v>16.001000000000001</v>
      </c>
    </row>
    <row r="3734" spans="1:10">
      <c r="A3734" t="s">
        <v>10</v>
      </c>
      <c r="B3734">
        <v>5</v>
      </c>
      <c r="C3734">
        <v>285</v>
      </c>
      <c r="D3734" t="str">
        <f>IF(OR(MOD((Table1[[#This Row],[Cycle]])-1,8)=0,Table1[[#This Row],[Cycle]]=1),"Yes","No")</f>
        <v>No</v>
      </c>
      <c r="E3734">
        <v>1.0087918317509E-2</v>
      </c>
      <c r="F3734">
        <f t="shared" si="64"/>
        <v>10.087918317508999</v>
      </c>
      <c r="H3734">
        <v>2.0214180946350098</v>
      </c>
      <c r="I3734">
        <v>57602.003263368184</v>
      </c>
      <c r="J3734">
        <f>ROUND(Table1[[#This Row],[Discharge Time (s)]]/3600,3)</f>
        <v>16.001000000000001</v>
      </c>
    </row>
    <row r="3735" spans="1:10">
      <c r="A3735" t="s">
        <v>10</v>
      </c>
      <c r="B3735">
        <v>5</v>
      </c>
      <c r="C3735">
        <v>286</v>
      </c>
      <c r="D3735" t="str">
        <f>IF(OR(MOD((Table1[[#This Row],[Cycle]])-1,8)=0,Table1[[#This Row],[Cycle]]=1),"Yes","No")</f>
        <v>No</v>
      </c>
      <c r="E3735">
        <v>1.0088647147933E-2</v>
      </c>
      <c r="F3735">
        <f t="shared" si="64"/>
        <v>10.088647147933001</v>
      </c>
      <c r="H3735">
        <v>2.1082301139831543</v>
      </c>
      <c r="I3735">
        <v>57602.004594081693</v>
      </c>
      <c r="J3735">
        <f>ROUND(Table1[[#This Row],[Discharge Time (s)]]/3600,3)</f>
        <v>16.001000000000001</v>
      </c>
    </row>
    <row r="3736" spans="1:10">
      <c r="A3736" t="s">
        <v>10</v>
      </c>
      <c r="B3736">
        <v>5</v>
      </c>
      <c r="C3736">
        <v>287</v>
      </c>
      <c r="D3736" t="str">
        <f>IF(OR(MOD((Table1[[#This Row],[Cycle]])-1,8)=0,Table1[[#This Row],[Cycle]]=1),"Yes","No")</f>
        <v>No</v>
      </c>
      <c r="E3736">
        <v>1.0090606250261E-2</v>
      </c>
      <c r="F3736">
        <f t="shared" si="64"/>
        <v>10.090606250260999</v>
      </c>
      <c r="H3736">
        <v>2.0643086433410645</v>
      </c>
      <c r="I3736">
        <v>57602.004039170846</v>
      </c>
      <c r="J3736">
        <f>ROUND(Table1[[#This Row],[Discharge Time (s)]]/3600,3)</f>
        <v>16.001000000000001</v>
      </c>
    </row>
    <row r="3737" spans="1:10">
      <c r="A3737" t="s">
        <v>10</v>
      </c>
      <c r="B3737">
        <v>5</v>
      </c>
      <c r="C3737">
        <v>288</v>
      </c>
      <c r="D3737" t="str">
        <f>IF(OR(MOD((Table1[[#This Row],[Cycle]])-1,8)=0,Table1[[#This Row],[Cycle]]=1),"Yes","No")</f>
        <v>No</v>
      </c>
      <c r="E3737">
        <v>0</v>
      </c>
      <c r="F3737">
        <f t="shared" si="64"/>
        <v>0</v>
      </c>
      <c r="H3737">
        <v>2.0643086433410645</v>
      </c>
      <c r="I3737">
        <v>0</v>
      </c>
      <c r="J3737">
        <f>ROUND(Table1[[#This Row],[Discharge Time (s)]]/3600,3)</f>
        <v>0</v>
      </c>
    </row>
    <row r="3738" spans="1:10">
      <c r="A3738" t="s">
        <v>10</v>
      </c>
      <c r="B3738">
        <v>5</v>
      </c>
      <c r="C3738">
        <v>290</v>
      </c>
      <c r="D3738" t="str">
        <f>IF(OR(MOD((Table1[[#This Row],[Cycle]])-1,8)=0,Table1[[#This Row],[Cycle]]=1),"Yes","No")</f>
        <v>No</v>
      </c>
      <c r="E3738">
        <v>1.0092562958733E-2</v>
      </c>
      <c r="F3738">
        <f t="shared" si="64"/>
        <v>10.092562958733</v>
      </c>
      <c r="H3738">
        <v>2.2388527393341064</v>
      </c>
      <c r="I3738">
        <v>57602.003133824706</v>
      </c>
      <c r="J3738">
        <f>ROUND(Table1[[#This Row],[Discharge Time (s)]]/3600,3)</f>
        <v>16.001000000000001</v>
      </c>
    </row>
    <row r="3739" spans="1:10">
      <c r="A3739" t="s">
        <v>10</v>
      </c>
      <c r="B3739">
        <v>5</v>
      </c>
      <c r="C3739">
        <v>291</v>
      </c>
      <c r="D3739" t="str">
        <f>IF(OR(MOD((Table1[[#This Row],[Cycle]])-1,8)=0,Table1[[#This Row],[Cycle]]=1),"Yes","No")</f>
        <v>No</v>
      </c>
      <c r="E3739">
        <v>1.0096356775609E-2</v>
      </c>
      <c r="F3739">
        <f t="shared" si="64"/>
        <v>10.096356775608999</v>
      </c>
      <c r="H3739">
        <v>2.1082301139831543</v>
      </c>
      <c r="I3739">
        <v>57602.007124686403</v>
      </c>
      <c r="J3739">
        <f>ROUND(Table1[[#This Row],[Discharge Time (s)]]/3600,3)</f>
        <v>16.001000000000001</v>
      </c>
    </row>
    <row r="3740" spans="1:10">
      <c r="A3740" t="s">
        <v>10</v>
      </c>
      <c r="B3740">
        <v>5</v>
      </c>
      <c r="C3740">
        <v>292</v>
      </c>
      <c r="D3740" t="str">
        <f>IF(OR(MOD((Table1[[#This Row],[Cycle]])-1,8)=0,Table1[[#This Row],[Cycle]]=1),"Yes","No")</f>
        <v>No</v>
      </c>
      <c r="E3740">
        <v>1.0096590034895001E-2</v>
      </c>
      <c r="F3740">
        <f t="shared" si="64"/>
        <v>10.096590034895002</v>
      </c>
      <c r="H3740">
        <v>2.1093058586120605</v>
      </c>
      <c r="I3740">
        <v>57602.000648349451</v>
      </c>
      <c r="J3740">
        <f>ROUND(Table1[[#This Row],[Discharge Time (s)]]/3600,3)</f>
        <v>16.001000000000001</v>
      </c>
    </row>
    <row r="3741" spans="1:10">
      <c r="A3741" t="s">
        <v>10</v>
      </c>
      <c r="B3741">
        <v>5</v>
      </c>
      <c r="C3741">
        <v>293</v>
      </c>
      <c r="D3741" t="str">
        <f>IF(OR(MOD((Table1[[#This Row],[Cycle]])-1,8)=0,Table1[[#This Row],[Cycle]]=1),"Yes","No")</f>
        <v>No</v>
      </c>
      <c r="E3741">
        <v>1.0103375696644001E-2</v>
      </c>
      <c r="F3741">
        <f t="shared" si="64"/>
        <v>10.103375696644001</v>
      </c>
      <c r="H3741">
        <v>1.9784835577011108</v>
      </c>
      <c r="I3741">
        <v>57602.00318578459</v>
      </c>
      <c r="J3741">
        <f>ROUND(Table1[[#This Row],[Discharge Time (s)]]/3600,3)</f>
        <v>16.001000000000001</v>
      </c>
    </row>
    <row r="3742" spans="1:10">
      <c r="A3742" t="s">
        <v>10</v>
      </c>
      <c r="B3742">
        <v>5</v>
      </c>
      <c r="C3742">
        <v>294</v>
      </c>
      <c r="D3742" t="str">
        <f>IF(OR(MOD((Table1[[#This Row],[Cycle]])-1,8)=0,Table1[[#This Row],[Cycle]]=1),"Yes","No")</f>
        <v>No</v>
      </c>
      <c r="E3742">
        <v>1.0102266047128E-2</v>
      </c>
      <c r="F3742">
        <f t="shared" si="64"/>
        <v>10.102266047127999</v>
      </c>
      <c r="H3742">
        <v>2.0653619766235352</v>
      </c>
      <c r="I3742">
        <v>57601.998166235302</v>
      </c>
      <c r="J3742">
        <f>ROUND(Table1[[#This Row],[Discharge Time (s)]]/3600,3)</f>
        <v>16.001000000000001</v>
      </c>
    </row>
    <row r="3743" spans="1:10">
      <c r="A3743" t="s">
        <v>10</v>
      </c>
      <c r="B3743">
        <v>5</v>
      </c>
      <c r="C3743">
        <v>295</v>
      </c>
      <c r="D3743" t="str">
        <f>IF(OR(MOD((Table1[[#This Row],[Cycle]])-1,8)=0,Table1[[#This Row],[Cycle]]=1),"Yes","No")</f>
        <v>No</v>
      </c>
      <c r="E3743">
        <v>1.0076749798501001E-2</v>
      </c>
      <c r="F3743">
        <f t="shared" si="64"/>
        <v>10.076749798501002</v>
      </c>
      <c r="H3743">
        <v>2.0234827995300293</v>
      </c>
      <c r="I3743">
        <v>57601.988689195619</v>
      </c>
      <c r="J3743">
        <f>ROUND(Table1[[#This Row],[Discharge Time (s)]]/3600,3)</f>
        <v>16.001000000000001</v>
      </c>
    </row>
    <row r="3744" spans="1:10">
      <c r="A3744" t="s">
        <v>10</v>
      </c>
      <c r="B3744">
        <v>5</v>
      </c>
      <c r="C3744">
        <v>296</v>
      </c>
      <c r="D3744" t="str">
        <f>IF(OR(MOD((Table1[[#This Row],[Cycle]])-1,8)=0,Table1[[#This Row],[Cycle]]=1),"Yes","No")</f>
        <v>No</v>
      </c>
      <c r="E3744">
        <v>0</v>
      </c>
      <c r="F3744">
        <f t="shared" si="64"/>
        <v>0</v>
      </c>
      <c r="H3744">
        <v>2.0234827995300293</v>
      </c>
      <c r="I3744">
        <v>0</v>
      </c>
      <c r="J3744">
        <f>ROUND(Table1[[#This Row],[Discharge Time (s)]]/3600,3)</f>
        <v>0</v>
      </c>
    </row>
    <row r="3745" spans="1:10">
      <c r="A3745" t="s">
        <v>10</v>
      </c>
      <c r="B3745">
        <v>5</v>
      </c>
      <c r="C3745">
        <v>298</v>
      </c>
      <c r="D3745" t="str">
        <f>IF(OR(MOD((Table1[[#This Row],[Cycle]])-1,8)=0,Table1[[#This Row],[Cycle]]=1),"Yes","No")</f>
        <v>No</v>
      </c>
      <c r="E3745">
        <v>1.0104093007710001E-2</v>
      </c>
      <c r="F3745">
        <f t="shared" si="64"/>
        <v>10.10409300771</v>
      </c>
      <c r="H3745">
        <v>2.2827517986297607</v>
      </c>
      <c r="I3745">
        <v>57602.003477588907</v>
      </c>
      <c r="J3745">
        <f>ROUND(Table1[[#This Row],[Discharge Time (s)]]/3600,3)</f>
        <v>16.001000000000001</v>
      </c>
    </row>
    <row r="3746" spans="1:10">
      <c r="A3746" t="s">
        <v>10</v>
      </c>
      <c r="B3746">
        <v>5</v>
      </c>
      <c r="C3746">
        <v>299</v>
      </c>
      <c r="D3746" t="str">
        <f>IF(OR(MOD((Table1[[#This Row],[Cycle]])-1,8)=0,Table1[[#This Row],[Cycle]]=1),"Yes","No")</f>
        <v>No</v>
      </c>
      <c r="E3746">
        <v>1.0103202957285E-2</v>
      </c>
      <c r="F3746">
        <f t="shared" si="64"/>
        <v>10.103202957284999</v>
      </c>
      <c r="H3746">
        <v>2.1103825569152832</v>
      </c>
      <c r="I3746">
        <v>57602.003406928518</v>
      </c>
      <c r="J3746">
        <f>ROUND(Table1[[#This Row],[Discharge Time (s)]]/3600,3)</f>
        <v>16.001000000000001</v>
      </c>
    </row>
    <row r="3747" spans="1:10">
      <c r="A3747" t="s">
        <v>10</v>
      </c>
      <c r="B3747">
        <v>5</v>
      </c>
      <c r="C3747">
        <v>300</v>
      </c>
      <c r="D3747" t="str">
        <f>IF(OR(MOD((Table1[[#This Row],[Cycle]])-1,8)=0,Table1[[#This Row],[Cycle]]=1),"Yes","No")</f>
        <v>No</v>
      </c>
      <c r="E3747">
        <v>1.0107830321205E-2</v>
      </c>
      <c r="F3747">
        <f t="shared" si="64"/>
        <v>10.107830321205</v>
      </c>
      <c r="H3747">
        <v>2.1510546207427979</v>
      </c>
      <c r="I3747">
        <v>57602.001988157557</v>
      </c>
      <c r="J3747">
        <f>ROUND(Table1[[#This Row],[Discharge Time (s)]]/3600,3)</f>
        <v>16.001000000000001</v>
      </c>
    </row>
    <row r="3748" spans="1:10">
      <c r="A3748" t="s">
        <v>10</v>
      </c>
      <c r="B3748">
        <v>5</v>
      </c>
      <c r="C3748">
        <v>301</v>
      </c>
      <c r="D3748" t="str">
        <f>IF(OR(MOD((Table1[[#This Row],[Cycle]])-1,8)=0,Table1[[#This Row],[Cycle]]=1),"Yes","No")</f>
        <v>No</v>
      </c>
      <c r="E3748">
        <v>1.0107393769597999E-2</v>
      </c>
      <c r="F3748">
        <f t="shared" si="64"/>
        <v>10.107393769598</v>
      </c>
      <c r="H3748">
        <v>2.0653619766235352</v>
      </c>
      <c r="I3748">
        <v>57602.047840623083</v>
      </c>
      <c r="J3748">
        <f>ROUND(Table1[[#This Row],[Discharge Time (s)]]/3600,3)</f>
        <v>16.001000000000001</v>
      </c>
    </row>
    <row r="3749" spans="1:10">
      <c r="A3749" t="s">
        <v>10</v>
      </c>
      <c r="B3749">
        <v>5</v>
      </c>
      <c r="C3749">
        <v>302</v>
      </c>
      <c r="D3749" t="str">
        <f>IF(OR(MOD((Table1[[#This Row],[Cycle]])-1,8)=0,Table1[[#This Row],[Cycle]]=1),"Yes","No")</f>
        <v>No</v>
      </c>
      <c r="E3749">
        <v>1.0104913637021E-2</v>
      </c>
      <c r="F3749">
        <f t="shared" si="64"/>
        <v>10.104913637021001</v>
      </c>
      <c r="H3749">
        <v>2.0224499702453613</v>
      </c>
      <c r="I3749">
        <v>57602.016454201119</v>
      </c>
      <c r="J3749">
        <f>ROUND(Table1[[#This Row],[Discharge Time (s)]]/3600,3)</f>
        <v>16.001000000000001</v>
      </c>
    </row>
    <row r="3750" spans="1:10">
      <c r="A3750" t="s">
        <v>10</v>
      </c>
      <c r="B3750">
        <v>5</v>
      </c>
      <c r="C3750">
        <v>303</v>
      </c>
      <c r="D3750" t="str">
        <f>IF(OR(MOD((Table1[[#This Row],[Cycle]])-1,8)=0,Table1[[#This Row],[Cycle]]=1),"Yes","No")</f>
        <v>No</v>
      </c>
      <c r="E3750">
        <v>1.0105035100733999E-2</v>
      </c>
      <c r="F3750">
        <f t="shared" si="64"/>
        <v>10.105035100734</v>
      </c>
      <c r="H3750">
        <v>2.0664162635803223</v>
      </c>
      <c r="I3750">
        <v>57602.007855914693</v>
      </c>
      <c r="J3750">
        <f>ROUND(Table1[[#This Row],[Discharge Time (s)]]/3600,3)</f>
        <v>16.001000000000001</v>
      </c>
    </row>
    <row r="3751" spans="1:10">
      <c r="A3751" t="s">
        <v>10</v>
      </c>
      <c r="B3751">
        <v>5</v>
      </c>
      <c r="C3751">
        <v>304</v>
      </c>
      <c r="D3751" t="str">
        <f>IF(OR(MOD((Table1[[#This Row],[Cycle]])-1,8)=0,Table1[[#This Row],[Cycle]]=1),"Yes","No")</f>
        <v>No</v>
      </c>
      <c r="E3751">
        <v>0</v>
      </c>
      <c r="F3751">
        <f t="shared" si="64"/>
        <v>0</v>
      </c>
      <c r="H3751">
        <v>2.0664162635803223</v>
      </c>
      <c r="I3751">
        <v>0</v>
      </c>
      <c r="J3751">
        <f>ROUND(Table1[[#This Row],[Discharge Time (s)]]/3600,3)</f>
        <v>0</v>
      </c>
    </row>
    <row r="3752" spans="1:10">
      <c r="A3752" t="s">
        <v>10</v>
      </c>
      <c r="B3752">
        <v>5</v>
      </c>
      <c r="C3752">
        <v>306</v>
      </c>
      <c r="D3752" t="str">
        <f>IF(OR(MOD((Table1[[#This Row],[Cycle]])-1,8)=0,Table1[[#This Row],[Cycle]]=1),"Yes","No")</f>
        <v>No</v>
      </c>
      <c r="E3752">
        <v>1.0098119518114001E-2</v>
      </c>
      <c r="F3752">
        <f t="shared" si="64"/>
        <v>10.098119518114</v>
      </c>
      <c r="H3752">
        <v>2.326650857925415</v>
      </c>
      <c r="I3752">
        <v>57601.986509347465</v>
      </c>
      <c r="J3752">
        <f>ROUND(Table1[[#This Row],[Discharge Time (s)]]/3600,3)</f>
        <v>16.001000000000001</v>
      </c>
    </row>
    <row r="3753" spans="1:10">
      <c r="A3753" t="s">
        <v>10</v>
      </c>
      <c r="B3753">
        <v>5</v>
      </c>
      <c r="C3753">
        <v>307</v>
      </c>
      <c r="D3753" t="str">
        <f>IF(OR(MOD((Table1[[#This Row],[Cycle]])-1,8)=0,Table1[[#This Row],[Cycle]]=1),"Yes","No")</f>
        <v>No</v>
      </c>
      <c r="E3753">
        <v>1.0098380364251E-2</v>
      </c>
      <c r="F3753">
        <f t="shared" si="64"/>
        <v>10.098380364251</v>
      </c>
      <c r="H3753">
        <v>2.1532497406005859</v>
      </c>
      <c r="I3753">
        <v>57602.003460368753</v>
      </c>
      <c r="J3753">
        <f>ROUND(Table1[[#This Row],[Discharge Time (s)]]/3600,3)</f>
        <v>16.001000000000001</v>
      </c>
    </row>
    <row r="3754" spans="1:10">
      <c r="A3754" t="s">
        <v>10</v>
      </c>
      <c r="B3754">
        <v>5</v>
      </c>
      <c r="C3754">
        <v>308</v>
      </c>
      <c r="D3754" t="str">
        <f>IF(OR(MOD((Table1[[#This Row],[Cycle]])-1,8)=0,Table1[[#This Row],[Cycle]]=1),"Yes","No")</f>
        <v>No</v>
      </c>
      <c r="E3754">
        <v>1.00959722086E-2</v>
      </c>
      <c r="F3754">
        <f t="shared" si="64"/>
        <v>10.095972208599999</v>
      </c>
      <c r="H3754">
        <v>2.1510546207427979</v>
      </c>
      <c r="I3754">
        <v>57602.005051195083</v>
      </c>
      <c r="J3754">
        <f>ROUND(Table1[[#This Row],[Discharge Time (s)]]/3600,3)</f>
        <v>16.001000000000001</v>
      </c>
    </row>
    <row r="3755" spans="1:10">
      <c r="A3755" t="s">
        <v>10</v>
      </c>
      <c r="B3755">
        <v>5</v>
      </c>
      <c r="C3755">
        <v>309</v>
      </c>
      <c r="D3755" t="str">
        <f>IF(OR(MOD((Table1[[#This Row],[Cycle]])-1,8)=0,Table1[[#This Row],[Cycle]]=1),"Yes","No")</f>
        <v>No</v>
      </c>
      <c r="E3755">
        <v>1.0093530229797001E-2</v>
      </c>
      <c r="F3755">
        <f t="shared" si="64"/>
        <v>10.093530229797</v>
      </c>
      <c r="H3755">
        <v>2.0234827995300293</v>
      </c>
      <c r="I3755">
        <v>57602.006481330995</v>
      </c>
      <c r="J3755">
        <f>ROUND(Table1[[#This Row],[Discharge Time (s)]]/3600,3)</f>
        <v>16.001000000000001</v>
      </c>
    </row>
    <row r="3756" spans="1:10">
      <c r="A3756" t="s">
        <v>10</v>
      </c>
      <c r="B3756">
        <v>5</v>
      </c>
      <c r="C3756">
        <v>310</v>
      </c>
      <c r="D3756" t="str">
        <f>IF(OR(MOD((Table1[[#This Row],[Cycle]])-1,8)=0,Table1[[#This Row],[Cycle]]=1),"Yes","No")</f>
        <v>No</v>
      </c>
      <c r="E3756">
        <v>1.0093101547991E-2</v>
      </c>
      <c r="F3756">
        <f t="shared" si="64"/>
        <v>10.093101547990999</v>
      </c>
      <c r="H3756">
        <v>2.1510546207427979</v>
      </c>
      <c r="I3756">
        <v>57602.001721001594</v>
      </c>
      <c r="J3756">
        <f>ROUND(Table1[[#This Row],[Discharge Time (s)]]/3600,3)</f>
        <v>16.001000000000001</v>
      </c>
    </row>
    <row r="3757" spans="1:10">
      <c r="A3757" t="s">
        <v>10</v>
      </c>
      <c r="B3757">
        <v>5</v>
      </c>
      <c r="C3757">
        <v>311</v>
      </c>
      <c r="D3757" t="str">
        <f>IF(OR(MOD((Table1[[#This Row],[Cycle]])-1,8)=0,Table1[[#This Row],[Cycle]]=1),"Yes","No")</f>
        <v>No</v>
      </c>
      <c r="E3757">
        <v>1.0100332979725001E-2</v>
      </c>
      <c r="F3757">
        <f t="shared" si="64"/>
        <v>10.100332979725001</v>
      </c>
      <c r="H3757">
        <v>2.0643086433410645</v>
      </c>
      <c r="I3757">
        <v>57601.999786062457</v>
      </c>
      <c r="J3757">
        <f>ROUND(Table1[[#This Row],[Discharge Time (s)]]/3600,3)</f>
        <v>16.001000000000001</v>
      </c>
    </row>
    <row r="3758" spans="1:10">
      <c r="A3758" t="s">
        <v>10</v>
      </c>
      <c r="B3758">
        <v>5</v>
      </c>
      <c r="C3758">
        <v>312</v>
      </c>
      <c r="D3758" t="str">
        <f>IF(OR(MOD((Table1[[#This Row],[Cycle]])-1,8)=0,Table1[[#This Row],[Cycle]]=1),"Yes","No")</f>
        <v>No</v>
      </c>
      <c r="E3758">
        <v>0</v>
      </c>
      <c r="F3758">
        <f t="shared" si="64"/>
        <v>0</v>
      </c>
      <c r="H3758">
        <v>2.0643086433410645</v>
      </c>
      <c r="I3758">
        <v>0</v>
      </c>
      <c r="J3758">
        <f>ROUND(Table1[[#This Row],[Discharge Time (s)]]/3600,3)</f>
        <v>0</v>
      </c>
    </row>
    <row r="3759" spans="1:10">
      <c r="A3759" t="s">
        <v>10</v>
      </c>
      <c r="B3759">
        <v>5</v>
      </c>
      <c r="C3759">
        <v>314</v>
      </c>
      <c r="D3759" t="str">
        <f>IF(OR(MOD((Table1[[#This Row],[Cycle]])-1,8)=0,Table1[[#This Row],[Cycle]]=1),"Yes","No")</f>
        <v>No</v>
      </c>
      <c r="E3759">
        <v>1.0101574607485999E-2</v>
      </c>
      <c r="F3759">
        <f t="shared" si="64"/>
        <v>10.101574607485999</v>
      </c>
      <c r="H3759">
        <v>2.3290250301361084</v>
      </c>
      <c r="I3759">
        <v>57600.037795790842</v>
      </c>
      <c r="J3759">
        <f>ROUND(Table1[[#This Row],[Discharge Time (s)]]/3600,3)</f>
        <v>16</v>
      </c>
    </row>
    <row r="3760" spans="1:10">
      <c r="A3760" t="s">
        <v>10</v>
      </c>
      <c r="B3760">
        <v>5</v>
      </c>
      <c r="C3760">
        <v>315</v>
      </c>
      <c r="D3760" t="str">
        <f>IF(OR(MOD((Table1[[#This Row],[Cycle]])-1,8)=0,Table1[[#This Row],[Cycle]]=1),"Yes","No")</f>
        <v>No</v>
      </c>
      <c r="E3760">
        <v>1.0104331216057E-2</v>
      </c>
      <c r="F3760">
        <f t="shared" si="64"/>
        <v>10.104331216057</v>
      </c>
      <c r="H3760">
        <v>2.0674715042114258</v>
      </c>
      <c r="I3760">
        <v>57602.003548999448</v>
      </c>
      <c r="J3760">
        <f>ROUND(Table1[[#This Row],[Discharge Time (s)]]/3600,3)</f>
        <v>16.001000000000001</v>
      </c>
    </row>
    <row r="3761" spans="1:10">
      <c r="A3761" t="s">
        <v>10</v>
      </c>
      <c r="B3761">
        <v>5</v>
      </c>
      <c r="C3761">
        <v>316</v>
      </c>
      <c r="D3761" t="str">
        <f>IF(OR(MOD((Table1[[#This Row],[Cycle]])-1,8)=0,Table1[[#This Row],[Cycle]]=1),"Yes","No")</f>
        <v>No</v>
      </c>
      <c r="E3761">
        <v>1.0102569756888001E-2</v>
      </c>
      <c r="F3761">
        <f t="shared" si="64"/>
        <v>10.102569756888</v>
      </c>
      <c r="H3761">
        <v>2.1082301139831543</v>
      </c>
      <c r="I3761">
        <v>57602.003413510873</v>
      </c>
      <c r="J3761">
        <f>ROUND(Table1[[#This Row],[Discharge Time (s)]]/3600,3)</f>
        <v>16.001000000000001</v>
      </c>
    </row>
    <row r="3762" spans="1:10">
      <c r="A3762" t="s">
        <v>10</v>
      </c>
      <c r="B3762">
        <v>5</v>
      </c>
      <c r="C3762">
        <v>317</v>
      </c>
      <c r="D3762" t="str">
        <f>IF(OR(MOD((Table1[[#This Row],[Cycle]])-1,8)=0,Table1[[#This Row],[Cycle]]=1),"Yes","No")</f>
        <v>No</v>
      </c>
      <c r="E3762">
        <v>1.0098198261291E-2</v>
      </c>
      <c r="F3762">
        <f t="shared" si="64"/>
        <v>10.098198261291</v>
      </c>
      <c r="H3762">
        <v>2.1532497406005859</v>
      </c>
      <c r="I3762">
        <v>57602.003710019882</v>
      </c>
      <c r="J3762">
        <f>ROUND(Table1[[#This Row],[Discharge Time (s)]]/3600,3)</f>
        <v>16.001000000000001</v>
      </c>
    </row>
    <row r="3763" spans="1:10">
      <c r="A3763" t="s">
        <v>10</v>
      </c>
      <c r="B3763">
        <v>5</v>
      </c>
      <c r="C3763">
        <v>318</v>
      </c>
      <c r="D3763" t="str">
        <f>IF(OR(MOD((Table1[[#This Row],[Cycle]])-1,8)=0,Table1[[#This Row],[Cycle]]=1),"Yes","No")</f>
        <v>No</v>
      </c>
      <c r="E3763">
        <v>1.0099698020189E-2</v>
      </c>
      <c r="F3763">
        <f t="shared" si="64"/>
        <v>10.099698020189001</v>
      </c>
      <c r="H3763">
        <v>2.1532497406005859</v>
      </c>
      <c r="I3763">
        <v>57602.00361956915</v>
      </c>
      <c r="J3763">
        <f>ROUND(Table1[[#This Row],[Discharge Time (s)]]/3600,3)</f>
        <v>16.001000000000001</v>
      </c>
    </row>
    <row r="3764" spans="1:10">
      <c r="A3764" t="s">
        <v>10</v>
      </c>
      <c r="B3764">
        <v>5</v>
      </c>
      <c r="C3764">
        <v>319</v>
      </c>
      <c r="D3764" t="str">
        <f>IF(OR(MOD((Table1[[#This Row],[Cycle]])-1,8)=0,Table1[[#This Row],[Cycle]]=1),"Yes","No")</f>
        <v>No</v>
      </c>
      <c r="E3764">
        <v>1.0099418937383999E-2</v>
      </c>
      <c r="F3764">
        <f t="shared" si="64"/>
        <v>10.099418937384</v>
      </c>
      <c r="H3764">
        <v>2.1521515846252441</v>
      </c>
      <c r="I3764">
        <v>57602.003324383091</v>
      </c>
      <c r="J3764">
        <f>ROUND(Table1[[#This Row],[Discharge Time (s)]]/3600,3)</f>
        <v>16.001000000000001</v>
      </c>
    </row>
    <row r="3765" spans="1:10">
      <c r="A3765" t="s">
        <v>10</v>
      </c>
      <c r="B3765">
        <v>5</v>
      </c>
      <c r="C3765">
        <v>320</v>
      </c>
      <c r="D3765" t="str">
        <f>IF(OR(MOD((Table1[[#This Row],[Cycle]])-1,8)=0,Table1[[#This Row],[Cycle]]=1),"Yes","No")</f>
        <v>No</v>
      </c>
      <c r="E3765">
        <v>0</v>
      </c>
      <c r="F3765">
        <f t="shared" si="64"/>
        <v>0</v>
      </c>
      <c r="H3765">
        <v>2.1521515846252441</v>
      </c>
      <c r="I3765">
        <v>0</v>
      </c>
      <c r="J3765">
        <f>ROUND(Table1[[#This Row],[Discharge Time (s)]]/3600,3)</f>
        <v>0</v>
      </c>
    </row>
    <row r="3766" spans="1:10">
      <c r="A3766" t="s">
        <v>10</v>
      </c>
      <c r="B3766">
        <v>5</v>
      </c>
      <c r="C3766">
        <v>322</v>
      </c>
      <c r="D3766" t="str">
        <f>IF(OR(MOD((Table1[[#This Row],[Cycle]])-1,8)=0,Table1[[#This Row],[Cycle]]=1),"Yes","No")</f>
        <v>No</v>
      </c>
      <c r="E3766">
        <v>1.0087749699333E-2</v>
      </c>
      <c r="F3766">
        <f t="shared" si="64"/>
        <v>10.087749699332999</v>
      </c>
      <c r="H3766">
        <v>2.3278374671936035</v>
      </c>
      <c r="I3766">
        <v>57602.008992975039</v>
      </c>
      <c r="J3766">
        <f>ROUND(Table1[[#This Row],[Discharge Time (s)]]/3600,3)</f>
        <v>16.001000000000001</v>
      </c>
    </row>
    <row r="3767" spans="1:10">
      <c r="A3767" t="s">
        <v>10</v>
      </c>
      <c r="B3767">
        <v>5</v>
      </c>
      <c r="C3767">
        <v>323</v>
      </c>
      <c r="D3767" t="str">
        <f>IF(OR(MOD((Table1[[#This Row],[Cycle]])-1,8)=0,Table1[[#This Row],[Cycle]]=1),"Yes","No")</f>
        <v>No</v>
      </c>
      <c r="E3767">
        <v>1.0101261294577E-2</v>
      </c>
      <c r="F3767">
        <f t="shared" si="64"/>
        <v>10.101261294577</v>
      </c>
      <c r="H3767">
        <v>2.1949536800384521</v>
      </c>
      <c r="I3767">
        <v>57601.985955420096</v>
      </c>
      <c r="J3767">
        <f>ROUND(Table1[[#This Row],[Discharge Time (s)]]/3600,3)</f>
        <v>16.001000000000001</v>
      </c>
    </row>
    <row r="3768" spans="1:10">
      <c r="A3768" t="s">
        <v>10</v>
      </c>
      <c r="B3768">
        <v>5</v>
      </c>
      <c r="C3768">
        <v>324</v>
      </c>
      <c r="D3768" t="str">
        <f>IF(OR(MOD((Table1[[#This Row],[Cycle]])-1,8)=0,Table1[[#This Row],[Cycle]]=1),"Yes","No")</f>
        <v>No</v>
      </c>
      <c r="E3768">
        <v>1.0101140992880999E-2</v>
      </c>
      <c r="F3768">
        <f t="shared" si="64"/>
        <v>10.101140992881</v>
      </c>
      <c r="H3768">
        <v>2.196073055267334</v>
      </c>
      <c r="I3768">
        <v>57601.977635895048</v>
      </c>
      <c r="J3768">
        <f>ROUND(Table1[[#This Row],[Discharge Time (s)]]/3600,3)</f>
        <v>16.001000000000001</v>
      </c>
    </row>
    <row r="3769" spans="1:10">
      <c r="A3769" t="s">
        <v>10</v>
      </c>
      <c r="B3769">
        <v>5</v>
      </c>
      <c r="C3769">
        <v>325</v>
      </c>
      <c r="D3769" t="str">
        <f>IF(OR(MOD((Table1[[#This Row],[Cycle]])-1,8)=0,Table1[[#This Row],[Cycle]]=1),"Yes","No")</f>
        <v>No</v>
      </c>
      <c r="E3769">
        <v>1.0099761075474001E-2</v>
      </c>
      <c r="F3769">
        <f t="shared" si="64"/>
        <v>10.099761075474001</v>
      </c>
      <c r="H3769">
        <v>2.1103825569152832</v>
      </c>
      <c r="I3769">
        <v>57601.989055894694</v>
      </c>
      <c r="J3769">
        <f>ROUND(Table1[[#This Row],[Discharge Time (s)]]/3600,3)</f>
        <v>16.001000000000001</v>
      </c>
    </row>
    <row r="3770" spans="1:10">
      <c r="A3770" t="s">
        <v>10</v>
      </c>
      <c r="B3770">
        <v>5</v>
      </c>
      <c r="C3770">
        <v>326</v>
      </c>
      <c r="D3770" t="str">
        <f>IF(OR(MOD((Table1[[#This Row],[Cycle]])-1,8)=0,Table1[[#This Row],[Cycle]]=1),"Yes","No")</f>
        <v>No</v>
      </c>
      <c r="E3770">
        <v>1.0102871196797E-2</v>
      </c>
      <c r="F3770">
        <f t="shared" si="64"/>
        <v>10.102871196797</v>
      </c>
      <c r="H3770">
        <v>2.1093058586120605</v>
      </c>
      <c r="I3770">
        <v>57601.999166364003</v>
      </c>
      <c r="J3770">
        <f>ROUND(Table1[[#This Row],[Discharge Time (s)]]/3600,3)</f>
        <v>16.001000000000001</v>
      </c>
    </row>
    <row r="3771" spans="1:10">
      <c r="A3771" t="s">
        <v>10</v>
      </c>
      <c r="B3771">
        <v>5</v>
      </c>
      <c r="C3771">
        <v>327</v>
      </c>
      <c r="D3771" t="str">
        <f>IF(OR(MOD((Table1[[#This Row],[Cycle]])-1,8)=0,Table1[[#This Row],[Cycle]]=1),"Yes","No")</f>
        <v>No</v>
      </c>
      <c r="E3771">
        <v>1.0103837236224E-2</v>
      </c>
      <c r="F3771">
        <f t="shared" si="64"/>
        <v>10.103837236223999</v>
      </c>
      <c r="H3771">
        <v>2.196073055267334</v>
      </c>
      <c r="I3771">
        <v>57601.982926932084</v>
      </c>
      <c r="J3771">
        <f>ROUND(Table1[[#This Row],[Discharge Time (s)]]/3600,3)</f>
        <v>16.001000000000001</v>
      </c>
    </row>
    <row r="3772" spans="1:10">
      <c r="A3772" t="s">
        <v>10</v>
      </c>
      <c r="B3772">
        <v>5</v>
      </c>
      <c r="C3772">
        <v>328</v>
      </c>
      <c r="D3772" t="str">
        <f>IF(OR(MOD((Table1[[#This Row],[Cycle]])-1,8)=0,Table1[[#This Row],[Cycle]]=1),"Yes","No")</f>
        <v>No</v>
      </c>
      <c r="E3772">
        <v>0</v>
      </c>
      <c r="F3772">
        <f t="shared" si="64"/>
        <v>0</v>
      </c>
      <c r="H3772">
        <v>2.196073055267334</v>
      </c>
      <c r="I3772">
        <v>0</v>
      </c>
      <c r="J3772">
        <f>ROUND(Table1[[#This Row],[Discharge Time (s)]]/3600,3)</f>
        <v>0</v>
      </c>
    </row>
    <row r="3773" spans="1:10">
      <c r="A3773" t="s">
        <v>10</v>
      </c>
      <c r="B3773">
        <v>5</v>
      </c>
      <c r="C3773">
        <v>330</v>
      </c>
      <c r="D3773" t="str">
        <f>IF(OR(MOD((Table1[[#This Row],[Cycle]])-1,8)=0,Table1[[#This Row],[Cycle]]=1),"Yes","No")</f>
        <v>No</v>
      </c>
      <c r="E3773">
        <v>1.0114348434025E-2</v>
      </c>
      <c r="F3773">
        <f t="shared" si="64"/>
        <v>10.114348434025001</v>
      </c>
      <c r="H3773">
        <v>2.242281436920166</v>
      </c>
      <c r="I3773">
        <v>57601.977001971121</v>
      </c>
      <c r="J3773">
        <f>ROUND(Table1[[#This Row],[Discharge Time (s)]]/3600,3)</f>
        <v>16.001000000000001</v>
      </c>
    </row>
    <row r="3774" spans="1:10">
      <c r="A3774" t="s">
        <v>10</v>
      </c>
      <c r="B3774">
        <v>5</v>
      </c>
      <c r="C3774">
        <v>331</v>
      </c>
      <c r="D3774" t="str">
        <f>IF(OR(MOD((Table1[[#This Row],[Cycle]])-1,8)=0,Table1[[#This Row],[Cycle]]=1),"Yes","No")</f>
        <v>No</v>
      </c>
      <c r="E3774">
        <v>1.0112501750969999E-2</v>
      </c>
      <c r="F3774">
        <f t="shared" si="64"/>
        <v>10.112501750969999</v>
      </c>
      <c r="H3774">
        <v>2.1532497406005859</v>
      </c>
      <c r="I3774">
        <v>57601.979705413469</v>
      </c>
      <c r="J3774">
        <f>ROUND(Table1[[#This Row],[Discharge Time (s)]]/3600,3)</f>
        <v>16.001000000000001</v>
      </c>
    </row>
    <row r="3775" spans="1:10">
      <c r="A3775" t="s">
        <v>10</v>
      </c>
      <c r="B3775">
        <v>5</v>
      </c>
      <c r="C3775">
        <v>332</v>
      </c>
      <c r="D3775" t="str">
        <f>IF(OR(MOD((Table1[[#This Row],[Cycle]])-1,8)=0,Table1[[#This Row],[Cycle]]=1),"Yes","No")</f>
        <v>No</v>
      </c>
      <c r="E3775">
        <v>1.0104023011933E-2</v>
      </c>
      <c r="F3775">
        <f t="shared" si="64"/>
        <v>10.104023011933</v>
      </c>
      <c r="H3775">
        <v>2.1521515846252441</v>
      </c>
      <c r="I3775">
        <v>57601.982881309246</v>
      </c>
      <c r="J3775">
        <f>ROUND(Table1[[#This Row],[Discharge Time (s)]]/3600,3)</f>
        <v>16.001000000000001</v>
      </c>
    </row>
    <row r="3776" spans="1:10">
      <c r="A3776" t="s">
        <v>10</v>
      </c>
      <c r="B3776">
        <v>5</v>
      </c>
      <c r="C3776">
        <v>333</v>
      </c>
      <c r="D3776" t="str">
        <f>IF(OR(MOD((Table1[[#This Row],[Cycle]])-1,8)=0,Table1[[#This Row],[Cycle]]=1),"Yes","No")</f>
        <v>No</v>
      </c>
      <c r="E3776">
        <v>1.0102268224265E-2</v>
      </c>
      <c r="F3776">
        <f t="shared" si="64"/>
        <v>10.102268224265</v>
      </c>
      <c r="H3776">
        <v>2.1971936225891113</v>
      </c>
      <c r="I3776">
        <v>57601.984214490993</v>
      </c>
      <c r="J3776">
        <f>ROUND(Table1[[#This Row],[Discharge Time (s)]]/3600,3)</f>
        <v>16.001000000000001</v>
      </c>
    </row>
    <row r="3777" spans="1:10">
      <c r="A3777" t="s">
        <v>10</v>
      </c>
      <c r="B3777">
        <v>5</v>
      </c>
      <c r="C3777">
        <v>334</v>
      </c>
      <c r="D3777" t="str">
        <f>IF(OR(MOD((Table1[[#This Row],[Cycle]])-1,8)=0,Table1[[#This Row],[Cycle]]=1),"Yes","No")</f>
        <v>No</v>
      </c>
      <c r="E3777">
        <v>1.0106207337142001E-2</v>
      </c>
      <c r="F3777">
        <f t="shared" si="64"/>
        <v>10.106207337142001</v>
      </c>
      <c r="H3777">
        <v>2.1532497406005859</v>
      </c>
      <c r="I3777">
        <v>57601.998698822237</v>
      </c>
      <c r="J3777">
        <f>ROUND(Table1[[#This Row],[Discharge Time (s)]]/3600,3)</f>
        <v>16.001000000000001</v>
      </c>
    </row>
    <row r="3778" spans="1:10">
      <c r="A3778" t="s">
        <v>10</v>
      </c>
      <c r="B3778">
        <v>5</v>
      </c>
      <c r="C3778">
        <v>335</v>
      </c>
      <c r="D3778" t="str">
        <f>IF(OR(MOD((Table1[[#This Row],[Cycle]])-1,8)=0,Table1[[#This Row],[Cycle]]=1),"Yes","No")</f>
        <v>No</v>
      </c>
      <c r="E3778">
        <v>1.0109713255222001E-2</v>
      </c>
      <c r="F3778">
        <f t="shared" si="64"/>
        <v>10.109713255222001</v>
      </c>
      <c r="H3778">
        <v>2.1971936225891113</v>
      </c>
      <c r="I3778">
        <v>57601.99399966342</v>
      </c>
      <c r="J3778">
        <f>ROUND(Table1[[#This Row],[Discharge Time (s)]]/3600,3)</f>
        <v>16.001000000000001</v>
      </c>
    </row>
    <row r="3779" spans="1:10">
      <c r="A3779" t="s">
        <v>10</v>
      </c>
      <c r="B3779">
        <v>5</v>
      </c>
      <c r="C3779">
        <v>336</v>
      </c>
      <c r="D3779" t="str">
        <f>IF(OR(MOD((Table1[[#This Row],[Cycle]])-1,8)=0,Table1[[#This Row],[Cycle]]=1),"Yes","No")</f>
        <v>No</v>
      </c>
      <c r="E3779">
        <v>0</v>
      </c>
      <c r="F3779">
        <f t="shared" si="64"/>
        <v>0</v>
      </c>
      <c r="H3779">
        <v>2.1971936225891113</v>
      </c>
      <c r="I3779">
        <v>0</v>
      </c>
      <c r="J3779">
        <f>ROUND(Table1[[#This Row],[Discharge Time (s)]]/3600,3)</f>
        <v>0</v>
      </c>
    </row>
    <row r="3780" spans="1:10">
      <c r="A3780" t="s">
        <v>10</v>
      </c>
      <c r="B3780">
        <v>5</v>
      </c>
      <c r="C3780">
        <v>338</v>
      </c>
      <c r="D3780" t="str">
        <f>IF(OR(MOD((Table1[[#This Row],[Cycle]])-1,8)=0,Table1[[#This Row],[Cycle]]=1),"Yes","No")</f>
        <v>No</v>
      </c>
      <c r="E3780">
        <v>1.0108926550171E-2</v>
      </c>
      <c r="F3780">
        <f t="shared" si="64"/>
        <v>10.108926550171001</v>
      </c>
      <c r="H3780">
        <v>2.3290250301361084</v>
      </c>
      <c r="I3780">
        <v>57602.009439794259</v>
      </c>
      <c r="J3780">
        <f>ROUND(Table1[[#This Row],[Discharge Time (s)]]/3600,3)</f>
        <v>16.001000000000001</v>
      </c>
    </row>
    <row r="3781" spans="1:10">
      <c r="A3781" t="s">
        <v>10</v>
      </c>
      <c r="B3781">
        <v>5</v>
      </c>
      <c r="C3781">
        <v>339</v>
      </c>
      <c r="D3781" t="str">
        <f>IF(OR(MOD((Table1[[#This Row],[Cycle]])-1,8)=0,Table1[[#This Row],[Cycle]]=1),"Yes","No")</f>
        <v>No</v>
      </c>
      <c r="E3781">
        <v>1.0105263788154E-2</v>
      </c>
      <c r="F3781">
        <f t="shared" si="64"/>
        <v>10.105263788154</v>
      </c>
      <c r="H3781">
        <v>2.1521515846252441</v>
      </c>
      <c r="I3781">
        <v>57602.031246051127</v>
      </c>
      <c r="J3781">
        <f>ROUND(Table1[[#This Row],[Discharge Time (s)]]/3600,3)</f>
        <v>16.001000000000001</v>
      </c>
    </row>
    <row r="3782" spans="1:10">
      <c r="A3782" t="s">
        <v>10</v>
      </c>
      <c r="B3782">
        <v>5</v>
      </c>
      <c r="C3782">
        <v>340</v>
      </c>
      <c r="D3782" t="str">
        <f>IF(OR(MOD((Table1[[#This Row],[Cycle]])-1,8)=0,Table1[[#This Row],[Cycle]]=1),"Yes","No")</f>
        <v>No</v>
      </c>
      <c r="E3782">
        <v>1.0100714464164001E-2</v>
      </c>
      <c r="F3782">
        <f t="shared" si="64"/>
        <v>10.100714464164001</v>
      </c>
      <c r="H3782">
        <v>2.1949536800384521</v>
      </c>
      <c r="I3782">
        <v>57600.068340216021</v>
      </c>
      <c r="J3782">
        <f>ROUND(Table1[[#This Row],[Discharge Time (s)]]/3600,3)</f>
        <v>16</v>
      </c>
    </row>
    <row r="3783" spans="1:10">
      <c r="A3783" t="s">
        <v>10</v>
      </c>
      <c r="B3783">
        <v>5</v>
      </c>
      <c r="C3783">
        <v>341</v>
      </c>
      <c r="D3783" t="str">
        <f>IF(OR(MOD((Table1[[#This Row],[Cycle]])-1,8)=0,Table1[[#This Row],[Cycle]]=1),"Yes","No")</f>
        <v>No</v>
      </c>
      <c r="E3783">
        <v>1.0095458558246E-2</v>
      </c>
      <c r="F3783">
        <f t="shared" si="64"/>
        <v>10.095458558245999</v>
      </c>
      <c r="H3783">
        <v>2.1103825569152832</v>
      </c>
      <c r="I3783">
        <v>57601.991578145455</v>
      </c>
      <c r="J3783">
        <f>ROUND(Table1[[#This Row],[Discharge Time (s)]]/3600,3)</f>
        <v>16.001000000000001</v>
      </c>
    </row>
    <row r="3784" spans="1:10">
      <c r="A3784" t="s">
        <v>10</v>
      </c>
      <c r="B3784">
        <v>5</v>
      </c>
      <c r="C3784">
        <v>342</v>
      </c>
      <c r="D3784" t="str">
        <f>IF(OR(MOD((Table1[[#This Row],[Cycle]])-1,8)=0,Table1[[#This Row],[Cycle]]=1),"Yes","No")</f>
        <v>No</v>
      </c>
      <c r="E3784">
        <v>1.0083065003321999E-2</v>
      </c>
      <c r="F3784">
        <f t="shared" si="64"/>
        <v>10.083065003322</v>
      </c>
      <c r="H3784">
        <v>2.196073055267334</v>
      </c>
      <c r="I3784">
        <v>57602.004871496145</v>
      </c>
      <c r="J3784">
        <f>ROUND(Table1[[#This Row],[Discharge Time (s)]]/3600,3)</f>
        <v>16.001000000000001</v>
      </c>
    </row>
    <row r="3785" spans="1:10">
      <c r="A3785" t="s">
        <v>10</v>
      </c>
      <c r="B3785">
        <v>5</v>
      </c>
      <c r="C3785">
        <v>343</v>
      </c>
      <c r="D3785" t="str">
        <f>IF(OR(MOD((Table1[[#This Row],[Cycle]])-1,8)=0,Table1[[#This Row],[Cycle]]=1),"Yes","No")</f>
        <v>No</v>
      </c>
      <c r="E3785">
        <v>1.0095160196977E-2</v>
      </c>
      <c r="F3785">
        <f t="shared" si="64"/>
        <v>10.095160196977</v>
      </c>
      <c r="H3785">
        <v>2.1543488502502441</v>
      </c>
      <c r="I3785">
        <v>57602.003783247012</v>
      </c>
      <c r="J3785">
        <f>ROUND(Table1[[#This Row],[Discharge Time (s)]]/3600,3)</f>
        <v>16.001000000000001</v>
      </c>
    </row>
    <row r="3786" spans="1:10">
      <c r="A3786" t="s">
        <v>10</v>
      </c>
      <c r="B3786">
        <v>5</v>
      </c>
      <c r="C3786">
        <v>344</v>
      </c>
      <c r="D3786" t="str">
        <f>IF(OR(MOD((Table1[[#This Row],[Cycle]])-1,8)=0,Table1[[#This Row],[Cycle]]=1),"Yes","No")</f>
        <v>No</v>
      </c>
      <c r="E3786">
        <v>0</v>
      </c>
      <c r="F3786">
        <f t="shared" si="64"/>
        <v>0</v>
      </c>
      <c r="H3786">
        <v>2.1543488502502441</v>
      </c>
      <c r="I3786">
        <v>0</v>
      </c>
      <c r="J3786">
        <f>ROUND(Table1[[#This Row],[Discharge Time (s)]]/3600,3)</f>
        <v>0</v>
      </c>
    </row>
    <row r="3787" spans="1:10">
      <c r="A3787" t="s">
        <v>10</v>
      </c>
      <c r="B3787">
        <v>5</v>
      </c>
      <c r="C3787">
        <v>346</v>
      </c>
      <c r="D3787" t="str">
        <f>IF(OR(MOD((Table1[[#This Row],[Cycle]])-1,8)=0,Table1[[#This Row],[Cycle]]=1),"Yes","No")</f>
        <v>No</v>
      </c>
      <c r="E3787">
        <v>1.0101500281869E-2</v>
      </c>
      <c r="F3787">
        <f t="shared" si="64"/>
        <v>10.101500281868999</v>
      </c>
      <c r="H3787">
        <v>2.242281436920166</v>
      </c>
      <c r="I3787">
        <v>57602.003740434666</v>
      </c>
      <c r="J3787">
        <f>ROUND(Table1[[#This Row],[Discharge Time (s)]]/3600,3)</f>
        <v>16.001000000000001</v>
      </c>
    </row>
    <row r="3788" spans="1:10">
      <c r="A3788" t="s">
        <v>10</v>
      </c>
      <c r="B3788">
        <v>5</v>
      </c>
      <c r="C3788">
        <v>347</v>
      </c>
      <c r="D3788" t="str">
        <f>IF(OR(MOD((Table1[[#This Row],[Cycle]])-1,8)=0,Table1[[#This Row],[Cycle]]=1),"Yes","No")</f>
        <v>No</v>
      </c>
      <c r="E3788">
        <v>1.0102171525688999E-2</v>
      </c>
      <c r="F3788">
        <f t="shared" ref="F3788:F3851" si="65">1000*E3788</f>
        <v>10.102171525689</v>
      </c>
      <c r="H3788">
        <v>2.196073055267334</v>
      </c>
      <c r="I3788">
        <v>57602.001428515199</v>
      </c>
      <c r="J3788">
        <f>ROUND(Table1[[#This Row],[Discharge Time (s)]]/3600,3)</f>
        <v>16.001000000000001</v>
      </c>
    </row>
    <row r="3789" spans="1:10">
      <c r="A3789" t="s">
        <v>10</v>
      </c>
      <c r="B3789">
        <v>5</v>
      </c>
      <c r="C3789">
        <v>348</v>
      </c>
      <c r="D3789" t="str">
        <f>IF(OR(MOD((Table1[[#This Row],[Cycle]])-1,8)=0,Table1[[#This Row],[Cycle]]=1),"Yes","No")</f>
        <v>No</v>
      </c>
      <c r="E3789">
        <v>1.0095700215928999E-2</v>
      </c>
      <c r="F3789">
        <f t="shared" si="65"/>
        <v>10.095700215929</v>
      </c>
      <c r="H3789">
        <v>2.1114604473114014</v>
      </c>
      <c r="I3789">
        <v>57602.001286296567</v>
      </c>
      <c r="J3789">
        <f>ROUND(Table1[[#This Row],[Discharge Time (s)]]/3600,3)</f>
        <v>16.001000000000001</v>
      </c>
    </row>
    <row r="3790" spans="1:10">
      <c r="A3790" t="s">
        <v>10</v>
      </c>
      <c r="B3790">
        <v>5</v>
      </c>
      <c r="C3790">
        <v>349</v>
      </c>
      <c r="D3790" t="str">
        <f>IF(OR(MOD((Table1[[#This Row],[Cycle]])-1,8)=0,Table1[[#This Row],[Cycle]]=1),"Yes","No")</f>
        <v>No</v>
      </c>
      <c r="E3790">
        <v>1.0091985257524E-2</v>
      </c>
      <c r="F3790">
        <f t="shared" si="65"/>
        <v>10.091985257524</v>
      </c>
      <c r="H3790">
        <v>2.2411375045776367</v>
      </c>
      <c r="I3790">
        <v>57602.003613737543</v>
      </c>
      <c r="J3790">
        <f>ROUND(Table1[[#This Row],[Discharge Time (s)]]/3600,3)</f>
        <v>16.001000000000001</v>
      </c>
    </row>
    <row r="3791" spans="1:10">
      <c r="A3791" t="s">
        <v>10</v>
      </c>
      <c r="B3791">
        <v>5</v>
      </c>
      <c r="C3791">
        <v>350</v>
      </c>
      <c r="D3791" t="str">
        <f>IF(OR(MOD((Table1[[#This Row],[Cycle]])-1,8)=0,Table1[[#This Row],[Cycle]]=1),"Yes","No")</f>
        <v>No</v>
      </c>
      <c r="E3791">
        <v>1.0098185803951E-2</v>
      </c>
      <c r="F3791">
        <f t="shared" si="65"/>
        <v>10.098185803951001</v>
      </c>
      <c r="H3791">
        <v>2.1543488502502441</v>
      </c>
      <c r="I3791">
        <v>57602.004647002919</v>
      </c>
      <c r="J3791">
        <f>ROUND(Table1[[#This Row],[Discharge Time (s)]]/3600,3)</f>
        <v>16.001000000000001</v>
      </c>
    </row>
    <row r="3792" spans="1:10">
      <c r="A3792" t="s">
        <v>10</v>
      </c>
      <c r="B3792">
        <v>5</v>
      </c>
      <c r="C3792">
        <v>351</v>
      </c>
      <c r="D3792" t="str">
        <f>IF(OR(MOD((Table1[[#This Row],[Cycle]])-1,8)=0,Table1[[#This Row],[Cycle]]=1),"Yes","No")</f>
        <v>No</v>
      </c>
      <c r="E3792">
        <v>1.0103825566205E-2</v>
      </c>
      <c r="F3792">
        <f t="shared" si="65"/>
        <v>10.103825566205</v>
      </c>
      <c r="H3792">
        <v>2.2388527393341064</v>
      </c>
      <c r="I3792">
        <v>57601.99385894592</v>
      </c>
      <c r="J3792">
        <f>ROUND(Table1[[#This Row],[Discharge Time (s)]]/3600,3)</f>
        <v>16.001000000000001</v>
      </c>
    </row>
    <row r="3793" spans="1:10">
      <c r="A3793" t="s">
        <v>10</v>
      </c>
      <c r="B3793">
        <v>5</v>
      </c>
      <c r="C3793">
        <v>352</v>
      </c>
      <c r="D3793" t="str">
        <f>IF(OR(MOD((Table1[[#This Row],[Cycle]])-1,8)=0,Table1[[#This Row],[Cycle]]=1),"Yes","No")</f>
        <v>No</v>
      </c>
      <c r="E3793">
        <v>0</v>
      </c>
      <c r="F3793">
        <f t="shared" si="65"/>
        <v>0</v>
      </c>
      <c r="H3793">
        <v>2.2388527393341064</v>
      </c>
      <c r="I3793">
        <v>0</v>
      </c>
      <c r="J3793">
        <f>ROUND(Table1[[#This Row],[Discharge Time (s)]]/3600,3)</f>
        <v>0</v>
      </c>
    </row>
    <row r="3794" spans="1:10">
      <c r="A3794" t="s">
        <v>10</v>
      </c>
      <c r="B3794">
        <v>5</v>
      </c>
      <c r="C3794">
        <v>354</v>
      </c>
      <c r="D3794" t="str">
        <f>IF(OR(MOD((Table1[[#This Row],[Cycle]])-1,8)=0,Table1[[#This Row],[Cycle]]=1),"Yes","No")</f>
        <v>No</v>
      </c>
      <c r="E3794">
        <v>1.0098074224173E-2</v>
      </c>
      <c r="F3794">
        <f t="shared" si="65"/>
        <v>10.098074224173001</v>
      </c>
      <c r="H3794">
        <v>2.3705501556396484</v>
      </c>
      <c r="I3794">
        <v>57602.005649188686</v>
      </c>
      <c r="J3794">
        <f>ROUND(Table1[[#This Row],[Discharge Time (s)]]/3600,3)</f>
        <v>16.001000000000001</v>
      </c>
    </row>
    <row r="3795" spans="1:10">
      <c r="A3795" t="s">
        <v>10</v>
      </c>
      <c r="B3795">
        <v>5</v>
      </c>
      <c r="C3795">
        <v>355</v>
      </c>
      <c r="D3795" t="str">
        <f>IF(OR(MOD((Table1[[#This Row],[Cycle]])-1,8)=0,Table1[[#This Row],[Cycle]]=1),"Yes","No")</f>
        <v>No</v>
      </c>
      <c r="E3795">
        <v>9.2619339180079995E-3</v>
      </c>
      <c r="F3795">
        <f t="shared" si="65"/>
        <v>9.2619339180079994</v>
      </c>
      <c r="H3795">
        <v>2.1114604473114014</v>
      </c>
      <c r="I3795">
        <v>57601.990650234176</v>
      </c>
      <c r="J3795">
        <f>ROUND(Table1[[#This Row],[Discharge Time (s)]]/3600,3)</f>
        <v>16.001000000000001</v>
      </c>
    </row>
    <row r="3796" spans="1:10">
      <c r="A3796" t="s">
        <v>10</v>
      </c>
      <c r="B3796">
        <v>5</v>
      </c>
      <c r="C3796">
        <v>356</v>
      </c>
      <c r="D3796" t="str">
        <f>IF(OR(MOD((Table1[[#This Row],[Cycle]])-1,8)=0,Table1[[#This Row],[Cycle]]=1),"Yes","No")</f>
        <v>No</v>
      </c>
      <c r="E3796">
        <v>1.0099571544054E-2</v>
      </c>
      <c r="F3796">
        <f t="shared" si="65"/>
        <v>10.099571544053999</v>
      </c>
      <c r="H3796">
        <v>2.1971936225891113</v>
      </c>
      <c r="I3796">
        <v>57602.018962383867</v>
      </c>
      <c r="J3796">
        <f>ROUND(Table1[[#This Row],[Discharge Time (s)]]/3600,3)</f>
        <v>16.001000000000001</v>
      </c>
    </row>
    <row r="3797" spans="1:10">
      <c r="A3797" t="s">
        <v>10</v>
      </c>
      <c r="B3797">
        <v>5</v>
      </c>
      <c r="C3797">
        <v>357</v>
      </c>
      <c r="D3797" t="str">
        <f>IF(OR(MOD((Table1[[#This Row],[Cycle]])-1,8)=0,Table1[[#This Row],[Cycle]]=1),"Yes","No")</f>
        <v>No</v>
      </c>
      <c r="E3797">
        <v>1.0101190761662E-2</v>
      </c>
      <c r="F3797">
        <f t="shared" si="65"/>
        <v>10.101190761662</v>
      </c>
      <c r="H3797">
        <v>2.1971936225891113</v>
      </c>
      <c r="I3797">
        <v>57602.033315395827</v>
      </c>
      <c r="J3797">
        <f>ROUND(Table1[[#This Row],[Discharge Time (s)]]/3600,3)</f>
        <v>16.001000000000001</v>
      </c>
    </row>
    <row r="3798" spans="1:10">
      <c r="A3798" t="s">
        <v>10</v>
      </c>
      <c r="B3798">
        <v>5</v>
      </c>
      <c r="C3798">
        <v>358</v>
      </c>
      <c r="D3798" t="str">
        <f>IF(OR(MOD((Table1[[#This Row],[Cycle]])-1,8)=0,Table1[[#This Row],[Cycle]]=1),"Yes","No")</f>
        <v>No</v>
      </c>
      <c r="F3798">
        <f t="shared" si="65"/>
        <v>0</v>
      </c>
      <c r="J3798">
        <f>ROUND(Table1[[#This Row],[Discharge Time (s)]]/3600,3)</f>
        <v>0</v>
      </c>
    </row>
    <row r="3799" spans="1:10">
      <c r="A3799" t="s">
        <v>10</v>
      </c>
      <c r="B3799">
        <v>5</v>
      </c>
      <c r="C3799">
        <v>359</v>
      </c>
      <c r="D3799" t="str">
        <f>IF(OR(MOD((Table1[[#This Row],[Cycle]])-1,8)=0,Table1[[#This Row],[Cycle]]=1),"Yes","No")</f>
        <v>No</v>
      </c>
      <c r="F3799">
        <f t="shared" si="65"/>
        <v>0</v>
      </c>
      <c r="J3799">
        <f>ROUND(Table1[[#This Row],[Discharge Time (s)]]/3600,3)</f>
        <v>0</v>
      </c>
    </row>
    <row r="3800" spans="1:10">
      <c r="A3800" t="s">
        <v>10</v>
      </c>
      <c r="B3800">
        <v>5</v>
      </c>
      <c r="C3800">
        <v>360</v>
      </c>
      <c r="D3800" t="str">
        <f>IF(OR(MOD((Table1[[#This Row],[Cycle]])-1,8)=0,Table1[[#This Row],[Cycle]]=1),"Yes","No")</f>
        <v>No</v>
      </c>
      <c r="F3800">
        <f t="shared" si="65"/>
        <v>0</v>
      </c>
      <c r="J3800">
        <f>ROUND(Table1[[#This Row],[Discharge Time (s)]]/3600,3)</f>
        <v>0</v>
      </c>
    </row>
    <row r="3801" spans="1:10">
      <c r="A3801" t="s">
        <v>10</v>
      </c>
      <c r="B3801">
        <v>5</v>
      </c>
      <c r="C3801">
        <v>362</v>
      </c>
      <c r="D3801" t="str">
        <f>IF(OR(MOD((Table1[[#This Row],[Cycle]])-1,8)=0,Table1[[#This Row],[Cycle]]=1),"Yes","No")</f>
        <v>No</v>
      </c>
      <c r="E3801">
        <v>1.0096133743469E-2</v>
      </c>
      <c r="F3801">
        <f t="shared" si="65"/>
        <v>10.096133743469</v>
      </c>
      <c r="H3801">
        <v>2.4169127941131592</v>
      </c>
      <c r="I3801">
        <v>57602.041689525926</v>
      </c>
      <c r="J3801">
        <f>ROUND(Table1[[#This Row],[Discharge Time (s)]]/3600,3)</f>
        <v>16.001000000000001</v>
      </c>
    </row>
    <row r="3802" spans="1:10">
      <c r="A3802" t="s">
        <v>10</v>
      </c>
      <c r="B3802">
        <v>5</v>
      </c>
      <c r="C3802">
        <v>363</v>
      </c>
      <c r="D3802" t="str">
        <f>IF(OR(MOD((Table1[[#This Row],[Cycle]])-1,8)=0,Table1[[#This Row],[Cycle]]=1),"Yes","No")</f>
        <v>No</v>
      </c>
      <c r="E3802">
        <v>1.0089918875465001E-2</v>
      </c>
      <c r="F3802">
        <f t="shared" si="65"/>
        <v>10.089918875465001</v>
      </c>
      <c r="H3802">
        <v>2.1532497406005859</v>
      </c>
      <c r="I3802">
        <v>57601.982203090898</v>
      </c>
      <c r="J3802">
        <f>ROUND(Table1[[#This Row],[Discharge Time (s)]]/3600,3)</f>
        <v>16.001000000000001</v>
      </c>
    </row>
    <row r="3803" spans="1:10">
      <c r="A3803" t="s">
        <v>10</v>
      </c>
      <c r="B3803">
        <v>5</v>
      </c>
      <c r="C3803">
        <v>364</v>
      </c>
      <c r="D3803" t="str">
        <f>IF(OR(MOD((Table1[[#This Row],[Cycle]])-1,8)=0,Table1[[#This Row],[Cycle]]=1),"Yes","No")</f>
        <v>No</v>
      </c>
      <c r="E3803">
        <v>1.0101004542188E-2</v>
      </c>
      <c r="F3803">
        <f t="shared" si="65"/>
        <v>10.101004542187999</v>
      </c>
      <c r="H3803">
        <v>2.2850813865661621</v>
      </c>
      <c r="I3803">
        <v>57601.980771277558</v>
      </c>
      <c r="J3803">
        <f>ROUND(Table1[[#This Row],[Discharge Time (s)]]/3600,3)</f>
        <v>16.001000000000001</v>
      </c>
    </row>
    <row r="3804" spans="1:10">
      <c r="A3804" t="s">
        <v>10</v>
      </c>
      <c r="B3804">
        <v>5</v>
      </c>
      <c r="C3804">
        <v>365</v>
      </c>
      <c r="D3804" t="str">
        <f>IF(OR(MOD((Table1[[#This Row],[Cycle]])-1,8)=0,Table1[[#This Row],[Cycle]]=1),"Yes","No")</f>
        <v>No</v>
      </c>
      <c r="E3804">
        <v>1.0086990234315999E-2</v>
      </c>
      <c r="F3804">
        <f t="shared" si="65"/>
        <v>10.086990234316</v>
      </c>
      <c r="H3804">
        <v>2.1971936225891113</v>
      </c>
      <c r="I3804">
        <v>57601.977495444131</v>
      </c>
      <c r="J3804">
        <f>ROUND(Table1[[#This Row],[Discharge Time (s)]]/3600,3)</f>
        <v>16.001000000000001</v>
      </c>
    </row>
    <row r="3805" spans="1:10">
      <c r="A3805" t="s">
        <v>10</v>
      </c>
      <c r="B3805">
        <v>5</v>
      </c>
      <c r="C3805">
        <v>366</v>
      </c>
      <c r="D3805" t="str">
        <f>IF(OR(MOD((Table1[[#This Row],[Cycle]])-1,8)=0,Table1[[#This Row],[Cycle]]=1),"Yes","No")</f>
        <v>No</v>
      </c>
      <c r="E3805">
        <v>1.0094669314770001E-2</v>
      </c>
      <c r="F3805">
        <f t="shared" si="65"/>
        <v>10.09466931477</v>
      </c>
      <c r="H3805">
        <v>2.1971936225891113</v>
      </c>
      <c r="I3805">
        <v>57601.992847183014</v>
      </c>
      <c r="J3805">
        <f>ROUND(Table1[[#This Row],[Discharge Time (s)]]/3600,3)</f>
        <v>16.001000000000001</v>
      </c>
    </row>
    <row r="3806" spans="1:10">
      <c r="A3806" t="s">
        <v>10</v>
      </c>
      <c r="B3806">
        <v>5</v>
      </c>
      <c r="C3806">
        <v>367</v>
      </c>
      <c r="D3806" t="str">
        <f>IF(OR(MOD((Table1[[#This Row],[Cycle]])-1,8)=0,Table1[[#This Row],[Cycle]]=1),"Yes","No")</f>
        <v>No</v>
      </c>
      <c r="E3806">
        <v>1.0096637503103001E-2</v>
      </c>
      <c r="F3806">
        <f t="shared" si="65"/>
        <v>10.096637503103</v>
      </c>
      <c r="H3806">
        <v>2.2388527393341064</v>
      </c>
      <c r="I3806">
        <v>57601.972440779668</v>
      </c>
      <c r="J3806">
        <f>ROUND(Table1[[#This Row],[Discharge Time (s)]]/3600,3)</f>
        <v>16.001000000000001</v>
      </c>
    </row>
    <row r="3807" spans="1:10">
      <c r="A3807" t="s">
        <v>10</v>
      </c>
      <c r="B3807">
        <v>5</v>
      </c>
      <c r="C3807">
        <v>368</v>
      </c>
      <c r="D3807" t="str">
        <f>IF(OR(MOD((Table1[[#This Row],[Cycle]])-1,8)=0,Table1[[#This Row],[Cycle]]=1),"Yes","No")</f>
        <v>No</v>
      </c>
      <c r="E3807">
        <v>0</v>
      </c>
      <c r="F3807">
        <f t="shared" si="65"/>
        <v>0</v>
      </c>
      <c r="H3807">
        <v>2.2388527393341064</v>
      </c>
      <c r="I3807">
        <v>0</v>
      </c>
      <c r="J3807">
        <f>ROUND(Table1[[#This Row],[Discharge Time (s)]]/3600,3)</f>
        <v>0</v>
      </c>
    </row>
    <row r="3808" spans="1:10">
      <c r="A3808" t="s">
        <v>10</v>
      </c>
      <c r="B3808">
        <v>5</v>
      </c>
      <c r="C3808">
        <v>370</v>
      </c>
      <c r="D3808" t="str">
        <f>IF(OR(MOD((Table1[[#This Row],[Cycle]])-1,8)=0,Table1[[#This Row],[Cycle]]=1),"Yes","No")</f>
        <v>No</v>
      </c>
      <c r="E3808">
        <v>1.0028369102810001E-2</v>
      </c>
      <c r="F3808">
        <f t="shared" si="65"/>
        <v>10.02836910281</v>
      </c>
      <c r="H3808">
        <v>2.4104499816894531</v>
      </c>
      <c r="I3808">
        <v>57602.007533790726</v>
      </c>
      <c r="J3808">
        <f>ROUND(Table1[[#This Row],[Discharge Time (s)]]/3600,3)</f>
        <v>16.001000000000001</v>
      </c>
    </row>
    <row r="3809" spans="1:10">
      <c r="A3809" t="s">
        <v>10</v>
      </c>
      <c r="B3809">
        <v>5</v>
      </c>
      <c r="C3809">
        <v>371</v>
      </c>
      <c r="D3809" t="str">
        <f>IF(OR(MOD((Table1[[#This Row],[Cycle]])-1,8)=0,Table1[[#This Row],[Cycle]]=1),"Yes","No")</f>
        <v>No</v>
      </c>
      <c r="E3809">
        <v>1.0025081115018E-2</v>
      </c>
      <c r="F3809">
        <f t="shared" si="65"/>
        <v>10.025081115018001</v>
      </c>
      <c r="H3809">
        <v>2.2374207973480225</v>
      </c>
      <c r="I3809">
        <v>57602.003333771085</v>
      </c>
      <c r="J3809">
        <f>ROUND(Table1[[#This Row],[Discharge Time (s)]]/3600,3)</f>
        <v>16.001000000000001</v>
      </c>
    </row>
    <row r="3810" spans="1:10">
      <c r="A3810" t="s">
        <v>10</v>
      </c>
      <c r="B3810">
        <v>5</v>
      </c>
      <c r="C3810">
        <v>372</v>
      </c>
      <c r="D3810" t="str">
        <f>IF(OR(MOD((Table1[[#This Row],[Cycle]])-1,8)=0,Table1[[#This Row],[Cycle]]=1),"Yes","No")</f>
        <v>No</v>
      </c>
      <c r="E3810">
        <v>1.0019906599691999E-2</v>
      </c>
      <c r="F3810">
        <f t="shared" si="65"/>
        <v>10.019906599692</v>
      </c>
      <c r="H3810">
        <v>2.2812917232513428</v>
      </c>
      <c r="I3810">
        <v>57602.005726323645</v>
      </c>
      <c r="J3810">
        <f>ROUND(Table1[[#This Row],[Discharge Time (s)]]/3600,3)</f>
        <v>16.001000000000001</v>
      </c>
    </row>
    <row r="3811" spans="1:10">
      <c r="A3811" t="s">
        <v>10</v>
      </c>
      <c r="B3811">
        <v>5</v>
      </c>
      <c r="C3811">
        <v>373</v>
      </c>
      <c r="D3811" t="str">
        <f>IF(OR(MOD((Table1[[#This Row],[Cycle]])-1,8)=0,Table1[[#This Row],[Cycle]]=1),"Yes","No")</f>
        <v>No</v>
      </c>
      <c r="E3811">
        <v>1.0011431184384001E-2</v>
      </c>
      <c r="F3811">
        <f t="shared" si="65"/>
        <v>10.011431184384001</v>
      </c>
      <c r="H3811">
        <v>2.1518700122833252</v>
      </c>
      <c r="I3811">
        <v>57602.005755343882</v>
      </c>
      <c r="J3811">
        <f>ROUND(Table1[[#This Row],[Discharge Time (s)]]/3600,3)</f>
        <v>16.001000000000001</v>
      </c>
    </row>
    <row r="3812" spans="1:10">
      <c r="A3812" t="s">
        <v>10</v>
      </c>
      <c r="B3812">
        <v>5</v>
      </c>
      <c r="C3812">
        <v>374</v>
      </c>
      <c r="D3812" t="str">
        <f>IF(OR(MOD((Table1[[#This Row],[Cycle]])-1,8)=0,Table1[[#This Row],[Cycle]]=1),"Yes","No")</f>
        <v>No</v>
      </c>
      <c r="E3812">
        <v>1.0013346053464E-2</v>
      </c>
      <c r="F3812">
        <f t="shared" si="65"/>
        <v>10.013346053464</v>
      </c>
      <c r="H3812">
        <v>2.2812917232513428</v>
      </c>
      <c r="I3812">
        <v>57602.005263444917</v>
      </c>
      <c r="J3812">
        <f>ROUND(Table1[[#This Row],[Discharge Time (s)]]/3600,3)</f>
        <v>16.001000000000001</v>
      </c>
    </row>
    <row r="3813" spans="1:10">
      <c r="A3813" t="s">
        <v>10</v>
      </c>
      <c r="B3813">
        <v>5</v>
      </c>
      <c r="C3813">
        <v>375</v>
      </c>
      <c r="D3813" t="str">
        <f>IF(OR(MOD((Table1[[#This Row],[Cycle]])-1,8)=0,Table1[[#This Row],[Cycle]]=1),"Yes","No")</f>
        <v>No</v>
      </c>
      <c r="E3813">
        <v>1.001276725063E-2</v>
      </c>
      <c r="F3813">
        <f t="shared" si="65"/>
        <v>10.012767250630001</v>
      </c>
      <c r="H3813">
        <v>2.1946673393249512</v>
      </c>
      <c r="I3813">
        <v>57602.005594572009</v>
      </c>
      <c r="J3813">
        <f>ROUND(Table1[[#This Row],[Discharge Time (s)]]/3600,3)</f>
        <v>16.001000000000001</v>
      </c>
    </row>
    <row r="3814" spans="1:10">
      <c r="A3814" t="s">
        <v>10</v>
      </c>
      <c r="B3814">
        <v>5</v>
      </c>
      <c r="C3814">
        <v>376</v>
      </c>
      <c r="D3814" t="str">
        <f>IF(OR(MOD((Table1[[#This Row],[Cycle]])-1,8)=0,Table1[[#This Row],[Cycle]]=1),"Yes","No")</f>
        <v>No</v>
      </c>
      <c r="E3814">
        <v>0</v>
      </c>
      <c r="F3814">
        <f t="shared" si="65"/>
        <v>0</v>
      </c>
      <c r="H3814">
        <v>2.1946673393249512</v>
      </c>
      <c r="I3814">
        <v>0</v>
      </c>
      <c r="J3814">
        <f>ROUND(Table1[[#This Row],[Discharge Time (s)]]/3600,3)</f>
        <v>0</v>
      </c>
    </row>
    <row r="3815" spans="1:10">
      <c r="A3815" t="s">
        <v>10</v>
      </c>
      <c r="B3815">
        <v>5</v>
      </c>
      <c r="C3815">
        <v>378</v>
      </c>
      <c r="D3815" t="str">
        <f>IF(OR(MOD((Table1[[#This Row],[Cycle]])-1,8)=0,Table1[[#This Row],[Cycle]]=1),"Yes","No")</f>
        <v>No</v>
      </c>
      <c r="E3815">
        <v>9.9985135430660007E-3</v>
      </c>
      <c r="F3815">
        <f t="shared" si="65"/>
        <v>9.9985135430660002</v>
      </c>
      <c r="H3815">
        <v>2.4116768836975098</v>
      </c>
      <c r="I3815">
        <v>57602.00570704852</v>
      </c>
      <c r="J3815">
        <f>ROUND(Table1[[#This Row],[Discharge Time (s)]]/3600,3)</f>
        <v>16.001000000000001</v>
      </c>
    </row>
    <row r="3816" spans="1:10">
      <c r="A3816" t="s">
        <v>10</v>
      </c>
      <c r="B3816">
        <v>5</v>
      </c>
      <c r="C3816">
        <v>379</v>
      </c>
      <c r="D3816" t="str">
        <f>IF(OR(MOD((Table1[[#This Row],[Cycle]])-1,8)=0,Table1[[#This Row],[Cycle]]=1),"Yes","No")</f>
        <v>No</v>
      </c>
      <c r="E3816">
        <v>3.1032312816700001E-4</v>
      </c>
      <c r="F3816">
        <f t="shared" si="65"/>
        <v>0.31032312816700003</v>
      </c>
      <c r="H3816">
        <v>2.2374207973480225</v>
      </c>
      <c r="I3816">
        <v>57579.522792399963</v>
      </c>
      <c r="J3816">
        <f>ROUND(Table1[[#This Row],[Discharge Time (s)]]/3600,3)</f>
        <v>15.994</v>
      </c>
    </row>
    <row r="3817" spans="1:10">
      <c r="A3817" t="s">
        <v>10</v>
      </c>
      <c r="B3817">
        <v>5</v>
      </c>
      <c r="C3817">
        <v>380</v>
      </c>
      <c r="D3817" t="str">
        <f>IF(OR(MOD((Table1[[#This Row],[Cycle]])-1,8)=0,Table1[[#This Row],[Cycle]]=1),"Yes","No")</f>
        <v>No</v>
      </c>
      <c r="E3817">
        <v>3.1212113426799999E-4</v>
      </c>
      <c r="F3817">
        <f t="shared" si="65"/>
        <v>0.31212113426799998</v>
      </c>
      <c r="H3817">
        <v>5.221977710723877</v>
      </c>
      <c r="I3817">
        <v>57583.147732781465</v>
      </c>
      <c r="J3817">
        <f>ROUND(Table1[[#This Row],[Discharge Time (s)]]/3600,3)</f>
        <v>15.994999999999999</v>
      </c>
    </row>
    <row r="3818" spans="1:10">
      <c r="A3818" t="s">
        <v>10</v>
      </c>
      <c r="B3818">
        <v>5</v>
      </c>
      <c r="C3818">
        <v>381</v>
      </c>
      <c r="D3818" t="str">
        <f>IF(OR(MOD((Table1[[#This Row],[Cycle]])-1,8)=0,Table1[[#This Row],[Cycle]]=1),"Yes","No")</f>
        <v>No</v>
      </c>
      <c r="E3818">
        <v>3.0949737147200002E-4</v>
      </c>
      <c r="F3818">
        <f t="shared" si="65"/>
        <v>0.30949737147200002</v>
      </c>
      <c r="H3818">
        <v>86.162635803222656</v>
      </c>
      <c r="I3818">
        <v>57575.904369046541</v>
      </c>
      <c r="J3818">
        <f>ROUND(Table1[[#This Row],[Discharge Time (s)]]/3600,3)</f>
        <v>15.993</v>
      </c>
    </row>
    <row r="3819" spans="1:10">
      <c r="A3819" t="s">
        <v>10</v>
      </c>
      <c r="B3819">
        <v>5</v>
      </c>
      <c r="C3819">
        <v>382</v>
      </c>
      <c r="D3819" t="str">
        <f>IF(OR(MOD((Table1[[#This Row],[Cycle]])-1,8)=0,Table1[[#This Row],[Cycle]]=1),"Yes","No")</f>
        <v>No</v>
      </c>
      <c r="E3819">
        <v>3.1790058272100001E-4</v>
      </c>
      <c r="F3819">
        <f t="shared" si="65"/>
        <v>0.31790058272100002</v>
      </c>
      <c r="H3819">
        <v>172.32527160644531</v>
      </c>
      <c r="I3819">
        <v>57593.368158904821</v>
      </c>
      <c r="J3819">
        <f>ROUND(Table1[[#This Row],[Discharge Time (s)]]/3600,3)</f>
        <v>15.997999999999999</v>
      </c>
    </row>
    <row r="3820" spans="1:10">
      <c r="A3820" t="s">
        <v>10</v>
      </c>
      <c r="B3820">
        <v>5</v>
      </c>
      <c r="C3820">
        <v>383</v>
      </c>
      <c r="D3820" t="str">
        <f>IF(OR(MOD((Table1[[#This Row],[Cycle]])-1,8)=0,Table1[[#This Row],[Cycle]]=1),"Yes","No")</f>
        <v>No</v>
      </c>
      <c r="E3820">
        <v>3.1144368662899997E-4</v>
      </c>
      <c r="F3820">
        <f t="shared" si="65"/>
        <v>0.31144368662899996</v>
      </c>
      <c r="H3820">
        <v>0.17319123446941376</v>
      </c>
      <c r="I3820">
        <v>57580.425653874743</v>
      </c>
      <c r="J3820">
        <f>ROUND(Table1[[#This Row],[Discharge Time (s)]]/3600,3)</f>
        <v>15.994999999999999</v>
      </c>
    </row>
    <row r="3821" spans="1:10">
      <c r="A3821" t="s">
        <v>10</v>
      </c>
      <c r="B3821">
        <v>5</v>
      </c>
      <c r="C3821">
        <v>384</v>
      </c>
      <c r="D3821" t="str">
        <f>IF(OR(MOD((Table1[[#This Row],[Cycle]])-1,8)=0,Table1[[#This Row],[Cycle]]=1),"Yes","No")</f>
        <v>No</v>
      </c>
      <c r="E3821">
        <v>0</v>
      </c>
      <c r="F3821">
        <f t="shared" si="65"/>
        <v>0</v>
      </c>
      <c r="H3821">
        <v>0.17319123446941376</v>
      </c>
      <c r="I3821">
        <v>0</v>
      </c>
      <c r="J3821">
        <f>ROUND(Table1[[#This Row],[Discharge Time (s)]]/3600,3)</f>
        <v>0</v>
      </c>
    </row>
    <row r="3822" spans="1:10">
      <c r="A3822" t="s">
        <v>10</v>
      </c>
      <c r="B3822">
        <v>5</v>
      </c>
      <c r="C3822">
        <v>386</v>
      </c>
      <c r="D3822" t="str">
        <f>IF(OR(MOD((Table1[[#This Row],[Cycle]])-1,8)=0,Table1[[#This Row],[Cycle]]=1),"Yes","No")</f>
        <v>No</v>
      </c>
      <c r="E3822">
        <v>9.9723441574659996E-3</v>
      </c>
      <c r="F3822">
        <f t="shared" si="65"/>
        <v>9.972344157465999</v>
      </c>
      <c r="H3822">
        <v>2.4567756652832031</v>
      </c>
      <c r="I3822">
        <v>57602.005379077775</v>
      </c>
      <c r="J3822">
        <f>ROUND(Table1[[#This Row],[Discharge Time (s)]]/3600,3)</f>
        <v>16.001000000000001</v>
      </c>
    </row>
    <row r="3823" spans="1:10">
      <c r="A3823" t="s">
        <v>10</v>
      </c>
      <c r="B3823">
        <v>5</v>
      </c>
      <c r="C3823">
        <v>387</v>
      </c>
      <c r="D3823" t="str">
        <f>IF(OR(MOD((Table1[[#This Row],[Cycle]])-1,8)=0,Table1[[#This Row],[Cycle]]=1),"Yes","No")</f>
        <v>No</v>
      </c>
      <c r="E3823">
        <v>9.9694314654919999E-3</v>
      </c>
      <c r="F3823">
        <f t="shared" si="65"/>
        <v>9.9694314654920007</v>
      </c>
      <c r="H3823">
        <v>2.4129047393798828</v>
      </c>
      <c r="I3823">
        <v>57602.005665824792</v>
      </c>
      <c r="J3823">
        <f>ROUND(Table1[[#This Row],[Discharge Time (s)]]/3600,3)</f>
        <v>16.001000000000001</v>
      </c>
    </row>
    <row r="3824" spans="1:10">
      <c r="A3824" t="s">
        <v>10</v>
      </c>
      <c r="B3824">
        <v>5</v>
      </c>
      <c r="C3824">
        <v>388</v>
      </c>
      <c r="D3824" t="str">
        <f>IF(OR(MOD((Table1[[#This Row],[Cycle]])-1,8)=0,Table1[[#This Row],[Cycle]]=1),"Yes","No")</f>
        <v>No</v>
      </c>
      <c r="E3824">
        <v>9.9633359861729994E-3</v>
      </c>
      <c r="F3824">
        <f t="shared" si="65"/>
        <v>9.963335986173</v>
      </c>
      <c r="H3824">
        <v>2.4116768836975098</v>
      </c>
      <c r="I3824">
        <v>57602.007215551246</v>
      </c>
      <c r="J3824">
        <f>ROUND(Table1[[#This Row],[Discharge Time (s)]]/3600,3)</f>
        <v>16.001000000000001</v>
      </c>
    </row>
    <row r="3825" spans="1:10">
      <c r="A3825" t="s">
        <v>10</v>
      </c>
      <c r="B3825">
        <v>5</v>
      </c>
      <c r="C3825">
        <v>389</v>
      </c>
      <c r="D3825" t="str">
        <f>IF(OR(MOD((Table1[[#This Row],[Cycle]])-1,8)=0,Table1[[#This Row],[Cycle]]=1),"Yes","No")</f>
        <v>No</v>
      </c>
      <c r="E3825">
        <v>9.9675601561140005E-3</v>
      </c>
      <c r="F3825">
        <f t="shared" si="65"/>
        <v>9.9675601561140006</v>
      </c>
      <c r="H3825">
        <v>2.3275330066680908</v>
      </c>
      <c r="I3825">
        <v>57602.005978308669</v>
      </c>
      <c r="J3825">
        <f>ROUND(Table1[[#This Row],[Discharge Time (s)]]/3600,3)</f>
        <v>16.001000000000001</v>
      </c>
    </row>
    <row r="3826" spans="1:10">
      <c r="A3826" t="s">
        <v>10</v>
      </c>
      <c r="B3826">
        <v>5</v>
      </c>
      <c r="C3826">
        <v>390</v>
      </c>
      <c r="D3826" t="str">
        <f>IF(OR(MOD((Table1[[#This Row],[Cycle]])-1,8)=0,Table1[[#This Row],[Cycle]]=1),"Yes","No")</f>
        <v>No</v>
      </c>
      <c r="E3826">
        <v>9.9663657423559992E-3</v>
      </c>
      <c r="F3826">
        <f t="shared" si="65"/>
        <v>9.9663657423559986</v>
      </c>
      <c r="H3826">
        <v>2.4104499816894531</v>
      </c>
      <c r="I3826">
        <v>57602.00545291249</v>
      </c>
      <c r="J3826">
        <f>ROUND(Table1[[#This Row],[Discharge Time (s)]]/3600,3)</f>
        <v>16.001000000000001</v>
      </c>
    </row>
    <row r="3827" spans="1:10">
      <c r="A3827" t="s">
        <v>10</v>
      </c>
      <c r="B3827">
        <v>5</v>
      </c>
      <c r="C3827">
        <v>391</v>
      </c>
      <c r="D3827" t="str">
        <f>IF(OR(MOD((Table1[[#This Row],[Cycle]])-1,8)=0,Table1[[#This Row],[Cycle]]=1),"Yes","No")</f>
        <v>No</v>
      </c>
      <c r="E3827">
        <v>9.9618476431580002E-3</v>
      </c>
      <c r="F3827">
        <f t="shared" si="65"/>
        <v>9.9618476431580003</v>
      </c>
      <c r="H3827">
        <v>2.4542763233184814</v>
      </c>
      <c r="I3827">
        <v>57602.005728071585</v>
      </c>
      <c r="J3827">
        <f>ROUND(Table1[[#This Row],[Discharge Time (s)]]/3600,3)</f>
        <v>16.001000000000001</v>
      </c>
    </row>
    <row r="3828" spans="1:10">
      <c r="A3828" t="s">
        <v>10</v>
      </c>
      <c r="B3828">
        <v>5</v>
      </c>
      <c r="C3828">
        <v>392</v>
      </c>
      <c r="D3828" t="str">
        <f>IF(OR(MOD((Table1[[#This Row],[Cycle]])-1,8)=0,Table1[[#This Row],[Cycle]]=1),"Yes","No")</f>
        <v>No</v>
      </c>
      <c r="E3828">
        <v>0</v>
      </c>
      <c r="F3828">
        <f t="shared" si="65"/>
        <v>0</v>
      </c>
      <c r="H3828">
        <v>2.4542763233184814</v>
      </c>
      <c r="I3828">
        <v>0</v>
      </c>
      <c r="J3828">
        <f>ROUND(Table1[[#This Row],[Discharge Time (s)]]/3600,3)</f>
        <v>0</v>
      </c>
    </row>
    <row r="3829" spans="1:10">
      <c r="A3829" t="s">
        <v>10</v>
      </c>
      <c r="B3829">
        <v>5</v>
      </c>
      <c r="C3829">
        <v>394</v>
      </c>
      <c r="D3829" t="str">
        <f>IF(OR(MOD((Table1[[#This Row],[Cycle]])-1,8)=0,Table1[[#This Row],[Cycle]]=1),"Yes","No")</f>
        <v>No</v>
      </c>
      <c r="E3829">
        <v>9.9718338100839993E-3</v>
      </c>
      <c r="F3829">
        <f t="shared" si="65"/>
        <v>9.971833810084</v>
      </c>
      <c r="H3829">
        <v>2.4567756652832031</v>
      </c>
      <c r="I3829">
        <v>57602.005967333731</v>
      </c>
      <c r="J3829">
        <f>ROUND(Table1[[#This Row],[Discharge Time (s)]]/3600,3)</f>
        <v>16.001000000000001</v>
      </c>
    </row>
    <row r="3830" spans="1:10">
      <c r="A3830" t="s">
        <v>10</v>
      </c>
      <c r="B3830">
        <v>5</v>
      </c>
      <c r="C3830">
        <v>395</v>
      </c>
      <c r="D3830" t="str">
        <f>IF(OR(MOD((Table1[[#This Row],[Cycle]])-1,8)=0,Table1[[#This Row],[Cycle]]=1),"Yes","No")</f>
        <v>No</v>
      </c>
      <c r="E3830">
        <v>9.9925957986110002E-3</v>
      </c>
      <c r="F3830">
        <f t="shared" si="65"/>
        <v>9.992595798611001</v>
      </c>
      <c r="H3830">
        <v>2.4567756652832031</v>
      </c>
      <c r="I3830">
        <v>57602.005643255849</v>
      </c>
      <c r="J3830">
        <f>ROUND(Table1[[#This Row],[Discharge Time (s)]]/3600,3)</f>
        <v>16.001000000000001</v>
      </c>
    </row>
    <row r="3831" spans="1:10">
      <c r="A3831" t="s">
        <v>10</v>
      </c>
      <c r="B3831">
        <v>5</v>
      </c>
      <c r="C3831">
        <v>396</v>
      </c>
      <c r="D3831" t="str">
        <f>IF(OR(MOD((Table1[[#This Row],[Cycle]])-1,8)=0,Table1[[#This Row],[Cycle]]=1),"Yes","No")</f>
        <v>No</v>
      </c>
      <c r="E3831">
        <v>1.0024033954645E-2</v>
      </c>
      <c r="F3831">
        <f t="shared" si="65"/>
        <v>10.024033954645001</v>
      </c>
      <c r="H3831">
        <v>2.4141340255737305</v>
      </c>
      <c r="I3831">
        <v>57602.007969962695</v>
      </c>
      <c r="J3831">
        <f>ROUND(Table1[[#This Row],[Discharge Time (s)]]/3600,3)</f>
        <v>16.001000000000001</v>
      </c>
    </row>
    <row r="3832" spans="1:10">
      <c r="A3832" t="s">
        <v>10</v>
      </c>
      <c r="B3832">
        <v>5</v>
      </c>
      <c r="C3832">
        <v>397</v>
      </c>
      <c r="D3832" t="str">
        <f>IF(OR(MOD((Table1[[#This Row],[Cycle]])-1,8)=0,Table1[[#This Row],[Cycle]]=1),"Yes","No")</f>
        <v>No</v>
      </c>
      <c r="E3832">
        <v>1.0028876447182001E-2</v>
      </c>
      <c r="F3832">
        <f t="shared" si="65"/>
        <v>10.028876447182</v>
      </c>
      <c r="H3832">
        <v>2.3690338134765625</v>
      </c>
      <c r="I3832">
        <v>57602.004519616632</v>
      </c>
      <c r="J3832">
        <f>ROUND(Table1[[#This Row],[Discharge Time (s)]]/3600,3)</f>
        <v>16.001000000000001</v>
      </c>
    </row>
    <row r="3833" spans="1:10">
      <c r="A3833" t="s">
        <v>10</v>
      </c>
      <c r="B3833">
        <v>5</v>
      </c>
      <c r="C3833">
        <v>398</v>
      </c>
      <c r="D3833" t="str">
        <f>IF(OR(MOD((Table1[[#This Row],[Cycle]])-1,8)=0,Table1[[#This Row],[Cycle]]=1),"Yes","No")</f>
        <v>No</v>
      </c>
      <c r="E3833">
        <v>1.0034025589848001E-2</v>
      </c>
      <c r="F3833">
        <f t="shared" si="65"/>
        <v>10.034025589848001</v>
      </c>
      <c r="H3833">
        <v>2.3275330066680908</v>
      </c>
      <c r="I3833">
        <v>57602.007983218915</v>
      </c>
      <c r="J3833">
        <f>ROUND(Table1[[#This Row],[Discharge Time (s)]]/3600,3)</f>
        <v>16.001000000000001</v>
      </c>
    </row>
    <row r="3834" spans="1:10">
      <c r="A3834" t="s">
        <v>10</v>
      </c>
      <c r="B3834">
        <v>5</v>
      </c>
      <c r="C3834">
        <v>399</v>
      </c>
      <c r="D3834" t="str">
        <f>IF(OR(MOD((Table1[[#This Row],[Cycle]])-1,8)=0,Table1[[#This Row],[Cycle]]=1),"Yes","No")</f>
        <v>No</v>
      </c>
      <c r="E3834">
        <v>1.003574005771E-2</v>
      </c>
      <c r="F3834">
        <f t="shared" si="65"/>
        <v>10.035740057709999</v>
      </c>
      <c r="H3834">
        <v>2.3690338134765625</v>
      </c>
      <c r="I3834">
        <v>57602.007557673176</v>
      </c>
      <c r="J3834">
        <f>ROUND(Table1[[#This Row],[Discharge Time (s)]]/3600,3)</f>
        <v>16.001000000000001</v>
      </c>
    </row>
    <row r="3835" spans="1:10">
      <c r="A3835" t="s">
        <v>10</v>
      </c>
      <c r="B3835">
        <v>5</v>
      </c>
      <c r="C3835">
        <v>400</v>
      </c>
      <c r="D3835" t="str">
        <f>IF(OR(MOD((Table1[[#This Row],[Cycle]])-1,8)=0,Table1[[#This Row],[Cycle]]=1),"Yes","No")</f>
        <v>No</v>
      </c>
      <c r="E3835">
        <v>0</v>
      </c>
      <c r="F3835">
        <f t="shared" si="65"/>
        <v>0</v>
      </c>
      <c r="H3835">
        <v>2.3690338134765625</v>
      </c>
      <c r="I3835">
        <v>0</v>
      </c>
      <c r="J3835">
        <f>ROUND(Table1[[#This Row],[Discharge Time (s)]]/3600,3)</f>
        <v>0</v>
      </c>
    </row>
    <row r="3836" spans="1:10">
      <c r="A3836" t="s">
        <v>10</v>
      </c>
      <c r="B3836">
        <v>5</v>
      </c>
      <c r="C3836">
        <v>402</v>
      </c>
      <c r="D3836" t="str">
        <f>IF(OR(MOD((Table1[[#This Row],[Cycle]])-1,8)=0,Table1[[#This Row],[Cycle]]=1),"Yes","No")</f>
        <v>No</v>
      </c>
      <c r="E3836">
        <v>1.0029012232678E-2</v>
      </c>
      <c r="F3836">
        <f t="shared" si="65"/>
        <v>10.029012232678001</v>
      </c>
      <c r="H3836">
        <v>2.4592800140380859</v>
      </c>
      <c r="I3836">
        <v>57602.005585854742</v>
      </c>
      <c r="J3836">
        <f>ROUND(Table1[[#This Row],[Discharge Time (s)]]/3600,3)</f>
        <v>16.001000000000001</v>
      </c>
    </row>
    <row r="3837" spans="1:10">
      <c r="A3837" t="s">
        <v>10</v>
      </c>
      <c r="B3837">
        <v>5</v>
      </c>
      <c r="C3837">
        <v>403</v>
      </c>
      <c r="D3837" t="str">
        <f>IF(OR(MOD((Table1[[#This Row],[Cycle]])-1,8)=0,Table1[[#This Row],[Cycle]]=1),"Yes","No")</f>
        <v>No</v>
      </c>
      <c r="E3837">
        <v>1.0035350883646999E-2</v>
      </c>
      <c r="F3837">
        <f t="shared" si="65"/>
        <v>10.035350883647</v>
      </c>
      <c r="H3837">
        <v>2.4141340255737305</v>
      </c>
      <c r="I3837">
        <v>57600.025104009721</v>
      </c>
      <c r="J3837">
        <f>ROUND(Table1[[#This Row],[Discharge Time (s)]]/3600,3)</f>
        <v>16</v>
      </c>
    </row>
    <row r="3838" spans="1:10">
      <c r="A3838" t="s">
        <v>10</v>
      </c>
      <c r="B3838">
        <v>5</v>
      </c>
      <c r="C3838">
        <v>404</v>
      </c>
      <c r="D3838" t="str">
        <f>IF(OR(MOD((Table1[[#This Row],[Cycle]])-1,8)=0,Table1[[#This Row],[Cycle]]=1),"Yes","No")</f>
        <v>No</v>
      </c>
      <c r="E3838">
        <v>1.0037070883838E-2</v>
      </c>
      <c r="F3838">
        <f t="shared" si="65"/>
        <v>10.037070883838</v>
      </c>
      <c r="H3838">
        <v>2.4116768836975098</v>
      </c>
      <c r="I3838">
        <v>57602.00546054107</v>
      </c>
      <c r="J3838">
        <f>ROUND(Table1[[#This Row],[Discharge Time (s)]]/3600,3)</f>
        <v>16.001000000000001</v>
      </c>
    </row>
    <row r="3839" spans="1:10">
      <c r="A3839" t="s">
        <v>10</v>
      </c>
      <c r="B3839">
        <v>5</v>
      </c>
      <c r="C3839">
        <v>405</v>
      </c>
      <c r="D3839" t="str">
        <f>IF(OR(MOD((Table1[[#This Row],[Cycle]])-1,8)=0,Table1[[#This Row],[Cycle]]=1),"Yes","No")</f>
        <v>No</v>
      </c>
      <c r="E3839">
        <v>1.0034596664902E-2</v>
      </c>
      <c r="F3839">
        <f t="shared" si="65"/>
        <v>10.034596664901999</v>
      </c>
      <c r="H3839">
        <v>2.4555253982543945</v>
      </c>
      <c r="I3839">
        <v>57602.00541077563</v>
      </c>
      <c r="J3839">
        <f>ROUND(Table1[[#This Row],[Discharge Time (s)]]/3600,3)</f>
        <v>16.001000000000001</v>
      </c>
    </row>
    <row r="3840" spans="1:10">
      <c r="A3840" t="s">
        <v>10</v>
      </c>
      <c r="B3840">
        <v>5</v>
      </c>
      <c r="C3840">
        <v>406</v>
      </c>
      <c r="D3840" t="str">
        <f>IF(OR(MOD((Table1[[#This Row],[Cycle]])-1,8)=0,Table1[[#This Row],[Cycle]]=1),"Yes","No")</f>
        <v>No</v>
      </c>
      <c r="E3840">
        <v>1.0002222894645999E-2</v>
      </c>
      <c r="F3840">
        <f t="shared" si="65"/>
        <v>10.002222894646</v>
      </c>
      <c r="H3840">
        <v>2.3702406883239746</v>
      </c>
      <c r="I3840">
        <v>57602.005452619953</v>
      </c>
      <c r="J3840">
        <f>ROUND(Table1[[#This Row],[Discharge Time (s)]]/3600,3)</f>
        <v>16.001000000000001</v>
      </c>
    </row>
    <row r="3841" spans="1:10">
      <c r="A3841" t="s">
        <v>10</v>
      </c>
      <c r="B3841">
        <v>5</v>
      </c>
      <c r="C3841">
        <v>407</v>
      </c>
      <c r="D3841" t="str">
        <f>IF(OR(MOD((Table1[[#This Row],[Cycle]])-1,8)=0,Table1[[#This Row],[Cycle]]=1),"Yes","No")</f>
        <v>No</v>
      </c>
      <c r="E3841">
        <v>9.9985318014060003E-3</v>
      </c>
      <c r="F3841">
        <f t="shared" si="65"/>
        <v>9.998531801406001</v>
      </c>
      <c r="H3841">
        <v>2.4129047393798828</v>
      </c>
      <c r="I3841">
        <v>57602.005291411464</v>
      </c>
      <c r="J3841">
        <f>ROUND(Table1[[#This Row],[Discharge Time (s)]]/3600,3)</f>
        <v>16.001000000000001</v>
      </c>
    </row>
    <row r="3842" spans="1:10">
      <c r="A3842" t="s">
        <v>10</v>
      </c>
      <c r="B3842">
        <v>5</v>
      </c>
      <c r="C3842">
        <v>408</v>
      </c>
      <c r="D3842" t="str">
        <f>IF(OR(MOD((Table1[[#This Row],[Cycle]])-1,8)=0,Table1[[#This Row],[Cycle]]=1),"Yes","No")</f>
        <v>No</v>
      </c>
      <c r="E3842">
        <v>0</v>
      </c>
      <c r="F3842">
        <f t="shared" si="65"/>
        <v>0</v>
      </c>
      <c r="H3842">
        <v>2.4129047393798828</v>
      </c>
      <c r="I3842">
        <v>0</v>
      </c>
      <c r="J3842">
        <f>ROUND(Table1[[#This Row],[Discharge Time (s)]]/3600,3)</f>
        <v>0</v>
      </c>
    </row>
    <row r="3843" spans="1:10">
      <c r="A3843" t="s">
        <v>10</v>
      </c>
      <c r="B3843">
        <v>5</v>
      </c>
      <c r="C3843">
        <v>410</v>
      </c>
      <c r="D3843" t="str">
        <f>IF(OR(MOD((Table1[[#This Row],[Cycle]])-1,8)=0,Table1[[#This Row],[Cycle]]=1),"Yes","No")</f>
        <v>No</v>
      </c>
      <c r="E3843">
        <v>9.9966190632220005E-3</v>
      </c>
      <c r="F3843">
        <f t="shared" si="65"/>
        <v>9.9966190632220009</v>
      </c>
      <c r="H3843">
        <v>2.5432229042053223</v>
      </c>
      <c r="I3843">
        <v>57602.005776310136</v>
      </c>
      <c r="J3843">
        <f>ROUND(Table1[[#This Row],[Discharge Time (s)]]/3600,3)</f>
        <v>16.001000000000001</v>
      </c>
    </row>
    <row r="3844" spans="1:10">
      <c r="A3844" t="s">
        <v>10</v>
      </c>
      <c r="B3844">
        <v>5</v>
      </c>
      <c r="C3844">
        <v>411</v>
      </c>
      <c r="D3844" t="str">
        <f>IF(OR(MOD((Table1[[#This Row],[Cycle]])-1,8)=0,Table1[[#This Row],[Cycle]]=1),"Yes","No")</f>
        <v>No</v>
      </c>
      <c r="E3844">
        <v>1.0001524182359001E-2</v>
      </c>
      <c r="F3844">
        <f t="shared" si="65"/>
        <v>10.001524182359001</v>
      </c>
      <c r="H3844">
        <v>2.4567756652832031</v>
      </c>
      <c r="I3844">
        <v>57602.0056103182</v>
      </c>
      <c r="J3844">
        <f>ROUND(Table1[[#This Row],[Discharge Time (s)]]/3600,3)</f>
        <v>16.001000000000001</v>
      </c>
    </row>
    <row r="3845" spans="1:10">
      <c r="A3845" t="s">
        <v>10</v>
      </c>
      <c r="B3845">
        <v>5</v>
      </c>
      <c r="C3845">
        <v>412</v>
      </c>
      <c r="D3845" t="str">
        <f>IF(OR(MOD((Table1[[#This Row],[Cycle]])-1,8)=0,Table1[[#This Row],[Cycle]]=1),"Yes","No")</f>
        <v>No</v>
      </c>
      <c r="E3845">
        <v>1.0001935481111999E-2</v>
      </c>
      <c r="F3845">
        <f t="shared" si="65"/>
        <v>10.001935481112</v>
      </c>
      <c r="H3845">
        <v>2.4129047393798828</v>
      </c>
      <c r="I3845">
        <v>57602.005813871299</v>
      </c>
      <c r="J3845">
        <f>ROUND(Table1[[#This Row],[Discharge Time (s)]]/3600,3)</f>
        <v>16.001000000000001</v>
      </c>
    </row>
    <row r="3846" spans="1:10">
      <c r="A3846" t="s">
        <v>10</v>
      </c>
      <c r="B3846">
        <v>5</v>
      </c>
      <c r="C3846">
        <v>413</v>
      </c>
      <c r="D3846" t="str">
        <f>IF(OR(MOD((Table1[[#This Row],[Cycle]])-1,8)=0,Table1[[#This Row],[Cycle]]=1),"Yes","No")</f>
        <v>No</v>
      </c>
      <c r="E3846">
        <v>9.9989985019350008E-3</v>
      </c>
      <c r="F3846">
        <f t="shared" si="65"/>
        <v>9.9989985019350005</v>
      </c>
      <c r="H3846">
        <v>2.4567756652832031</v>
      </c>
      <c r="I3846">
        <v>57602.005485208509</v>
      </c>
      <c r="J3846">
        <f>ROUND(Table1[[#This Row],[Discharge Time (s)]]/3600,3)</f>
        <v>16.001000000000001</v>
      </c>
    </row>
    <row r="3847" spans="1:10">
      <c r="A3847" t="s">
        <v>10</v>
      </c>
      <c r="B3847">
        <v>5</v>
      </c>
      <c r="C3847">
        <v>414</v>
      </c>
      <c r="D3847" t="str">
        <f>IF(OR(MOD((Table1[[#This Row],[Cycle]])-1,8)=0,Table1[[#This Row],[Cycle]]=1),"Yes","No")</f>
        <v>No</v>
      </c>
      <c r="E3847">
        <v>9.6774761117689994E-3</v>
      </c>
      <c r="F3847">
        <f t="shared" si="65"/>
        <v>9.6774761117689998</v>
      </c>
      <c r="H3847">
        <v>2.3714485168457031</v>
      </c>
      <c r="I3847">
        <v>57602.005860186458</v>
      </c>
      <c r="J3847">
        <f>ROUND(Table1[[#This Row],[Discharge Time (s)]]/3600,3)</f>
        <v>16.001000000000001</v>
      </c>
    </row>
    <row r="3848" spans="1:10" hidden="1">
      <c r="A3848" t="s">
        <v>11</v>
      </c>
      <c r="B3848">
        <v>5</v>
      </c>
      <c r="C3848">
        <v>196</v>
      </c>
      <c r="D3848" t="str">
        <f>IF(OR(MOD((Table1[[#This Row],[Cycle]])-1,8)=0,Table1[[#This Row],[Cycle]]=1),"Yes","No")</f>
        <v>No</v>
      </c>
      <c r="E3848">
        <v>9.9720945481159996E-3</v>
      </c>
      <c r="F3848">
        <f t="shared" si="65"/>
        <v>9.972094548115999</v>
      </c>
      <c r="H3848">
        <v>3.5632302761077881</v>
      </c>
      <c r="I3848">
        <v>57600.024020937431</v>
      </c>
      <c r="J3848">
        <f>ROUND(Table1[[#This Row],[Discharge Time (s)]]/3600,3)</f>
        <v>16</v>
      </c>
    </row>
    <row r="3849" spans="1:10" hidden="1">
      <c r="A3849" t="s">
        <v>11</v>
      </c>
      <c r="B3849">
        <v>5</v>
      </c>
      <c r="C3849">
        <v>197</v>
      </c>
      <c r="D3849" t="str">
        <f>IF(OR(MOD((Table1[[#This Row],[Cycle]])-1,8)=0,Table1[[#This Row],[Cycle]]=1),"Yes","No")</f>
        <v>No</v>
      </c>
      <c r="E3849">
        <v>9.9652578040040005E-3</v>
      </c>
      <c r="F3849">
        <f t="shared" si="65"/>
        <v>9.9652578040040005</v>
      </c>
      <c r="H3849">
        <v>3.5596017837524414</v>
      </c>
      <c r="I3849">
        <v>57600.03774551666</v>
      </c>
      <c r="J3849">
        <f>ROUND(Table1[[#This Row],[Discharge Time (s)]]/3600,3)</f>
        <v>16</v>
      </c>
    </row>
    <row r="3850" spans="1:10" hidden="1">
      <c r="A3850" t="s">
        <v>11</v>
      </c>
      <c r="B3850">
        <v>5</v>
      </c>
      <c r="C3850">
        <v>198</v>
      </c>
      <c r="D3850" t="str">
        <f>IF(OR(MOD((Table1[[#This Row],[Cycle]])-1,8)=0,Table1[[#This Row],[Cycle]]=1),"Yes","No")</f>
        <v>No</v>
      </c>
      <c r="E3850">
        <v>9.9605593944380004E-3</v>
      </c>
      <c r="F3850">
        <f t="shared" si="65"/>
        <v>9.9605593944380004</v>
      </c>
      <c r="H3850">
        <v>3.5614151954650879</v>
      </c>
      <c r="I3850">
        <v>57600.037952671686</v>
      </c>
      <c r="J3850">
        <f>ROUND(Table1[[#This Row],[Discharge Time (s)]]/3600,3)</f>
        <v>16</v>
      </c>
    </row>
    <row r="3851" spans="1:10" hidden="1">
      <c r="A3851" t="s">
        <v>11</v>
      </c>
      <c r="B3851">
        <v>5</v>
      </c>
      <c r="C3851">
        <v>199</v>
      </c>
      <c r="D3851" t="str">
        <f>IF(OR(MOD((Table1[[#This Row],[Cycle]])-1,8)=0,Table1[[#This Row],[Cycle]]=1),"Yes","No")</f>
        <v>No</v>
      </c>
      <c r="E3851">
        <v>9.9646386890859997E-3</v>
      </c>
      <c r="F3851">
        <f t="shared" si="65"/>
        <v>9.9646386890859997</v>
      </c>
      <c r="H3851">
        <v>3.5192396640777588</v>
      </c>
      <c r="I3851">
        <v>57600.037903751159</v>
      </c>
      <c r="J3851">
        <f>ROUND(Table1[[#This Row],[Discharge Time (s)]]/3600,3)</f>
        <v>16</v>
      </c>
    </row>
    <row r="3852" spans="1:10" hidden="1">
      <c r="A3852" t="s">
        <v>11</v>
      </c>
      <c r="B3852">
        <v>5</v>
      </c>
      <c r="C3852">
        <v>200</v>
      </c>
      <c r="D3852" t="str">
        <f>IF(OR(MOD((Table1[[#This Row],[Cycle]])-1,8)=0,Table1[[#This Row],[Cycle]]=1),"Yes","No")</f>
        <v>No</v>
      </c>
      <c r="E3852">
        <v>0</v>
      </c>
      <c r="F3852">
        <f t="shared" ref="F3852:F3915" si="66">1000*E3852</f>
        <v>0</v>
      </c>
      <c r="H3852">
        <v>3.5192396640777588</v>
      </c>
      <c r="I3852">
        <v>0</v>
      </c>
      <c r="J3852">
        <f>ROUND(Table1[[#This Row],[Discharge Time (s)]]/3600,3)</f>
        <v>0</v>
      </c>
    </row>
    <row r="3853" spans="1:10" hidden="1">
      <c r="A3853" t="s">
        <v>11</v>
      </c>
      <c r="B3853">
        <v>5</v>
      </c>
      <c r="C3853">
        <v>201</v>
      </c>
      <c r="D3853" t="str">
        <f>IF(OR(MOD((Table1[[#This Row],[Cycle]])-1,8)=0,Table1[[#This Row],[Cycle]]=1),"Yes","No")</f>
        <v>Yes</v>
      </c>
      <c r="E3853">
        <v>2.0153092063853E-2</v>
      </c>
      <c r="F3853">
        <f t="shared" si="66"/>
        <v>20.153092063852998</v>
      </c>
      <c r="H3853">
        <v>3.5210344791412354</v>
      </c>
      <c r="I3853">
        <v>126049.92390146782</v>
      </c>
      <c r="J3853">
        <f>ROUND(Table1[[#This Row],[Discharge Time (s)]]/3600,3)</f>
        <v>35.014000000000003</v>
      </c>
    </row>
    <row r="3854" spans="1:10" hidden="1">
      <c r="A3854" t="s">
        <v>11</v>
      </c>
      <c r="B3854">
        <v>5</v>
      </c>
      <c r="C3854">
        <v>202</v>
      </c>
      <c r="D3854" t="str">
        <f>IF(OR(MOD((Table1[[#This Row],[Cycle]])-1,8)=0,Table1[[#This Row],[Cycle]]=1),"Yes","No")</f>
        <v>No</v>
      </c>
      <c r="E3854">
        <v>9.9621017522409996E-3</v>
      </c>
      <c r="F3854">
        <f t="shared" si="66"/>
        <v>9.9621017522409989</v>
      </c>
      <c r="H3854">
        <v>3.8271732330322266</v>
      </c>
      <c r="I3854">
        <v>57600.037673239291</v>
      </c>
      <c r="J3854">
        <f>ROUND(Table1[[#This Row],[Discharge Time (s)]]/3600,3)</f>
        <v>16</v>
      </c>
    </row>
    <row r="3855" spans="1:10" hidden="1">
      <c r="A3855" t="s">
        <v>11</v>
      </c>
      <c r="B3855">
        <v>5</v>
      </c>
      <c r="C3855">
        <v>203</v>
      </c>
      <c r="D3855" t="str">
        <f>IF(OR(MOD((Table1[[#This Row],[Cycle]])-1,8)=0,Table1[[#This Row],[Cycle]]=1),"Yes","No")</f>
        <v>No</v>
      </c>
      <c r="E3855">
        <v>9.9639211514409992E-3</v>
      </c>
      <c r="F3855">
        <f t="shared" si="66"/>
        <v>9.9639211514409993</v>
      </c>
      <c r="H3855">
        <v>3.4752492904663086</v>
      </c>
      <c r="I3855">
        <v>57600.037606939266</v>
      </c>
      <c r="J3855">
        <f>ROUND(Table1[[#This Row],[Discharge Time (s)]]/3600,3)</f>
        <v>16</v>
      </c>
    </row>
    <row r="3856" spans="1:10" hidden="1">
      <c r="A3856" t="s">
        <v>11</v>
      </c>
      <c r="B3856">
        <v>5</v>
      </c>
      <c r="C3856">
        <v>204</v>
      </c>
      <c r="D3856" t="str">
        <f>IF(OR(MOD((Table1[[#This Row],[Cycle]])-1,8)=0,Table1[[#This Row],[Cycle]]=1),"Yes","No")</f>
        <v>No</v>
      </c>
      <c r="E3856">
        <v>9.9670394511289992E-3</v>
      </c>
      <c r="F3856">
        <f t="shared" si="66"/>
        <v>9.9670394511289988</v>
      </c>
      <c r="H3856">
        <v>3.5614151954650879</v>
      </c>
      <c r="I3856">
        <v>57600.035978630367</v>
      </c>
      <c r="J3856">
        <f>ROUND(Table1[[#This Row],[Discharge Time (s)]]/3600,3)</f>
        <v>16</v>
      </c>
    </row>
    <row r="3857" spans="1:10" hidden="1">
      <c r="A3857" t="s">
        <v>11</v>
      </c>
      <c r="B3857">
        <v>5</v>
      </c>
      <c r="C3857">
        <v>205</v>
      </c>
      <c r="D3857" t="str">
        <f>IF(OR(MOD((Table1[[#This Row],[Cycle]])-1,8)=0,Table1[[#This Row],[Cycle]]=1),"Yes","No")</f>
        <v>No</v>
      </c>
      <c r="E3857">
        <v>9.9671843070289999E-3</v>
      </c>
      <c r="F3857">
        <f t="shared" si="66"/>
        <v>9.9671843070289992</v>
      </c>
      <c r="H3857">
        <v>3.5614151954650879</v>
      </c>
      <c r="I3857">
        <v>57600.023549975966</v>
      </c>
      <c r="J3857">
        <f>ROUND(Table1[[#This Row],[Discharge Time (s)]]/3600,3)</f>
        <v>16</v>
      </c>
    </row>
    <row r="3858" spans="1:10" hidden="1">
      <c r="A3858" t="s">
        <v>11</v>
      </c>
      <c r="B3858">
        <v>5</v>
      </c>
      <c r="C3858">
        <v>206</v>
      </c>
      <c r="D3858" t="str">
        <f>IF(OR(MOD((Table1[[#This Row],[Cycle]])-1,8)=0,Table1[[#This Row],[Cycle]]=1),"Yes","No")</f>
        <v>No</v>
      </c>
      <c r="E3858">
        <v>9.9631703834699992E-3</v>
      </c>
      <c r="F3858">
        <f t="shared" si="66"/>
        <v>9.9631703834699987</v>
      </c>
      <c r="H3858">
        <v>3.5614151954650879</v>
      </c>
      <c r="I3858">
        <v>57600.035185834786</v>
      </c>
      <c r="J3858">
        <f>ROUND(Table1[[#This Row],[Discharge Time (s)]]/3600,3)</f>
        <v>16</v>
      </c>
    </row>
    <row r="3859" spans="1:10" hidden="1">
      <c r="A3859" t="s">
        <v>11</v>
      </c>
      <c r="B3859">
        <v>5</v>
      </c>
      <c r="C3859">
        <v>207</v>
      </c>
      <c r="D3859" t="str">
        <f>IF(OR(MOD((Table1[[#This Row],[Cycle]])-1,8)=0,Table1[[#This Row],[Cycle]]=1),"Yes","No")</f>
        <v>No</v>
      </c>
      <c r="E3859">
        <v>9.9699736004469994E-3</v>
      </c>
      <c r="F3859">
        <f t="shared" si="66"/>
        <v>9.9699736004470001</v>
      </c>
      <c r="H3859">
        <v>3.5614151954650879</v>
      </c>
      <c r="I3859">
        <v>57600.037692526043</v>
      </c>
      <c r="J3859">
        <f>ROUND(Table1[[#This Row],[Discharge Time (s)]]/3600,3)</f>
        <v>16</v>
      </c>
    </row>
    <row r="3860" spans="1:10" hidden="1">
      <c r="A3860" t="s">
        <v>11</v>
      </c>
      <c r="B3860">
        <v>5</v>
      </c>
      <c r="C3860">
        <v>208</v>
      </c>
      <c r="D3860" t="str">
        <f>IF(OR(MOD((Table1[[#This Row],[Cycle]])-1,8)=0,Table1[[#This Row],[Cycle]]=1),"Yes","No")</f>
        <v>No</v>
      </c>
      <c r="E3860">
        <v>0</v>
      </c>
      <c r="F3860">
        <f t="shared" si="66"/>
        <v>0</v>
      </c>
      <c r="H3860">
        <v>3.5614151954650879</v>
      </c>
      <c r="I3860">
        <v>0</v>
      </c>
      <c r="J3860">
        <f>ROUND(Table1[[#This Row],[Discharge Time (s)]]/3600,3)</f>
        <v>0</v>
      </c>
    </row>
    <row r="3861" spans="1:10" hidden="1">
      <c r="A3861" t="s">
        <v>11</v>
      </c>
      <c r="B3861">
        <v>5</v>
      </c>
      <c r="C3861">
        <v>209</v>
      </c>
      <c r="D3861" t="str">
        <f>IF(OR(MOD((Table1[[#This Row],[Cycle]])-1,8)=0,Table1[[#This Row],[Cycle]]=1),"Yes","No")</f>
        <v>Yes</v>
      </c>
      <c r="E3861">
        <v>2.0124122241514001E-2</v>
      </c>
      <c r="F3861">
        <f t="shared" si="66"/>
        <v>20.124122241514002</v>
      </c>
      <c r="H3861">
        <v>3.6053831577301025</v>
      </c>
      <c r="I3861">
        <v>125845.14817588756</v>
      </c>
      <c r="J3861">
        <f>ROUND(Table1[[#This Row],[Discharge Time (s)]]/3600,3)</f>
        <v>34.957000000000001</v>
      </c>
    </row>
    <row r="3862" spans="1:10" hidden="1">
      <c r="A3862" t="s">
        <v>11</v>
      </c>
      <c r="B3862">
        <v>5</v>
      </c>
      <c r="C3862">
        <v>210</v>
      </c>
      <c r="D3862" t="str">
        <f>IF(OR(MOD((Table1[[#This Row],[Cycle]])-1,8)=0,Table1[[#This Row],[Cycle]]=1),"Yes","No")</f>
        <v>No</v>
      </c>
      <c r="E3862">
        <v>9.9625419067129999E-3</v>
      </c>
      <c r="F3862">
        <f t="shared" si="66"/>
        <v>9.9625419067129997</v>
      </c>
      <c r="H3862">
        <v>3.8291251659393311</v>
      </c>
      <c r="I3862">
        <v>57600.03772467692</v>
      </c>
      <c r="J3862">
        <f>ROUND(Table1[[#This Row],[Discharge Time (s)]]/3600,3)</f>
        <v>16</v>
      </c>
    </row>
    <row r="3863" spans="1:10" hidden="1">
      <c r="A3863" t="s">
        <v>11</v>
      </c>
      <c r="B3863">
        <v>5</v>
      </c>
      <c r="C3863">
        <v>211</v>
      </c>
      <c r="D3863" t="str">
        <f>IF(OR(MOD((Table1[[#This Row],[Cycle]])-1,8)=0,Table1[[#This Row],[Cycle]]=1),"Yes","No")</f>
        <v>No</v>
      </c>
      <c r="E3863">
        <v>9.9634667146179991E-3</v>
      </c>
      <c r="F3863">
        <f t="shared" si="66"/>
        <v>9.9634667146179989</v>
      </c>
      <c r="H3863">
        <v>3.5632302761077881</v>
      </c>
      <c r="I3863">
        <v>57600.038138151096</v>
      </c>
      <c r="J3863">
        <f>ROUND(Table1[[#This Row],[Discharge Time (s)]]/3600,3)</f>
        <v>16</v>
      </c>
    </row>
    <row r="3864" spans="1:10" hidden="1">
      <c r="A3864" t="s">
        <v>11</v>
      </c>
      <c r="B3864">
        <v>5</v>
      </c>
      <c r="C3864">
        <v>212</v>
      </c>
      <c r="D3864" t="str">
        <f>IF(OR(MOD((Table1[[#This Row],[Cycle]])-1,8)=0,Table1[[#This Row],[Cycle]]=1),"Yes","No")</f>
        <v>No</v>
      </c>
      <c r="E3864">
        <v>9.9566625015279995E-3</v>
      </c>
      <c r="F3864">
        <f t="shared" si="66"/>
        <v>9.9566625015279993</v>
      </c>
      <c r="H3864">
        <v>3.5614151954650879</v>
      </c>
      <c r="I3864">
        <v>57600.040501571166</v>
      </c>
      <c r="J3864">
        <f>ROUND(Table1[[#This Row],[Discharge Time (s)]]/3600,3)</f>
        <v>16</v>
      </c>
    </row>
    <row r="3865" spans="1:10" hidden="1">
      <c r="A3865" t="s">
        <v>11</v>
      </c>
      <c r="B3865">
        <v>5</v>
      </c>
      <c r="C3865">
        <v>213</v>
      </c>
      <c r="D3865" t="str">
        <f>IF(OR(MOD((Table1[[#This Row],[Cycle]])-1,8)=0,Table1[[#This Row],[Cycle]]=1),"Yes","No")</f>
        <v>No</v>
      </c>
      <c r="E3865">
        <v>9.9606888030549998E-3</v>
      </c>
      <c r="F3865">
        <f t="shared" si="66"/>
        <v>9.9606888030549996</v>
      </c>
      <c r="H3865">
        <v>3.6895604133605957</v>
      </c>
      <c r="I3865">
        <v>57600.037802206272</v>
      </c>
      <c r="J3865">
        <f>ROUND(Table1[[#This Row],[Discharge Time (s)]]/3600,3)</f>
        <v>16</v>
      </c>
    </row>
    <row r="3866" spans="1:10" hidden="1">
      <c r="A3866" t="s">
        <v>11</v>
      </c>
      <c r="B3866">
        <v>5</v>
      </c>
      <c r="C3866">
        <v>214</v>
      </c>
      <c r="D3866" t="str">
        <f>IF(OR(MOD((Table1[[#This Row],[Cycle]])-1,8)=0,Table1[[#This Row],[Cycle]]=1),"Yes","No")</f>
        <v>No</v>
      </c>
      <c r="E3866">
        <v>9.9611348989970001E-3</v>
      </c>
      <c r="F3866">
        <f t="shared" si="66"/>
        <v>9.9611348989970008</v>
      </c>
      <c r="H3866">
        <v>3.5210344791412354</v>
      </c>
      <c r="I3866">
        <v>57600.029284492637</v>
      </c>
      <c r="J3866">
        <f>ROUND(Table1[[#This Row],[Discharge Time (s)]]/3600,3)</f>
        <v>16</v>
      </c>
    </row>
    <row r="3867" spans="1:10" hidden="1">
      <c r="A3867" t="s">
        <v>11</v>
      </c>
      <c r="B3867">
        <v>5</v>
      </c>
      <c r="C3867">
        <v>215</v>
      </c>
      <c r="D3867" t="str">
        <f>IF(OR(MOD((Table1[[#This Row],[Cycle]])-1,8)=0,Table1[[#This Row],[Cycle]]=1),"Yes","No")</f>
        <v>No</v>
      </c>
      <c r="E3867">
        <v>9.9627938893629992E-3</v>
      </c>
      <c r="F3867">
        <f t="shared" si="66"/>
        <v>9.9627938893629988</v>
      </c>
      <c r="H3867">
        <v>3.5632302761077881</v>
      </c>
      <c r="I3867">
        <v>57600.065642151683</v>
      </c>
      <c r="J3867">
        <f>ROUND(Table1[[#This Row],[Discharge Time (s)]]/3600,3)</f>
        <v>16</v>
      </c>
    </row>
    <row r="3868" spans="1:10" hidden="1">
      <c r="A3868" t="s">
        <v>11</v>
      </c>
      <c r="B3868">
        <v>5</v>
      </c>
      <c r="C3868">
        <v>216</v>
      </c>
      <c r="D3868" t="str">
        <f>IF(OR(MOD((Table1[[#This Row],[Cycle]])-1,8)=0,Table1[[#This Row],[Cycle]]=1),"Yes","No")</f>
        <v>No</v>
      </c>
      <c r="E3868">
        <v>0</v>
      </c>
      <c r="F3868">
        <f t="shared" si="66"/>
        <v>0</v>
      </c>
      <c r="H3868">
        <v>3.5632302761077881</v>
      </c>
      <c r="I3868">
        <v>0</v>
      </c>
      <c r="J3868">
        <f>ROUND(Table1[[#This Row],[Discharge Time (s)]]/3600,3)</f>
        <v>0</v>
      </c>
    </row>
    <row r="3869" spans="1:10" hidden="1">
      <c r="A3869" t="s">
        <v>11</v>
      </c>
      <c r="B3869">
        <v>5</v>
      </c>
      <c r="C3869">
        <v>217</v>
      </c>
      <c r="D3869" t="str">
        <f>IF(OR(MOD((Table1[[#This Row],[Cycle]])-1,8)=0,Table1[[#This Row],[Cycle]]=1),"Yes","No")</f>
        <v>Yes</v>
      </c>
      <c r="E3869">
        <v>2.0130246391349998E-2</v>
      </c>
      <c r="F3869">
        <f t="shared" si="66"/>
        <v>20.130246391349999</v>
      </c>
      <c r="H3869">
        <v>3.6072206497192383</v>
      </c>
      <c r="I3869">
        <v>125673.30669851604</v>
      </c>
      <c r="J3869">
        <f>ROUND(Table1[[#This Row],[Discharge Time (s)]]/3600,3)</f>
        <v>34.908999999999999</v>
      </c>
    </row>
    <row r="3870" spans="1:10" hidden="1">
      <c r="A3870" t="s">
        <v>11</v>
      </c>
      <c r="B3870">
        <v>5</v>
      </c>
      <c r="C3870">
        <v>218</v>
      </c>
      <c r="D3870" t="str">
        <f>IF(OR(MOD((Table1[[#This Row],[Cycle]])-1,8)=0,Table1[[#This Row],[Cycle]]=1),"Yes","No")</f>
        <v>No</v>
      </c>
      <c r="E3870">
        <v>9.9623937123390002E-3</v>
      </c>
      <c r="F3870">
        <f t="shared" si="66"/>
        <v>9.9623937123390007</v>
      </c>
      <c r="H3870">
        <v>3.9131598472595215</v>
      </c>
      <c r="I3870">
        <v>57600.037802277526</v>
      </c>
      <c r="J3870">
        <f>ROUND(Table1[[#This Row],[Discharge Time (s)]]/3600,3)</f>
        <v>16</v>
      </c>
    </row>
    <row r="3871" spans="1:10" hidden="1">
      <c r="A3871" t="s">
        <v>11</v>
      </c>
      <c r="B3871">
        <v>5</v>
      </c>
      <c r="C3871">
        <v>219</v>
      </c>
      <c r="D3871" t="str">
        <f>IF(OR(MOD((Table1[[#This Row],[Cycle]])-1,8)=0,Table1[[#This Row],[Cycle]]=1),"Yes","No")</f>
        <v>No</v>
      </c>
      <c r="E3871">
        <v>9.9570868674869993E-3</v>
      </c>
      <c r="F3871">
        <f t="shared" si="66"/>
        <v>9.9570868674869999</v>
      </c>
      <c r="H3871">
        <v>3.5632302761077881</v>
      </c>
      <c r="I3871">
        <v>57600.038135669121</v>
      </c>
      <c r="J3871">
        <f>ROUND(Table1[[#This Row],[Discharge Time (s)]]/3600,3)</f>
        <v>16</v>
      </c>
    </row>
    <row r="3872" spans="1:10" hidden="1">
      <c r="A3872" t="s">
        <v>11</v>
      </c>
      <c r="B3872">
        <v>5</v>
      </c>
      <c r="C3872">
        <v>220</v>
      </c>
      <c r="D3872" t="str">
        <f>IF(OR(MOD((Table1[[#This Row],[Cycle]])-1,8)=0,Table1[[#This Row],[Cycle]]=1),"Yes","No")</f>
        <v>No</v>
      </c>
      <c r="E3872">
        <v>9.9583311223680002E-3</v>
      </c>
      <c r="F3872">
        <f t="shared" si="66"/>
        <v>9.9583311223679996</v>
      </c>
      <c r="H3872">
        <v>3.5614151954650879</v>
      </c>
      <c r="I3872">
        <v>57600.037614732442</v>
      </c>
      <c r="J3872">
        <f>ROUND(Table1[[#This Row],[Discharge Time (s)]]/3600,3)</f>
        <v>16</v>
      </c>
    </row>
    <row r="3873" spans="1:10" hidden="1">
      <c r="A3873" t="s">
        <v>11</v>
      </c>
      <c r="B3873">
        <v>5</v>
      </c>
      <c r="C3873">
        <v>221</v>
      </c>
      <c r="D3873" t="str">
        <f>IF(OR(MOD((Table1[[#This Row],[Cycle]])-1,8)=0,Table1[[#This Row],[Cycle]]=1),"Yes","No")</f>
        <v>No</v>
      </c>
      <c r="E3873">
        <v>9.9610572727450008E-3</v>
      </c>
      <c r="F3873">
        <f t="shared" si="66"/>
        <v>9.9610572727450002</v>
      </c>
      <c r="H3873">
        <v>3.5210344791412354</v>
      </c>
      <c r="I3873">
        <v>57600.037546517735</v>
      </c>
      <c r="J3873">
        <f>ROUND(Table1[[#This Row],[Discharge Time (s)]]/3600,3)</f>
        <v>16</v>
      </c>
    </row>
    <row r="3874" spans="1:10" hidden="1">
      <c r="A3874" t="s">
        <v>11</v>
      </c>
      <c r="B3874">
        <v>5</v>
      </c>
      <c r="C3874">
        <v>222</v>
      </c>
      <c r="D3874" t="str">
        <f>IF(OR(MOD((Table1[[#This Row],[Cycle]])-1,8)=0,Table1[[#This Row],[Cycle]]=1),"Yes","No")</f>
        <v>No</v>
      </c>
      <c r="E3874">
        <v>9.9630736162879992E-3</v>
      </c>
      <c r="F3874">
        <f t="shared" si="66"/>
        <v>9.9630736162879998</v>
      </c>
      <c r="H3874">
        <v>3.6914389133453369</v>
      </c>
      <c r="I3874">
        <v>57600.037781046631</v>
      </c>
      <c r="J3874">
        <f>ROUND(Table1[[#This Row],[Discharge Time (s)]]/3600,3)</f>
        <v>16</v>
      </c>
    </row>
    <row r="3875" spans="1:10" hidden="1">
      <c r="A3875" t="s">
        <v>11</v>
      </c>
      <c r="B3875">
        <v>5</v>
      </c>
      <c r="C3875">
        <v>223</v>
      </c>
      <c r="D3875" t="str">
        <f>IF(OR(MOD((Table1[[#This Row],[Cycle]])-1,8)=0,Table1[[#This Row],[Cycle]]=1),"Yes","No")</f>
        <v>No</v>
      </c>
      <c r="E3875">
        <v>9.9705883349079996E-3</v>
      </c>
      <c r="F3875">
        <f t="shared" si="66"/>
        <v>9.9705883349079993</v>
      </c>
      <c r="H3875">
        <v>3.6474931240081787</v>
      </c>
      <c r="I3875">
        <v>57600.037802553663</v>
      </c>
      <c r="J3875">
        <f>ROUND(Table1[[#This Row],[Discharge Time (s)]]/3600,3)</f>
        <v>16</v>
      </c>
    </row>
    <row r="3876" spans="1:10" hidden="1">
      <c r="A3876" t="s">
        <v>11</v>
      </c>
      <c r="B3876">
        <v>5</v>
      </c>
      <c r="C3876">
        <v>224</v>
      </c>
      <c r="D3876" t="str">
        <f>IF(OR(MOD((Table1[[#This Row],[Cycle]])-1,8)=0,Table1[[#This Row],[Cycle]]=1),"Yes","No")</f>
        <v>No</v>
      </c>
      <c r="E3876">
        <v>0</v>
      </c>
      <c r="F3876">
        <f t="shared" si="66"/>
        <v>0</v>
      </c>
      <c r="H3876">
        <v>3.6474931240081787</v>
      </c>
      <c r="I3876">
        <v>0</v>
      </c>
      <c r="J3876">
        <f>ROUND(Table1[[#This Row],[Discharge Time (s)]]/3600,3)</f>
        <v>0</v>
      </c>
    </row>
    <row r="3877" spans="1:10" hidden="1">
      <c r="A3877" t="s">
        <v>11</v>
      </c>
      <c r="B3877">
        <v>5</v>
      </c>
      <c r="C3877">
        <v>225</v>
      </c>
      <c r="D3877" t="str">
        <f>IF(OR(MOD((Table1[[#This Row],[Cycle]])-1,8)=0,Table1[[#This Row],[Cycle]]=1),"Yes","No")</f>
        <v>Yes</v>
      </c>
      <c r="E3877">
        <v>2.0102599833969E-2</v>
      </c>
      <c r="F3877">
        <f t="shared" si="66"/>
        <v>20.102599833969002</v>
      </c>
      <c r="H3877">
        <v>3.6053831577301025</v>
      </c>
      <c r="I3877">
        <v>125643.13668657598</v>
      </c>
      <c r="J3877">
        <f>ROUND(Table1[[#This Row],[Discharge Time (s)]]/3600,3)</f>
        <v>34.901000000000003</v>
      </c>
    </row>
    <row r="3878" spans="1:10" hidden="1">
      <c r="A3878" t="s">
        <v>11</v>
      </c>
      <c r="B3878">
        <v>5</v>
      </c>
      <c r="C3878">
        <v>226</v>
      </c>
      <c r="D3878" t="str">
        <f>IF(OR(MOD((Table1[[#This Row],[Cycle]])-1,8)=0,Table1[[#This Row],[Cycle]]=1),"Yes","No")</f>
        <v>No</v>
      </c>
      <c r="E3878">
        <v>9.9600324540160007E-3</v>
      </c>
      <c r="F3878">
        <f t="shared" si="66"/>
        <v>9.9600324540159999</v>
      </c>
      <c r="H3878">
        <v>3.7851121425628662</v>
      </c>
      <c r="I3878">
        <v>57600.037670077923</v>
      </c>
      <c r="J3878">
        <f>ROUND(Table1[[#This Row],[Discharge Time (s)]]/3600,3)</f>
        <v>16</v>
      </c>
    </row>
    <row r="3879" spans="1:10" hidden="1">
      <c r="A3879" t="s">
        <v>11</v>
      </c>
      <c r="B3879">
        <v>5</v>
      </c>
      <c r="C3879">
        <v>227</v>
      </c>
      <c r="D3879" t="str">
        <f>IF(OR(MOD((Table1[[#This Row],[Cycle]])-1,8)=0,Table1[[#This Row],[Cycle]]=1),"Yes","No")</f>
        <v>No</v>
      </c>
      <c r="E3879">
        <v>9.9598664525029999E-3</v>
      </c>
      <c r="F3879">
        <f t="shared" si="66"/>
        <v>9.9598664525030003</v>
      </c>
      <c r="H3879">
        <v>3.5210344791412354</v>
      </c>
      <c r="I3879">
        <v>57600.036933020354</v>
      </c>
      <c r="J3879">
        <f>ROUND(Table1[[#This Row],[Discharge Time (s)]]/3600,3)</f>
        <v>16</v>
      </c>
    </row>
    <row r="3880" spans="1:10" hidden="1">
      <c r="A3880" t="s">
        <v>11</v>
      </c>
      <c r="B3880">
        <v>5</v>
      </c>
      <c r="C3880">
        <v>228</v>
      </c>
      <c r="D3880" t="str">
        <f>IF(OR(MOD((Table1[[#This Row],[Cycle]])-1,8)=0,Table1[[#This Row],[Cycle]]=1),"Yes","No")</f>
        <v>No</v>
      </c>
      <c r="E3880">
        <v>9.9794394236950006E-3</v>
      </c>
      <c r="F3880">
        <f t="shared" si="66"/>
        <v>9.9794394236950001</v>
      </c>
      <c r="H3880">
        <v>3.5614151954650879</v>
      </c>
      <c r="I3880">
        <v>57600.037705974355</v>
      </c>
      <c r="J3880">
        <f>ROUND(Table1[[#This Row],[Discharge Time (s)]]/3600,3)</f>
        <v>16</v>
      </c>
    </row>
    <row r="3881" spans="1:10" hidden="1">
      <c r="A3881" t="s">
        <v>11</v>
      </c>
      <c r="B3881">
        <v>5</v>
      </c>
      <c r="C3881">
        <v>229</v>
      </c>
      <c r="D3881" t="str">
        <f>IF(OR(MOD((Table1[[#This Row],[Cycle]])-1,8)=0,Table1[[#This Row],[Cycle]]=1),"Yes","No")</f>
        <v>No</v>
      </c>
      <c r="E3881">
        <v>9.9872139759569992E-3</v>
      </c>
      <c r="F3881">
        <f t="shared" si="66"/>
        <v>9.9872139759569993</v>
      </c>
      <c r="H3881">
        <v>3.6072206497192383</v>
      </c>
      <c r="I3881">
        <v>57600.038007106326</v>
      </c>
      <c r="J3881">
        <f>ROUND(Table1[[#This Row],[Discharge Time (s)]]/3600,3)</f>
        <v>16</v>
      </c>
    </row>
    <row r="3882" spans="1:10" hidden="1">
      <c r="A3882" t="s">
        <v>11</v>
      </c>
      <c r="B3882">
        <v>5</v>
      </c>
      <c r="C3882">
        <v>230</v>
      </c>
      <c r="D3882" t="str">
        <f>IF(OR(MOD((Table1[[#This Row],[Cycle]])-1,8)=0,Table1[[#This Row],[Cycle]]=1),"Yes","No")</f>
        <v>No</v>
      </c>
      <c r="E3882">
        <v>9.9835788334959995E-3</v>
      </c>
      <c r="F3882">
        <f t="shared" si="66"/>
        <v>9.9835788334959989</v>
      </c>
      <c r="H3882">
        <v>3.6053831577301025</v>
      </c>
      <c r="I3882">
        <v>57600.03752563701</v>
      </c>
      <c r="J3882">
        <f>ROUND(Table1[[#This Row],[Discharge Time (s)]]/3600,3)</f>
        <v>16</v>
      </c>
    </row>
    <row r="3883" spans="1:10" hidden="1">
      <c r="A3883" t="s">
        <v>11</v>
      </c>
      <c r="B3883">
        <v>5</v>
      </c>
      <c r="C3883">
        <v>231</v>
      </c>
      <c r="D3883" t="str">
        <f>IF(OR(MOD((Table1[[#This Row],[Cycle]])-1,8)=0,Table1[[#This Row],[Cycle]]=1),"Yes","No")</f>
        <v>No</v>
      </c>
      <c r="E3883">
        <v>9.9803532759439994E-3</v>
      </c>
      <c r="F3883">
        <f t="shared" si="66"/>
        <v>9.9803532759439992</v>
      </c>
      <c r="H3883">
        <v>3.6493513584136963</v>
      </c>
      <c r="I3883">
        <v>57600.025178186399</v>
      </c>
      <c r="J3883">
        <f>ROUND(Table1[[#This Row],[Discharge Time (s)]]/3600,3)</f>
        <v>16</v>
      </c>
    </row>
    <row r="3884" spans="1:10" hidden="1">
      <c r="A3884" t="s">
        <v>11</v>
      </c>
      <c r="B3884">
        <v>5</v>
      </c>
      <c r="C3884">
        <v>232</v>
      </c>
      <c r="D3884" t="str">
        <f>IF(OR(MOD((Table1[[#This Row],[Cycle]])-1,8)=0,Table1[[#This Row],[Cycle]]=1),"Yes","No")</f>
        <v>No</v>
      </c>
      <c r="E3884">
        <v>0</v>
      </c>
      <c r="F3884">
        <f t="shared" si="66"/>
        <v>0</v>
      </c>
      <c r="H3884">
        <v>3.6493513584136963</v>
      </c>
      <c r="I3884">
        <v>0</v>
      </c>
      <c r="J3884">
        <f>ROUND(Table1[[#This Row],[Discharge Time (s)]]/3600,3)</f>
        <v>0</v>
      </c>
    </row>
    <row r="3885" spans="1:10" hidden="1">
      <c r="A3885" t="s">
        <v>11</v>
      </c>
      <c r="B3885">
        <v>5</v>
      </c>
      <c r="C3885">
        <v>233</v>
      </c>
      <c r="D3885" t="str">
        <f>IF(OR(MOD((Table1[[#This Row],[Cycle]])-1,8)=0,Table1[[#This Row],[Cycle]]=1),"Yes","No")</f>
        <v>Yes</v>
      </c>
      <c r="E3885">
        <v>2.0095357164128001E-2</v>
      </c>
      <c r="F3885">
        <f t="shared" si="66"/>
        <v>20.095357164128</v>
      </c>
      <c r="H3885">
        <v>3.6512112617492676</v>
      </c>
      <c r="I3885">
        <v>125548.83644826396</v>
      </c>
      <c r="J3885">
        <f>ROUND(Table1[[#This Row],[Discharge Time (s)]]/3600,3)</f>
        <v>34.875</v>
      </c>
    </row>
    <row r="3886" spans="1:10" hidden="1">
      <c r="A3886" t="s">
        <v>11</v>
      </c>
      <c r="B3886">
        <v>5</v>
      </c>
      <c r="C3886">
        <v>234</v>
      </c>
      <c r="D3886" t="str">
        <f>IF(OR(MOD((Table1[[#This Row],[Cycle]])-1,8)=0,Table1[[#This Row],[Cycle]]=1),"Yes","No")</f>
        <v>No</v>
      </c>
      <c r="E3886">
        <v>9.9638476030069999E-3</v>
      </c>
      <c r="F3886">
        <f t="shared" si="66"/>
        <v>9.9638476030070002</v>
      </c>
      <c r="H3886">
        <v>3.9151542186737061</v>
      </c>
      <c r="I3886">
        <v>57600.037770857954</v>
      </c>
      <c r="J3886">
        <f>ROUND(Table1[[#This Row],[Discharge Time (s)]]/3600,3)</f>
        <v>16</v>
      </c>
    </row>
    <row r="3887" spans="1:10" hidden="1">
      <c r="A3887" t="s">
        <v>11</v>
      </c>
      <c r="B3887">
        <v>5</v>
      </c>
      <c r="C3887">
        <v>235</v>
      </c>
      <c r="D3887" t="str">
        <f>IF(OR(MOD((Table1[[#This Row],[Cycle]])-1,8)=0,Table1[[#This Row],[Cycle]]=1),"Yes","No")</f>
        <v>No</v>
      </c>
      <c r="E3887">
        <v>9.9908627942919999E-3</v>
      </c>
      <c r="F3887">
        <f t="shared" si="66"/>
        <v>9.9908627942919992</v>
      </c>
      <c r="H3887">
        <v>3.6053831577301025</v>
      </c>
      <c r="I3887">
        <v>57600.037652396029</v>
      </c>
      <c r="J3887">
        <f>ROUND(Table1[[#This Row],[Discharge Time (s)]]/3600,3)</f>
        <v>16</v>
      </c>
    </row>
    <row r="3888" spans="1:10" hidden="1">
      <c r="A3888" t="s">
        <v>11</v>
      </c>
      <c r="B3888">
        <v>5</v>
      </c>
      <c r="C3888">
        <v>236</v>
      </c>
      <c r="D3888" t="str">
        <f>IF(OR(MOD((Table1[[#This Row],[Cycle]])-1,8)=0,Table1[[#This Row],[Cycle]]=1),"Yes","No")</f>
        <v>No</v>
      </c>
      <c r="E3888">
        <v>9.9876321915450001E-3</v>
      </c>
      <c r="F3888">
        <f t="shared" si="66"/>
        <v>9.9876321915449999</v>
      </c>
      <c r="H3888">
        <v>3.6072206497192383</v>
      </c>
      <c r="I3888">
        <v>57600.036566374984</v>
      </c>
      <c r="J3888">
        <f>ROUND(Table1[[#This Row],[Discharge Time (s)]]/3600,3)</f>
        <v>16</v>
      </c>
    </row>
    <row r="3889" spans="1:10" hidden="1">
      <c r="A3889" t="s">
        <v>11</v>
      </c>
      <c r="B3889">
        <v>5</v>
      </c>
      <c r="C3889">
        <v>237</v>
      </c>
      <c r="D3889" t="str">
        <f>IF(OR(MOD((Table1[[#This Row],[Cycle]])-1,8)=0,Table1[[#This Row],[Cycle]]=1),"Yes","No")</f>
        <v>No</v>
      </c>
      <c r="E3889">
        <v>9.9848817254959994E-3</v>
      </c>
      <c r="F3889">
        <f t="shared" si="66"/>
        <v>9.9848817254959989</v>
      </c>
      <c r="H3889">
        <v>3.6053831577301025</v>
      </c>
      <c r="I3889">
        <v>57600.037656949971</v>
      </c>
      <c r="J3889">
        <f>ROUND(Table1[[#This Row],[Discharge Time (s)]]/3600,3)</f>
        <v>16</v>
      </c>
    </row>
    <row r="3890" spans="1:10" hidden="1">
      <c r="A3890" t="s">
        <v>11</v>
      </c>
      <c r="B3890">
        <v>5</v>
      </c>
      <c r="C3890">
        <v>238</v>
      </c>
      <c r="D3890" t="str">
        <f>IF(OR(MOD((Table1[[#This Row],[Cycle]])-1,8)=0,Table1[[#This Row],[Cycle]]=1),"Yes","No")</f>
        <v>No</v>
      </c>
      <c r="E3890">
        <v>9.9783789226609992E-3</v>
      </c>
      <c r="F3890">
        <f t="shared" si="66"/>
        <v>9.9783789226609994</v>
      </c>
      <c r="H3890">
        <v>3.6933193206787109</v>
      </c>
      <c r="I3890">
        <v>57600.037645319258</v>
      </c>
      <c r="J3890">
        <f>ROUND(Table1[[#This Row],[Discharge Time (s)]]/3600,3)</f>
        <v>16</v>
      </c>
    </row>
    <row r="3891" spans="1:10" hidden="1">
      <c r="A3891" t="s">
        <v>11</v>
      </c>
      <c r="B3891">
        <v>5</v>
      </c>
      <c r="C3891">
        <v>239</v>
      </c>
      <c r="D3891" t="str">
        <f>IF(OR(MOD((Table1[[#This Row],[Cycle]])-1,8)=0,Table1[[#This Row],[Cycle]]=1),"Yes","No")</f>
        <v>No</v>
      </c>
      <c r="E3891">
        <v>9.9916689857039998E-3</v>
      </c>
      <c r="F3891">
        <f t="shared" si="66"/>
        <v>9.9916689857039991</v>
      </c>
      <c r="H3891">
        <v>3.6072206497192383</v>
      </c>
      <c r="I3891">
        <v>57600.040032062374</v>
      </c>
      <c r="J3891">
        <f>ROUND(Table1[[#This Row],[Discharge Time (s)]]/3600,3)</f>
        <v>16</v>
      </c>
    </row>
    <row r="3892" spans="1:10" hidden="1">
      <c r="A3892" t="s">
        <v>11</v>
      </c>
      <c r="B3892">
        <v>5</v>
      </c>
      <c r="C3892">
        <v>240</v>
      </c>
      <c r="D3892" t="str">
        <f>IF(OR(MOD((Table1[[#This Row],[Cycle]])-1,8)=0,Table1[[#This Row],[Cycle]]=1),"Yes","No")</f>
        <v>No</v>
      </c>
      <c r="E3892">
        <v>0</v>
      </c>
      <c r="F3892">
        <f t="shared" si="66"/>
        <v>0</v>
      </c>
      <c r="H3892">
        <v>3.6072206497192383</v>
      </c>
      <c r="I3892">
        <v>0</v>
      </c>
      <c r="J3892">
        <f>ROUND(Table1[[#This Row],[Discharge Time (s)]]/3600,3)</f>
        <v>0</v>
      </c>
    </row>
    <row r="3893" spans="1:10" hidden="1">
      <c r="A3893" t="s">
        <v>11</v>
      </c>
      <c r="B3893">
        <v>5</v>
      </c>
      <c r="C3893">
        <v>241</v>
      </c>
      <c r="D3893" t="str">
        <f>IF(OR(MOD((Table1[[#This Row],[Cycle]])-1,8)=0,Table1[[#This Row],[Cycle]]=1),"Yes","No")</f>
        <v>Yes</v>
      </c>
      <c r="E3893">
        <v>2.0087286849461001E-2</v>
      </c>
      <c r="F3893">
        <f t="shared" si="66"/>
        <v>20.087286849461002</v>
      </c>
      <c r="H3893">
        <v>3.6933193206787109</v>
      </c>
      <c r="I3893">
        <v>125316.21032890036</v>
      </c>
      <c r="J3893">
        <f>ROUND(Table1[[#This Row],[Discharge Time (s)]]/3600,3)</f>
        <v>34.81</v>
      </c>
    </row>
    <row r="3894" spans="1:10" hidden="1">
      <c r="A3894" t="s">
        <v>11</v>
      </c>
      <c r="B3894">
        <v>5</v>
      </c>
      <c r="C3894">
        <v>242</v>
      </c>
      <c r="D3894" t="str">
        <f>IF(OR(MOD((Table1[[#This Row],[Cycle]])-1,8)=0,Table1[[#This Row],[Cycle]]=1),"Yes","No")</f>
        <v>No</v>
      </c>
      <c r="E3894">
        <v>9.9858262732619996E-3</v>
      </c>
      <c r="F3894">
        <f t="shared" si="66"/>
        <v>9.9858262732619991</v>
      </c>
      <c r="H3894">
        <v>3.8711638450622559</v>
      </c>
      <c r="I3894">
        <v>57602.005070091822</v>
      </c>
      <c r="J3894">
        <f>ROUND(Table1[[#This Row],[Discharge Time (s)]]/3600,3)</f>
        <v>16.001000000000001</v>
      </c>
    </row>
    <row r="3895" spans="1:10" hidden="1">
      <c r="A3895" t="s">
        <v>11</v>
      </c>
      <c r="B3895">
        <v>5</v>
      </c>
      <c r="C3895">
        <v>243</v>
      </c>
      <c r="D3895" t="str">
        <f>IF(OR(MOD((Table1[[#This Row],[Cycle]])-1,8)=0,Table1[[#This Row],[Cycle]]=1),"Yes","No")</f>
        <v>No</v>
      </c>
      <c r="E3895">
        <v>9.9835227024889991E-3</v>
      </c>
      <c r="F3895">
        <f t="shared" si="66"/>
        <v>9.9835227024889992</v>
      </c>
      <c r="H3895">
        <v>3.6493513584136963</v>
      </c>
      <c r="I3895">
        <v>57600.034735710986</v>
      </c>
      <c r="J3895">
        <f>ROUND(Table1[[#This Row],[Discharge Time (s)]]/3600,3)</f>
        <v>16</v>
      </c>
    </row>
    <row r="3896" spans="1:10" hidden="1">
      <c r="A3896" t="s">
        <v>11</v>
      </c>
      <c r="B3896">
        <v>5</v>
      </c>
      <c r="C3896">
        <v>244</v>
      </c>
      <c r="D3896" t="str">
        <f>IF(OR(MOD((Table1[[#This Row],[Cycle]])-1,8)=0,Table1[[#This Row],[Cycle]]=1),"Yes","No")</f>
        <v>No</v>
      </c>
      <c r="E3896">
        <v>9.9906876125509993E-3</v>
      </c>
      <c r="F3896">
        <f t="shared" si="66"/>
        <v>9.9906876125509996</v>
      </c>
      <c r="H3896">
        <v>3.6493513584136963</v>
      </c>
      <c r="I3896">
        <v>57600.028844349479</v>
      </c>
      <c r="J3896">
        <f>ROUND(Table1[[#This Row],[Discharge Time (s)]]/3600,3)</f>
        <v>16</v>
      </c>
    </row>
    <row r="3897" spans="1:10" hidden="1">
      <c r="A3897" t="s">
        <v>11</v>
      </c>
      <c r="B3897">
        <v>5</v>
      </c>
      <c r="C3897">
        <v>245</v>
      </c>
      <c r="D3897" t="str">
        <f>IF(OR(MOD((Table1[[#This Row],[Cycle]])-1,8)=0,Table1[[#This Row],[Cycle]]=1),"Yes","No")</f>
        <v>No</v>
      </c>
      <c r="E3897">
        <v>9.9920434306989998E-3</v>
      </c>
      <c r="F3897">
        <f t="shared" si="66"/>
        <v>9.9920434306990007</v>
      </c>
      <c r="H3897">
        <v>3.6933193206787109</v>
      </c>
      <c r="I3897">
        <v>57600.03787373034</v>
      </c>
      <c r="J3897">
        <f>ROUND(Table1[[#This Row],[Discharge Time (s)]]/3600,3)</f>
        <v>16</v>
      </c>
    </row>
    <row r="3898" spans="1:10" hidden="1">
      <c r="A3898" t="s">
        <v>11</v>
      </c>
      <c r="B3898">
        <v>5</v>
      </c>
      <c r="C3898">
        <v>246</v>
      </c>
      <c r="D3898" t="str">
        <f>IF(OR(MOD((Table1[[#This Row],[Cycle]])-1,8)=0,Table1[[#This Row],[Cycle]]=1),"Yes","No")</f>
        <v>No</v>
      </c>
      <c r="E3898">
        <v>9.9887288525269992E-3</v>
      </c>
      <c r="F3898">
        <f t="shared" si="66"/>
        <v>9.9887288525269984</v>
      </c>
      <c r="H3898">
        <v>3.6072206497192383</v>
      </c>
      <c r="I3898">
        <v>57600.037812840375</v>
      </c>
      <c r="J3898">
        <f>ROUND(Table1[[#This Row],[Discharge Time (s)]]/3600,3)</f>
        <v>16</v>
      </c>
    </row>
    <row r="3899" spans="1:10" hidden="1">
      <c r="A3899" t="s">
        <v>11</v>
      </c>
      <c r="B3899">
        <v>5</v>
      </c>
      <c r="C3899">
        <v>247</v>
      </c>
      <c r="D3899" t="str">
        <f>IF(OR(MOD((Table1[[#This Row],[Cycle]])-1,8)=0,Table1[[#This Row],[Cycle]]=1),"Yes","No")</f>
        <v>No</v>
      </c>
      <c r="E3899">
        <v>9.9832500980570008E-3</v>
      </c>
      <c r="F3899">
        <f t="shared" si="66"/>
        <v>9.9832500980570007</v>
      </c>
      <c r="H3899">
        <v>3.6072206497192383</v>
      </c>
      <c r="I3899">
        <v>57600.037737075138</v>
      </c>
      <c r="J3899">
        <f>ROUND(Table1[[#This Row],[Discharge Time (s)]]/3600,3)</f>
        <v>16</v>
      </c>
    </row>
    <row r="3900" spans="1:10" hidden="1">
      <c r="A3900" t="s">
        <v>11</v>
      </c>
      <c r="B3900">
        <v>5</v>
      </c>
      <c r="C3900">
        <v>248</v>
      </c>
      <c r="D3900" t="str">
        <f>IF(OR(MOD((Table1[[#This Row],[Cycle]])-1,8)=0,Table1[[#This Row],[Cycle]]=1),"Yes","No")</f>
        <v>No</v>
      </c>
      <c r="E3900">
        <v>0</v>
      </c>
      <c r="F3900">
        <f t="shared" si="66"/>
        <v>0</v>
      </c>
      <c r="H3900">
        <v>3.6072206497192383</v>
      </c>
      <c r="I3900">
        <v>0</v>
      </c>
      <c r="J3900">
        <f>ROUND(Table1[[#This Row],[Discharge Time (s)]]/3600,3)</f>
        <v>0</v>
      </c>
    </row>
    <row r="3901" spans="1:10" hidden="1">
      <c r="A3901" t="s">
        <v>11</v>
      </c>
      <c r="B3901">
        <v>5</v>
      </c>
      <c r="C3901">
        <v>249</v>
      </c>
      <c r="D3901" t="str">
        <f>IF(OR(MOD((Table1[[#This Row],[Cycle]])-1,8)=0,Table1[[#This Row],[Cycle]]=1),"Yes","No")</f>
        <v>Yes</v>
      </c>
      <c r="E3901">
        <v>2.0069305557974999E-2</v>
      </c>
      <c r="F3901">
        <f t="shared" si="66"/>
        <v>20.069305557974999</v>
      </c>
      <c r="H3901">
        <v>3.6072206497192383</v>
      </c>
      <c r="I3901">
        <v>125208.51150133031</v>
      </c>
      <c r="J3901">
        <f>ROUND(Table1[[#This Row],[Discharge Time (s)]]/3600,3)</f>
        <v>34.78</v>
      </c>
    </row>
    <row r="3902" spans="1:10" hidden="1">
      <c r="A3902" t="s">
        <v>11</v>
      </c>
      <c r="B3902">
        <v>5</v>
      </c>
      <c r="C3902">
        <v>250</v>
      </c>
      <c r="D3902" t="str">
        <f>IF(OR(MOD((Table1[[#This Row],[Cycle]])-1,8)=0,Table1[[#This Row],[Cycle]]=1),"Yes","No")</f>
        <v>No</v>
      </c>
      <c r="E3902">
        <v>9.9841224655709999E-3</v>
      </c>
      <c r="F3902">
        <f t="shared" si="66"/>
        <v>9.9841224655709997</v>
      </c>
      <c r="H3902">
        <v>3.9151542186737061</v>
      </c>
      <c r="I3902">
        <v>57600.037564857783</v>
      </c>
      <c r="J3902">
        <f>ROUND(Table1[[#This Row],[Discharge Time (s)]]/3600,3)</f>
        <v>16</v>
      </c>
    </row>
    <row r="3903" spans="1:10" hidden="1">
      <c r="A3903" t="s">
        <v>11</v>
      </c>
      <c r="B3903">
        <v>5</v>
      </c>
      <c r="C3903">
        <v>251</v>
      </c>
      <c r="D3903" t="str">
        <f>IF(OR(MOD((Table1[[#This Row],[Cycle]])-1,8)=0,Table1[[#This Row],[Cycle]]=1),"Yes","No")</f>
        <v>No</v>
      </c>
      <c r="E3903">
        <v>9.9762132357040009E-3</v>
      </c>
      <c r="F3903">
        <f t="shared" si="66"/>
        <v>9.9762132357040016</v>
      </c>
      <c r="H3903">
        <v>3.6512112617492676</v>
      </c>
      <c r="I3903">
        <v>57600.037761537307</v>
      </c>
      <c r="J3903">
        <f>ROUND(Table1[[#This Row],[Discharge Time (s)]]/3600,3)</f>
        <v>16</v>
      </c>
    </row>
    <row r="3904" spans="1:10" hidden="1">
      <c r="A3904" t="s">
        <v>11</v>
      </c>
      <c r="B3904">
        <v>5</v>
      </c>
      <c r="C3904">
        <v>252</v>
      </c>
      <c r="D3904" t="str">
        <f>IF(OR(MOD((Table1[[#This Row],[Cycle]])-1,8)=0,Table1[[#This Row],[Cycle]]=1),"Yes","No")</f>
        <v>No</v>
      </c>
      <c r="E3904">
        <v>9.9769433774850001E-3</v>
      </c>
      <c r="F3904">
        <f t="shared" si="66"/>
        <v>9.976943377485</v>
      </c>
      <c r="H3904">
        <v>3.5650475025177002</v>
      </c>
      <c r="I3904">
        <v>57600.032697335046</v>
      </c>
      <c r="J3904">
        <f>ROUND(Table1[[#This Row],[Discharge Time (s)]]/3600,3)</f>
        <v>16</v>
      </c>
    </row>
    <row r="3905" spans="1:10" hidden="1">
      <c r="A3905" t="s">
        <v>11</v>
      </c>
      <c r="B3905">
        <v>5</v>
      </c>
      <c r="C3905">
        <v>253</v>
      </c>
      <c r="D3905" t="str">
        <f>IF(OR(MOD((Table1[[#This Row],[Cycle]])-1,8)=0,Table1[[#This Row],[Cycle]]=1),"Yes","No")</f>
        <v>No</v>
      </c>
      <c r="E3905">
        <v>9.9727650419630005E-3</v>
      </c>
      <c r="F3905">
        <f t="shared" si="66"/>
        <v>9.972765041963001</v>
      </c>
      <c r="H3905">
        <v>3.7372875213623047</v>
      </c>
      <c r="I3905">
        <v>57600.037662283234</v>
      </c>
      <c r="J3905">
        <f>ROUND(Table1[[#This Row],[Discharge Time (s)]]/3600,3)</f>
        <v>16</v>
      </c>
    </row>
    <row r="3906" spans="1:10" hidden="1">
      <c r="A3906" t="s">
        <v>11</v>
      </c>
      <c r="B3906">
        <v>5</v>
      </c>
      <c r="C3906">
        <v>254</v>
      </c>
      <c r="D3906" t="str">
        <f>IF(OR(MOD((Table1[[#This Row],[Cycle]])-1,8)=0,Table1[[#This Row],[Cycle]]=1),"Yes","No")</f>
        <v>No</v>
      </c>
      <c r="E3906">
        <v>9.9792043130590008E-3</v>
      </c>
      <c r="F3906">
        <f t="shared" si="66"/>
        <v>9.9792043130590002</v>
      </c>
      <c r="H3906">
        <v>3.6493513584136963</v>
      </c>
      <c r="I3906">
        <v>57600.03533165175</v>
      </c>
      <c r="J3906">
        <f>ROUND(Table1[[#This Row],[Discharge Time (s)]]/3600,3)</f>
        <v>16</v>
      </c>
    </row>
    <row r="3907" spans="1:10" hidden="1">
      <c r="A3907" t="s">
        <v>11</v>
      </c>
      <c r="B3907">
        <v>5</v>
      </c>
      <c r="C3907">
        <v>255</v>
      </c>
      <c r="D3907" t="str">
        <f>IF(OR(MOD((Table1[[#This Row],[Cycle]])-1,8)=0,Table1[[#This Row],[Cycle]]=1),"Yes","No")</f>
        <v>No</v>
      </c>
      <c r="E3907">
        <v>9.9820811750429995E-3</v>
      </c>
      <c r="F3907">
        <f t="shared" si="66"/>
        <v>9.9820811750429996</v>
      </c>
      <c r="H3907">
        <v>3.6474931240081787</v>
      </c>
      <c r="I3907">
        <v>57600.039863541446</v>
      </c>
      <c r="J3907">
        <f>ROUND(Table1[[#This Row],[Discharge Time (s)]]/3600,3)</f>
        <v>16</v>
      </c>
    </row>
    <row r="3908" spans="1:10" hidden="1">
      <c r="A3908" t="s">
        <v>11</v>
      </c>
      <c r="B3908">
        <v>5</v>
      </c>
      <c r="C3908">
        <v>256</v>
      </c>
      <c r="D3908" t="str">
        <f>IF(OR(MOD((Table1[[#This Row],[Cycle]])-1,8)=0,Table1[[#This Row],[Cycle]]=1),"Yes","No")</f>
        <v>No</v>
      </c>
      <c r="E3908">
        <v>0</v>
      </c>
      <c r="F3908">
        <f t="shared" si="66"/>
        <v>0</v>
      </c>
      <c r="H3908">
        <v>3.6474931240081787</v>
      </c>
      <c r="I3908">
        <v>0</v>
      </c>
      <c r="J3908">
        <f>ROUND(Table1[[#This Row],[Discharge Time (s)]]/3600,3)</f>
        <v>0</v>
      </c>
    </row>
    <row r="3909" spans="1:10" hidden="1">
      <c r="A3909" t="s">
        <v>11</v>
      </c>
      <c r="B3909">
        <v>5</v>
      </c>
      <c r="C3909">
        <v>257</v>
      </c>
      <c r="D3909" t="str">
        <f>IF(OR(MOD((Table1[[#This Row],[Cycle]])-1,8)=0,Table1[[#This Row],[Cycle]]=1),"Yes","No")</f>
        <v>Yes</v>
      </c>
      <c r="E3909">
        <v>2.0052510514170001E-2</v>
      </c>
      <c r="F3909">
        <f t="shared" si="66"/>
        <v>20.052510514170002</v>
      </c>
      <c r="H3909">
        <v>3.6512112617492676</v>
      </c>
      <c r="I3909">
        <v>125127.76706370201</v>
      </c>
      <c r="J3909">
        <f>ROUND(Table1[[#This Row],[Discharge Time (s)]]/3600,3)</f>
        <v>34.758000000000003</v>
      </c>
    </row>
    <row r="3910" spans="1:10" hidden="1">
      <c r="A3910" t="s">
        <v>11</v>
      </c>
      <c r="B3910">
        <v>5</v>
      </c>
      <c r="C3910">
        <v>258</v>
      </c>
      <c r="D3910" t="str">
        <f>IF(OR(MOD((Table1[[#This Row],[Cycle]])-1,8)=0,Table1[[#This Row],[Cycle]]=1),"Yes","No")</f>
        <v>No</v>
      </c>
      <c r="E3910">
        <v>9.9855041442549995E-3</v>
      </c>
      <c r="F3910">
        <f t="shared" si="66"/>
        <v>9.9855041442549997</v>
      </c>
      <c r="H3910">
        <v>3.8751139640808105</v>
      </c>
      <c r="I3910">
        <v>57600.037712967416</v>
      </c>
      <c r="J3910">
        <f>ROUND(Table1[[#This Row],[Discharge Time (s)]]/3600,3)</f>
        <v>16</v>
      </c>
    </row>
    <row r="3911" spans="1:10" hidden="1">
      <c r="A3911" t="s">
        <v>11</v>
      </c>
      <c r="B3911">
        <v>5</v>
      </c>
      <c r="C3911">
        <v>259</v>
      </c>
      <c r="D3911" t="str">
        <f>IF(OR(MOD((Table1[[#This Row],[Cycle]])-1,8)=0,Table1[[#This Row],[Cycle]]=1),"Yes","No")</f>
        <v>No</v>
      </c>
      <c r="E3911">
        <v>9.9890124929559992E-3</v>
      </c>
      <c r="F3911">
        <f t="shared" si="66"/>
        <v>9.9890124929559985</v>
      </c>
      <c r="H3911">
        <v>3.6512112617492676</v>
      </c>
      <c r="I3911">
        <v>57600.037545822954</v>
      </c>
      <c r="J3911">
        <f>ROUND(Table1[[#This Row],[Discharge Time (s)]]/3600,3)</f>
        <v>16</v>
      </c>
    </row>
    <row r="3912" spans="1:10" hidden="1">
      <c r="A3912" t="s">
        <v>11</v>
      </c>
      <c r="B3912">
        <v>5</v>
      </c>
      <c r="C3912">
        <v>260</v>
      </c>
      <c r="D3912" t="str">
        <f>IF(OR(MOD((Table1[[#This Row],[Cycle]])-1,8)=0,Table1[[#This Row],[Cycle]]=1),"Yes","No")</f>
        <v>No</v>
      </c>
      <c r="E3912">
        <v>9.9873363572719996E-3</v>
      </c>
      <c r="F3912">
        <f t="shared" si="66"/>
        <v>9.9873363572719995</v>
      </c>
      <c r="H3912">
        <v>3.5650475025177002</v>
      </c>
      <c r="I3912">
        <v>57600.035292263768</v>
      </c>
      <c r="J3912">
        <f>ROUND(Table1[[#This Row],[Discharge Time (s)]]/3600,3)</f>
        <v>16</v>
      </c>
    </row>
    <row r="3913" spans="1:10" hidden="1">
      <c r="A3913" t="s">
        <v>11</v>
      </c>
      <c r="B3913">
        <v>5</v>
      </c>
      <c r="C3913">
        <v>261</v>
      </c>
      <c r="D3913" t="str">
        <f>IF(OR(MOD((Table1[[#This Row],[Cycle]])-1,8)=0,Table1[[#This Row],[Cycle]]=1),"Yes","No")</f>
        <v>No</v>
      </c>
      <c r="E3913">
        <v>9.9857392103190005E-3</v>
      </c>
      <c r="F3913">
        <f t="shared" si="66"/>
        <v>9.9857392103190001</v>
      </c>
      <c r="H3913">
        <v>3.6493513584136963</v>
      </c>
      <c r="I3913">
        <v>57600.040007157877</v>
      </c>
      <c r="J3913">
        <f>ROUND(Table1[[#This Row],[Discharge Time (s)]]/3600,3)</f>
        <v>16</v>
      </c>
    </row>
    <row r="3914" spans="1:10" hidden="1">
      <c r="A3914" t="s">
        <v>11</v>
      </c>
      <c r="B3914">
        <v>5</v>
      </c>
      <c r="C3914">
        <v>262</v>
      </c>
      <c r="D3914" t="str">
        <f>IF(OR(MOD((Table1[[#This Row],[Cycle]])-1,8)=0,Table1[[#This Row],[Cycle]]=1),"Yes","No")</f>
        <v>No</v>
      </c>
      <c r="E3914">
        <v>9.9881714435140004E-3</v>
      </c>
      <c r="F3914">
        <f t="shared" si="66"/>
        <v>9.9881714435140001</v>
      </c>
      <c r="H3914">
        <v>3.7372875213623047</v>
      </c>
      <c r="I3914">
        <v>57600.037960397705</v>
      </c>
      <c r="J3914">
        <f>ROUND(Table1[[#This Row],[Discharge Time (s)]]/3600,3)</f>
        <v>16</v>
      </c>
    </row>
    <row r="3915" spans="1:10" hidden="1">
      <c r="A3915" t="s">
        <v>11</v>
      </c>
      <c r="B3915">
        <v>5</v>
      </c>
      <c r="C3915">
        <v>263</v>
      </c>
      <c r="D3915" t="str">
        <f>IF(OR(MOD((Table1[[#This Row],[Cycle]])-1,8)=0,Table1[[#This Row],[Cycle]]=1),"Yes","No")</f>
        <v>No</v>
      </c>
      <c r="E3915">
        <v>9.9899738286919997E-3</v>
      </c>
      <c r="F3915">
        <f t="shared" si="66"/>
        <v>9.9899738286919995</v>
      </c>
      <c r="H3915">
        <v>3.7353847026824951</v>
      </c>
      <c r="I3915">
        <v>57600.039708652112</v>
      </c>
      <c r="J3915">
        <f>ROUND(Table1[[#This Row],[Discharge Time (s)]]/3600,3)</f>
        <v>16</v>
      </c>
    </row>
    <row r="3916" spans="1:10" hidden="1">
      <c r="A3916" t="s">
        <v>11</v>
      </c>
      <c r="B3916">
        <v>5</v>
      </c>
      <c r="C3916">
        <v>264</v>
      </c>
      <c r="D3916" t="str">
        <f>IF(OR(MOD((Table1[[#This Row],[Cycle]])-1,8)=0,Table1[[#This Row],[Cycle]]=1),"Yes","No")</f>
        <v>No</v>
      </c>
      <c r="E3916">
        <v>0</v>
      </c>
      <c r="F3916">
        <f t="shared" ref="F3916:F3979" si="67">1000*E3916</f>
        <v>0</v>
      </c>
      <c r="H3916">
        <v>3.7353847026824951</v>
      </c>
      <c r="I3916">
        <v>0</v>
      </c>
      <c r="J3916">
        <f>ROUND(Table1[[#This Row],[Discharge Time (s)]]/3600,3)</f>
        <v>0</v>
      </c>
    </row>
    <row r="3917" spans="1:10" hidden="1">
      <c r="A3917" t="s">
        <v>11</v>
      </c>
      <c r="B3917">
        <v>5</v>
      </c>
      <c r="C3917">
        <v>265</v>
      </c>
      <c r="D3917" t="str">
        <f>IF(OR(MOD((Table1[[#This Row],[Cycle]])-1,8)=0,Table1[[#This Row],[Cycle]]=1),"Yes","No")</f>
        <v>Yes</v>
      </c>
      <c r="E3917">
        <v>2.0041952666068001E-2</v>
      </c>
      <c r="F3917">
        <f t="shared" si="67"/>
        <v>20.041952666068003</v>
      </c>
      <c r="H3917">
        <v>3.7353847026824951</v>
      </c>
      <c r="I3917">
        <v>124917.0838513404</v>
      </c>
      <c r="J3917">
        <f>ROUND(Table1[[#This Row],[Discharge Time (s)]]/3600,3)</f>
        <v>34.698999999999998</v>
      </c>
    </row>
    <row r="3918" spans="1:10" hidden="1">
      <c r="A3918" t="s">
        <v>11</v>
      </c>
      <c r="B3918">
        <v>5</v>
      </c>
      <c r="C3918">
        <v>266</v>
      </c>
      <c r="D3918" t="str">
        <f>IF(OR(MOD((Table1[[#This Row],[Cycle]])-1,8)=0,Table1[[#This Row],[Cycle]]=1),"Yes","No")</f>
        <v>No</v>
      </c>
      <c r="E3918">
        <v>9.9866298227339993E-3</v>
      </c>
      <c r="F3918">
        <f t="shared" si="67"/>
        <v>9.9866298227339989</v>
      </c>
      <c r="H3918">
        <v>3.9990589618682861</v>
      </c>
      <c r="I3918">
        <v>57600.032475076987</v>
      </c>
      <c r="J3918">
        <f>ROUND(Table1[[#This Row],[Discharge Time (s)]]/3600,3)</f>
        <v>16</v>
      </c>
    </row>
    <row r="3919" spans="1:10" hidden="1">
      <c r="A3919" t="s">
        <v>11</v>
      </c>
      <c r="B3919">
        <v>5</v>
      </c>
      <c r="C3919">
        <v>267</v>
      </c>
      <c r="D3919" t="str">
        <f>IF(OR(MOD((Table1[[#This Row],[Cycle]])-1,8)=0,Table1[[#This Row],[Cycle]]=1),"Yes","No")</f>
        <v>No</v>
      </c>
      <c r="E3919">
        <v>9.98831023838E-3</v>
      </c>
      <c r="F3919">
        <f t="shared" si="67"/>
        <v>9.9883102383800004</v>
      </c>
      <c r="H3919">
        <v>3.6493513584136963</v>
      </c>
      <c r="I3919">
        <v>57600.044575907683</v>
      </c>
      <c r="J3919">
        <f>ROUND(Table1[[#This Row],[Discharge Time (s)]]/3600,3)</f>
        <v>16</v>
      </c>
    </row>
    <row r="3920" spans="1:10" hidden="1">
      <c r="A3920" t="s">
        <v>11</v>
      </c>
      <c r="B3920">
        <v>5</v>
      </c>
      <c r="C3920">
        <v>268</v>
      </c>
      <c r="D3920" t="str">
        <f>IF(OR(MOD((Table1[[#This Row],[Cycle]])-1,8)=0,Table1[[#This Row],[Cycle]]=1),"Yes","No")</f>
        <v>No</v>
      </c>
      <c r="E3920">
        <v>9.9881670869150004E-3</v>
      </c>
      <c r="F3920">
        <f t="shared" si="67"/>
        <v>9.9881670869150003</v>
      </c>
      <c r="H3920">
        <v>3.6072206497192383</v>
      </c>
      <c r="I3920">
        <v>57600.037773108968</v>
      </c>
      <c r="J3920">
        <f>ROUND(Table1[[#This Row],[Discharge Time (s)]]/3600,3)</f>
        <v>16</v>
      </c>
    </row>
    <row r="3921" spans="1:10" hidden="1">
      <c r="A3921" t="s">
        <v>11</v>
      </c>
      <c r="B3921">
        <v>5</v>
      </c>
      <c r="C3921">
        <v>269</v>
      </c>
      <c r="D3921" t="str">
        <f>IF(OR(MOD((Table1[[#This Row],[Cycle]])-1,8)=0,Table1[[#This Row],[Cycle]]=1),"Yes","No")</f>
        <v>No</v>
      </c>
      <c r="E3921">
        <v>9.9839352576450002E-3</v>
      </c>
      <c r="F3921">
        <f t="shared" si="67"/>
        <v>9.9839352576449993</v>
      </c>
      <c r="H3921">
        <v>3.6933193206787109</v>
      </c>
      <c r="I3921">
        <v>57600.039963323099</v>
      </c>
      <c r="J3921">
        <f>ROUND(Table1[[#This Row],[Discharge Time (s)]]/3600,3)</f>
        <v>16</v>
      </c>
    </row>
    <row r="3922" spans="1:10" hidden="1">
      <c r="A3922" t="s">
        <v>11</v>
      </c>
      <c r="B3922">
        <v>5</v>
      </c>
      <c r="C3922">
        <v>270</v>
      </c>
      <c r="D3922" t="str">
        <f>IF(OR(MOD((Table1[[#This Row],[Cycle]])-1,8)=0,Table1[[#This Row],[Cycle]]=1),"Yes","No")</f>
        <v>No</v>
      </c>
      <c r="E3922">
        <v>9.9808883100289993E-3</v>
      </c>
      <c r="F3922">
        <f t="shared" si="67"/>
        <v>9.980888310029</v>
      </c>
      <c r="H3922">
        <v>3.6952018737792969</v>
      </c>
      <c r="I3922">
        <v>57600.028329795619</v>
      </c>
      <c r="J3922">
        <f>ROUND(Table1[[#This Row],[Discharge Time (s)]]/3600,3)</f>
        <v>16</v>
      </c>
    </row>
    <row r="3923" spans="1:10" hidden="1">
      <c r="A3923" t="s">
        <v>11</v>
      </c>
      <c r="B3923">
        <v>5</v>
      </c>
      <c r="C3923">
        <v>271</v>
      </c>
      <c r="D3923" t="str">
        <f>IF(OR(MOD((Table1[[#This Row],[Cycle]])-1,8)=0,Table1[[#This Row],[Cycle]]=1),"Yes","No")</f>
        <v>No</v>
      </c>
      <c r="E3923">
        <v>9.9831135236190006E-3</v>
      </c>
      <c r="F3923">
        <f t="shared" si="67"/>
        <v>9.9831135236190001</v>
      </c>
      <c r="H3923">
        <v>3.5650475025177002</v>
      </c>
      <c r="I3923">
        <v>57600.030402242359</v>
      </c>
      <c r="J3923">
        <f>ROUND(Table1[[#This Row],[Discharge Time (s)]]/3600,3)</f>
        <v>16</v>
      </c>
    </row>
    <row r="3924" spans="1:10" hidden="1">
      <c r="A3924" t="s">
        <v>11</v>
      </c>
      <c r="B3924">
        <v>5</v>
      </c>
      <c r="C3924">
        <v>272</v>
      </c>
      <c r="D3924" t="str">
        <f>IF(OR(MOD((Table1[[#This Row],[Cycle]])-1,8)=0,Table1[[#This Row],[Cycle]]=1),"Yes","No")</f>
        <v>No</v>
      </c>
      <c r="E3924">
        <v>0</v>
      </c>
      <c r="F3924">
        <f t="shared" si="67"/>
        <v>0</v>
      </c>
      <c r="H3924">
        <v>3.5650475025177002</v>
      </c>
      <c r="I3924">
        <v>0</v>
      </c>
      <c r="J3924">
        <f>ROUND(Table1[[#This Row],[Discharge Time (s)]]/3600,3)</f>
        <v>0</v>
      </c>
    </row>
    <row r="3925" spans="1:10" hidden="1">
      <c r="A3925" t="s">
        <v>11</v>
      </c>
      <c r="B3925">
        <v>5</v>
      </c>
      <c r="C3925">
        <v>273</v>
      </c>
      <c r="D3925" t="str">
        <f>IF(OR(MOD((Table1[[#This Row],[Cycle]])-1,8)=0,Table1[[#This Row],[Cycle]]=1),"Yes","No")</f>
        <v>Yes</v>
      </c>
      <c r="E3925">
        <v>2.0012142037127E-2</v>
      </c>
      <c r="F3925">
        <f t="shared" si="67"/>
        <v>20.012142037126999</v>
      </c>
      <c r="H3925">
        <v>3.609060525894165</v>
      </c>
      <c r="I3925">
        <v>124888.37728989303</v>
      </c>
      <c r="J3925">
        <f>ROUND(Table1[[#This Row],[Discharge Time (s)]]/3600,3)</f>
        <v>34.691000000000003</v>
      </c>
    </row>
    <row r="3926" spans="1:10" hidden="1">
      <c r="A3926" t="s">
        <v>11</v>
      </c>
      <c r="B3926">
        <v>5</v>
      </c>
      <c r="C3926">
        <v>274</v>
      </c>
      <c r="D3926" t="str">
        <f>IF(OR(MOD((Table1[[#This Row],[Cycle]])-1,8)=0,Table1[[#This Row],[Cycle]]=1),"Yes","No")</f>
        <v>No</v>
      </c>
      <c r="E3926">
        <v>9.9842649122050004E-3</v>
      </c>
      <c r="F3926">
        <f t="shared" si="67"/>
        <v>9.9842649122050009</v>
      </c>
      <c r="H3926">
        <v>3.9591448307037354</v>
      </c>
      <c r="I3926">
        <v>57600.037550864407</v>
      </c>
      <c r="J3926">
        <f>ROUND(Table1[[#This Row],[Discharge Time (s)]]/3600,3)</f>
        <v>16</v>
      </c>
    </row>
    <row r="3927" spans="1:10" hidden="1">
      <c r="A3927" t="s">
        <v>11</v>
      </c>
      <c r="B3927">
        <v>5</v>
      </c>
      <c r="C3927">
        <v>275</v>
      </c>
      <c r="D3927" t="str">
        <f>IF(OR(MOD((Table1[[#This Row],[Cycle]])-1,8)=0,Table1[[#This Row],[Cycle]]=1),"Yes","No")</f>
        <v>No</v>
      </c>
      <c r="E3927">
        <v>9.9842471133869994E-3</v>
      </c>
      <c r="F3927">
        <f t="shared" si="67"/>
        <v>9.9842471133869992</v>
      </c>
      <c r="H3927">
        <v>3.609060525894165</v>
      </c>
      <c r="I3927">
        <v>57600.037640510185</v>
      </c>
      <c r="J3927">
        <f>ROUND(Table1[[#This Row],[Discharge Time (s)]]/3600,3)</f>
        <v>16</v>
      </c>
    </row>
    <row r="3928" spans="1:10" hidden="1">
      <c r="A3928" t="s">
        <v>11</v>
      </c>
      <c r="B3928">
        <v>5</v>
      </c>
      <c r="C3928">
        <v>276</v>
      </c>
      <c r="D3928" t="str">
        <f>IF(OR(MOD((Table1[[#This Row],[Cycle]])-1,8)=0,Table1[[#This Row],[Cycle]]=1),"Yes","No")</f>
        <v>No</v>
      </c>
      <c r="E3928">
        <v>9.9864862291139996E-3</v>
      </c>
      <c r="F3928">
        <f t="shared" si="67"/>
        <v>9.986486229114</v>
      </c>
      <c r="H3928">
        <v>3.6952018737792969</v>
      </c>
      <c r="I3928">
        <v>57600.035802242979</v>
      </c>
      <c r="J3928">
        <f>ROUND(Table1[[#This Row],[Discharge Time (s)]]/3600,3)</f>
        <v>16</v>
      </c>
    </row>
    <row r="3929" spans="1:10" hidden="1">
      <c r="A3929" t="s">
        <v>11</v>
      </c>
      <c r="B3929">
        <v>5</v>
      </c>
      <c r="C3929">
        <v>277</v>
      </c>
      <c r="D3929" t="str">
        <f>IF(OR(MOD((Table1[[#This Row],[Cycle]])-1,8)=0,Table1[[#This Row],[Cycle]]=1),"Yes","No")</f>
        <v>No</v>
      </c>
      <c r="E3929">
        <v>9.9840813329199994E-3</v>
      </c>
      <c r="F3929">
        <f t="shared" si="67"/>
        <v>9.9840813329199989</v>
      </c>
      <c r="H3929">
        <v>3.7353847026824951</v>
      </c>
      <c r="I3929">
        <v>57600.031305483899</v>
      </c>
      <c r="J3929">
        <f>ROUND(Table1[[#This Row],[Discharge Time (s)]]/3600,3)</f>
        <v>16</v>
      </c>
    </row>
    <row r="3930" spans="1:10" hidden="1">
      <c r="A3930" t="s">
        <v>11</v>
      </c>
      <c r="B3930">
        <v>5</v>
      </c>
      <c r="C3930">
        <v>278</v>
      </c>
      <c r="D3930" t="str">
        <f>IF(OR(MOD((Table1[[#This Row],[Cycle]])-1,8)=0,Table1[[#This Row],[Cycle]]=1),"Yes","No")</f>
        <v>No</v>
      </c>
      <c r="E3930">
        <v>9.9889383122259996E-3</v>
      </c>
      <c r="F3930">
        <f t="shared" si="67"/>
        <v>9.9889383122259989</v>
      </c>
      <c r="H3930">
        <v>3.6072206497192383</v>
      </c>
      <c r="I3930">
        <v>57600.037770840747</v>
      </c>
      <c r="J3930">
        <f>ROUND(Table1[[#This Row],[Discharge Time (s)]]/3600,3)</f>
        <v>16</v>
      </c>
    </row>
    <row r="3931" spans="1:10" hidden="1">
      <c r="A3931" t="s">
        <v>11</v>
      </c>
      <c r="B3931">
        <v>5</v>
      </c>
      <c r="C3931">
        <v>279</v>
      </c>
      <c r="D3931" t="str">
        <f>IF(OR(MOD((Table1[[#This Row],[Cycle]])-1,8)=0,Table1[[#This Row],[Cycle]]=1),"Yes","No")</f>
        <v>No</v>
      </c>
      <c r="E3931">
        <v>9.9900447651390008E-3</v>
      </c>
      <c r="F3931">
        <f t="shared" si="67"/>
        <v>9.9900447651390003</v>
      </c>
      <c r="H3931">
        <v>3.8232760429382324</v>
      </c>
      <c r="I3931">
        <v>57600.057865928226</v>
      </c>
      <c r="J3931">
        <f>ROUND(Table1[[#This Row],[Discharge Time (s)]]/3600,3)</f>
        <v>16</v>
      </c>
    </row>
    <row r="3932" spans="1:10" hidden="1">
      <c r="A3932" t="s">
        <v>11</v>
      </c>
      <c r="B3932">
        <v>5</v>
      </c>
      <c r="C3932">
        <v>280</v>
      </c>
      <c r="D3932" t="str">
        <f>IF(OR(MOD((Table1[[#This Row],[Cycle]])-1,8)=0,Table1[[#This Row],[Cycle]]=1),"Yes","No")</f>
        <v>No</v>
      </c>
      <c r="E3932">
        <v>0</v>
      </c>
      <c r="F3932">
        <f t="shared" si="67"/>
        <v>0</v>
      </c>
      <c r="H3932">
        <v>3.8232760429382324</v>
      </c>
      <c r="I3932">
        <v>0</v>
      </c>
      <c r="J3932">
        <f>ROUND(Table1[[#This Row],[Discharge Time (s)]]/3600,3)</f>
        <v>0</v>
      </c>
    </row>
    <row r="3933" spans="1:10" hidden="1">
      <c r="A3933" t="s">
        <v>11</v>
      </c>
      <c r="B3933">
        <v>5</v>
      </c>
      <c r="C3933">
        <v>281</v>
      </c>
      <c r="D3933" t="str">
        <f>IF(OR(MOD((Table1[[#This Row],[Cycle]])-1,8)=0,Table1[[#This Row],[Cycle]]=1),"Yes","No")</f>
        <v>Yes</v>
      </c>
      <c r="E3933">
        <v>2.0014143227574999E-2</v>
      </c>
      <c r="F3933">
        <f t="shared" si="67"/>
        <v>20.014143227574998</v>
      </c>
      <c r="H3933">
        <v>3.6512112617492676</v>
      </c>
      <c r="I3933">
        <v>124713.98086329795</v>
      </c>
      <c r="J3933">
        <f>ROUND(Table1[[#This Row],[Discharge Time (s)]]/3600,3)</f>
        <v>34.643000000000001</v>
      </c>
    </row>
    <row r="3934" spans="1:10" hidden="1">
      <c r="A3934" t="s">
        <v>11</v>
      </c>
      <c r="B3934">
        <v>5</v>
      </c>
      <c r="C3934">
        <v>282</v>
      </c>
      <c r="D3934" t="str">
        <f>IF(OR(MOD((Table1[[#This Row],[Cycle]])-1,8)=0,Table1[[#This Row],[Cycle]]=1),"Yes","No")</f>
        <v>No</v>
      </c>
      <c r="E3934">
        <v>1.0003996726424999E-2</v>
      </c>
      <c r="F3934">
        <f t="shared" si="67"/>
        <v>10.003996726424999</v>
      </c>
      <c r="H3934">
        <v>3.8751139640808105</v>
      </c>
      <c r="I3934">
        <v>57600.038071658368</v>
      </c>
      <c r="J3934">
        <f>ROUND(Table1[[#This Row],[Discharge Time (s)]]/3600,3)</f>
        <v>16</v>
      </c>
    </row>
    <row r="3935" spans="1:10" hidden="1">
      <c r="A3935" t="s">
        <v>11</v>
      </c>
      <c r="B3935">
        <v>5</v>
      </c>
      <c r="C3935">
        <v>283</v>
      </c>
      <c r="D3935" t="str">
        <f>IF(OR(MOD((Table1[[#This Row],[Cycle]])-1,8)=0,Table1[[#This Row],[Cycle]]=1),"Yes","No")</f>
        <v>No</v>
      </c>
      <c r="E3935">
        <v>9.9959414700410004E-3</v>
      </c>
      <c r="F3935">
        <f t="shared" si="67"/>
        <v>9.9959414700410001</v>
      </c>
      <c r="H3935">
        <v>3.6933193206787109</v>
      </c>
      <c r="I3935">
        <v>57600.037130507451</v>
      </c>
      <c r="J3935">
        <f>ROUND(Table1[[#This Row],[Discharge Time (s)]]/3600,3)</f>
        <v>16</v>
      </c>
    </row>
    <row r="3936" spans="1:10" hidden="1">
      <c r="A3936" t="s">
        <v>11</v>
      </c>
      <c r="B3936">
        <v>5</v>
      </c>
      <c r="C3936">
        <v>284</v>
      </c>
      <c r="D3936" t="str">
        <f>IF(OR(MOD((Table1[[#This Row],[Cycle]])-1,8)=0,Table1[[#This Row],[Cycle]]=1),"Yes","No")</f>
        <v>No</v>
      </c>
      <c r="E3936">
        <v>9.9691457771299997E-3</v>
      </c>
      <c r="F3936">
        <f t="shared" si="67"/>
        <v>9.9691457771300005</v>
      </c>
      <c r="H3936">
        <v>3.6474931240081787</v>
      </c>
      <c r="I3936">
        <v>57600.038171286506</v>
      </c>
      <c r="J3936">
        <f>ROUND(Table1[[#This Row],[Discharge Time (s)]]/3600,3)</f>
        <v>16</v>
      </c>
    </row>
    <row r="3937" spans="1:10" hidden="1">
      <c r="A3937" t="s">
        <v>11</v>
      </c>
      <c r="B3937">
        <v>5</v>
      </c>
      <c r="C3937">
        <v>285</v>
      </c>
      <c r="D3937" t="str">
        <f>IF(OR(MOD((Table1[[#This Row],[Cycle]])-1,8)=0,Table1[[#This Row],[Cycle]]=1),"Yes","No")</f>
        <v>No</v>
      </c>
      <c r="E3937">
        <v>9.9953465641939993E-3</v>
      </c>
      <c r="F3937">
        <f t="shared" si="67"/>
        <v>9.9953465641939996</v>
      </c>
      <c r="H3937">
        <v>3.7353847026824951</v>
      </c>
      <c r="I3937">
        <v>57600.03768135696</v>
      </c>
      <c r="J3937">
        <f>ROUND(Table1[[#This Row],[Discharge Time (s)]]/3600,3)</f>
        <v>16</v>
      </c>
    </row>
    <row r="3938" spans="1:10" hidden="1">
      <c r="A3938" t="s">
        <v>11</v>
      </c>
      <c r="B3938">
        <v>5</v>
      </c>
      <c r="C3938">
        <v>286</v>
      </c>
      <c r="D3938" t="str">
        <f>IF(OR(MOD((Table1[[#This Row],[Cycle]])-1,8)=0,Table1[[#This Row],[Cycle]]=1),"Yes","No")</f>
        <v>No</v>
      </c>
      <c r="E3938">
        <v>1.0002175448834E-2</v>
      </c>
      <c r="F3938">
        <f t="shared" si="67"/>
        <v>10.002175448834</v>
      </c>
      <c r="H3938">
        <v>3.7334837913513184</v>
      </c>
      <c r="I3938">
        <v>57600.039511738971</v>
      </c>
      <c r="J3938">
        <f>ROUND(Table1[[#This Row],[Discharge Time (s)]]/3600,3)</f>
        <v>16</v>
      </c>
    </row>
    <row r="3939" spans="1:10" hidden="1">
      <c r="A3939" t="s">
        <v>11</v>
      </c>
      <c r="B3939">
        <v>5</v>
      </c>
      <c r="C3939">
        <v>287</v>
      </c>
      <c r="D3939" t="str">
        <f>IF(OR(MOD((Table1[[#This Row],[Cycle]])-1,8)=0,Table1[[#This Row],[Cycle]]=1),"Yes","No")</f>
        <v>No</v>
      </c>
      <c r="E3939">
        <v>1.0004007891727E-2</v>
      </c>
      <c r="F3939">
        <f t="shared" si="67"/>
        <v>10.004007891726999</v>
      </c>
      <c r="H3939">
        <v>3.7793302536010742</v>
      </c>
      <c r="I3939">
        <v>57600.037688547905</v>
      </c>
      <c r="J3939">
        <f>ROUND(Table1[[#This Row],[Discharge Time (s)]]/3600,3)</f>
        <v>16</v>
      </c>
    </row>
    <row r="3940" spans="1:10" hidden="1">
      <c r="A3940" t="s">
        <v>11</v>
      </c>
      <c r="B3940">
        <v>5</v>
      </c>
      <c r="C3940">
        <v>288</v>
      </c>
      <c r="D3940" t="str">
        <f>IF(OR(MOD((Table1[[#This Row],[Cycle]])-1,8)=0,Table1[[#This Row],[Cycle]]=1),"Yes","No")</f>
        <v>No</v>
      </c>
      <c r="E3940">
        <v>0</v>
      </c>
      <c r="F3940">
        <f t="shared" si="67"/>
        <v>0</v>
      </c>
      <c r="H3940">
        <v>3.7793302536010742</v>
      </c>
      <c r="I3940">
        <v>0</v>
      </c>
      <c r="J3940">
        <f>ROUND(Table1[[#This Row],[Discharge Time (s)]]/3600,3)</f>
        <v>0</v>
      </c>
    </row>
    <row r="3941" spans="1:10" hidden="1">
      <c r="A3941" t="s">
        <v>11</v>
      </c>
      <c r="B3941">
        <v>5</v>
      </c>
      <c r="C3941">
        <v>289</v>
      </c>
      <c r="D3941" t="str">
        <f>IF(OR(MOD((Table1[[#This Row],[Cycle]])-1,8)=0,Table1[[#This Row],[Cycle]]=1),"Yes","No")</f>
        <v>Yes</v>
      </c>
      <c r="E3941">
        <v>2.0006791037866001E-2</v>
      </c>
      <c r="F3941">
        <f t="shared" si="67"/>
        <v>20.006791037866002</v>
      </c>
      <c r="H3941">
        <v>3.6549370288848877</v>
      </c>
      <c r="I3941">
        <v>124471.7190979455</v>
      </c>
      <c r="J3941">
        <f>ROUND(Table1[[#This Row],[Discharge Time (s)]]/3600,3)</f>
        <v>34.575000000000003</v>
      </c>
    </row>
    <row r="3942" spans="1:10" hidden="1">
      <c r="A3942" t="s">
        <v>11</v>
      </c>
      <c r="B3942">
        <v>5</v>
      </c>
      <c r="C3942">
        <v>290</v>
      </c>
      <c r="D3942" t="str">
        <f>IF(OR(MOD((Table1[[#This Row],[Cycle]])-1,8)=0,Table1[[#This Row],[Cycle]]=1),"Yes","No")</f>
        <v>No</v>
      </c>
      <c r="E3942">
        <v>1.0002441180091E-2</v>
      </c>
      <c r="F3942">
        <f t="shared" si="67"/>
        <v>10.002441180091001</v>
      </c>
      <c r="H3942">
        <v>4.0869503021240234</v>
      </c>
      <c r="I3942">
        <v>57600.05256520251</v>
      </c>
      <c r="J3942">
        <f>ROUND(Table1[[#This Row],[Discharge Time (s)]]/3600,3)</f>
        <v>16</v>
      </c>
    </row>
    <row r="3943" spans="1:10" hidden="1">
      <c r="A3943" t="s">
        <v>11</v>
      </c>
      <c r="B3943">
        <v>5</v>
      </c>
      <c r="C3943">
        <v>291</v>
      </c>
      <c r="D3943" t="str">
        <f>IF(OR(MOD((Table1[[#This Row],[Cycle]])-1,8)=0,Table1[[#This Row],[Cycle]]=1),"Yes","No")</f>
        <v>No</v>
      </c>
      <c r="E3943">
        <v>1.0003178697895E-2</v>
      </c>
      <c r="F3943">
        <f t="shared" si="67"/>
        <v>10.003178697895001</v>
      </c>
      <c r="H3943">
        <v>3.6512112617492676</v>
      </c>
      <c r="I3943">
        <v>57600.037682976501</v>
      </c>
      <c r="J3943">
        <f>ROUND(Table1[[#This Row],[Discharge Time (s)]]/3600,3)</f>
        <v>16</v>
      </c>
    </row>
    <row r="3944" spans="1:10" hidden="1">
      <c r="A3944" t="s">
        <v>11</v>
      </c>
      <c r="B3944">
        <v>5</v>
      </c>
      <c r="C3944">
        <v>292</v>
      </c>
      <c r="D3944" t="str">
        <f>IF(OR(MOD((Table1[[#This Row],[Cycle]])-1,8)=0,Table1[[#This Row],[Cycle]]=1),"Yes","No")</f>
        <v>No</v>
      </c>
      <c r="E3944">
        <v>1.0007278510217999E-2</v>
      </c>
      <c r="F3944">
        <f t="shared" si="67"/>
        <v>10.007278510217999</v>
      </c>
      <c r="H3944">
        <v>3.7391922473907471</v>
      </c>
      <c r="I3944">
        <v>57600.032806510731</v>
      </c>
      <c r="J3944">
        <f>ROUND(Table1[[#This Row],[Discharge Time (s)]]/3600,3)</f>
        <v>16</v>
      </c>
    </row>
    <row r="3945" spans="1:10" hidden="1">
      <c r="A3945" t="s">
        <v>11</v>
      </c>
      <c r="B3945">
        <v>5</v>
      </c>
      <c r="C3945">
        <v>293</v>
      </c>
      <c r="D3945" t="str">
        <f>IF(OR(MOD((Table1[[#This Row],[Cycle]])-1,8)=0,Table1[[#This Row],[Cycle]]=1),"Yes","No")</f>
        <v>No</v>
      </c>
      <c r="E3945">
        <v>1.0001676939464001E-2</v>
      </c>
      <c r="F3945">
        <f t="shared" si="67"/>
        <v>10.001676939464001</v>
      </c>
      <c r="H3945">
        <v>3.6970863342285156</v>
      </c>
      <c r="I3945">
        <v>57600.037766043024</v>
      </c>
      <c r="J3945">
        <f>ROUND(Table1[[#This Row],[Discharge Time (s)]]/3600,3)</f>
        <v>16</v>
      </c>
    </row>
    <row r="3946" spans="1:10" hidden="1">
      <c r="A3946" t="s">
        <v>11</v>
      </c>
      <c r="B3946">
        <v>5</v>
      </c>
      <c r="C3946">
        <v>294</v>
      </c>
      <c r="D3946" t="str">
        <f>IF(OR(MOD((Table1[[#This Row],[Cycle]])-1,8)=0,Table1[[#This Row],[Cycle]]=1),"Yes","No")</f>
        <v>No</v>
      </c>
      <c r="E3946">
        <v>1.0003661014946E-2</v>
      </c>
      <c r="F3946">
        <f t="shared" si="67"/>
        <v>10.003661014945999</v>
      </c>
      <c r="H3946">
        <v>3.6952018737792969</v>
      </c>
      <c r="I3946">
        <v>57600.042794584471</v>
      </c>
      <c r="J3946">
        <f>ROUND(Table1[[#This Row],[Discharge Time (s)]]/3600,3)</f>
        <v>16</v>
      </c>
    </row>
    <row r="3947" spans="1:10" hidden="1">
      <c r="A3947" t="s">
        <v>11</v>
      </c>
      <c r="B3947">
        <v>5</v>
      </c>
      <c r="C3947">
        <v>295</v>
      </c>
      <c r="D3947" t="str">
        <f>IF(OR(MOD((Table1[[#This Row],[Cycle]])-1,8)=0,Table1[[#This Row],[Cycle]]=1),"Yes","No")</f>
        <v>No</v>
      </c>
      <c r="E3947">
        <v>1.0000953253774999E-2</v>
      </c>
      <c r="F3947">
        <f t="shared" si="67"/>
        <v>10.000953253774998</v>
      </c>
      <c r="H3947">
        <v>3.6933193206787109</v>
      </c>
      <c r="I3947">
        <v>57600.040471246612</v>
      </c>
      <c r="J3947">
        <f>ROUND(Table1[[#This Row],[Discharge Time (s)]]/3600,3)</f>
        <v>16</v>
      </c>
    </row>
    <row r="3948" spans="1:10" hidden="1">
      <c r="A3948" t="s">
        <v>11</v>
      </c>
      <c r="B3948">
        <v>5</v>
      </c>
      <c r="C3948">
        <v>296</v>
      </c>
      <c r="D3948" t="str">
        <f>IF(OR(MOD((Table1[[#This Row],[Cycle]])-1,8)=0,Table1[[#This Row],[Cycle]]=1),"Yes","No")</f>
        <v>No</v>
      </c>
      <c r="E3948">
        <v>0</v>
      </c>
      <c r="F3948">
        <f t="shared" si="67"/>
        <v>0</v>
      </c>
      <c r="H3948">
        <v>3.6933193206787109</v>
      </c>
      <c r="I3948">
        <v>0</v>
      </c>
      <c r="J3948">
        <f>ROUND(Table1[[#This Row],[Discharge Time (s)]]/3600,3)</f>
        <v>0</v>
      </c>
    </row>
    <row r="3949" spans="1:10" hidden="1">
      <c r="A3949" t="s">
        <v>11</v>
      </c>
      <c r="B3949">
        <v>5</v>
      </c>
      <c r="C3949">
        <v>297</v>
      </c>
      <c r="D3949" t="str">
        <f>IF(OR(MOD((Table1[[#This Row],[Cycle]])-1,8)=0,Table1[[#This Row],[Cycle]]=1),"Yes","No")</f>
        <v>Yes</v>
      </c>
      <c r="E3949">
        <v>1.9987070684254E-2</v>
      </c>
      <c r="F3949">
        <f t="shared" si="67"/>
        <v>19.987070684254</v>
      </c>
      <c r="H3949">
        <v>3.7353847026824951</v>
      </c>
      <c r="I3949">
        <v>124479.28601278644</v>
      </c>
      <c r="J3949">
        <f>ROUND(Table1[[#This Row],[Discharge Time (s)]]/3600,3)</f>
        <v>34.578000000000003</v>
      </c>
    </row>
    <row r="3950" spans="1:10" hidden="1">
      <c r="A3950" t="s">
        <v>11</v>
      </c>
      <c r="B3950">
        <v>5</v>
      </c>
      <c r="C3950">
        <v>298</v>
      </c>
      <c r="D3950" t="str">
        <f>IF(OR(MOD((Table1[[#This Row],[Cycle]])-1,8)=0,Table1[[#This Row],[Cycle]]=1),"Yes","No")</f>
        <v>No</v>
      </c>
      <c r="E3950">
        <v>9.992778292286E-3</v>
      </c>
      <c r="F3950">
        <f t="shared" si="67"/>
        <v>9.9927782922859993</v>
      </c>
      <c r="H3950">
        <v>3.9611639976501465</v>
      </c>
      <c r="I3950">
        <v>57600.035525503597</v>
      </c>
      <c r="J3950">
        <f>ROUND(Table1[[#This Row],[Discharge Time (s)]]/3600,3)</f>
        <v>16</v>
      </c>
    </row>
    <row r="3951" spans="1:10" hidden="1">
      <c r="A3951" t="s">
        <v>11</v>
      </c>
      <c r="B3951">
        <v>5</v>
      </c>
      <c r="C3951">
        <v>299</v>
      </c>
      <c r="D3951" t="str">
        <f>IF(OR(MOD((Table1[[#This Row],[Cycle]])-1,8)=0,Table1[[#This Row],[Cycle]]=1),"Yes","No")</f>
        <v>No</v>
      </c>
      <c r="E3951">
        <v>1.000034475817E-2</v>
      </c>
      <c r="F3951">
        <f t="shared" si="67"/>
        <v>10.00034475817</v>
      </c>
      <c r="H3951">
        <v>3.6952018737792969</v>
      </c>
      <c r="I3951">
        <v>57600.034351347058</v>
      </c>
      <c r="J3951">
        <f>ROUND(Table1[[#This Row],[Discharge Time (s)]]/3600,3)</f>
        <v>16</v>
      </c>
    </row>
    <row r="3952" spans="1:10" hidden="1">
      <c r="A3952" t="s">
        <v>11</v>
      </c>
      <c r="B3952">
        <v>5</v>
      </c>
      <c r="C3952">
        <v>300</v>
      </c>
      <c r="D3952" t="str">
        <f>IF(OR(MOD((Table1[[#This Row],[Cycle]])-1,8)=0,Table1[[#This Row],[Cycle]]=1),"Yes","No")</f>
        <v>No</v>
      </c>
      <c r="E3952">
        <v>1.0002930530856E-2</v>
      </c>
      <c r="F3952">
        <f t="shared" si="67"/>
        <v>10.002930530856</v>
      </c>
      <c r="H3952">
        <v>3.7372875213623047</v>
      </c>
      <c r="I3952">
        <v>57600.037554945942</v>
      </c>
      <c r="J3952">
        <f>ROUND(Table1[[#This Row],[Discharge Time (s)]]/3600,3)</f>
        <v>16</v>
      </c>
    </row>
    <row r="3953" spans="1:10" hidden="1">
      <c r="A3953" t="s">
        <v>11</v>
      </c>
      <c r="B3953">
        <v>5</v>
      </c>
      <c r="C3953">
        <v>301</v>
      </c>
      <c r="D3953" t="str">
        <f>IF(OR(MOD((Table1[[#This Row],[Cycle]])-1,8)=0,Table1[[#This Row],[Cycle]]=1),"Yes","No")</f>
        <v>No</v>
      </c>
      <c r="E3953">
        <v>9.9969432724730002E-3</v>
      </c>
      <c r="F3953">
        <f t="shared" si="67"/>
        <v>9.9969432724730005</v>
      </c>
      <c r="H3953">
        <v>3.6952018737792969</v>
      </c>
      <c r="I3953">
        <v>57600.030298543585</v>
      </c>
      <c r="J3953">
        <f>ROUND(Table1[[#This Row],[Discharge Time (s)]]/3600,3)</f>
        <v>16</v>
      </c>
    </row>
    <row r="3954" spans="1:10" hidden="1">
      <c r="A3954" t="s">
        <v>11</v>
      </c>
      <c r="B3954">
        <v>5</v>
      </c>
      <c r="C3954">
        <v>302</v>
      </c>
      <c r="D3954" t="str">
        <f>IF(OR(MOD((Table1[[#This Row],[Cycle]])-1,8)=0,Table1[[#This Row],[Cycle]]=1),"Yes","No")</f>
        <v>No</v>
      </c>
      <c r="E3954">
        <v>1.0000848543734E-2</v>
      </c>
      <c r="F3954">
        <f t="shared" si="67"/>
        <v>10.000848543734</v>
      </c>
      <c r="H3954">
        <v>3.7372875213623047</v>
      </c>
      <c r="I3954">
        <v>57600.035718454907</v>
      </c>
      <c r="J3954">
        <f>ROUND(Table1[[#This Row],[Discharge Time (s)]]/3600,3)</f>
        <v>16</v>
      </c>
    </row>
    <row r="3955" spans="1:10" hidden="1">
      <c r="A3955" t="s">
        <v>11</v>
      </c>
      <c r="B3955">
        <v>5</v>
      </c>
      <c r="C3955">
        <v>303</v>
      </c>
      <c r="D3955" t="str">
        <f>IF(OR(MOD((Table1[[#This Row],[Cycle]])-1,8)=0,Table1[[#This Row],[Cycle]]=1),"Yes","No")</f>
        <v>No</v>
      </c>
      <c r="E3955">
        <v>1.0000907273387E-2</v>
      </c>
      <c r="F3955">
        <f t="shared" si="67"/>
        <v>10.000907273387</v>
      </c>
      <c r="H3955">
        <v>3.7812554836273193</v>
      </c>
      <c r="I3955">
        <v>57600.031719250561</v>
      </c>
      <c r="J3955">
        <f>ROUND(Table1[[#This Row],[Discharge Time (s)]]/3600,3)</f>
        <v>16</v>
      </c>
    </row>
    <row r="3956" spans="1:10" hidden="1">
      <c r="A3956" t="s">
        <v>11</v>
      </c>
      <c r="B3956">
        <v>5</v>
      </c>
      <c r="C3956">
        <v>304</v>
      </c>
      <c r="D3956" t="str">
        <f>IF(OR(MOD((Table1[[#This Row],[Cycle]])-1,8)=0,Table1[[#This Row],[Cycle]]=1),"Yes","No")</f>
        <v>No</v>
      </c>
      <c r="E3956">
        <v>0</v>
      </c>
      <c r="F3956">
        <f t="shared" si="67"/>
        <v>0</v>
      </c>
      <c r="H3956">
        <v>3.7812554836273193</v>
      </c>
      <c r="I3956">
        <v>0</v>
      </c>
      <c r="J3956">
        <f>ROUND(Table1[[#This Row],[Discharge Time (s)]]/3600,3)</f>
        <v>0</v>
      </c>
    </row>
    <row r="3957" spans="1:10" hidden="1">
      <c r="A3957" t="s">
        <v>11</v>
      </c>
      <c r="B3957">
        <v>5</v>
      </c>
      <c r="C3957">
        <v>305</v>
      </c>
      <c r="D3957" t="str">
        <f>IF(OR(MOD((Table1[[#This Row],[Cycle]])-1,8)=0,Table1[[#This Row],[Cycle]]=1),"Yes","No")</f>
        <v>Yes</v>
      </c>
      <c r="E3957">
        <v>1.9968832531795998E-2</v>
      </c>
      <c r="F3957">
        <f t="shared" si="67"/>
        <v>19.968832531796</v>
      </c>
      <c r="H3957">
        <v>3.6952018737792969</v>
      </c>
      <c r="I3957">
        <v>124349.63653033123</v>
      </c>
      <c r="J3957">
        <f>ROUND(Table1[[#This Row],[Discharge Time (s)]]/3600,3)</f>
        <v>34.542000000000002</v>
      </c>
    </row>
    <row r="3958" spans="1:10" hidden="1">
      <c r="A3958" t="s">
        <v>11</v>
      </c>
      <c r="B3958">
        <v>5</v>
      </c>
      <c r="C3958">
        <v>306</v>
      </c>
      <c r="D3958" t="str">
        <f>IF(OR(MOD((Table1[[#This Row],[Cycle]])-1,8)=0,Table1[[#This Row],[Cycle]]=1),"Yes","No")</f>
        <v>No</v>
      </c>
      <c r="E3958">
        <v>9.9942238421070004E-3</v>
      </c>
      <c r="F3958">
        <f t="shared" si="67"/>
        <v>9.9942238421070009</v>
      </c>
      <c r="H3958">
        <v>4.0031352043151855</v>
      </c>
      <c r="I3958">
        <v>57600.037645240474</v>
      </c>
      <c r="J3958">
        <f>ROUND(Table1[[#This Row],[Discharge Time (s)]]/3600,3)</f>
        <v>16</v>
      </c>
    </row>
    <row r="3959" spans="1:10" hidden="1">
      <c r="A3959" t="s">
        <v>11</v>
      </c>
      <c r="B3959">
        <v>5</v>
      </c>
      <c r="C3959">
        <v>307</v>
      </c>
      <c r="D3959" t="str">
        <f>IF(OR(MOD((Table1[[#This Row],[Cycle]])-1,8)=0,Table1[[#This Row],[Cycle]]=1),"Yes","No")</f>
        <v>No</v>
      </c>
      <c r="E3959">
        <v>9.9931112663119992E-3</v>
      </c>
      <c r="F3959">
        <f t="shared" si="67"/>
        <v>9.993111266311999</v>
      </c>
      <c r="H3959">
        <v>3.6933193206787109</v>
      </c>
      <c r="I3959">
        <v>57600.03763484228</v>
      </c>
      <c r="J3959">
        <f>ROUND(Table1[[#This Row],[Discharge Time (s)]]/3600,3)</f>
        <v>16</v>
      </c>
    </row>
    <row r="3960" spans="1:10" hidden="1">
      <c r="A3960" t="s">
        <v>11</v>
      </c>
      <c r="B3960">
        <v>5</v>
      </c>
      <c r="C3960">
        <v>308</v>
      </c>
      <c r="D3960" t="str">
        <f>IF(OR(MOD((Table1[[#This Row],[Cycle]])-1,8)=0,Table1[[#This Row],[Cycle]]=1),"Yes","No")</f>
        <v>No</v>
      </c>
      <c r="E3960">
        <v>9.9980376812240004E-3</v>
      </c>
      <c r="F3960">
        <f t="shared" si="67"/>
        <v>9.9980376812239999</v>
      </c>
      <c r="H3960">
        <v>3.7372875213623047</v>
      </c>
      <c r="I3960">
        <v>57600.036890138334</v>
      </c>
      <c r="J3960">
        <f>ROUND(Table1[[#This Row],[Discharge Time (s)]]/3600,3)</f>
        <v>16</v>
      </c>
    </row>
    <row r="3961" spans="1:10" hidden="1">
      <c r="A3961" t="s">
        <v>11</v>
      </c>
      <c r="B3961">
        <v>5</v>
      </c>
      <c r="C3961">
        <v>309</v>
      </c>
      <c r="D3961" t="str">
        <f>IF(OR(MOD((Table1[[#This Row],[Cycle]])-1,8)=0,Table1[[#This Row],[Cycle]]=1),"Yes","No")</f>
        <v>No</v>
      </c>
      <c r="E3961">
        <v>9.9880210918600002E-3</v>
      </c>
      <c r="F3961">
        <f t="shared" si="67"/>
        <v>9.9880210918600003</v>
      </c>
      <c r="H3961">
        <v>3.6952018737792969</v>
      </c>
      <c r="I3961">
        <v>57600.038073774587</v>
      </c>
      <c r="J3961">
        <f>ROUND(Table1[[#This Row],[Discharge Time (s)]]/3600,3)</f>
        <v>16</v>
      </c>
    </row>
    <row r="3962" spans="1:10" hidden="1">
      <c r="A3962" t="s">
        <v>11</v>
      </c>
      <c r="B3962">
        <v>5</v>
      </c>
      <c r="C3962">
        <v>310</v>
      </c>
      <c r="D3962" t="str">
        <f>IF(OR(MOD((Table1[[#This Row],[Cycle]])-1,8)=0,Table1[[#This Row],[Cycle]]=1),"Yes","No")</f>
        <v>No</v>
      </c>
      <c r="E3962">
        <v>1.0001219554526E-2</v>
      </c>
      <c r="F3962">
        <f t="shared" si="67"/>
        <v>10.001219554526001</v>
      </c>
      <c r="H3962">
        <v>3.7793302536010742</v>
      </c>
      <c r="I3962">
        <v>57600.031511663037</v>
      </c>
      <c r="J3962">
        <f>ROUND(Table1[[#This Row],[Discharge Time (s)]]/3600,3)</f>
        <v>16</v>
      </c>
    </row>
    <row r="3963" spans="1:10" hidden="1">
      <c r="A3963" t="s">
        <v>11</v>
      </c>
      <c r="B3963">
        <v>5</v>
      </c>
      <c r="C3963">
        <v>311</v>
      </c>
      <c r="D3963" t="str">
        <f>IF(OR(MOD((Table1[[#This Row],[Cycle]])-1,8)=0,Table1[[#This Row],[Cycle]]=1),"Yes","No")</f>
        <v>No</v>
      </c>
      <c r="E3963">
        <v>1.0002713529519E-2</v>
      </c>
      <c r="F3963">
        <f t="shared" si="67"/>
        <v>10.002713529518999</v>
      </c>
      <c r="H3963">
        <v>3.7391922473907471</v>
      </c>
      <c r="I3963">
        <v>57601.984322865523</v>
      </c>
      <c r="J3963">
        <f>ROUND(Table1[[#This Row],[Discharge Time (s)]]/3600,3)</f>
        <v>16.001000000000001</v>
      </c>
    </row>
    <row r="3964" spans="1:10" hidden="1">
      <c r="A3964" t="s">
        <v>11</v>
      </c>
      <c r="B3964">
        <v>5</v>
      </c>
      <c r="C3964">
        <v>312</v>
      </c>
      <c r="D3964" t="str">
        <f>IF(OR(MOD((Table1[[#This Row],[Cycle]])-1,8)=0,Table1[[#This Row],[Cycle]]=1),"Yes","No")</f>
        <v>No</v>
      </c>
      <c r="E3964">
        <v>0</v>
      </c>
      <c r="F3964">
        <f t="shared" si="67"/>
        <v>0</v>
      </c>
      <c r="H3964">
        <v>3.7391922473907471</v>
      </c>
      <c r="I3964">
        <v>0</v>
      </c>
      <c r="J3964">
        <f>ROUND(Table1[[#This Row],[Discharge Time (s)]]/3600,3)</f>
        <v>0</v>
      </c>
    </row>
    <row r="3965" spans="1:10" hidden="1">
      <c r="A3965" t="s">
        <v>11</v>
      </c>
      <c r="B3965">
        <v>5</v>
      </c>
      <c r="C3965">
        <v>313</v>
      </c>
      <c r="D3965" t="str">
        <f>IF(OR(MOD((Table1[[#This Row],[Cycle]])-1,8)=0,Table1[[#This Row],[Cycle]]=1),"Yes","No")</f>
        <v>Yes</v>
      </c>
      <c r="E3965">
        <v>1.9955447716254002E-2</v>
      </c>
      <c r="F3965">
        <f t="shared" si="67"/>
        <v>19.955447716254003</v>
      </c>
      <c r="H3965">
        <v>3.7372875213623047</v>
      </c>
      <c r="I3965">
        <v>124200.66806804018</v>
      </c>
      <c r="J3965">
        <f>ROUND(Table1[[#This Row],[Discharge Time (s)]]/3600,3)</f>
        <v>34.5</v>
      </c>
    </row>
    <row r="3966" spans="1:10" hidden="1">
      <c r="A3966" t="s">
        <v>11</v>
      </c>
      <c r="B3966">
        <v>5</v>
      </c>
      <c r="C3966">
        <v>314</v>
      </c>
      <c r="D3966" t="str">
        <f>IF(OR(MOD((Table1[[#This Row],[Cycle]])-1,8)=0,Table1[[#This Row],[Cycle]]=1),"Yes","No")</f>
        <v>No</v>
      </c>
      <c r="E3966">
        <v>1.0004963377381999E-2</v>
      </c>
      <c r="F3966">
        <f t="shared" si="67"/>
        <v>10.004963377381999</v>
      </c>
      <c r="H3966">
        <v>4.0430045127868652</v>
      </c>
      <c r="I3966">
        <v>57600.013567404749</v>
      </c>
      <c r="J3966">
        <f>ROUND(Table1[[#This Row],[Discharge Time (s)]]/3600,3)</f>
        <v>16</v>
      </c>
    </row>
    <row r="3967" spans="1:10" hidden="1">
      <c r="A3967" t="s">
        <v>11</v>
      </c>
      <c r="B3967">
        <v>5</v>
      </c>
      <c r="C3967">
        <v>315</v>
      </c>
      <c r="D3967" t="str">
        <f>IF(OR(MOD((Table1[[#This Row],[Cycle]])-1,8)=0,Table1[[#This Row],[Cycle]]=1),"Yes","No")</f>
        <v>No</v>
      </c>
      <c r="E3967">
        <v>1.0009276080658E-2</v>
      </c>
      <c r="F3967">
        <f t="shared" si="67"/>
        <v>10.009276080658001</v>
      </c>
      <c r="H3967">
        <v>3.6530733108520508</v>
      </c>
      <c r="I3967">
        <v>57601.977686142694</v>
      </c>
      <c r="J3967">
        <f>ROUND(Table1[[#This Row],[Discharge Time (s)]]/3600,3)</f>
        <v>16.001000000000001</v>
      </c>
    </row>
    <row r="3968" spans="1:10" hidden="1">
      <c r="A3968" t="s">
        <v>11</v>
      </c>
      <c r="B3968">
        <v>5</v>
      </c>
      <c r="C3968">
        <v>316</v>
      </c>
      <c r="D3968" t="str">
        <f>IF(OR(MOD((Table1[[#This Row],[Cycle]])-1,8)=0,Table1[[#This Row],[Cycle]]=1),"Yes","No")</f>
        <v>No</v>
      </c>
      <c r="E3968">
        <v>1.0009246843466E-2</v>
      </c>
      <c r="F3968">
        <f t="shared" si="67"/>
        <v>10.009246843466</v>
      </c>
      <c r="H3968">
        <v>3.6952018737792969</v>
      </c>
      <c r="I3968">
        <v>57600.021293406775</v>
      </c>
      <c r="J3968">
        <f>ROUND(Table1[[#This Row],[Discharge Time (s)]]/3600,3)</f>
        <v>16</v>
      </c>
    </row>
    <row r="3969" spans="1:10" hidden="1">
      <c r="A3969" t="s">
        <v>11</v>
      </c>
      <c r="B3969">
        <v>5</v>
      </c>
      <c r="C3969">
        <v>317</v>
      </c>
      <c r="D3969" t="str">
        <f>IF(OR(MOD((Table1[[#This Row],[Cycle]])-1,8)=0,Table1[[#This Row],[Cycle]]=1),"Yes","No")</f>
        <v>No</v>
      </c>
      <c r="E3969">
        <v>1.0012788969571E-2</v>
      </c>
      <c r="F3969">
        <f t="shared" si="67"/>
        <v>10.012788969571</v>
      </c>
      <c r="H3969">
        <v>3.6970863342285156</v>
      </c>
      <c r="I3969">
        <v>57600.010398018589</v>
      </c>
      <c r="J3969">
        <f>ROUND(Table1[[#This Row],[Discharge Time (s)]]/3600,3)</f>
        <v>16</v>
      </c>
    </row>
    <row r="3970" spans="1:10" hidden="1">
      <c r="A3970" t="s">
        <v>11</v>
      </c>
      <c r="B3970">
        <v>5</v>
      </c>
      <c r="C3970">
        <v>318</v>
      </c>
      <c r="D3970" t="str">
        <f>IF(OR(MOD((Table1[[#This Row],[Cycle]])-1,8)=0,Table1[[#This Row],[Cycle]]=1),"Yes","No")</f>
        <v>No</v>
      </c>
      <c r="E3970">
        <v>1.0007756073412E-2</v>
      </c>
      <c r="F3970">
        <f t="shared" si="67"/>
        <v>10.007756073412001</v>
      </c>
      <c r="H3970">
        <v>3.6970863342285156</v>
      </c>
      <c r="I3970">
        <v>57600.006169559609</v>
      </c>
      <c r="J3970">
        <f>ROUND(Table1[[#This Row],[Discharge Time (s)]]/3600,3)</f>
        <v>16</v>
      </c>
    </row>
    <row r="3971" spans="1:10" hidden="1">
      <c r="A3971" t="s">
        <v>11</v>
      </c>
      <c r="B3971">
        <v>5</v>
      </c>
      <c r="C3971">
        <v>319</v>
      </c>
      <c r="D3971" t="str">
        <f>IF(OR(MOD((Table1[[#This Row],[Cycle]])-1,8)=0,Table1[[#This Row],[Cycle]]=1),"Yes","No")</f>
        <v>No</v>
      </c>
      <c r="E3971">
        <v>1.0002750633681E-2</v>
      </c>
      <c r="F3971">
        <f t="shared" si="67"/>
        <v>10.002750633681</v>
      </c>
      <c r="H3971">
        <v>3.7391922473907471</v>
      </c>
      <c r="I3971">
        <v>57600.044787563202</v>
      </c>
      <c r="J3971">
        <f>ROUND(Table1[[#This Row],[Discharge Time (s)]]/3600,3)</f>
        <v>16</v>
      </c>
    </row>
    <row r="3972" spans="1:10" hidden="1">
      <c r="A3972" t="s">
        <v>11</v>
      </c>
      <c r="B3972">
        <v>5</v>
      </c>
      <c r="C3972">
        <v>320</v>
      </c>
      <c r="D3972" t="str">
        <f>IF(OR(MOD((Table1[[#This Row],[Cycle]])-1,8)=0,Table1[[#This Row],[Cycle]]=1),"Yes","No")</f>
        <v>No</v>
      </c>
      <c r="E3972">
        <v>0</v>
      </c>
      <c r="F3972">
        <f t="shared" si="67"/>
        <v>0</v>
      </c>
      <c r="H3972">
        <v>3.7391922473907471</v>
      </c>
      <c r="I3972">
        <v>0</v>
      </c>
      <c r="J3972">
        <f>ROUND(Table1[[#This Row],[Discharge Time (s)]]/3600,3)</f>
        <v>0</v>
      </c>
    </row>
    <row r="3973" spans="1:10" hidden="1">
      <c r="A3973" t="s">
        <v>11</v>
      </c>
      <c r="B3973">
        <v>5</v>
      </c>
      <c r="C3973">
        <v>321</v>
      </c>
      <c r="D3973" t="str">
        <f>IF(OR(MOD((Table1[[#This Row],[Cycle]])-1,8)=0,Table1[[#This Row],[Cycle]]=1),"Yes","No")</f>
        <v>Yes</v>
      </c>
      <c r="E3973">
        <v>1.9941951388727001E-2</v>
      </c>
      <c r="F3973">
        <f t="shared" si="67"/>
        <v>19.941951388727002</v>
      </c>
      <c r="H3973">
        <v>3.7391922473907471</v>
      </c>
      <c r="I3973">
        <v>124091.71651510628</v>
      </c>
      <c r="J3973">
        <f>ROUND(Table1[[#This Row],[Discharge Time (s)]]/3600,3)</f>
        <v>34.47</v>
      </c>
    </row>
    <row r="3974" spans="1:10" hidden="1">
      <c r="A3974" t="s">
        <v>11</v>
      </c>
      <c r="B3974">
        <v>5</v>
      </c>
      <c r="C3974">
        <v>322</v>
      </c>
      <c r="D3974" t="str">
        <f>IF(OR(MOD((Table1[[#This Row],[Cycle]])-1,8)=0,Table1[[#This Row],[Cycle]]=1),"Yes","No")</f>
        <v>No</v>
      </c>
      <c r="E3974">
        <v>1.00089510854E-2</v>
      </c>
      <c r="F3974">
        <f t="shared" si="67"/>
        <v>10.0089510854</v>
      </c>
      <c r="H3974">
        <v>4.0471258163452148</v>
      </c>
      <c r="I3974">
        <v>57600.0303820599</v>
      </c>
      <c r="J3974">
        <f>ROUND(Table1[[#This Row],[Discharge Time (s)]]/3600,3)</f>
        <v>16</v>
      </c>
    </row>
    <row r="3975" spans="1:10" hidden="1">
      <c r="A3975" t="s">
        <v>11</v>
      </c>
      <c r="B3975">
        <v>5</v>
      </c>
      <c r="C3975">
        <v>323</v>
      </c>
      <c r="D3975" t="str">
        <f>IF(OR(MOD((Table1[[#This Row],[Cycle]])-1,8)=0,Table1[[#This Row],[Cycle]]=1),"Yes","No")</f>
        <v>No</v>
      </c>
      <c r="E3975">
        <v>1.0011327371710999E-2</v>
      </c>
      <c r="F3975">
        <f t="shared" si="67"/>
        <v>10.011327371710999</v>
      </c>
      <c r="H3975">
        <v>3.8252236843109131</v>
      </c>
      <c r="I3975">
        <v>57600.099420688035</v>
      </c>
      <c r="J3975">
        <f>ROUND(Table1[[#This Row],[Discharge Time (s)]]/3600,3)</f>
        <v>16</v>
      </c>
    </row>
    <row r="3976" spans="1:10" hidden="1">
      <c r="A3976" t="s">
        <v>11</v>
      </c>
      <c r="B3976">
        <v>5</v>
      </c>
      <c r="C3976">
        <v>324</v>
      </c>
      <c r="D3976" t="str">
        <f>IF(OR(MOD((Table1[[#This Row],[Cycle]])-1,8)=0,Table1[[#This Row],[Cycle]]=1),"Yes","No")</f>
        <v>No</v>
      </c>
      <c r="E3976">
        <v>1.0012612874928E-2</v>
      </c>
      <c r="F3976">
        <f t="shared" si="67"/>
        <v>10.012612874928001</v>
      </c>
      <c r="H3976">
        <v>3.6952018737792969</v>
      </c>
      <c r="I3976">
        <v>57600.077674358989</v>
      </c>
      <c r="J3976">
        <f>ROUND(Table1[[#This Row],[Discharge Time (s)]]/3600,3)</f>
        <v>16</v>
      </c>
    </row>
    <row r="3977" spans="1:10" hidden="1">
      <c r="A3977" t="s">
        <v>11</v>
      </c>
      <c r="B3977">
        <v>5</v>
      </c>
      <c r="C3977">
        <v>325</v>
      </c>
      <c r="D3977" t="str">
        <f>IF(OR(MOD((Table1[[#This Row],[Cycle]])-1,8)=0,Table1[[#This Row],[Cycle]]=1),"Yes","No")</f>
        <v>No</v>
      </c>
      <c r="E3977">
        <v>1.0012012610866001E-2</v>
      </c>
      <c r="F3977">
        <f t="shared" si="67"/>
        <v>10.012012610866002</v>
      </c>
      <c r="H3977">
        <v>3.7391922473907471</v>
      </c>
      <c r="I3977">
        <v>57600.039787365022</v>
      </c>
      <c r="J3977">
        <f>ROUND(Table1[[#This Row],[Discharge Time (s)]]/3600,3)</f>
        <v>16</v>
      </c>
    </row>
    <row r="3978" spans="1:10" hidden="1">
      <c r="A3978" t="s">
        <v>11</v>
      </c>
      <c r="B3978">
        <v>5</v>
      </c>
      <c r="C3978">
        <v>326</v>
      </c>
      <c r="D3978" t="str">
        <f>IF(OR(MOD((Table1[[#This Row],[Cycle]])-1,8)=0,Table1[[#This Row],[Cycle]]=1),"Yes","No")</f>
        <v>No</v>
      </c>
      <c r="E3978">
        <v>1.0004990442904E-2</v>
      </c>
      <c r="F3978">
        <f t="shared" si="67"/>
        <v>10.004990442904001</v>
      </c>
      <c r="H3978">
        <v>3.6970863342285156</v>
      </c>
      <c r="I3978">
        <v>57600.053204413431</v>
      </c>
      <c r="J3978">
        <f>ROUND(Table1[[#This Row],[Discharge Time (s)]]/3600,3)</f>
        <v>16</v>
      </c>
    </row>
    <row r="3979" spans="1:10" hidden="1">
      <c r="A3979" t="s">
        <v>11</v>
      </c>
      <c r="B3979">
        <v>5</v>
      </c>
      <c r="C3979">
        <v>327</v>
      </c>
      <c r="D3979" t="str">
        <f>IF(OR(MOD((Table1[[#This Row],[Cycle]])-1,8)=0,Table1[[#This Row],[Cycle]]=1),"Yes","No")</f>
        <v>No</v>
      </c>
      <c r="E3979">
        <v>9.9958799687100003E-3</v>
      </c>
      <c r="F3979">
        <f t="shared" si="67"/>
        <v>9.9958799687099997</v>
      </c>
      <c r="H3979">
        <v>3.6970863342285156</v>
      </c>
      <c r="I3979">
        <v>57600.040040319043</v>
      </c>
      <c r="J3979">
        <f>ROUND(Table1[[#This Row],[Discharge Time (s)]]/3600,3)</f>
        <v>16</v>
      </c>
    </row>
    <row r="3980" spans="1:10" hidden="1">
      <c r="A3980" t="s">
        <v>11</v>
      </c>
      <c r="B3980">
        <v>5</v>
      </c>
      <c r="C3980">
        <v>328</v>
      </c>
      <c r="D3980" t="str">
        <f>IF(OR(MOD((Table1[[#This Row],[Cycle]])-1,8)=0,Table1[[#This Row],[Cycle]]=1),"Yes","No")</f>
        <v>No</v>
      </c>
      <c r="E3980">
        <v>0</v>
      </c>
      <c r="F3980">
        <f t="shared" ref="F3980:F4020" si="68">1000*E3980</f>
        <v>0</v>
      </c>
      <c r="H3980">
        <v>3.6970863342285156</v>
      </c>
      <c r="I3980">
        <v>0</v>
      </c>
      <c r="J3980">
        <f>ROUND(Table1[[#This Row],[Discharge Time (s)]]/3600,3)</f>
        <v>0</v>
      </c>
    </row>
    <row r="3981" spans="1:10" hidden="1">
      <c r="A3981" t="s">
        <v>11</v>
      </c>
      <c r="B3981">
        <v>5</v>
      </c>
      <c r="C3981">
        <v>329</v>
      </c>
      <c r="D3981" t="str">
        <f>IF(OR(MOD((Table1[[#This Row],[Cycle]])-1,8)=0,Table1[[#This Row],[Cycle]]=1),"Yes","No")</f>
        <v>Yes</v>
      </c>
      <c r="E3981">
        <v>1.9922360237983001E-2</v>
      </c>
      <c r="F3981">
        <f t="shared" si="68"/>
        <v>19.922360237983</v>
      </c>
      <c r="H3981">
        <v>3.8232760429382324</v>
      </c>
      <c r="I3981">
        <v>124119.46323053086</v>
      </c>
      <c r="J3981">
        <f>ROUND(Table1[[#This Row],[Discharge Time (s)]]/3600,3)</f>
        <v>34.478000000000002</v>
      </c>
    </row>
    <row r="3982" spans="1:10" hidden="1">
      <c r="A3982" t="s">
        <v>11</v>
      </c>
      <c r="B3982">
        <v>5</v>
      </c>
      <c r="C3982">
        <v>330</v>
      </c>
      <c r="D3982" t="str">
        <f>IF(OR(MOD((Table1[[#This Row],[Cycle]])-1,8)=0,Table1[[#This Row],[Cycle]]=1),"Yes","No")</f>
        <v>No</v>
      </c>
      <c r="E3982">
        <v>1.0000247130407E-2</v>
      </c>
      <c r="F3982">
        <f t="shared" si="68"/>
        <v>10.000247130406999</v>
      </c>
      <c r="H3982">
        <v>4.0450639724731445</v>
      </c>
      <c r="I3982">
        <v>57600.035342185452</v>
      </c>
      <c r="J3982">
        <f>ROUND(Table1[[#This Row],[Discharge Time (s)]]/3600,3)</f>
        <v>16</v>
      </c>
    </row>
    <row r="3983" spans="1:10" hidden="1">
      <c r="A3983" t="s">
        <v>11</v>
      </c>
      <c r="B3983">
        <v>5</v>
      </c>
      <c r="C3983">
        <v>331</v>
      </c>
      <c r="D3983" t="str">
        <f>IF(OR(MOD((Table1[[#This Row],[Cycle]])-1,8)=0,Table1[[#This Row],[Cycle]]=1),"Yes","No")</f>
        <v>No</v>
      </c>
      <c r="E3983">
        <v>1.0006026284282999E-2</v>
      </c>
      <c r="F3983">
        <f t="shared" si="68"/>
        <v>10.006026284282999</v>
      </c>
      <c r="H3983">
        <v>3.7812554836273193</v>
      </c>
      <c r="I3983">
        <v>57600.037673393192</v>
      </c>
      <c r="J3983">
        <f>ROUND(Table1[[#This Row],[Discharge Time (s)]]/3600,3)</f>
        <v>16</v>
      </c>
    </row>
    <row r="3984" spans="1:10" hidden="1">
      <c r="A3984" t="s">
        <v>11</v>
      </c>
      <c r="B3984">
        <v>5</v>
      </c>
      <c r="C3984">
        <v>332</v>
      </c>
      <c r="D3984" t="str">
        <f>IF(OR(MOD((Table1[[#This Row],[Cycle]])-1,8)=0,Table1[[#This Row],[Cycle]]=1),"Yes","No")</f>
        <v>No</v>
      </c>
      <c r="E3984">
        <v>1.000094143677E-2</v>
      </c>
      <c r="F3984">
        <f t="shared" si="68"/>
        <v>10.000941436769999</v>
      </c>
      <c r="H3984">
        <v>3.7410991191864014</v>
      </c>
      <c r="I3984">
        <v>57600.040368057744</v>
      </c>
      <c r="J3984">
        <f>ROUND(Table1[[#This Row],[Discharge Time (s)]]/3600,3)</f>
        <v>16</v>
      </c>
    </row>
    <row r="3985" spans="1:10" hidden="1">
      <c r="A3985" t="s">
        <v>11</v>
      </c>
      <c r="B3985">
        <v>5</v>
      </c>
      <c r="C3985">
        <v>333</v>
      </c>
      <c r="D3985" t="str">
        <f>IF(OR(MOD((Table1[[#This Row],[Cycle]])-1,8)=0,Table1[[#This Row],[Cycle]]=1),"Yes","No")</f>
        <v>No</v>
      </c>
      <c r="E3985">
        <v>1.0003988575265001E-2</v>
      </c>
      <c r="F3985">
        <f t="shared" si="68"/>
        <v>10.003988575265002</v>
      </c>
      <c r="H3985">
        <v>3.7391922473907471</v>
      </c>
      <c r="I3985">
        <v>57600.037735936741</v>
      </c>
      <c r="J3985">
        <f>ROUND(Table1[[#This Row],[Discharge Time (s)]]/3600,3)</f>
        <v>16</v>
      </c>
    </row>
    <row r="3986" spans="1:10" hidden="1">
      <c r="A3986" t="s">
        <v>11</v>
      </c>
      <c r="B3986">
        <v>5</v>
      </c>
      <c r="C3986">
        <v>334</v>
      </c>
      <c r="D3986" t="str">
        <f>IF(OR(MOD((Table1[[#This Row],[Cycle]])-1,8)=0,Table1[[#This Row],[Cycle]]=1),"Yes","No")</f>
        <v>No</v>
      </c>
      <c r="E3986">
        <v>9.9976185647020002E-3</v>
      </c>
      <c r="F3986">
        <f t="shared" si="68"/>
        <v>9.9976185647019999</v>
      </c>
      <c r="H3986">
        <v>3.8232760429382324</v>
      </c>
      <c r="I3986">
        <v>57600.037859432763</v>
      </c>
      <c r="J3986">
        <f>ROUND(Table1[[#This Row],[Discharge Time (s)]]/3600,3)</f>
        <v>16</v>
      </c>
    </row>
    <row r="3987" spans="1:10" hidden="1">
      <c r="A3987" t="s">
        <v>11</v>
      </c>
      <c r="B3987">
        <v>5</v>
      </c>
      <c r="C3987">
        <v>335</v>
      </c>
      <c r="D3987" t="str">
        <f>IF(OR(MOD((Table1[[#This Row],[Cycle]])-1,8)=0,Table1[[#This Row],[Cycle]]=1),"Yes","No")</f>
        <v>No</v>
      </c>
      <c r="E3987">
        <v>9.9915657231969997E-3</v>
      </c>
      <c r="F3987">
        <f t="shared" si="68"/>
        <v>9.9915657231970005</v>
      </c>
      <c r="H3987">
        <v>3.7410991191864014</v>
      </c>
      <c r="I3987">
        <v>57600.037690695768</v>
      </c>
      <c r="J3987">
        <f>ROUND(Table1[[#This Row],[Discharge Time (s)]]/3600,3)</f>
        <v>16</v>
      </c>
    </row>
    <row r="3988" spans="1:10" hidden="1">
      <c r="A3988" t="s">
        <v>11</v>
      </c>
      <c r="B3988">
        <v>5</v>
      </c>
      <c r="C3988">
        <v>336</v>
      </c>
      <c r="D3988" t="str">
        <f>IF(OR(MOD((Table1[[#This Row],[Cycle]])-1,8)=0,Table1[[#This Row],[Cycle]]=1),"Yes","No")</f>
        <v>No</v>
      </c>
      <c r="E3988">
        <v>0</v>
      </c>
      <c r="F3988">
        <f t="shared" si="68"/>
        <v>0</v>
      </c>
      <c r="H3988">
        <v>3.7410991191864014</v>
      </c>
      <c r="I3988">
        <v>0</v>
      </c>
      <c r="J3988">
        <f>ROUND(Table1[[#This Row],[Discharge Time (s)]]/3600,3)</f>
        <v>0</v>
      </c>
    </row>
    <row r="3989" spans="1:10" hidden="1">
      <c r="A3989" t="s">
        <v>11</v>
      </c>
      <c r="B3989">
        <v>5</v>
      </c>
      <c r="C3989">
        <v>337</v>
      </c>
      <c r="D3989" t="str">
        <f>IF(OR(MOD((Table1[[#This Row],[Cycle]])-1,8)=0,Table1[[#This Row],[Cycle]]=1),"Yes","No")</f>
        <v>Yes</v>
      </c>
      <c r="E3989">
        <v>1.9903369018678001E-2</v>
      </c>
      <c r="F3989">
        <f t="shared" si="68"/>
        <v>19.903369018677999</v>
      </c>
      <c r="H3989">
        <v>3.7831828594207764</v>
      </c>
      <c r="I3989">
        <v>123872.54537646892</v>
      </c>
      <c r="J3989">
        <f>ROUND(Table1[[#This Row],[Discharge Time (s)]]/3600,3)</f>
        <v>34.408999999999999</v>
      </c>
    </row>
    <row r="3990" spans="1:10" hidden="1">
      <c r="A3990" t="s">
        <v>11</v>
      </c>
      <c r="B3990">
        <v>5</v>
      </c>
      <c r="C3990">
        <v>338</v>
      </c>
      <c r="D3990" t="str">
        <f>IF(OR(MOD((Table1[[#This Row],[Cycle]])-1,8)=0,Table1[[#This Row],[Cycle]]=1),"Yes","No")</f>
        <v>No</v>
      </c>
      <c r="E3990">
        <v>1.0003978048618E-2</v>
      </c>
      <c r="F3990">
        <f t="shared" si="68"/>
        <v>10.003978048618</v>
      </c>
      <c r="H3990">
        <v>3.9191493988037109</v>
      </c>
      <c r="I3990">
        <v>57600.038095758006</v>
      </c>
      <c r="J3990">
        <f>ROUND(Table1[[#This Row],[Discharge Time (s)]]/3600,3)</f>
        <v>16</v>
      </c>
    </row>
    <row r="3991" spans="1:10" hidden="1">
      <c r="A3991" t="s">
        <v>11</v>
      </c>
      <c r="B3991">
        <v>5</v>
      </c>
      <c r="C3991">
        <v>339</v>
      </c>
      <c r="D3991" t="str">
        <f>IF(OR(MOD((Table1[[#This Row],[Cycle]])-1,8)=0,Table1[[#This Row],[Cycle]]=1),"Yes","No")</f>
        <v>No</v>
      </c>
      <c r="E3991">
        <v>9.9994026202120008E-3</v>
      </c>
      <c r="F3991">
        <f t="shared" si="68"/>
        <v>9.9994026202120008</v>
      </c>
      <c r="H3991">
        <v>3.7831828594207764</v>
      </c>
      <c r="I3991">
        <v>57600.028738356938</v>
      </c>
      <c r="J3991">
        <f>ROUND(Table1[[#This Row],[Discharge Time (s)]]/3600,3)</f>
        <v>16</v>
      </c>
    </row>
    <row r="3992" spans="1:10" hidden="1">
      <c r="A3992" t="s">
        <v>11</v>
      </c>
      <c r="B3992">
        <v>5</v>
      </c>
      <c r="C3992">
        <v>340</v>
      </c>
      <c r="D3992" t="str">
        <f>IF(OR(MOD((Table1[[#This Row],[Cycle]])-1,8)=0,Table1[[#This Row],[Cycle]]=1),"Yes","No")</f>
        <v>No</v>
      </c>
      <c r="E3992">
        <v>1.0001038461092E-2</v>
      </c>
      <c r="F3992">
        <f t="shared" si="68"/>
        <v>10.001038461092</v>
      </c>
      <c r="H3992">
        <v>3.7812554836273193</v>
      </c>
      <c r="I3992">
        <v>57600.040077529738</v>
      </c>
      <c r="J3992">
        <f>ROUND(Table1[[#This Row],[Discharge Time (s)]]/3600,3)</f>
        <v>16</v>
      </c>
    </row>
    <row r="3993" spans="1:10" hidden="1">
      <c r="A3993" t="s">
        <v>11</v>
      </c>
      <c r="B3993">
        <v>5</v>
      </c>
      <c r="C3993">
        <v>341</v>
      </c>
      <c r="D3993" t="str">
        <f>IF(OR(MOD((Table1[[#This Row],[Cycle]])-1,8)=0,Table1[[#This Row],[Cycle]]=1),"Yes","No")</f>
        <v>No</v>
      </c>
      <c r="E3993">
        <v>6.5907641550210002E-3</v>
      </c>
      <c r="F3993">
        <f t="shared" si="68"/>
        <v>6.5907641550210005</v>
      </c>
      <c r="H3993">
        <v>3.7831828594207764</v>
      </c>
      <c r="I3993">
        <v>34801.310728925688</v>
      </c>
      <c r="J3993">
        <f>ROUND(Table1[[#This Row],[Discharge Time (s)]]/3600,3)</f>
        <v>9.6669999999999998</v>
      </c>
    </row>
    <row r="3994" spans="1:10" hidden="1">
      <c r="A3994" t="s">
        <v>11</v>
      </c>
      <c r="B3994">
        <v>5</v>
      </c>
      <c r="C3994">
        <v>342</v>
      </c>
      <c r="D3994" t="str">
        <f>IF(OR(MOD((Table1[[#This Row],[Cycle]])-1,8)=0,Table1[[#This Row],[Cycle]]=1),"Yes","No")</f>
        <v>No</v>
      </c>
      <c r="E3994">
        <v>1.0002968737999E-2</v>
      </c>
      <c r="F3994">
        <f t="shared" si="68"/>
        <v>10.002968737999</v>
      </c>
      <c r="H3994">
        <v>3.6952018737792969</v>
      </c>
      <c r="I3994">
        <v>57600.053429490101</v>
      </c>
      <c r="J3994">
        <f>ROUND(Table1[[#This Row],[Discharge Time (s)]]/3600,3)</f>
        <v>16</v>
      </c>
    </row>
    <row r="3995" spans="1:10" hidden="1">
      <c r="A3995" t="s">
        <v>11</v>
      </c>
      <c r="B3995">
        <v>5</v>
      </c>
      <c r="C3995">
        <v>343</v>
      </c>
      <c r="D3995" t="str">
        <f>IF(OR(MOD((Table1[[#This Row],[Cycle]])-1,8)=0,Table1[[#This Row],[Cycle]]=1),"Yes","No")</f>
        <v>No</v>
      </c>
      <c r="E3995">
        <v>1.000649559312E-2</v>
      </c>
      <c r="F3995">
        <f t="shared" si="68"/>
        <v>10.00649559312</v>
      </c>
      <c r="H3995">
        <v>3.7831828594207764</v>
      </c>
      <c r="I3995">
        <v>57600.040210479798</v>
      </c>
      <c r="J3995">
        <f>ROUND(Table1[[#This Row],[Discharge Time (s)]]/3600,3)</f>
        <v>16</v>
      </c>
    </row>
    <row r="3996" spans="1:10" hidden="1">
      <c r="A3996" t="s">
        <v>11</v>
      </c>
      <c r="B3996">
        <v>5</v>
      </c>
      <c r="C3996">
        <v>344</v>
      </c>
      <c r="D3996" t="str">
        <f>IF(OR(MOD((Table1[[#This Row],[Cycle]])-1,8)=0,Table1[[#This Row],[Cycle]]=1),"Yes","No")</f>
        <v>No</v>
      </c>
      <c r="E3996">
        <v>0</v>
      </c>
      <c r="F3996">
        <f t="shared" si="68"/>
        <v>0</v>
      </c>
      <c r="H3996">
        <v>3.7831828594207764</v>
      </c>
      <c r="I3996">
        <v>0</v>
      </c>
      <c r="J3996">
        <f>ROUND(Table1[[#This Row],[Discharge Time (s)]]/3600,3)</f>
        <v>0</v>
      </c>
    </row>
    <row r="3997" spans="1:10" hidden="1">
      <c r="A3997" t="s">
        <v>11</v>
      </c>
      <c r="B3997">
        <v>5</v>
      </c>
      <c r="C3997">
        <v>345</v>
      </c>
      <c r="D3997" t="str">
        <f>IF(OR(MOD((Table1[[#This Row],[Cycle]])-1,8)=0,Table1[[#This Row],[Cycle]]=1),"Yes","No")</f>
        <v>Yes</v>
      </c>
      <c r="E3997">
        <v>1.9908235625234E-2</v>
      </c>
      <c r="F3997">
        <f t="shared" si="68"/>
        <v>19.908235625233999</v>
      </c>
      <c r="H3997">
        <v>3.8672218322753906</v>
      </c>
      <c r="I3997">
        <v>123827.22560130672</v>
      </c>
      <c r="J3997">
        <f>ROUND(Table1[[#This Row],[Discharge Time (s)]]/3600,3)</f>
        <v>34.396000000000001</v>
      </c>
    </row>
    <row r="3998" spans="1:10" hidden="1">
      <c r="A3998" t="s">
        <v>11</v>
      </c>
      <c r="B3998">
        <v>5</v>
      </c>
      <c r="C3998">
        <v>346</v>
      </c>
      <c r="D3998" t="str">
        <f>IF(OR(MOD((Table1[[#This Row],[Cycle]])-1,8)=0,Table1[[#This Row],[Cycle]]=1),"Yes","No")</f>
        <v>No</v>
      </c>
      <c r="E3998">
        <v>1.0008319549646E-2</v>
      </c>
      <c r="F3998">
        <f t="shared" si="68"/>
        <v>10.008319549646</v>
      </c>
      <c r="H3998">
        <v>4.0051770210266113</v>
      </c>
      <c r="I3998">
        <v>57600.036575061167</v>
      </c>
      <c r="J3998">
        <f>ROUND(Table1[[#This Row],[Discharge Time (s)]]/3600,3)</f>
        <v>16</v>
      </c>
    </row>
    <row r="3999" spans="1:10" hidden="1">
      <c r="A3999" t="s">
        <v>11</v>
      </c>
      <c r="B3999">
        <v>5</v>
      </c>
      <c r="C3999">
        <v>347</v>
      </c>
      <c r="D3999" t="str">
        <f>IF(OR(MOD((Table1[[#This Row],[Cycle]])-1,8)=0,Table1[[#This Row],[Cycle]]=1),"Yes","No")</f>
        <v>No</v>
      </c>
      <c r="E3999">
        <v>1.0004175192316E-2</v>
      </c>
      <c r="F3999">
        <f t="shared" si="68"/>
        <v>10.004175192316001</v>
      </c>
      <c r="H3999">
        <v>3.7391922473907471</v>
      </c>
      <c r="I3999">
        <v>57600.049615882672</v>
      </c>
      <c r="J3999">
        <f>ROUND(Table1[[#This Row],[Discharge Time (s)]]/3600,3)</f>
        <v>16</v>
      </c>
    </row>
    <row r="4000" spans="1:10" hidden="1">
      <c r="A4000" t="s">
        <v>11</v>
      </c>
      <c r="B4000">
        <v>5</v>
      </c>
      <c r="C4000">
        <v>348</v>
      </c>
      <c r="D4000" t="str">
        <f>IF(OR(MOD((Table1[[#This Row],[Cycle]])-1,8)=0,Table1[[#This Row],[Cycle]]=1),"Yes","No")</f>
        <v>No</v>
      </c>
      <c r="E4000">
        <v>1.0003504706581999E-2</v>
      </c>
      <c r="F4000">
        <f t="shared" si="68"/>
        <v>10.003504706582</v>
      </c>
      <c r="H4000">
        <v>3.7793302536010742</v>
      </c>
      <c r="I4000">
        <v>57600.01841165543</v>
      </c>
      <c r="J4000">
        <f>ROUND(Table1[[#This Row],[Discharge Time (s)]]/3600,3)</f>
        <v>16</v>
      </c>
    </row>
    <row r="4001" spans="1:10" hidden="1">
      <c r="A4001" t="s">
        <v>11</v>
      </c>
      <c r="B4001">
        <v>5</v>
      </c>
      <c r="C4001">
        <v>349</v>
      </c>
      <c r="D4001" t="str">
        <f>IF(OR(MOD((Table1[[#This Row],[Cycle]])-1,8)=0,Table1[[#This Row],[Cycle]]=1),"Yes","No")</f>
        <v>No</v>
      </c>
      <c r="E4001">
        <v>9.9978347971570007E-3</v>
      </c>
      <c r="F4001">
        <f t="shared" si="68"/>
        <v>9.997834797157001</v>
      </c>
      <c r="H4001">
        <v>3.7812554836273193</v>
      </c>
      <c r="I4001">
        <v>57600.014154303921</v>
      </c>
      <c r="J4001">
        <f>ROUND(Table1[[#This Row],[Discharge Time (s)]]/3600,3)</f>
        <v>16</v>
      </c>
    </row>
    <row r="4002" spans="1:10" hidden="1">
      <c r="A4002" t="s">
        <v>11</v>
      </c>
      <c r="B4002">
        <v>5</v>
      </c>
      <c r="C4002">
        <v>350</v>
      </c>
      <c r="D4002" t="str">
        <f>IF(OR(MOD((Table1[[#This Row],[Cycle]])-1,8)=0,Table1[[#This Row],[Cycle]]=1),"Yes","No")</f>
        <v>No</v>
      </c>
      <c r="E4002">
        <v>9.9994245022040004E-3</v>
      </c>
      <c r="F4002">
        <f t="shared" si="68"/>
        <v>9.9994245022040005</v>
      </c>
      <c r="H4002">
        <v>3.7812554836273193</v>
      </c>
      <c r="I4002">
        <v>57600.014008586521</v>
      </c>
      <c r="J4002">
        <f>ROUND(Table1[[#This Row],[Discharge Time (s)]]/3600,3)</f>
        <v>16</v>
      </c>
    </row>
    <row r="4003" spans="1:10" hidden="1">
      <c r="A4003" t="s">
        <v>11</v>
      </c>
      <c r="B4003">
        <v>5</v>
      </c>
      <c r="C4003">
        <v>351</v>
      </c>
      <c r="D4003" t="str">
        <f>IF(OR(MOD((Table1[[#This Row],[Cycle]])-1,8)=0,Table1[[#This Row],[Cycle]]=1),"Yes","No")</f>
        <v>No</v>
      </c>
      <c r="E4003">
        <v>1.0001269197888E-2</v>
      </c>
      <c r="F4003">
        <f t="shared" si="68"/>
        <v>10.001269197888</v>
      </c>
      <c r="H4003">
        <v>3.7831828594207764</v>
      </c>
      <c r="I4003">
        <v>57601.964036707024</v>
      </c>
      <c r="J4003">
        <f>ROUND(Table1[[#This Row],[Discharge Time (s)]]/3600,3)</f>
        <v>16.001000000000001</v>
      </c>
    </row>
    <row r="4004" spans="1:10" hidden="1">
      <c r="A4004" t="s">
        <v>11</v>
      </c>
      <c r="B4004">
        <v>5</v>
      </c>
      <c r="C4004">
        <v>352</v>
      </c>
      <c r="D4004" t="str">
        <f>IF(OR(MOD((Table1[[#This Row],[Cycle]])-1,8)=0,Table1[[#This Row],[Cycle]]=1),"Yes","No")</f>
        <v>No</v>
      </c>
      <c r="E4004">
        <v>0</v>
      </c>
      <c r="F4004">
        <f t="shared" si="68"/>
        <v>0</v>
      </c>
      <c r="H4004">
        <v>3.7831828594207764</v>
      </c>
      <c r="I4004">
        <v>0</v>
      </c>
      <c r="J4004">
        <f>ROUND(Table1[[#This Row],[Discharge Time (s)]]/3600,3)</f>
        <v>0</v>
      </c>
    </row>
    <row r="4005" spans="1:10" hidden="1">
      <c r="A4005" t="s">
        <v>11</v>
      </c>
      <c r="B4005">
        <v>5</v>
      </c>
      <c r="C4005">
        <v>353</v>
      </c>
      <c r="D4005" t="str">
        <f>IF(OR(MOD((Table1[[#This Row],[Cycle]])-1,8)=0,Table1[[#This Row],[Cycle]]=1),"Yes","No")</f>
        <v>Yes</v>
      </c>
      <c r="E4005">
        <v>1.9971257983567001E-2</v>
      </c>
      <c r="F4005">
        <f t="shared" si="68"/>
        <v>19.971257983567</v>
      </c>
      <c r="H4005">
        <v>4.1272149085998535</v>
      </c>
      <c r="I4005">
        <v>123870.91371769676</v>
      </c>
      <c r="J4005">
        <f>ROUND(Table1[[#This Row],[Discharge Time (s)]]/3600,3)</f>
        <v>34.408999999999999</v>
      </c>
    </row>
    <row r="4006" spans="1:10" hidden="1">
      <c r="A4006" t="s">
        <v>11</v>
      </c>
      <c r="B4006">
        <v>5</v>
      </c>
      <c r="C4006">
        <v>354</v>
      </c>
      <c r="D4006" t="str">
        <f>IF(OR(MOD((Table1[[#This Row],[Cycle]])-1,8)=0,Table1[[#This Row],[Cycle]]=1),"Yes","No")</f>
        <v>No</v>
      </c>
      <c r="E4006">
        <v>1.0030277081626E-2</v>
      </c>
      <c r="F4006">
        <f t="shared" si="68"/>
        <v>10.030277081626</v>
      </c>
      <c r="H4006">
        <v>4.1711211204528809</v>
      </c>
      <c r="I4006">
        <v>57600.038529864454</v>
      </c>
      <c r="J4006">
        <f>ROUND(Table1[[#This Row],[Discharge Time (s)]]/3600,3)</f>
        <v>16</v>
      </c>
    </row>
    <row r="4007" spans="1:10" hidden="1">
      <c r="A4007" t="s">
        <v>11</v>
      </c>
      <c r="B4007">
        <v>5</v>
      </c>
      <c r="C4007">
        <v>355</v>
      </c>
      <c r="D4007" t="str">
        <f>IF(OR(MOD((Table1[[#This Row],[Cycle]])-1,8)=0,Table1[[#This Row],[Cycle]]=1),"Yes","No")</f>
        <v>No</v>
      </c>
      <c r="E4007">
        <v>1.0022554815949001E-2</v>
      </c>
      <c r="F4007">
        <f t="shared" si="68"/>
        <v>10.022554815949</v>
      </c>
      <c r="H4007">
        <v>3.7377564907073975</v>
      </c>
      <c r="I4007">
        <v>57600.039486963957</v>
      </c>
      <c r="J4007">
        <f>ROUND(Table1[[#This Row],[Discharge Time (s)]]/3600,3)</f>
        <v>16</v>
      </c>
    </row>
    <row r="4008" spans="1:10" hidden="1">
      <c r="A4008" t="s">
        <v>11</v>
      </c>
      <c r="B4008">
        <v>5</v>
      </c>
      <c r="C4008">
        <v>356</v>
      </c>
      <c r="D4008" t="str">
        <f>IF(OR(MOD((Table1[[#This Row],[Cycle]])-1,8)=0,Table1[[#This Row],[Cycle]]=1),"Yes","No")</f>
        <v>No</v>
      </c>
      <c r="E4008">
        <v>1.0019544098953E-2</v>
      </c>
      <c r="F4008">
        <f t="shared" si="68"/>
        <v>10.019544098953</v>
      </c>
      <c r="H4008">
        <v>3.8637754917144775</v>
      </c>
      <c r="I4008">
        <v>57600.039744181267</v>
      </c>
      <c r="J4008">
        <f>ROUND(Table1[[#This Row],[Discharge Time (s)]]/3600,3)</f>
        <v>16</v>
      </c>
    </row>
    <row r="4009" spans="1:10" hidden="1">
      <c r="A4009" t="s">
        <v>11</v>
      </c>
      <c r="B4009">
        <v>5</v>
      </c>
      <c r="C4009">
        <v>357</v>
      </c>
      <c r="D4009" t="str">
        <f>IF(OR(MOD((Table1[[#This Row],[Cycle]])-1,8)=0,Table1[[#This Row],[Cycle]]=1),"Yes","No")</f>
        <v>No</v>
      </c>
      <c r="E4009">
        <v>1.0010010514632999E-2</v>
      </c>
      <c r="F4009">
        <f t="shared" si="68"/>
        <v>10.010010514632999</v>
      </c>
      <c r="H4009">
        <v>3.8637754917144775</v>
      </c>
      <c r="I4009">
        <v>57600.039744382666</v>
      </c>
      <c r="J4009">
        <f>ROUND(Table1[[#This Row],[Discharge Time (s)]]/3600,3)</f>
        <v>16</v>
      </c>
    </row>
    <row r="4010" spans="1:10" hidden="1">
      <c r="A4010" t="s">
        <v>11</v>
      </c>
      <c r="B4010">
        <v>5</v>
      </c>
      <c r="C4010">
        <v>358</v>
      </c>
      <c r="D4010" t="str">
        <f>IF(OR(MOD((Table1[[#This Row],[Cycle]])-1,8)=0,Table1[[#This Row],[Cycle]]=1),"Yes","No")</f>
        <v>No</v>
      </c>
      <c r="E4010">
        <v>1.0014647204153E-2</v>
      </c>
      <c r="F4010">
        <f t="shared" si="68"/>
        <v>10.014647204153</v>
      </c>
      <c r="H4010">
        <v>3.8257036209106445</v>
      </c>
      <c r="I4010">
        <v>57600.039731163954</v>
      </c>
      <c r="J4010">
        <f>ROUND(Table1[[#This Row],[Discharge Time (s)]]/3600,3)</f>
        <v>16</v>
      </c>
    </row>
    <row r="4011" spans="1:10" hidden="1">
      <c r="A4011" t="s">
        <v>11</v>
      </c>
      <c r="B4011">
        <v>5</v>
      </c>
      <c r="C4011">
        <v>359</v>
      </c>
      <c r="D4011" t="str">
        <f>IF(OR(MOD((Table1[[#This Row],[Cycle]])-1,8)=0,Table1[[#This Row],[Cycle]]=1),"Yes","No")</f>
        <v>No</v>
      </c>
      <c r="E4011">
        <v>1.0013891616477999E-2</v>
      </c>
      <c r="F4011">
        <f t="shared" si="68"/>
        <v>10.013891616477999</v>
      </c>
      <c r="H4011">
        <v>3.8198690414428711</v>
      </c>
      <c r="I4011">
        <v>57600.039715590843</v>
      </c>
      <c r="J4011">
        <f>ROUND(Table1[[#This Row],[Discharge Time (s)]]/3600,3)</f>
        <v>16</v>
      </c>
    </row>
    <row r="4012" spans="1:10" hidden="1">
      <c r="A4012" t="s">
        <v>11</v>
      </c>
      <c r="B4012">
        <v>5</v>
      </c>
      <c r="C4012">
        <v>360</v>
      </c>
      <c r="D4012" t="str">
        <f>IF(OR(MOD((Table1[[#This Row],[Cycle]])-1,8)=0,Table1[[#This Row],[Cycle]]=1),"Yes","No")</f>
        <v>No</v>
      </c>
      <c r="E4012">
        <v>0</v>
      </c>
      <c r="F4012">
        <f t="shared" si="68"/>
        <v>0</v>
      </c>
      <c r="H4012">
        <v>3.8198690414428711</v>
      </c>
      <c r="I4012">
        <v>0</v>
      </c>
      <c r="J4012">
        <f>ROUND(Table1[[#This Row],[Discharge Time (s)]]/3600,3)</f>
        <v>0</v>
      </c>
    </row>
    <row r="4013" spans="1:10" hidden="1">
      <c r="A4013" t="s">
        <v>11</v>
      </c>
      <c r="B4013">
        <v>5</v>
      </c>
      <c r="C4013">
        <v>361</v>
      </c>
      <c r="D4013" t="str">
        <f>IF(OR(MOD((Table1[[#This Row],[Cycle]])-1,8)=0,Table1[[#This Row],[Cycle]]=1),"Yes","No")</f>
        <v>Yes</v>
      </c>
      <c r="E4013">
        <v>1.9932518022769002E-2</v>
      </c>
      <c r="F4013">
        <f t="shared" si="68"/>
        <v>19.932518022769003</v>
      </c>
      <c r="H4013">
        <v>3.8237569332122803</v>
      </c>
      <c r="I4013">
        <v>123903.10003775166</v>
      </c>
      <c r="J4013">
        <f>ROUND(Table1[[#This Row],[Discharge Time (s)]]/3600,3)</f>
        <v>34.417999999999999</v>
      </c>
    </row>
    <row r="4014" spans="1:10" hidden="1">
      <c r="A4014" t="s">
        <v>11</v>
      </c>
      <c r="B4014">
        <v>5</v>
      </c>
      <c r="C4014">
        <v>362</v>
      </c>
      <c r="D4014" t="str">
        <f>IF(OR(MOD((Table1[[#This Row],[Cycle]])-1,8)=0,Table1[[#This Row],[Cycle]]=1),"Yes","No")</f>
        <v>No</v>
      </c>
      <c r="E4014">
        <v>3.5753610394219999E-3</v>
      </c>
      <c r="F4014">
        <f t="shared" si="68"/>
        <v>3.5753610394219999</v>
      </c>
      <c r="H4014">
        <v>4.0015983581542969</v>
      </c>
      <c r="I4014">
        <v>52055.494279631959</v>
      </c>
      <c r="J4014">
        <f>ROUND(Table1[[#This Row],[Discharge Time (s)]]/3600,3)</f>
        <v>14.46</v>
      </c>
    </row>
    <row r="4015" spans="1:10" hidden="1">
      <c r="A4015" t="s">
        <v>11</v>
      </c>
      <c r="B4015">
        <v>5</v>
      </c>
      <c r="C4015">
        <v>363</v>
      </c>
      <c r="D4015" t="str">
        <f>IF(OR(MOD((Table1[[#This Row],[Cycle]])-1,8)=0,Table1[[#This Row],[Cycle]]=1),"Yes","No")</f>
        <v>No</v>
      </c>
      <c r="E4015">
        <v>9.9973832548010001E-3</v>
      </c>
      <c r="F4015">
        <f t="shared" si="68"/>
        <v>9.9973832548010009</v>
      </c>
      <c r="H4015">
        <v>0</v>
      </c>
      <c r="I4015">
        <v>65041.342455614351</v>
      </c>
      <c r="J4015">
        <f>ROUND(Table1[[#This Row],[Discharge Time (s)]]/3600,3)</f>
        <v>18.067</v>
      </c>
    </row>
    <row r="4016" spans="1:10" hidden="1">
      <c r="A4016" t="s">
        <v>11</v>
      </c>
      <c r="B4016">
        <v>5</v>
      </c>
      <c r="C4016">
        <v>364</v>
      </c>
      <c r="D4016" t="str">
        <f>IF(OR(MOD((Table1[[#This Row],[Cycle]])-1,8)=0,Table1[[#This Row],[Cycle]]=1),"Yes","No")</f>
        <v>No</v>
      </c>
      <c r="E4016">
        <v>9.9816933869439992E-3</v>
      </c>
      <c r="F4016">
        <f t="shared" si="68"/>
        <v>9.9816933869439985</v>
      </c>
      <c r="H4016">
        <v>3.9535984992980957</v>
      </c>
      <c r="I4016">
        <v>57600.037178836894</v>
      </c>
      <c r="J4016">
        <f>ROUND(Table1[[#This Row],[Discharge Time (s)]]/3600,3)</f>
        <v>16</v>
      </c>
    </row>
    <row r="4017" spans="1:10" hidden="1">
      <c r="A4017" t="s">
        <v>11</v>
      </c>
      <c r="B4017">
        <v>5</v>
      </c>
      <c r="C4017">
        <v>365</v>
      </c>
      <c r="D4017" t="str">
        <f>IF(OR(MOD((Table1[[#This Row],[Cycle]])-1,8)=0,Table1[[#This Row],[Cycle]]=1),"Yes","No")</f>
        <v>No</v>
      </c>
      <c r="E4017">
        <v>9.9781499843349993E-3</v>
      </c>
      <c r="F4017">
        <f t="shared" si="68"/>
        <v>9.9781499843349994</v>
      </c>
      <c r="H4017">
        <v>3.9116594791412354</v>
      </c>
      <c r="I4017">
        <v>57600.039591170505</v>
      </c>
      <c r="J4017">
        <f>ROUND(Table1[[#This Row],[Discharge Time (s)]]/3600,3)</f>
        <v>16</v>
      </c>
    </row>
    <row r="4018" spans="1:10" hidden="1">
      <c r="A4018" t="s">
        <v>11</v>
      </c>
      <c r="B4018">
        <v>5</v>
      </c>
      <c r="C4018">
        <v>366</v>
      </c>
      <c r="D4018" t="str">
        <f>IF(OR(MOD((Table1[[#This Row],[Cycle]])-1,8)=0,Table1[[#This Row],[Cycle]]=1),"Yes","No")</f>
        <v>No</v>
      </c>
      <c r="E4018">
        <v>9.9703087193339993E-3</v>
      </c>
      <c r="F4018">
        <f t="shared" si="68"/>
        <v>9.9703087193339996</v>
      </c>
      <c r="H4018">
        <v>3.8657407760620117</v>
      </c>
      <c r="I4018">
        <v>57600.026168432189</v>
      </c>
      <c r="J4018">
        <f>ROUND(Table1[[#This Row],[Discharge Time (s)]]/3600,3)</f>
        <v>16</v>
      </c>
    </row>
    <row r="4019" spans="1:10" hidden="1">
      <c r="A4019" t="s">
        <v>11</v>
      </c>
      <c r="B4019">
        <v>5</v>
      </c>
      <c r="C4019">
        <v>367</v>
      </c>
      <c r="D4019" t="str">
        <f>IF(OR(MOD((Table1[[#This Row],[Cycle]])-1,8)=0,Table1[[#This Row],[Cycle]]=1),"Yes","No")</f>
        <v>No</v>
      </c>
      <c r="E4019">
        <v>9.9747701214159996E-3</v>
      </c>
      <c r="F4019">
        <f t="shared" si="68"/>
        <v>9.9747701214160003</v>
      </c>
      <c r="H4019">
        <v>3.8677082061767578</v>
      </c>
      <c r="I4019">
        <v>57600.039885072583</v>
      </c>
      <c r="J4019">
        <f>ROUND(Table1[[#This Row],[Discharge Time (s)]]/3600,3)</f>
        <v>16</v>
      </c>
    </row>
    <row r="4020" spans="1:10" hidden="1">
      <c r="A4020" t="s">
        <v>11</v>
      </c>
      <c r="B4020">
        <v>5</v>
      </c>
      <c r="C4020">
        <v>368</v>
      </c>
      <c r="D4020" t="str">
        <f>IF(OR(MOD((Table1[[#This Row],[Cycle]])-1,8)=0,Table1[[#This Row],[Cycle]]=1),"Yes","No")</f>
        <v>No</v>
      </c>
      <c r="E4020">
        <v>0</v>
      </c>
      <c r="F4020">
        <f t="shared" si="68"/>
        <v>0</v>
      </c>
      <c r="H4020">
        <v>3.8677082061767578</v>
      </c>
      <c r="I4020">
        <v>0</v>
      </c>
      <c r="J4020">
        <f>ROUND(Table1[[#This Row],[Discharge Time (s)]]/3600,3)</f>
        <v>0</v>
      </c>
    </row>
    <row r="4021" spans="1:10" hidden="1">
      <c r="A4021" t="s">
        <v>11</v>
      </c>
      <c r="B4021">
        <v>5</v>
      </c>
      <c r="C4021">
        <v>369</v>
      </c>
      <c r="D4021" t="str">
        <f>IF(OR(MOD((Table1[[#This Row],[Cycle]])-1,8)=0,Table1[[#This Row],[Cycle]]=1),"Yes","No")</f>
        <v>Yes</v>
      </c>
      <c r="H4021">
        <v>3.9096696376800537</v>
      </c>
    </row>
    <row r="4022" spans="1:10" hidden="1">
      <c r="A4022" t="s">
        <v>11</v>
      </c>
      <c r="B4022">
        <v>5</v>
      </c>
      <c r="C4022">
        <v>370</v>
      </c>
      <c r="D4022" t="str">
        <f>IF(OR(MOD((Table1[[#This Row],[Cycle]])-1,8)=0,Table1[[#This Row],[Cycle]]=1),"Yes","No")</f>
        <v>No</v>
      </c>
      <c r="E4022">
        <v>9.9658805146640005E-3</v>
      </c>
      <c r="F4022">
        <f t="shared" ref="F4022:F4085" si="69">1000*E4022</f>
        <v>9.9658805146640006</v>
      </c>
      <c r="H4022">
        <v>4.1732425689697266</v>
      </c>
      <c r="I4022">
        <v>57600.026392392378</v>
      </c>
      <c r="J4022">
        <f>ROUND(Table1[[#This Row],[Discharge Time (s)]]/3600,3)</f>
        <v>16</v>
      </c>
    </row>
    <row r="4023" spans="1:10" hidden="1">
      <c r="A4023" t="s">
        <v>11</v>
      </c>
      <c r="B4023">
        <v>5</v>
      </c>
      <c r="C4023">
        <v>371</v>
      </c>
      <c r="D4023" t="str">
        <f>IF(OR(MOD((Table1[[#This Row],[Cycle]])-1,8)=0,Table1[[#This Row],[Cycle]]=1),"Yes","No")</f>
        <v>No</v>
      </c>
      <c r="E4023">
        <v>9.964507704525E-3</v>
      </c>
      <c r="F4023">
        <f t="shared" si="69"/>
        <v>9.9645077045249995</v>
      </c>
      <c r="H4023">
        <v>3.8657407760620117</v>
      </c>
      <c r="I4023">
        <v>57600.070736913563</v>
      </c>
      <c r="J4023">
        <f>ROUND(Table1[[#This Row],[Discharge Time (s)]]/3600,3)</f>
        <v>16</v>
      </c>
    </row>
    <row r="4024" spans="1:10" hidden="1">
      <c r="A4024" t="s">
        <v>11</v>
      </c>
      <c r="B4024">
        <v>5</v>
      </c>
      <c r="C4024">
        <v>372</v>
      </c>
      <c r="D4024" t="str">
        <f>IF(OR(MOD((Table1[[#This Row],[Cycle]])-1,8)=0,Table1[[#This Row],[Cycle]]=1),"Yes","No")</f>
        <v>No</v>
      </c>
      <c r="E4024">
        <v>9.9740922870280007E-3</v>
      </c>
      <c r="F4024">
        <f t="shared" si="69"/>
        <v>9.9740922870280002</v>
      </c>
      <c r="H4024">
        <v>3.8657407760620117</v>
      </c>
      <c r="I4024">
        <v>57600.039435361832</v>
      </c>
      <c r="J4024">
        <f>ROUND(Table1[[#This Row],[Discharge Time (s)]]/3600,3)</f>
        <v>16</v>
      </c>
    </row>
    <row r="4025" spans="1:10" hidden="1">
      <c r="A4025" t="s">
        <v>11</v>
      </c>
      <c r="B4025">
        <v>5</v>
      </c>
      <c r="C4025">
        <v>373</v>
      </c>
      <c r="D4025" t="str">
        <f>IF(OR(MOD((Table1[[#This Row],[Cycle]])-1,8)=0,Table1[[#This Row],[Cycle]]=1),"Yes","No")</f>
        <v>No</v>
      </c>
      <c r="E4025">
        <v>9.9937164675439998E-3</v>
      </c>
      <c r="F4025">
        <f t="shared" si="69"/>
        <v>9.9937164675439991</v>
      </c>
      <c r="H4025">
        <v>3.907681941986084</v>
      </c>
      <c r="I4025">
        <v>57600.041645137157</v>
      </c>
      <c r="J4025">
        <f>ROUND(Table1[[#This Row],[Discharge Time (s)]]/3600,3)</f>
        <v>16</v>
      </c>
    </row>
    <row r="4026" spans="1:10" hidden="1">
      <c r="A4026" t="s">
        <v>11</v>
      </c>
      <c r="B4026">
        <v>5</v>
      </c>
      <c r="C4026">
        <v>374</v>
      </c>
      <c r="D4026" t="str">
        <f>IF(OR(MOD((Table1[[#This Row],[Cycle]])-1,8)=0,Table1[[#This Row],[Cycle]]=1),"Yes","No")</f>
        <v>No</v>
      </c>
      <c r="E4026">
        <v>1.0023830495443999E-2</v>
      </c>
      <c r="F4026">
        <f t="shared" si="69"/>
        <v>10.023830495443999</v>
      </c>
      <c r="H4026">
        <v>3.907681941986084</v>
      </c>
      <c r="I4026">
        <v>57600.039659612201</v>
      </c>
      <c r="J4026">
        <f>ROUND(Table1[[#This Row],[Discharge Time (s)]]/3600,3)</f>
        <v>16</v>
      </c>
    </row>
    <row r="4027" spans="1:10" hidden="1">
      <c r="A4027" t="s">
        <v>11</v>
      </c>
      <c r="B4027">
        <v>5</v>
      </c>
      <c r="C4027">
        <v>375</v>
      </c>
      <c r="D4027" t="str">
        <f>IF(OR(MOD((Table1[[#This Row],[Cycle]])-1,8)=0,Table1[[#This Row],[Cycle]]=1),"Yes","No")</f>
        <v>No</v>
      </c>
      <c r="E4027">
        <v>1.0030057693047E-2</v>
      </c>
      <c r="F4027">
        <f t="shared" si="69"/>
        <v>10.030057693047</v>
      </c>
      <c r="H4027">
        <v>3.9136509895324707</v>
      </c>
      <c r="I4027">
        <v>57600.039634911838</v>
      </c>
      <c r="J4027">
        <f>ROUND(Table1[[#This Row],[Discharge Time (s)]]/3600,3)</f>
        <v>16</v>
      </c>
    </row>
    <row r="4028" spans="1:10" hidden="1">
      <c r="A4028" t="s">
        <v>11</v>
      </c>
      <c r="B4028">
        <v>5</v>
      </c>
      <c r="C4028">
        <v>376</v>
      </c>
      <c r="D4028" t="str">
        <f>IF(OR(MOD((Table1[[#This Row],[Cycle]])-1,8)=0,Table1[[#This Row],[Cycle]]=1),"Yes","No")</f>
        <v>No</v>
      </c>
      <c r="E4028">
        <v>0</v>
      </c>
      <c r="F4028">
        <f t="shared" si="69"/>
        <v>0</v>
      </c>
      <c r="H4028">
        <v>3.9136509895324707</v>
      </c>
      <c r="I4028">
        <v>0</v>
      </c>
      <c r="J4028">
        <f>ROUND(Table1[[#This Row],[Discharge Time (s)]]/3600,3)</f>
        <v>0</v>
      </c>
    </row>
    <row r="4029" spans="1:10" hidden="1">
      <c r="A4029" t="s">
        <v>11</v>
      </c>
      <c r="B4029">
        <v>5</v>
      </c>
      <c r="C4029">
        <v>377</v>
      </c>
      <c r="D4029" t="str">
        <f>IF(OR(MOD((Table1[[#This Row],[Cycle]])-1,8)=0,Table1[[#This Row],[Cycle]]=1),"Yes","No")</f>
        <v>Yes</v>
      </c>
      <c r="E4029">
        <v>1.9793327562366E-2</v>
      </c>
      <c r="F4029">
        <f t="shared" si="69"/>
        <v>19.793327562365999</v>
      </c>
      <c r="H4029">
        <v>3.9535984992980957</v>
      </c>
      <c r="I4029">
        <v>122631.2944330257</v>
      </c>
      <c r="J4029">
        <f>ROUND(Table1[[#This Row],[Discharge Time (s)]]/3600,3)</f>
        <v>34.064</v>
      </c>
    </row>
    <row r="4030" spans="1:10" hidden="1">
      <c r="A4030" t="s">
        <v>11</v>
      </c>
      <c r="B4030">
        <v>5</v>
      </c>
      <c r="C4030">
        <v>378</v>
      </c>
      <c r="D4030" t="str">
        <f>IF(OR(MOD((Table1[[#This Row],[Cycle]])-1,8)=0,Table1[[#This Row],[Cycle]]=1),"Yes","No")</f>
        <v>No</v>
      </c>
      <c r="E4030">
        <v>1.0028583689536999E-2</v>
      </c>
      <c r="F4030">
        <f t="shared" si="69"/>
        <v>10.028583689536999</v>
      </c>
      <c r="H4030">
        <v>4.2150278091430664</v>
      </c>
      <c r="I4030">
        <v>57600.053263445945</v>
      </c>
      <c r="J4030">
        <f>ROUND(Table1[[#This Row],[Discharge Time (s)]]/3600,3)</f>
        <v>16</v>
      </c>
    </row>
    <row r="4031" spans="1:10" hidden="1">
      <c r="A4031" t="s">
        <v>11</v>
      </c>
      <c r="B4031">
        <v>5</v>
      </c>
      <c r="C4031">
        <v>379</v>
      </c>
      <c r="D4031" t="str">
        <f>IF(OR(MOD((Table1[[#This Row],[Cycle]])-1,8)=0,Table1[[#This Row],[Cycle]]=1),"Yes","No")</f>
        <v>No</v>
      </c>
      <c r="E4031">
        <v>1.0027399764334E-2</v>
      </c>
      <c r="F4031">
        <f t="shared" si="69"/>
        <v>10.027399764334</v>
      </c>
      <c r="H4031">
        <v>3.9515886306762695</v>
      </c>
      <c r="I4031">
        <v>57600.035854114161</v>
      </c>
      <c r="J4031">
        <f>ROUND(Table1[[#This Row],[Discharge Time (s)]]/3600,3)</f>
        <v>16</v>
      </c>
    </row>
    <row r="4032" spans="1:10" hidden="1">
      <c r="A4032" t="s">
        <v>11</v>
      </c>
      <c r="B4032">
        <v>5</v>
      </c>
      <c r="C4032">
        <v>380</v>
      </c>
      <c r="D4032" t="str">
        <f>IF(OR(MOD((Table1[[#This Row],[Cycle]])-1,8)=0,Table1[[#This Row],[Cycle]]=1),"Yes","No")</f>
        <v>No</v>
      </c>
      <c r="E4032">
        <v>1.0029659542779E-2</v>
      </c>
      <c r="F4032">
        <f t="shared" si="69"/>
        <v>10.029659542779001</v>
      </c>
      <c r="H4032">
        <v>3.9515886306762695</v>
      </c>
      <c r="I4032">
        <v>57600.039567101136</v>
      </c>
      <c r="J4032">
        <f>ROUND(Table1[[#This Row],[Discharge Time (s)]]/3600,3)</f>
        <v>16</v>
      </c>
    </row>
    <row r="4033" spans="1:10" hidden="1">
      <c r="A4033" t="s">
        <v>11</v>
      </c>
      <c r="B4033">
        <v>5</v>
      </c>
      <c r="C4033">
        <v>381</v>
      </c>
      <c r="D4033" t="str">
        <f>IF(OR(MOD((Table1[[#This Row],[Cycle]])-1,8)=0,Table1[[#This Row],[Cycle]]=1),"Yes","No")</f>
        <v>No</v>
      </c>
      <c r="E4033">
        <v>1.003540684535E-2</v>
      </c>
      <c r="F4033">
        <f t="shared" si="69"/>
        <v>10.03540684535</v>
      </c>
      <c r="H4033">
        <v>3.9475746154785156</v>
      </c>
      <c r="I4033">
        <v>57600.025454687318</v>
      </c>
      <c r="J4033">
        <f>ROUND(Table1[[#This Row],[Discharge Time (s)]]/3600,3)</f>
        <v>16</v>
      </c>
    </row>
    <row r="4034" spans="1:10" hidden="1">
      <c r="A4034" t="s">
        <v>11</v>
      </c>
      <c r="B4034">
        <v>5</v>
      </c>
      <c r="C4034">
        <v>382</v>
      </c>
      <c r="D4034" t="str">
        <f>IF(OR(MOD((Table1[[#This Row],[Cycle]])-1,8)=0,Table1[[#This Row],[Cycle]]=1),"Yes","No")</f>
        <v>No</v>
      </c>
      <c r="E4034">
        <v>1.0037049994078E-2</v>
      </c>
      <c r="F4034">
        <f t="shared" si="69"/>
        <v>10.037049994078</v>
      </c>
      <c r="H4034">
        <v>3.8696773052215576</v>
      </c>
      <c r="I4034">
        <v>57600.039287312728</v>
      </c>
      <c r="J4034">
        <f>ROUND(Table1[[#This Row],[Discharge Time (s)]]/3600,3)</f>
        <v>16</v>
      </c>
    </row>
    <row r="4035" spans="1:10" hidden="1">
      <c r="A4035" t="s">
        <v>11</v>
      </c>
      <c r="B4035">
        <v>5</v>
      </c>
      <c r="C4035">
        <v>383</v>
      </c>
      <c r="D4035" t="str">
        <f>IF(OR(MOD((Table1[[#This Row],[Cycle]])-1,8)=0,Table1[[#This Row],[Cycle]]=1),"Yes","No")</f>
        <v>No</v>
      </c>
      <c r="E4035">
        <v>1.0022066235110001E-2</v>
      </c>
      <c r="F4035">
        <f t="shared" si="69"/>
        <v>10.022066235110001</v>
      </c>
      <c r="H4035">
        <v>3.9515886306762695</v>
      </c>
      <c r="I4035">
        <v>57600.039590916429</v>
      </c>
      <c r="J4035">
        <f>ROUND(Table1[[#This Row],[Discharge Time (s)]]/3600,3)</f>
        <v>16</v>
      </c>
    </row>
    <row r="4036" spans="1:10" hidden="1">
      <c r="A4036" t="s">
        <v>11</v>
      </c>
      <c r="B4036">
        <v>5</v>
      </c>
      <c r="C4036">
        <v>384</v>
      </c>
      <c r="D4036" t="str">
        <f>IF(OR(MOD((Table1[[#This Row],[Cycle]])-1,8)=0,Table1[[#This Row],[Cycle]]=1),"Yes","No")</f>
        <v>No</v>
      </c>
      <c r="E4036">
        <v>0</v>
      </c>
      <c r="F4036">
        <f t="shared" si="69"/>
        <v>0</v>
      </c>
      <c r="H4036">
        <v>3.9515886306762695</v>
      </c>
      <c r="I4036">
        <v>0</v>
      </c>
      <c r="J4036">
        <f>ROUND(Table1[[#This Row],[Discharge Time (s)]]/3600,3)</f>
        <v>0</v>
      </c>
    </row>
    <row r="4037" spans="1:10" hidden="1">
      <c r="A4037" t="s">
        <v>11</v>
      </c>
      <c r="B4037">
        <v>5</v>
      </c>
      <c r="C4037">
        <v>385</v>
      </c>
      <c r="D4037" t="str">
        <f>IF(OR(MOD((Table1[[#This Row],[Cycle]])-1,8)=0,Table1[[#This Row],[Cycle]]=1),"Yes","No")</f>
        <v>Yes</v>
      </c>
      <c r="E4037">
        <v>1.9764900160671998E-2</v>
      </c>
      <c r="F4037">
        <f t="shared" si="69"/>
        <v>19.764900160671999</v>
      </c>
      <c r="H4037">
        <v>3.9116594791412354</v>
      </c>
      <c r="I4037">
        <v>122976.70462673929</v>
      </c>
      <c r="J4037">
        <f>ROUND(Table1[[#This Row],[Discharge Time (s)]]/3600,3)</f>
        <v>34.159999999999997</v>
      </c>
    </row>
    <row r="4038" spans="1:10" hidden="1">
      <c r="A4038" t="s">
        <v>11</v>
      </c>
      <c r="B4038">
        <v>5</v>
      </c>
      <c r="C4038">
        <v>386</v>
      </c>
      <c r="D4038" t="str">
        <f>IF(OR(MOD((Table1[[#This Row],[Cycle]])-1,8)=0,Table1[[#This Row],[Cycle]]=1),"Yes","No")</f>
        <v>No</v>
      </c>
      <c r="E4038">
        <v>9.9934879956200002E-3</v>
      </c>
      <c r="F4038">
        <f t="shared" si="69"/>
        <v>9.9934879956200007</v>
      </c>
      <c r="H4038">
        <v>4.1293139457702637</v>
      </c>
      <c r="I4038">
        <v>57602.005411595885</v>
      </c>
      <c r="J4038">
        <f>ROUND(Table1[[#This Row],[Discharge Time (s)]]/3600,3)</f>
        <v>16.001000000000001</v>
      </c>
    </row>
    <row r="4039" spans="1:10" hidden="1">
      <c r="A4039" t="s">
        <v>11</v>
      </c>
      <c r="B4039">
        <v>5</v>
      </c>
      <c r="C4039">
        <v>387</v>
      </c>
      <c r="D4039" t="str">
        <f>IF(OR(MOD((Table1[[#This Row],[Cycle]])-1,8)=0,Table1[[#This Row],[Cycle]]=1),"Yes","No")</f>
        <v>No</v>
      </c>
      <c r="E4039">
        <v>9.9966476484559998E-3</v>
      </c>
      <c r="F4039">
        <f t="shared" si="69"/>
        <v>9.9966476484559994</v>
      </c>
      <c r="H4039">
        <v>3.9515886306762695</v>
      </c>
      <c r="I4039">
        <v>57600.039715500214</v>
      </c>
      <c r="J4039">
        <f>ROUND(Table1[[#This Row],[Discharge Time (s)]]/3600,3)</f>
        <v>16</v>
      </c>
    </row>
    <row r="4040" spans="1:10" hidden="1">
      <c r="A4040" t="s">
        <v>11</v>
      </c>
      <c r="B4040">
        <v>5</v>
      </c>
      <c r="C4040">
        <v>388</v>
      </c>
      <c r="D4040" t="str">
        <f>IF(OR(MOD((Table1[[#This Row],[Cycle]])-1,8)=0,Table1[[#This Row],[Cycle]]=1),"Yes","No")</f>
        <v>No</v>
      </c>
      <c r="E4040">
        <v>9.9996398952439999E-3</v>
      </c>
      <c r="F4040">
        <f t="shared" si="69"/>
        <v>9.999639895244</v>
      </c>
      <c r="H4040">
        <v>3.8677082061767578</v>
      </c>
      <c r="I4040">
        <v>57600.039626816622</v>
      </c>
      <c r="J4040">
        <f>ROUND(Table1[[#This Row],[Discharge Time (s)]]/3600,3)</f>
        <v>16</v>
      </c>
    </row>
    <row r="4041" spans="1:10" hidden="1">
      <c r="A4041" t="s">
        <v>11</v>
      </c>
      <c r="B4041">
        <v>5</v>
      </c>
      <c r="C4041">
        <v>389</v>
      </c>
      <c r="D4041" t="str">
        <f>IF(OR(MOD((Table1[[#This Row],[Cycle]])-1,8)=0,Table1[[#This Row],[Cycle]]=1),"Yes","No")</f>
        <v>No</v>
      </c>
      <c r="E4041">
        <v>1.0000426212841E-2</v>
      </c>
      <c r="F4041">
        <f t="shared" si="69"/>
        <v>10.000426212840999</v>
      </c>
      <c r="H4041">
        <v>3.8677082061767578</v>
      </c>
      <c r="I4041">
        <v>57600.039771695498</v>
      </c>
      <c r="J4041">
        <f>ROUND(Table1[[#This Row],[Discharge Time (s)]]/3600,3)</f>
        <v>16</v>
      </c>
    </row>
    <row r="4042" spans="1:10" hidden="1">
      <c r="A4042" t="s">
        <v>11</v>
      </c>
      <c r="B4042">
        <v>5</v>
      </c>
      <c r="C4042">
        <v>390</v>
      </c>
      <c r="D4042" t="str">
        <f>IF(OR(MOD((Table1[[#This Row],[Cycle]])-1,8)=0,Table1[[#This Row],[Cycle]]=1),"Yes","No")</f>
        <v>No</v>
      </c>
      <c r="E4042">
        <v>9.9987112751670007E-3</v>
      </c>
      <c r="F4042">
        <f t="shared" si="69"/>
        <v>9.9987112751670004</v>
      </c>
      <c r="H4042">
        <v>3.8677082061767578</v>
      </c>
      <c r="I4042">
        <v>57602.005669099337</v>
      </c>
      <c r="J4042">
        <f>ROUND(Table1[[#This Row],[Discharge Time (s)]]/3600,3)</f>
        <v>16.001000000000001</v>
      </c>
    </row>
    <row r="4043" spans="1:10" hidden="1">
      <c r="A4043" t="s">
        <v>11</v>
      </c>
      <c r="B4043">
        <v>5</v>
      </c>
      <c r="C4043">
        <v>391</v>
      </c>
      <c r="D4043" t="str">
        <f>IF(OR(MOD((Table1[[#This Row],[Cycle]])-1,8)=0,Table1[[#This Row],[Cycle]]=1),"Yes","No")</f>
        <v>No</v>
      </c>
      <c r="E4043">
        <v>9.9918454815300008E-3</v>
      </c>
      <c r="F4043">
        <f t="shared" si="69"/>
        <v>9.9918454815300013</v>
      </c>
      <c r="H4043">
        <v>3.8657407760620117</v>
      </c>
      <c r="I4043">
        <v>57602.006203418889</v>
      </c>
      <c r="J4043">
        <f>ROUND(Table1[[#This Row],[Discharge Time (s)]]/3600,3)</f>
        <v>16.001000000000001</v>
      </c>
    </row>
    <row r="4044" spans="1:10" hidden="1">
      <c r="A4044" t="s">
        <v>11</v>
      </c>
      <c r="B4044">
        <v>5</v>
      </c>
      <c r="C4044">
        <v>392</v>
      </c>
      <c r="D4044" t="str">
        <f>IF(OR(MOD((Table1[[#This Row],[Cycle]])-1,8)=0,Table1[[#This Row],[Cycle]]=1),"Yes","No")</f>
        <v>No</v>
      </c>
      <c r="E4044">
        <v>0</v>
      </c>
      <c r="F4044">
        <f t="shared" si="69"/>
        <v>0</v>
      </c>
      <c r="H4044">
        <v>3.8657407760620117</v>
      </c>
      <c r="I4044">
        <v>0</v>
      </c>
      <c r="J4044">
        <f>ROUND(Table1[[#This Row],[Discharge Time (s)]]/3600,3)</f>
        <v>0</v>
      </c>
    </row>
    <row r="4045" spans="1:10">
      <c r="A4045" t="s">
        <v>10</v>
      </c>
      <c r="B4045">
        <v>6</v>
      </c>
      <c r="C4045" s="13">
        <v>2</v>
      </c>
      <c r="D4045" t="str">
        <f>IF(OR(MOD((Table1[[#This Row],[Cycle]])-1,8)=0,Table1[[#This Row],[Cycle]]=1),"Yes","No")</f>
        <v>No</v>
      </c>
      <c r="E4045">
        <v>9.983188454312E-3</v>
      </c>
      <c r="F4045">
        <f t="shared" si="69"/>
        <v>9.9831884543119997</v>
      </c>
      <c r="H4045">
        <v>1.9338424205780029</v>
      </c>
      <c r="I4045">
        <v>57600.015657862488</v>
      </c>
      <c r="J4045">
        <f>ROUND(Table1[[#This Row],[Discharge Time (s)]]/3600,3)</f>
        <v>16</v>
      </c>
    </row>
    <row r="4046" spans="1:10">
      <c r="A4046" t="s">
        <v>10</v>
      </c>
      <c r="B4046">
        <v>6</v>
      </c>
      <c r="C4046" s="13">
        <v>3</v>
      </c>
      <c r="D4046" t="str">
        <f>IF(OR(MOD((Table1[[#This Row],[Cycle]])-1,8)=0,Table1[[#This Row],[Cycle]]=1),"Yes","No")</f>
        <v>No</v>
      </c>
      <c r="E4046">
        <v>9.9799582546270006E-3</v>
      </c>
      <c r="F4046">
        <f t="shared" si="69"/>
        <v>9.9799582546270003</v>
      </c>
      <c r="H4046">
        <v>1.4064308404922485</v>
      </c>
      <c r="I4046">
        <v>57601.97637507903</v>
      </c>
      <c r="J4046">
        <f>ROUND(Table1[[#This Row],[Discharge Time (s)]]/3600,3)</f>
        <v>16.001000000000001</v>
      </c>
    </row>
    <row r="4047" spans="1:10">
      <c r="A4047" t="s">
        <v>10</v>
      </c>
      <c r="B4047">
        <v>6</v>
      </c>
      <c r="C4047" s="13">
        <v>4</v>
      </c>
      <c r="D4047" t="str">
        <f>IF(OR(MOD((Table1[[#This Row],[Cycle]])-1,8)=0,Table1[[#This Row],[Cycle]]=1),"Yes","No")</f>
        <v>No</v>
      </c>
      <c r="E4047">
        <v>9.9772618892779996E-3</v>
      </c>
      <c r="F4047">
        <f t="shared" si="69"/>
        <v>9.9772618892779992</v>
      </c>
      <c r="H4047">
        <v>1.3624799251556396</v>
      </c>
      <c r="I4047">
        <v>57601.979574773737</v>
      </c>
      <c r="J4047">
        <f>ROUND(Table1[[#This Row],[Discharge Time (s)]]/3600,3)</f>
        <v>16.001000000000001</v>
      </c>
    </row>
    <row r="4048" spans="1:10">
      <c r="A4048" t="s">
        <v>10</v>
      </c>
      <c r="B4048">
        <v>6</v>
      </c>
      <c r="C4048" s="13">
        <v>5</v>
      </c>
      <c r="D4048" t="str">
        <f>IF(OR(MOD((Table1[[#This Row],[Cycle]])-1,8)=0,Table1[[#This Row],[Cycle]]=1),"Yes","No")</f>
        <v>No</v>
      </c>
      <c r="E4048">
        <v>9.9824489816000006E-3</v>
      </c>
      <c r="F4048">
        <f t="shared" si="69"/>
        <v>9.982448981600001</v>
      </c>
      <c r="H4048">
        <v>1.4064308404922485</v>
      </c>
      <c r="I4048">
        <v>57600.013509704513</v>
      </c>
      <c r="J4048">
        <f>ROUND(Table1[[#This Row],[Discharge Time (s)]]/3600,3)</f>
        <v>16</v>
      </c>
    </row>
    <row r="4049" spans="1:10">
      <c r="A4049" t="s">
        <v>10</v>
      </c>
      <c r="B4049">
        <v>6</v>
      </c>
      <c r="C4049" s="13">
        <v>6</v>
      </c>
      <c r="D4049" t="str">
        <f>IF(OR(MOD((Table1[[#This Row],[Cycle]])-1,8)=0,Table1[[#This Row],[Cycle]]=1),"Yes","No")</f>
        <v>No</v>
      </c>
      <c r="E4049">
        <v>9.9822165116850003E-3</v>
      </c>
      <c r="F4049">
        <f t="shared" si="69"/>
        <v>9.9822165116849995</v>
      </c>
      <c r="H4049">
        <v>1.4064308404922485</v>
      </c>
      <c r="I4049">
        <v>57600.010767660235</v>
      </c>
      <c r="J4049">
        <f>ROUND(Table1[[#This Row],[Discharge Time (s)]]/3600,3)</f>
        <v>16</v>
      </c>
    </row>
    <row r="4050" spans="1:10">
      <c r="A4050" t="s">
        <v>10</v>
      </c>
      <c r="B4050">
        <v>6</v>
      </c>
      <c r="C4050" s="13">
        <v>7</v>
      </c>
      <c r="D4050" t="str">
        <f>IF(OR(MOD((Table1[[#This Row],[Cycle]])-1,8)=0,Table1[[#This Row],[Cycle]]=1),"Yes","No")</f>
        <v>No</v>
      </c>
      <c r="E4050">
        <v>9.9811941468019999E-3</v>
      </c>
      <c r="F4050">
        <f t="shared" si="69"/>
        <v>9.9811941468020002</v>
      </c>
      <c r="H4050">
        <v>1.5359135866165161</v>
      </c>
      <c r="I4050">
        <v>57600.010786757724</v>
      </c>
      <c r="J4050">
        <f>ROUND(Table1[[#This Row],[Discharge Time (s)]]/3600,3)</f>
        <v>16</v>
      </c>
    </row>
    <row r="4051" spans="1:10">
      <c r="A4051" t="s">
        <v>10</v>
      </c>
      <c r="B4051">
        <v>6</v>
      </c>
      <c r="C4051" s="13">
        <v>8</v>
      </c>
      <c r="D4051" t="str">
        <f>IF(OR(MOD((Table1[[#This Row],[Cycle]])-1,8)=0,Table1[[#This Row],[Cycle]]=1),"Yes","No")</f>
        <v>No</v>
      </c>
      <c r="E4051">
        <v>0</v>
      </c>
      <c r="F4051">
        <f t="shared" si="69"/>
        <v>0</v>
      </c>
      <c r="H4051">
        <v>1.5359135866165161</v>
      </c>
      <c r="I4051">
        <v>0</v>
      </c>
      <c r="J4051">
        <f>ROUND(Table1[[#This Row],[Discharge Time (s)]]/3600,3)</f>
        <v>0</v>
      </c>
    </row>
    <row r="4052" spans="1:10">
      <c r="A4052" t="s">
        <v>10</v>
      </c>
      <c r="B4052">
        <v>6</v>
      </c>
      <c r="C4052" s="13">
        <v>10</v>
      </c>
      <c r="D4052" t="str">
        <f>IF(OR(MOD((Table1[[#This Row],[Cycle]])-1,8)=0,Table1[[#This Row],[Cycle]]=1),"Yes","No")</f>
        <v>No</v>
      </c>
      <c r="E4052">
        <v>9.9776578849239995E-3</v>
      </c>
      <c r="F4052">
        <f t="shared" si="69"/>
        <v>9.9776578849239996</v>
      </c>
      <c r="H4052">
        <v>1.7580386400222778</v>
      </c>
      <c r="I4052">
        <v>57600.010657267347</v>
      </c>
      <c r="J4052">
        <f>ROUND(Table1[[#This Row],[Discharge Time (s)]]/3600,3)</f>
        <v>16</v>
      </c>
    </row>
    <row r="4053" spans="1:10">
      <c r="A4053" t="s">
        <v>10</v>
      </c>
      <c r="B4053">
        <v>6</v>
      </c>
      <c r="C4053" s="13">
        <v>11</v>
      </c>
      <c r="D4053" t="str">
        <f>IF(OR(MOD((Table1[[#This Row],[Cycle]])-1,8)=0,Table1[[#This Row],[Cycle]]=1),"Yes","No")</f>
        <v>No</v>
      </c>
      <c r="E4053">
        <v>9.9775533614829999E-3</v>
      </c>
      <c r="F4053">
        <f t="shared" si="69"/>
        <v>9.9775533614830003</v>
      </c>
      <c r="H4053">
        <v>1.4064308404922485</v>
      </c>
      <c r="I4053">
        <v>57601.981404873222</v>
      </c>
      <c r="J4053">
        <f>ROUND(Table1[[#This Row],[Discharge Time (s)]]/3600,3)</f>
        <v>16.001000000000001</v>
      </c>
    </row>
    <row r="4054" spans="1:10">
      <c r="A4054" t="s">
        <v>10</v>
      </c>
      <c r="B4054">
        <v>6</v>
      </c>
      <c r="C4054" s="13">
        <v>12</v>
      </c>
      <c r="D4054" t="str">
        <f>IF(OR(MOD((Table1[[#This Row],[Cycle]])-1,8)=0,Table1[[#This Row],[Cycle]]=1),"Yes","No")</f>
        <v>No</v>
      </c>
      <c r="E4054">
        <v>9.9776398782890005E-3</v>
      </c>
      <c r="F4054">
        <f t="shared" si="69"/>
        <v>9.9776398782890006</v>
      </c>
      <c r="H4054">
        <v>1.4071547985076904</v>
      </c>
      <c r="I4054">
        <v>57600.010486019019</v>
      </c>
      <c r="J4054">
        <f>ROUND(Table1[[#This Row],[Discharge Time (s)]]/3600,3)</f>
        <v>16</v>
      </c>
    </row>
    <row r="4055" spans="1:10">
      <c r="A4055" t="s">
        <v>10</v>
      </c>
      <c r="B4055">
        <v>6</v>
      </c>
      <c r="C4055" s="13">
        <v>13</v>
      </c>
      <c r="D4055" t="str">
        <f>IF(OR(MOD((Table1[[#This Row],[Cycle]])-1,8)=0,Table1[[#This Row],[Cycle]]=1),"Yes","No")</f>
        <v>No</v>
      </c>
      <c r="E4055">
        <v>9.9813759534269995E-3</v>
      </c>
      <c r="F4055">
        <f t="shared" si="69"/>
        <v>9.9813759534269995</v>
      </c>
      <c r="H4055">
        <v>1.405707836151123</v>
      </c>
      <c r="I4055">
        <v>57600.010588816047</v>
      </c>
      <c r="J4055">
        <f>ROUND(Table1[[#This Row],[Discharge Time (s)]]/3600,3)</f>
        <v>16</v>
      </c>
    </row>
    <row r="4056" spans="1:10">
      <c r="A4056" t="s">
        <v>10</v>
      </c>
      <c r="B4056">
        <v>6</v>
      </c>
      <c r="C4056" s="13">
        <v>14</v>
      </c>
      <c r="D4056" t="str">
        <f>IF(OR(MOD((Table1[[#This Row],[Cycle]])-1,8)=0,Table1[[#This Row],[Cycle]]=1),"Yes","No")</f>
        <v>No</v>
      </c>
      <c r="E4056">
        <v>9.9793215982750001E-3</v>
      </c>
      <c r="F4056">
        <f t="shared" si="69"/>
        <v>9.9793215982749999</v>
      </c>
      <c r="H4056">
        <v>1.3638831377029419</v>
      </c>
      <c r="I4056">
        <v>57601.976236369221</v>
      </c>
      <c r="J4056">
        <f>ROUND(Table1[[#This Row],[Discharge Time (s)]]/3600,3)</f>
        <v>16.001000000000001</v>
      </c>
    </row>
    <row r="4057" spans="1:10">
      <c r="A4057" t="s">
        <v>10</v>
      </c>
      <c r="B4057">
        <v>6</v>
      </c>
      <c r="C4057" s="13">
        <v>15</v>
      </c>
      <c r="D4057" t="str">
        <f>IF(OR(MOD((Table1[[#This Row],[Cycle]])-1,8)=0,Table1[[#This Row],[Cycle]]=1),"Yes","No")</f>
        <v>No</v>
      </c>
      <c r="E4057">
        <v>9.9884580417100004E-3</v>
      </c>
      <c r="F4057">
        <f t="shared" si="69"/>
        <v>9.9884580417100004</v>
      </c>
      <c r="H4057">
        <v>1.4935644865036011</v>
      </c>
      <c r="I4057">
        <v>57600.018631359242</v>
      </c>
      <c r="J4057">
        <f>ROUND(Table1[[#This Row],[Discharge Time (s)]]/3600,3)</f>
        <v>16</v>
      </c>
    </row>
    <row r="4058" spans="1:10">
      <c r="A4058" t="s">
        <v>10</v>
      </c>
      <c r="B4058">
        <v>6</v>
      </c>
      <c r="C4058" s="13">
        <v>16</v>
      </c>
      <c r="D4058" t="str">
        <f>IF(OR(MOD((Table1[[#This Row],[Cycle]])-1,8)=0,Table1[[#This Row],[Cycle]]=1),"Yes","No")</f>
        <v>No</v>
      </c>
      <c r="E4058">
        <v>0</v>
      </c>
      <c r="F4058">
        <f t="shared" si="69"/>
        <v>0</v>
      </c>
      <c r="H4058">
        <v>1.4935644865036011</v>
      </c>
      <c r="I4058">
        <v>0</v>
      </c>
      <c r="J4058">
        <f>ROUND(Table1[[#This Row],[Discharge Time (s)]]/3600,3)</f>
        <v>0</v>
      </c>
    </row>
    <row r="4059" spans="1:10">
      <c r="A4059" t="s">
        <v>10</v>
      </c>
      <c r="B4059">
        <v>6</v>
      </c>
      <c r="C4059" s="13">
        <v>18</v>
      </c>
      <c r="D4059" t="str">
        <f>IF(OR(MOD((Table1[[#This Row],[Cycle]])-1,8)=0,Table1[[#This Row],[Cycle]]=1),"Yes","No")</f>
        <v>No</v>
      </c>
      <c r="E4059">
        <v>9.9933839463780001E-3</v>
      </c>
      <c r="F4059">
        <f t="shared" si="69"/>
        <v>9.9933839463779996</v>
      </c>
      <c r="H4059">
        <v>1.8889198303222656</v>
      </c>
      <c r="I4059">
        <v>57601.987975735341</v>
      </c>
      <c r="J4059">
        <f>ROUND(Table1[[#This Row],[Discharge Time (s)]]/3600,3)</f>
        <v>16.001000000000001</v>
      </c>
    </row>
    <row r="4060" spans="1:10">
      <c r="A4060" t="s">
        <v>10</v>
      </c>
      <c r="B4060">
        <v>6</v>
      </c>
      <c r="C4060" s="13">
        <v>19</v>
      </c>
      <c r="D4060" t="str">
        <f>IF(OR(MOD((Table1[[#This Row],[Cycle]])-1,8)=0,Table1[[#This Row],[Cycle]]=1),"Yes","No")</f>
        <v>No</v>
      </c>
      <c r="E4060">
        <v>9.9936793212599996E-3</v>
      </c>
      <c r="F4060">
        <f t="shared" si="69"/>
        <v>9.9936793212600001</v>
      </c>
      <c r="H4060">
        <v>1.5374928712844849</v>
      </c>
      <c r="I4060">
        <v>57600.02764920277</v>
      </c>
      <c r="J4060">
        <f>ROUND(Table1[[#This Row],[Discharge Time (s)]]/3600,3)</f>
        <v>16</v>
      </c>
    </row>
    <row r="4061" spans="1:10">
      <c r="A4061" t="s">
        <v>10</v>
      </c>
      <c r="B4061">
        <v>6</v>
      </c>
      <c r="C4061" s="13">
        <v>20</v>
      </c>
      <c r="D4061" t="str">
        <f>IF(OR(MOD((Table1[[#This Row],[Cycle]])-1,8)=0,Table1[[#This Row],[Cycle]]=1),"Yes","No")</f>
        <v>No</v>
      </c>
      <c r="E4061">
        <v>9.9923986210299996E-3</v>
      </c>
      <c r="F4061">
        <f t="shared" si="69"/>
        <v>9.9923986210300004</v>
      </c>
      <c r="H4061">
        <v>1.5367028713226318</v>
      </c>
      <c r="I4061">
        <v>57600.010387726063</v>
      </c>
      <c r="J4061">
        <f>ROUND(Table1[[#This Row],[Discharge Time (s)]]/3600,3)</f>
        <v>16</v>
      </c>
    </row>
    <row r="4062" spans="1:10">
      <c r="A4062" t="s">
        <v>10</v>
      </c>
      <c r="B4062">
        <v>6</v>
      </c>
      <c r="C4062" s="13">
        <v>21</v>
      </c>
      <c r="D4062" t="str">
        <f>IF(OR(MOD((Table1[[#This Row],[Cycle]])-1,8)=0,Table1[[#This Row],[Cycle]]=1),"Yes","No")</f>
        <v>No</v>
      </c>
      <c r="E4062">
        <v>9.9899417116540001E-3</v>
      </c>
      <c r="F4062">
        <f t="shared" si="69"/>
        <v>9.9899417116539997</v>
      </c>
      <c r="H4062">
        <v>1.451128363609314</v>
      </c>
      <c r="I4062">
        <v>57600.010835499401</v>
      </c>
      <c r="J4062">
        <f>ROUND(Table1[[#This Row],[Discharge Time (s)]]/3600,3)</f>
        <v>16</v>
      </c>
    </row>
    <row r="4063" spans="1:10">
      <c r="A4063" t="s">
        <v>10</v>
      </c>
      <c r="B4063">
        <v>6</v>
      </c>
      <c r="C4063" s="13">
        <v>22</v>
      </c>
      <c r="D4063" t="str">
        <f>IF(OR(MOD((Table1[[#This Row],[Cycle]])-1,8)=0,Table1[[#This Row],[Cycle]]=1),"Yes","No")</f>
        <v>No</v>
      </c>
      <c r="E4063">
        <v>9.995112199967E-3</v>
      </c>
      <c r="F4063">
        <f t="shared" si="69"/>
        <v>9.9951121999670001</v>
      </c>
      <c r="H4063">
        <v>1.450381875038147</v>
      </c>
      <c r="I4063">
        <v>57600.011326689651</v>
      </c>
      <c r="J4063">
        <f>ROUND(Table1[[#This Row],[Discharge Time (s)]]/3600,3)</f>
        <v>16</v>
      </c>
    </row>
    <row r="4064" spans="1:10">
      <c r="A4064" t="s">
        <v>10</v>
      </c>
      <c r="B4064">
        <v>6</v>
      </c>
      <c r="C4064" s="13">
        <v>23</v>
      </c>
      <c r="D4064" t="str">
        <f>IF(OR(MOD((Table1[[#This Row],[Cycle]])-1,8)=0,Table1[[#This Row],[Cycle]]=1),"Yes","No")</f>
        <v>No</v>
      </c>
      <c r="E4064">
        <v>9.9919459197670007E-3</v>
      </c>
      <c r="F4064">
        <f t="shared" si="69"/>
        <v>9.9919459197670015</v>
      </c>
      <c r="H4064">
        <v>1.451128363609314</v>
      </c>
      <c r="I4064">
        <v>57600.010832382301</v>
      </c>
      <c r="J4064">
        <f>ROUND(Table1[[#This Row],[Discharge Time (s)]]/3600,3)</f>
        <v>16</v>
      </c>
    </row>
    <row r="4065" spans="1:10">
      <c r="A4065" t="s">
        <v>10</v>
      </c>
      <c r="B4065">
        <v>6</v>
      </c>
      <c r="C4065" s="13">
        <v>24</v>
      </c>
      <c r="D4065" t="str">
        <f>IF(OR(MOD((Table1[[#This Row],[Cycle]])-1,8)=0,Table1[[#This Row],[Cycle]]=1),"Yes","No")</f>
        <v>No</v>
      </c>
      <c r="E4065">
        <v>0</v>
      </c>
      <c r="F4065">
        <f t="shared" si="69"/>
        <v>0</v>
      </c>
      <c r="H4065">
        <v>1.451128363609314</v>
      </c>
      <c r="I4065">
        <v>0</v>
      </c>
      <c r="J4065">
        <f>ROUND(Table1[[#This Row],[Discharge Time (s)]]/3600,3)</f>
        <v>0</v>
      </c>
    </row>
    <row r="4066" spans="1:10">
      <c r="A4066" t="s">
        <v>10</v>
      </c>
      <c r="B4066">
        <v>6</v>
      </c>
      <c r="C4066" s="13">
        <v>26</v>
      </c>
      <c r="D4066" t="str">
        <f>IF(OR(MOD((Table1[[#This Row],[Cycle]])-1,8)=0,Table1[[#This Row],[Cycle]]=1),"Yes","No")</f>
        <v>No</v>
      </c>
      <c r="E4066">
        <v>9.9869550565499995E-3</v>
      </c>
      <c r="F4066">
        <f t="shared" si="69"/>
        <v>9.9869550565500003</v>
      </c>
      <c r="H4066">
        <v>1.8449914455413818</v>
      </c>
      <c r="I4066">
        <v>57600.038304045695</v>
      </c>
      <c r="J4066">
        <f>ROUND(Table1[[#This Row],[Discharge Time (s)]]/3600,3)</f>
        <v>16</v>
      </c>
    </row>
    <row r="4067" spans="1:10">
      <c r="A4067" t="s">
        <v>10</v>
      </c>
      <c r="B4067">
        <v>6</v>
      </c>
      <c r="C4067" s="13">
        <v>27</v>
      </c>
      <c r="D4067" t="str">
        <f>IF(OR(MOD((Table1[[#This Row],[Cycle]])-1,8)=0,Table1[[#This Row],[Cycle]]=1),"Yes","No")</f>
        <v>No</v>
      </c>
      <c r="E4067">
        <v>9.9838100153869999E-3</v>
      </c>
      <c r="F4067">
        <f t="shared" si="69"/>
        <v>9.9838100153870002</v>
      </c>
      <c r="H4067">
        <v>1.4935644865036011</v>
      </c>
      <c r="I4067">
        <v>57600.010684932713</v>
      </c>
      <c r="J4067">
        <f>ROUND(Table1[[#This Row],[Discharge Time (s)]]/3600,3)</f>
        <v>16</v>
      </c>
    </row>
    <row r="4068" spans="1:10">
      <c r="A4068" t="s">
        <v>10</v>
      </c>
      <c r="B4068">
        <v>6</v>
      </c>
      <c r="C4068" s="13">
        <v>28</v>
      </c>
      <c r="D4068" t="str">
        <f>IF(OR(MOD((Table1[[#This Row],[Cycle]])-1,8)=0,Table1[[#This Row],[Cycle]]=1),"Yes","No")</f>
        <v>No</v>
      </c>
      <c r="E4068">
        <v>9.9845561660289999E-3</v>
      </c>
      <c r="F4068">
        <f t="shared" si="69"/>
        <v>9.9845561660289999</v>
      </c>
      <c r="H4068">
        <v>1.5374928712844849</v>
      </c>
      <c r="I4068">
        <v>57600.01242195665</v>
      </c>
      <c r="J4068">
        <f>ROUND(Table1[[#This Row],[Discharge Time (s)]]/3600,3)</f>
        <v>16</v>
      </c>
    </row>
    <row r="4069" spans="1:10">
      <c r="A4069" t="s">
        <v>10</v>
      </c>
      <c r="B4069">
        <v>6</v>
      </c>
      <c r="C4069" s="13">
        <v>29</v>
      </c>
      <c r="D4069" t="str">
        <f>IF(OR(MOD((Table1[[#This Row],[Cycle]])-1,8)=0,Table1[[#This Row],[Cycle]]=1),"Yes","No")</f>
        <v>No</v>
      </c>
      <c r="E4069">
        <v>9.9839675470440002E-3</v>
      </c>
      <c r="F4069">
        <f t="shared" si="69"/>
        <v>9.983967547044001</v>
      </c>
      <c r="H4069">
        <v>1.450381875038147</v>
      </c>
      <c r="I4069">
        <v>57600.011621362661</v>
      </c>
      <c r="J4069">
        <f>ROUND(Table1[[#This Row],[Discharge Time (s)]]/3600,3)</f>
        <v>16</v>
      </c>
    </row>
    <row r="4070" spans="1:10">
      <c r="A4070" t="s">
        <v>10</v>
      </c>
      <c r="B4070">
        <v>6</v>
      </c>
      <c r="C4070" s="13">
        <v>30</v>
      </c>
      <c r="D4070" t="str">
        <f>IF(OR(MOD((Table1[[#This Row],[Cycle]])-1,8)=0,Table1[[#This Row],[Cycle]]=1),"Yes","No")</f>
        <v>No</v>
      </c>
      <c r="E4070">
        <v>9.9836282313669998E-3</v>
      </c>
      <c r="F4070">
        <f t="shared" si="69"/>
        <v>9.9836282313669997</v>
      </c>
      <c r="H4070">
        <v>1.5367028713226318</v>
      </c>
      <c r="I4070">
        <v>57600.007366592195</v>
      </c>
      <c r="J4070">
        <f>ROUND(Table1[[#This Row],[Discharge Time (s)]]/3600,3)</f>
        <v>16</v>
      </c>
    </row>
    <row r="4071" spans="1:10">
      <c r="A4071" t="s">
        <v>10</v>
      </c>
      <c r="B4071">
        <v>6</v>
      </c>
      <c r="C4071" s="13">
        <v>31</v>
      </c>
      <c r="D4071" t="str">
        <f>IF(OR(MOD((Table1[[#This Row],[Cycle]])-1,8)=0,Table1[[#This Row],[Cycle]]=1),"Yes","No")</f>
        <v>No</v>
      </c>
      <c r="E4071">
        <v>9.9912827813720007E-3</v>
      </c>
      <c r="F4071">
        <f t="shared" si="69"/>
        <v>9.991282781372</v>
      </c>
      <c r="H4071">
        <v>1.4935644865036011</v>
      </c>
      <c r="I4071">
        <v>57601.988596928182</v>
      </c>
      <c r="J4071">
        <f>ROUND(Table1[[#This Row],[Discharge Time (s)]]/3600,3)</f>
        <v>16.001000000000001</v>
      </c>
    </row>
    <row r="4072" spans="1:10">
      <c r="A4072" t="s">
        <v>10</v>
      </c>
      <c r="B4072">
        <v>6</v>
      </c>
      <c r="C4072" s="13">
        <v>32</v>
      </c>
      <c r="D4072" t="str">
        <f>IF(OR(MOD((Table1[[#This Row],[Cycle]])-1,8)=0,Table1[[#This Row],[Cycle]]=1),"Yes","No")</f>
        <v>No</v>
      </c>
      <c r="E4072">
        <v>0</v>
      </c>
      <c r="F4072">
        <f t="shared" si="69"/>
        <v>0</v>
      </c>
      <c r="H4072">
        <v>1.4935644865036011</v>
      </c>
      <c r="I4072">
        <v>0</v>
      </c>
      <c r="J4072">
        <f>ROUND(Table1[[#This Row],[Discharge Time (s)]]/3600,3)</f>
        <v>0</v>
      </c>
    </row>
    <row r="4073" spans="1:10">
      <c r="A4073" t="s">
        <v>10</v>
      </c>
      <c r="B4073">
        <v>6</v>
      </c>
      <c r="C4073" s="13">
        <v>34</v>
      </c>
      <c r="D4073" t="str">
        <f>IF(OR(MOD((Table1[[#This Row],[Cycle]])-1,8)=0,Table1[[#This Row],[Cycle]]=1),"Yes","No")</f>
        <v>No</v>
      </c>
      <c r="E4073">
        <v>9.9817924159939994E-3</v>
      </c>
      <c r="F4073">
        <f t="shared" si="69"/>
        <v>9.9817924159939988</v>
      </c>
      <c r="H4073">
        <v>0</v>
      </c>
      <c r="I4073">
        <v>57600.023821556344</v>
      </c>
      <c r="J4073">
        <f>ROUND(Table1[[#This Row],[Discharge Time (s)]]/3600,3)</f>
        <v>16</v>
      </c>
    </row>
    <row r="4074" spans="1:10">
      <c r="A4074" t="s">
        <v>10</v>
      </c>
      <c r="B4074">
        <v>6</v>
      </c>
      <c r="C4074" s="13">
        <v>35</v>
      </c>
      <c r="D4074" t="str">
        <f>IF(OR(MOD((Table1[[#This Row],[Cycle]])-1,8)=0,Table1[[#This Row],[Cycle]]=1),"Yes","No")</f>
        <v>No</v>
      </c>
      <c r="E4074">
        <v>9.9897803265370008E-3</v>
      </c>
      <c r="F4074">
        <f t="shared" si="69"/>
        <v>9.9897803265370015</v>
      </c>
      <c r="H4074">
        <v>1.4943327903747559</v>
      </c>
      <c r="I4074">
        <v>57601.988156943837</v>
      </c>
      <c r="J4074">
        <f>ROUND(Table1[[#This Row],[Discharge Time (s)]]/3600,3)</f>
        <v>16.001000000000001</v>
      </c>
    </row>
    <row r="4075" spans="1:10">
      <c r="A4075" t="s">
        <v>10</v>
      </c>
      <c r="B4075">
        <v>6</v>
      </c>
      <c r="C4075" s="13">
        <v>36</v>
      </c>
      <c r="D4075" t="str">
        <f>IF(OR(MOD((Table1[[#This Row],[Cycle]])-1,8)=0,Table1[[#This Row],[Cycle]]=1),"Yes","No")</f>
        <v>No</v>
      </c>
      <c r="E4075">
        <v>9.9861584352490002E-3</v>
      </c>
      <c r="F4075">
        <f t="shared" si="69"/>
        <v>9.9861584352490009</v>
      </c>
      <c r="H4075">
        <v>1.451128363609314</v>
      </c>
      <c r="I4075">
        <v>57600.042211765314</v>
      </c>
      <c r="J4075">
        <f>ROUND(Table1[[#This Row],[Discharge Time (s)]]/3600,3)</f>
        <v>16</v>
      </c>
    </row>
    <row r="4076" spans="1:10">
      <c r="A4076" t="s">
        <v>10</v>
      </c>
      <c r="B4076">
        <v>6</v>
      </c>
      <c r="C4076" s="13">
        <v>37</v>
      </c>
      <c r="D4076" t="str">
        <f>IF(OR(MOD((Table1[[#This Row],[Cycle]])-1,8)=0,Table1[[#This Row],[Cycle]]=1),"Yes","No")</f>
        <v>No</v>
      </c>
      <c r="E4076">
        <v>9.9865546291799997E-3</v>
      </c>
      <c r="F4076">
        <f t="shared" si="69"/>
        <v>9.9865546291800005</v>
      </c>
      <c r="H4076">
        <v>1.5367028713226318</v>
      </c>
      <c r="I4076">
        <v>57600.039782214786</v>
      </c>
      <c r="J4076">
        <f>ROUND(Table1[[#This Row],[Discharge Time (s)]]/3600,3)</f>
        <v>16</v>
      </c>
    </row>
    <row r="4077" spans="1:10">
      <c r="A4077" t="s">
        <v>10</v>
      </c>
      <c r="B4077">
        <v>6</v>
      </c>
      <c r="C4077" s="13">
        <v>38</v>
      </c>
      <c r="D4077" t="str">
        <f>IF(OR(MOD((Table1[[#This Row],[Cycle]])-1,8)=0,Table1[[#This Row],[Cycle]]=1),"Yes","No")</f>
        <v>No</v>
      </c>
      <c r="E4077">
        <v>9.985461983801E-3</v>
      </c>
      <c r="F4077">
        <f t="shared" si="69"/>
        <v>9.9854619838010006</v>
      </c>
      <c r="H4077">
        <v>1.4071547985076904</v>
      </c>
      <c r="I4077">
        <v>57601.992137551846</v>
      </c>
      <c r="J4077">
        <f>ROUND(Table1[[#This Row],[Discharge Time (s)]]/3600,3)</f>
        <v>16.001000000000001</v>
      </c>
    </row>
    <row r="4078" spans="1:10">
      <c r="A4078" t="s">
        <v>10</v>
      </c>
      <c r="B4078">
        <v>6</v>
      </c>
      <c r="C4078" s="13">
        <v>39</v>
      </c>
      <c r="D4078" t="str">
        <f>IF(OR(MOD((Table1[[#This Row],[Cycle]])-1,8)=0,Table1[[#This Row],[Cycle]]=1),"Yes","No")</f>
        <v>No</v>
      </c>
      <c r="E4078">
        <v>9.9840244222910001E-3</v>
      </c>
      <c r="F4078">
        <f t="shared" si="69"/>
        <v>9.9840244222910002</v>
      </c>
      <c r="H4078">
        <v>1.451128363609314</v>
      </c>
      <c r="I4078">
        <v>57600.041780585889</v>
      </c>
      <c r="J4078">
        <f>ROUND(Table1[[#This Row],[Discharge Time (s)]]/3600,3)</f>
        <v>16</v>
      </c>
    </row>
    <row r="4079" spans="1:10">
      <c r="A4079" t="s">
        <v>10</v>
      </c>
      <c r="B4079">
        <v>6</v>
      </c>
      <c r="C4079" s="13">
        <v>40</v>
      </c>
      <c r="D4079" t="str">
        <f>IF(OR(MOD((Table1[[#This Row],[Cycle]])-1,8)=0,Table1[[#This Row],[Cycle]]=1),"Yes","No")</f>
        <v>No</v>
      </c>
      <c r="E4079">
        <v>0</v>
      </c>
      <c r="F4079">
        <f t="shared" si="69"/>
        <v>0</v>
      </c>
      <c r="H4079">
        <v>1.451128363609314</v>
      </c>
      <c r="I4079">
        <v>0</v>
      </c>
      <c r="J4079">
        <f>ROUND(Table1[[#This Row],[Discharge Time (s)]]/3600,3)</f>
        <v>0</v>
      </c>
    </row>
    <row r="4080" spans="1:10">
      <c r="A4080" t="s">
        <v>10</v>
      </c>
      <c r="B4080">
        <v>6</v>
      </c>
      <c r="C4080" s="13">
        <v>42</v>
      </c>
      <c r="D4080" t="str">
        <f>IF(OR(MOD((Table1[[#This Row],[Cycle]])-1,8)=0,Table1[[#This Row],[Cycle]]=1),"Yes","No")</f>
        <v>No</v>
      </c>
      <c r="E4080">
        <v>9.9823996280520005E-3</v>
      </c>
      <c r="F4080">
        <f t="shared" si="69"/>
        <v>9.9823996280520007</v>
      </c>
      <c r="H4080">
        <v>1.8449914455413818</v>
      </c>
      <c r="I4080">
        <v>57601.990858983438</v>
      </c>
      <c r="J4080">
        <f>ROUND(Table1[[#This Row],[Discharge Time (s)]]/3600,3)</f>
        <v>16.001000000000001</v>
      </c>
    </row>
    <row r="4081" spans="1:10">
      <c r="A4081" t="s">
        <v>10</v>
      </c>
      <c r="B4081">
        <v>6</v>
      </c>
      <c r="C4081" s="13">
        <v>43</v>
      </c>
      <c r="D4081" t="str">
        <f>IF(OR(MOD((Table1[[#This Row],[Cycle]])-1,8)=0,Table1[[#This Row],[Cycle]]=1),"Yes","No")</f>
        <v>No</v>
      </c>
      <c r="E4081">
        <v>9.9848996523460003E-3</v>
      </c>
      <c r="F4081">
        <f t="shared" si="69"/>
        <v>9.9848996523459999</v>
      </c>
      <c r="H4081">
        <v>1.5374928712844849</v>
      </c>
      <c r="I4081">
        <v>57601.970499588366</v>
      </c>
      <c r="J4081">
        <f>ROUND(Table1[[#This Row],[Discharge Time (s)]]/3600,3)</f>
        <v>16.001000000000001</v>
      </c>
    </row>
    <row r="4082" spans="1:10">
      <c r="A4082" t="s">
        <v>10</v>
      </c>
      <c r="B4082">
        <v>6</v>
      </c>
      <c r="C4082" s="13">
        <v>44</v>
      </c>
      <c r="D4082" t="str">
        <f>IF(OR(MOD((Table1[[#This Row],[Cycle]])-1,8)=0,Table1[[#This Row],[Cycle]]=1),"Yes","No")</f>
        <v>No</v>
      </c>
      <c r="E4082">
        <v>9.9867195926820005E-3</v>
      </c>
      <c r="F4082">
        <f t="shared" si="69"/>
        <v>9.9867195926820003</v>
      </c>
      <c r="H4082">
        <v>1.5367028713226318</v>
      </c>
      <c r="I4082">
        <v>57601.993138510748</v>
      </c>
      <c r="J4082">
        <f>ROUND(Table1[[#This Row],[Discharge Time (s)]]/3600,3)</f>
        <v>16.001000000000001</v>
      </c>
    </row>
    <row r="4083" spans="1:10">
      <c r="A4083" t="s">
        <v>10</v>
      </c>
      <c r="B4083">
        <v>6</v>
      </c>
      <c r="C4083" s="13">
        <v>45</v>
      </c>
      <c r="D4083" t="str">
        <f>IF(OR(MOD((Table1[[#This Row],[Cycle]])-1,8)=0,Table1[[#This Row],[Cycle]]=1),"Yes","No")</f>
        <v>No</v>
      </c>
      <c r="E4083">
        <v>9.9876784014120007E-3</v>
      </c>
      <c r="F4083">
        <f t="shared" si="69"/>
        <v>9.9876784014120013</v>
      </c>
      <c r="H4083">
        <v>1.4935644865036011</v>
      </c>
      <c r="I4083">
        <v>57600.040677877769</v>
      </c>
      <c r="J4083">
        <f>ROUND(Table1[[#This Row],[Discharge Time (s)]]/3600,3)</f>
        <v>16</v>
      </c>
    </row>
    <row r="4084" spans="1:10">
      <c r="A4084" t="s">
        <v>10</v>
      </c>
      <c r="B4084">
        <v>6</v>
      </c>
      <c r="C4084" s="13">
        <v>46</v>
      </c>
      <c r="D4084" t="str">
        <f>IF(OR(MOD((Table1[[#This Row],[Cycle]])-1,8)=0,Table1[[#This Row],[Cycle]]=1),"Yes","No")</f>
        <v>No</v>
      </c>
      <c r="E4084">
        <v>9.9876398105179995E-3</v>
      </c>
      <c r="F4084">
        <f t="shared" si="69"/>
        <v>9.9876398105179991</v>
      </c>
      <c r="H4084">
        <v>1.450381875038147</v>
      </c>
      <c r="I4084">
        <v>57601.992398503033</v>
      </c>
      <c r="J4084">
        <f>ROUND(Table1[[#This Row],[Discharge Time (s)]]/3600,3)</f>
        <v>16.001000000000001</v>
      </c>
    </row>
    <row r="4085" spans="1:10">
      <c r="A4085" t="s">
        <v>10</v>
      </c>
      <c r="B4085">
        <v>6</v>
      </c>
      <c r="C4085" s="13">
        <v>47</v>
      </c>
      <c r="D4085" t="str">
        <f>IF(OR(MOD((Table1[[#This Row],[Cycle]])-1,8)=0,Table1[[#This Row],[Cycle]]=1),"Yes","No")</f>
        <v>No</v>
      </c>
      <c r="E4085">
        <v>9.9877828047490007E-3</v>
      </c>
      <c r="F4085">
        <f t="shared" si="69"/>
        <v>9.9877828047490009</v>
      </c>
      <c r="H4085">
        <v>1.4518755674362183</v>
      </c>
      <c r="I4085">
        <v>57600.02598519795</v>
      </c>
      <c r="J4085">
        <f>ROUND(Table1[[#This Row],[Discharge Time (s)]]/3600,3)</f>
        <v>16</v>
      </c>
    </row>
    <row r="4086" spans="1:10">
      <c r="A4086" t="s">
        <v>10</v>
      </c>
      <c r="B4086">
        <v>6</v>
      </c>
      <c r="C4086" s="13">
        <v>48</v>
      </c>
      <c r="D4086" t="str">
        <f>IF(OR(MOD((Table1[[#This Row],[Cycle]])-1,8)=0,Table1[[#This Row],[Cycle]]=1),"Yes","No")</f>
        <v>No</v>
      </c>
      <c r="E4086">
        <v>0</v>
      </c>
      <c r="F4086">
        <f t="shared" ref="F4086:F4149" si="70">1000*E4086</f>
        <v>0</v>
      </c>
      <c r="H4086">
        <v>1.4518755674362183</v>
      </c>
      <c r="I4086">
        <v>0</v>
      </c>
      <c r="J4086">
        <f>ROUND(Table1[[#This Row],[Discharge Time (s)]]/3600,3)</f>
        <v>0</v>
      </c>
    </row>
    <row r="4087" spans="1:10">
      <c r="A4087" t="s">
        <v>10</v>
      </c>
      <c r="B4087">
        <v>6</v>
      </c>
      <c r="C4087" s="13">
        <v>50</v>
      </c>
      <c r="D4087" t="str">
        <f>IF(OR(MOD((Table1[[#This Row],[Cycle]])-1,8)=0,Table1[[#This Row],[Cycle]]=1),"Yes","No")</f>
        <v>No</v>
      </c>
      <c r="E4087">
        <v>9.9828488124319992E-3</v>
      </c>
      <c r="F4087">
        <f t="shared" si="70"/>
        <v>9.9828488124319996</v>
      </c>
      <c r="H4087">
        <v>1.8019895553588867</v>
      </c>
      <c r="I4087">
        <v>57602.002481665608</v>
      </c>
      <c r="J4087">
        <f>ROUND(Table1[[#This Row],[Discharge Time (s)]]/3600,3)</f>
        <v>16.001000000000001</v>
      </c>
    </row>
    <row r="4088" spans="1:10">
      <c r="A4088" t="s">
        <v>10</v>
      </c>
      <c r="B4088">
        <v>6</v>
      </c>
      <c r="C4088" s="13">
        <v>51</v>
      </c>
      <c r="D4088" t="str">
        <f>IF(OR(MOD((Table1[[#This Row],[Cycle]])-1,8)=0,Table1[[#This Row],[Cycle]]=1),"Yes","No")</f>
        <v>No</v>
      </c>
      <c r="E4088">
        <v>9.9854624551199995E-3</v>
      </c>
      <c r="F4088">
        <f t="shared" si="70"/>
        <v>9.9854624551199986</v>
      </c>
      <c r="H4088">
        <v>1.4943327903747559</v>
      </c>
      <c r="I4088">
        <v>57600.034056330056</v>
      </c>
      <c r="J4088">
        <f>ROUND(Table1[[#This Row],[Discharge Time (s)]]/3600,3)</f>
        <v>16</v>
      </c>
    </row>
    <row r="4089" spans="1:10">
      <c r="A4089" t="s">
        <v>10</v>
      </c>
      <c r="B4089">
        <v>6</v>
      </c>
      <c r="C4089" s="13">
        <v>52</v>
      </c>
      <c r="D4089" t="str">
        <f>IF(OR(MOD((Table1[[#This Row],[Cycle]])-1,8)=0,Table1[[#This Row],[Cycle]]=1),"Yes","No")</f>
        <v>No</v>
      </c>
      <c r="E4089">
        <v>9.993441802588E-3</v>
      </c>
      <c r="F4089">
        <f t="shared" si="70"/>
        <v>9.9934418025880003</v>
      </c>
      <c r="H4089">
        <v>1.4943327903747559</v>
      </c>
      <c r="I4089">
        <v>57600.039631494408</v>
      </c>
      <c r="J4089">
        <f>ROUND(Table1[[#This Row],[Discharge Time (s)]]/3600,3)</f>
        <v>16</v>
      </c>
    </row>
    <row r="4090" spans="1:10">
      <c r="A4090" t="s">
        <v>10</v>
      </c>
      <c r="B4090">
        <v>6</v>
      </c>
      <c r="C4090" s="13">
        <v>53</v>
      </c>
      <c r="D4090" t="str">
        <f>IF(OR(MOD((Table1[[#This Row],[Cycle]])-1,8)=0,Table1[[#This Row],[Cycle]]=1),"Yes","No")</f>
        <v>No</v>
      </c>
      <c r="E4090">
        <v>9.9902370531330005E-3</v>
      </c>
      <c r="F4090">
        <f t="shared" si="70"/>
        <v>9.9902370531330007</v>
      </c>
      <c r="H4090">
        <v>1.5374928712844849</v>
      </c>
      <c r="I4090">
        <v>57600.026064984821</v>
      </c>
      <c r="J4090">
        <f>ROUND(Table1[[#This Row],[Discharge Time (s)]]/3600,3)</f>
        <v>16</v>
      </c>
    </row>
    <row r="4091" spans="1:10">
      <c r="A4091" t="s">
        <v>10</v>
      </c>
      <c r="B4091">
        <v>6</v>
      </c>
      <c r="C4091" s="13">
        <v>54</v>
      </c>
      <c r="D4091" t="str">
        <f>IF(OR(MOD((Table1[[#This Row],[Cycle]])-1,8)=0,Table1[[#This Row],[Cycle]]=1),"Yes","No")</f>
        <v>No</v>
      </c>
      <c r="E4091">
        <v>9.9913120316969996E-3</v>
      </c>
      <c r="F4091">
        <f t="shared" si="70"/>
        <v>9.9913120316969994</v>
      </c>
      <c r="H4091">
        <v>1.5814212560653687</v>
      </c>
      <c r="I4091">
        <v>57600.039584836079</v>
      </c>
      <c r="J4091">
        <f>ROUND(Table1[[#This Row],[Discharge Time (s)]]/3600,3)</f>
        <v>16</v>
      </c>
    </row>
    <row r="4092" spans="1:10">
      <c r="A4092" t="s">
        <v>10</v>
      </c>
      <c r="B4092">
        <v>6</v>
      </c>
      <c r="C4092" s="13">
        <v>55</v>
      </c>
      <c r="D4092" t="str">
        <f>IF(OR(MOD((Table1[[#This Row],[Cycle]])-1,8)=0,Table1[[#This Row],[Cycle]]=1),"Yes","No")</f>
        <v>No</v>
      </c>
      <c r="E4092">
        <v>9.9896994384140007E-3</v>
      </c>
      <c r="F4092">
        <f t="shared" si="70"/>
        <v>9.9896994384140001</v>
      </c>
      <c r="H4092">
        <v>1.4943327903747559</v>
      </c>
      <c r="I4092">
        <v>57602.005216804835</v>
      </c>
      <c r="J4092">
        <f>ROUND(Table1[[#This Row],[Discharge Time (s)]]/3600,3)</f>
        <v>16.001000000000001</v>
      </c>
    </row>
    <row r="4093" spans="1:10">
      <c r="A4093" t="s">
        <v>10</v>
      </c>
      <c r="B4093">
        <v>6</v>
      </c>
      <c r="C4093" s="13">
        <v>56</v>
      </c>
      <c r="D4093" t="str">
        <f>IF(OR(MOD((Table1[[#This Row],[Cycle]])-1,8)=0,Table1[[#This Row],[Cycle]]=1),"Yes","No")</f>
        <v>No</v>
      </c>
      <c r="E4093">
        <v>0</v>
      </c>
      <c r="F4093">
        <f t="shared" si="70"/>
        <v>0</v>
      </c>
      <c r="H4093">
        <v>1.4943327903747559</v>
      </c>
      <c r="I4093">
        <v>0</v>
      </c>
      <c r="J4093">
        <f>ROUND(Table1[[#This Row],[Discharge Time (s)]]/3600,3)</f>
        <v>0</v>
      </c>
    </row>
    <row r="4094" spans="1:10">
      <c r="A4094" t="s">
        <v>10</v>
      </c>
      <c r="B4094">
        <v>6</v>
      </c>
      <c r="C4094" s="13">
        <v>58</v>
      </c>
      <c r="D4094" t="str">
        <f>IF(OR(MOD((Table1[[#This Row],[Cycle]])-1,8)=0,Table1[[#This Row],[Cycle]]=1),"Yes","No")</f>
        <v>No</v>
      </c>
      <c r="E4094">
        <v>9.9954850311620002E-3</v>
      </c>
      <c r="F4094">
        <f t="shared" si="70"/>
        <v>9.9954850311619996</v>
      </c>
      <c r="H4094">
        <v>1.7158529758453369</v>
      </c>
      <c r="I4094">
        <v>57600.039348888997</v>
      </c>
      <c r="J4094">
        <f>ROUND(Table1[[#This Row],[Discharge Time (s)]]/3600,3)</f>
        <v>16</v>
      </c>
    </row>
    <row r="4095" spans="1:10">
      <c r="A4095" t="s">
        <v>10</v>
      </c>
      <c r="B4095">
        <v>6</v>
      </c>
      <c r="C4095" s="13">
        <v>59</v>
      </c>
      <c r="D4095" t="str">
        <f>IF(OR(MOD((Table1[[#This Row],[Cycle]])-1,8)=0,Table1[[#This Row],[Cycle]]=1),"Yes","No")</f>
        <v>No</v>
      </c>
      <c r="E4095">
        <v>9.9937819344080008E-3</v>
      </c>
      <c r="F4095">
        <f t="shared" si="70"/>
        <v>9.9937819344080001</v>
      </c>
      <c r="H4095">
        <v>1.4951019287109375</v>
      </c>
      <c r="I4095">
        <v>57600.039495608609</v>
      </c>
      <c r="J4095">
        <f>ROUND(Table1[[#This Row],[Discharge Time (s)]]/3600,3)</f>
        <v>16</v>
      </c>
    </row>
    <row r="4096" spans="1:10">
      <c r="A4096" t="s">
        <v>10</v>
      </c>
      <c r="B4096">
        <v>6</v>
      </c>
      <c r="C4096" s="13">
        <v>60</v>
      </c>
      <c r="D4096" t="str">
        <f>IF(OR(MOD((Table1[[#This Row],[Cycle]])-1,8)=0,Table1[[#This Row],[Cycle]]=1),"Yes","No")</f>
        <v>No</v>
      </c>
      <c r="E4096">
        <v>9.9949033796359991E-3</v>
      </c>
      <c r="F4096">
        <f t="shared" si="70"/>
        <v>9.9949033796359998</v>
      </c>
      <c r="H4096">
        <v>1.4951019287109375</v>
      </c>
      <c r="I4096">
        <v>57600.039550202557</v>
      </c>
      <c r="J4096">
        <f>ROUND(Table1[[#This Row],[Discharge Time (s)]]/3600,3)</f>
        <v>16</v>
      </c>
    </row>
    <row r="4097" spans="1:10">
      <c r="A4097" t="s">
        <v>10</v>
      </c>
      <c r="B4097">
        <v>6</v>
      </c>
      <c r="C4097" s="13">
        <v>61</v>
      </c>
      <c r="D4097" t="str">
        <f>IF(OR(MOD((Table1[[#This Row],[Cycle]])-1,8)=0,Table1[[#This Row],[Cycle]]=1),"Yes","No")</f>
        <v>No</v>
      </c>
      <c r="E4097">
        <v>9.9882179815340005E-3</v>
      </c>
      <c r="F4097">
        <f t="shared" si="70"/>
        <v>9.9882179815340013</v>
      </c>
      <c r="H4097">
        <v>1.5367028713226318</v>
      </c>
      <c r="I4097">
        <v>57600.039787680216</v>
      </c>
      <c r="J4097">
        <f>ROUND(Table1[[#This Row],[Discharge Time (s)]]/3600,3)</f>
        <v>16</v>
      </c>
    </row>
    <row r="4098" spans="1:10">
      <c r="A4098" t="s">
        <v>10</v>
      </c>
      <c r="B4098">
        <v>6</v>
      </c>
      <c r="C4098" s="13">
        <v>62</v>
      </c>
      <c r="D4098" t="str">
        <f>IF(OR(MOD((Table1[[#This Row],[Cycle]])-1,8)=0,Table1[[#This Row],[Cycle]]=1),"Yes","No")</f>
        <v>No</v>
      </c>
      <c r="E4098">
        <v>9.9850624230920001E-3</v>
      </c>
      <c r="F4098">
        <f t="shared" si="70"/>
        <v>9.9850624230919998</v>
      </c>
      <c r="H4098">
        <v>1.4951019287109375</v>
      </c>
      <c r="I4098">
        <v>57600.039412706166</v>
      </c>
      <c r="J4098">
        <f>ROUND(Table1[[#This Row],[Discharge Time (s)]]/3600,3)</f>
        <v>16</v>
      </c>
    </row>
    <row r="4099" spans="1:10">
      <c r="A4099" t="s">
        <v>10</v>
      </c>
      <c r="B4099">
        <v>6</v>
      </c>
      <c r="C4099" s="13">
        <v>63</v>
      </c>
      <c r="D4099" t="str">
        <f>IF(OR(MOD((Table1[[#This Row],[Cycle]])-1,8)=0,Table1[[#This Row],[Cycle]]=1),"Yes","No")</f>
        <v>No</v>
      </c>
      <c r="E4099">
        <v>9.9870605693139995E-3</v>
      </c>
      <c r="F4099">
        <f t="shared" si="70"/>
        <v>9.987060569314</v>
      </c>
      <c r="H4099">
        <v>1.4943327903747559</v>
      </c>
      <c r="I4099">
        <v>57600.039817646692</v>
      </c>
      <c r="J4099">
        <f>ROUND(Table1[[#This Row],[Discharge Time (s)]]/3600,3)</f>
        <v>16</v>
      </c>
    </row>
    <row r="4100" spans="1:10">
      <c r="A4100" t="s">
        <v>10</v>
      </c>
      <c r="B4100">
        <v>6</v>
      </c>
      <c r="C4100" s="13">
        <v>64</v>
      </c>
      <c r="D4100" t="str">
        <f>IF(OR(MOD((Table1[[#This Row],[Cycle]])-1,8)=0,Table1[[#This Row],[Cycle]]=1),"Yes","No")</f>
        <v>No</v>
      </c>
      <c r="E4100">
        <v>0</v>
      </c>
      <c r="F4100">
        <f t="shared" si="70"/>
        <v>0</v>
      </c>
      <c r="H4100">
        <v>1.4943327903747559</v>
      </c>
      <c r="I4100">
        <v>0</v>
      </c>
      <c r="J4100">
        <f>ROUND(Table1[[#This Row],[Discharge Time (s)]]/3600,3)</f>
        <v>0</v>
      </c>
    </row>
    <row r="4101" spans="1:10" hidden="1">
      <c r="A4101" t="s">
        <v>11</v>
      </c>
      <c r="B4101">
        <v>6</v>
      </c>
      <c r="C4101" s="13">
        <v>1</v>
      </c>
      <c r="D4101" t="str">
        <f>IF(OR(MOD((Table1[[#This Row],[Cycle]])-1,8)=0,Table1[[#This Row],[Cycle]]=1),"Yes","No")</f>
        <v>Yes</v>
      </c>
      <c r="E4101">
        <v>2.1004300131937999E-2</v>
      </c>
      <c r="F4101">
        <f t="shared" si="70"/>
        <v>21.004300131937999</v>
      </c>
      <c r="H4101">
        <v>3.2109003067016602</v>
      </c>
      <c r="I4101">
        <v>131533.39918263617</v>
      </c>
      <c r="J4101">
        <f>ROUND(Table1[[#This Row],[Discharge Time (s)]]/3600,3)</f>
        <v>36.536999999999999</v>
      </c>
    </row>
    <row r="4102" spans="1:10" hidden="1">
      <c r="A4102" t="s">
        <v>11</v>
      </c>
      <c r="B4102">
        <v>6</v>
      </c>
      <c r="C4102" s="13">
        <v>2</v>
      </c>
      <c r="D4102" t="str">
        <f>IF(OR(MOD((Table1[[#This Row],[Cycle]])-1,8)=0,Table1[[#This Row],[Cycle]]=1),"Yes","No")</f>
        <v>No</v>
      </c>
      <c r="E4102">
        <v>9.9735197314349995E-3</v>
      </c>
      <c r="F4102">
        <f t="shared" si="70"/>
        <v>9.9735197314349993</v>
      </c>
      <c r="H4102">
        <v>3.6966118812561035</v>
      </c>
      <c r="I4102">
        <v>57600.010464908722</v>
      </c>
      <c r="J4102">
        <f>ROUND(Table1[[#This Row],[Discharge Time (s)]]/3600,3)</f>
        <v>16</v>
      </c>
    </row>
    <row r="4103" spans="1:10" hidden="1">
      <c r="A4103" t="s">
        <v>11</v>
      </c>
      <c r="B4103">
        <v>6</v>
      </c>
      <c r="C4103" s="13">
        <v>3</v>
      </c>
      <c r="D4103" t="str">
        <f>IF(OR(MOD((Table1[[#This Row],[Cycle]])-1,8)=0,Table1[[#This Row],[Cycle]]=1),"Yes","No")</f>
        <v>No</v>
      </c>
      <c r="E4103">
        <v>9.9703262862790003E-3</v>
      </c>
      <c r="F4103">
        <f t="shared" si="70"/>
        <v>9.9703262862790005</v>
      </c>
      <c r="H4103">
        <v>3.1276957988739014</v>
      </c>
      <c r="I4103">
        <v>57600.010245510071</v>
      </c>
      <c r="J4103">
        <f>ROUND(Table1[[#This Row],[Discharge Time (s)]]/3600,3)</f>
        <v>16</v>
      </c>
    </row>
    <row r="4104" spans="1:10" hidden="1">
      <c r="A4104" t="s">
        <v>11</v>
      </c>
      <c r="B4104">
        <v>6</v>
      </c>
      <c r="C4104" s="13">
        <v>4</v>
      </c>
      <c r="D4104" t="str">
        <f>IF(OR(MOD((Table1[[#This Row],[Cycle]])-1,8)=0,Table1[[#This Row],[Cycle]]=1),"Yes","No")</f>
        <v>No</v>
      </c>
      <c r="E4104">
        <v>9.9732517160149997E-3</v>
      </c>
      <c r="F4104">
        <f t="shared" si="70"/>
        <v>9.9732517160149996</v>
      </c>
      <c r="H4104">
        <v>3.1685245037078857</v>
      </c>
      <c r="I4104">
        <v>57600.010592439728</v>
      </c>
      <c r="J4104">
        <f>ROUND(Table1[[#This Row],[Discharge Time (s)]]/3600,3)</f>
        <v>16</v>
      </c>
    </row>
    <row r="4105" spans="1:10" hidden="1">
      <c r="A4105" t="s">
        <v>11</v>
      </c>
      <c r="B4105">
        <v>6</v>
      </c>
      <c r="C4105" s="13">
        <v>5</v>
      </c>
      <c r="D4105" t="str">
        <f>IF(OR(MOD((Table1[[#This Row],[Cycle]])-1,8)=0,Table1[[#This Row],[Cycle]]=1),"Yes","No")</f>
        <v>No</v>
      </c>
      <c r="E4105">
        <v>9.9753749804499994E-3</v>
      </c>
      <c r="F4105">
        <f t="shared" si="70"/>
        <v>9.9753749804499989</v>
      </c>
      <c r="H4105">
        <v>3.1669154167175293</v>
      </c>
      <c r="I4105">
        <v>57600.016710278695</v>
      </c>
      <c r="J4105">
        <f>ROUND(Table1[[#This Row],[Discharge Time (s)]]/3600,3)</f>
        <v>16</v>
      </c>
    </row>
    <row r="4106" spans="1:10" hidden="1">
      <c r="A4106" t="s">
        <v>11</v>
      </c>
      <c r="B4106">
        <v>6</v>
      </c>
      <c r="C4106" s="13">
        <v>6</v>
      </c>
      <c r="D4106" t="str">
        <f>IF(OR(MOD((Table1[[#This Row],[Cycle]])-1,8)=0,Table1[[#This Row],[Cycle]]=1),"Yes","No")</f>
        <v>No</v>
      </c>
      <c r="E4106">
        <v>9.9759011262330003E-3</v>
      </c>
      <c r="F4106">
        <f t="shared" si="70"/>
        <v>9.9759011262329995</v>
      </c>
      <c r="H4106">
        <v>3.1669154167175293</v>
      </c>
      <c r="I4106">
        <v>57600.010724883905</v>
      </c>
      <c r="J4106">
        <f>ROUND(Table1[[#This Row],[Discharge Time (s)]]/3600,3)</f>
        <v>16</v>
      </c>
    </row>
    <row r="4107" spans="1:10" hidden="1">
      <c r="A4107" t="s">
        <v>11</v>
      </c>
      <c r="B4107">
        <v>6</v>
      </c>
      <c r="C4107" s="13">
        <v>7</v>
      </c>
      <c r="D4107" t="str">
        <f>IF(OR(MOD((Table1[[#This Row],[Cycle]])-1,8)=0,Table1[[#This Row],[Cycle]]=1),"Yes","No")</f>
        <v>No</v>
      </c>
      <c r="E4107">
        <v>9.9769988458829999E-3</v>
      </c>
      <c r="F4107">
        <f t="shared" si="70"/>
        <v>9.9769988458829992</v>
      </c>
      <c r="H4107">
        <v>3.2092704772949219</v>
      </c>
      <c r="I4107">
        <v>57600.010711223265</v>
      </c>
      <c r="J4107">
        <f>ROUND(Table1[[#This Row],[Discharge Time (s)]]/3600,3)</f>
        <v>16</v>
      </c>
    </row>
    <row r="4108" spans="1:10" hidden="1">
      <c r="A4108" t="s">
        <v>11</v>
      </c>
      <c r="B4108">
        <v>6</v>
      </c>
      <c r="C4108" s="13">
        <v>8</v>
      </c>
      <c r="D4108" t="str">
        <f>IF(OR(MOD((Table1[[#This Row],[Cycle]])-1,8)=0,Table1[[#This Row],[Cycle]]=1),"Yes","No")</f>
        <v>No</v>
      </c>
      <c r="E4108">
        <v>0</v>
      </c>
      <c r="F4108">
        <f t="shared" si="70"/>
        <v>0</v>
      </c>
      <c r="H4108">
        <v>3.2092704772949219</v>
      </c>
      <c r="I4108">
        <v>0</v>
      </c>
      <c r="J4108">
        <f>ROUND(Table1[[#This Row],[Discharge Time (s)]]/3600,3)</f>
        <v>0</v>
      </c>
    </row>
    <row r="4109" spans="1:10" hidden="1">
      <c r="A4109" t="s">
        <v>11</v>
      </c>
      <c r="B4109">
        <v>6</v>
      </c>
      <c r="C4109" s="13">
        <v>9</v>
      </c>
      <c r="D4109" t="str">
        <f>IF(OR(MOD((Table1[[#This Row],[Cycle]])-1,8)=0,Table1[[#This Row],[Cycle]]=1),"Yes","No")</f>
        <v>Yes</v>
      </c>
      <c r="E4109">
        <v>2.0952391628943998E-2</v>
      </c>
      <c r="F4109">
        <f t="shared" si="70"/>
        <v>20.952391628944</v>
      </c>
      <c r="H4109">
        <v>3.0820760726928711</v>
      </c>
      <c r="I4109">
        <v>131804.94350744144</v>
      </c>
      <c r="J4109">
        <f>ROUND(Table1[[#This Row],[Discharge Time (s)]]/3600,3)</f>
        <v>36.612000000000002</v>
      </c>
    </row>
    <row r="4110" spans="1:10" hidden="1">
      <c r="A4110" t="s">
        <v>11</v>
      </c>
      <c r="B4110">
        <v>6</v>
      </c>
      <c r="C4110" s="13">
        <v>10</v>
      </c>
      <c r="D4110" t="str">
        <f>IF(OR(MOD((Table1[[#This Row],[Cycle]])-1,8)=0,Table1[[#This Row],[Cycle]]=1),"Yes","No")</f>
        <v>No</v>
      </c>
      <c r="E4110">
        <v>9.9756215072030006E-3</v>
      </c>
      <c r="F4110">
        <f t="shared" si="70"/>
        <v>9.9756215072029999</v>
      </c>
      <c r="H4110">
        <v>3.6947345733642578</v>
      </c>
      <c r="I4110">
        <v>57600.010448019631</v>
      </c>
      <c r="J4110">
        <f>ROUND(Table1[[#This Row],[Discharge Time (s)]]/3600,3)</f>
        <v>16</v>
      </c>
    </row>
    <row r="4111" spans="1:10" hidden="1">
      <c r="A4111" t="s">
        <v>11</v>
      </c>
      <c r="B4111">
        <v>6</v>
      </c>
      <c r="C4111" s="13">
        <v>11</v>
      </c>
      <c r="D4111" t="str">
        <f>IF(OR(MOD((Table1[[#This Row],[Cycle]])-1,8)=0,Table1[[#This Row],[Cycle]]=1),"Yes","No")</f>
        <v>No</v>
      </c>
      <c r="E4111">
        <v>9.9745455631970008E-3</v>
      </c>
      <c r="F4111">
        <f t="shared" si="70"/>
        <v>9.974545563197001</v>
      </c>
      <c r="H4111">
        <v>3.2092704772949219</v>
      </c>
      <c r="I4111">
        <v>57600.010587166937</v>
      </c>
      <c r="J4111">
        <f>ROUND(Table1[[#This Row],[Discharge Time (s)]]/3600,3)</f>
        <v>16</v>
      </c>
    </row>
    <row r="4112" spans="1:10" hidden="1">
      <c r="A4112" t="s">
        <v>11</v>
      </c>
      <c r="B4112">
        <v>6</v>
      </c>
      <c r="C4112" s="13">
        <v>12</v>
      </c>
      <c r="D4112" t="str">
        <f>IF(OR(MOD((Table1[[#This Row],[Cycle]])-1,8)=0,Table1[[#This Row],[Cycle]]=1),"Yes","No")</f>
        <v>No</v>
      </c>
      <c r="E4112">
        <v>9.9760999496530008E-3</v>
      </c>
      <c r="F4112">
        <f t="shared" si="70"/>
        <v>9.9760999496530012</v>
      </c>
      <c r="H4112">
        <v>3.1685245037078857</v>
      </c>
      <c r="I4112">
        <v>57600.013889793918</v>
      </c>
      <c r="J4112">
        <f>ROUND(Table1[[#This Row],[Discharge Time (s)]]/3600,3)</f>
        <v>16</v>
      </c>
    </row>
    <row r="4113" spans="1:10" hidden="1">
      <c r="A4113" t="s">
        <v>11</v>
      </c>
      <c r="B4113">
        <v>6</v>
      </c>
      <c r="C4113" s="13">
        <v>13</v>
      </c>
      <c r="D4113" t="str">
        <f>IF(OR(MOD((Table1[[#This Row],[Cycle]])-1,8)=0,Table1[[#This Row],[Cycle]]=1),"Yes","No")</f>
        <v>No</v>
      </c>
      <c r="E4113">
        <v>9.9788088823850006E-3</v>
      </c>
      <c r="F4113">
        <f t="shared" si="70"/>
        <v>9.9788088823850014</v>
      </c>
      <c r="H4113">
        <v>3.2109003067016602</v>
      </c>
      <c r="I4113">
        <v>57600.015719702511</v>
      </c>
      <c r="J4113">
        <f>ROUND(Table1[[#This Row],[Discharge Time (s)]]/3600,3)</f>
        <v>16</v>
      </c>
    </row>
    <row r="4114" spans="1:10" hidden="1">
      <c r="A4114" t="s">
        <v>11</v>
      </c>
      <c r="B4114">
        <v>6</v>
      </c>
      <c r="C4114" s="13">
        <v>14</v>
      </c>
      <c r="D4114" t="str">
        <f>IF(OR(MOD((Table1[[#This Row],[Cycle]])-1,8)=0,Table1[[#This Row],[Cycle]]=1),"Yes","No")</f>
        <v>No</v>
      </c>
      <c r="E4114">
        <v>9.9808172386289997E-3</v>
      </c>
      <c r="F4114">
        <f t="shared" si="70"/>
        <v>9.9808172386289993</v>
      </c>
      <c r="H4114">
        <v>3.1669154167175293</v>
      </c>
      <c r="I4114">
        <v>57600.010619271714</v>
      </c>
      <c r="J4114">
        <f>ROUND(Table1[[#This Row],[Discharge Time (s)]]/3600,3)</f>
        <v>16</v>
      </c>
    </row>
    <row r="4115" spans="1:10" hidden="1">
      <c r="A4115" t="s">
        <v>11</v>
      </c>
      <c r="B4115">
        <v>6</v>
      </c>
      <c r="C4115" s="13">
        <v>15</v>
      </c>
      <c r="D4115" t="str">
        <f>IF(OR(MOD((Table1[[#This Row],[Cycle]])-1,8)=0,Table1[[#This Row],[Cycle]]=1),"Yes","No")</f>
        <v>No</v>
      </c>
      <c r="E4115">
        <v>9.9951941964550005E-3</v>
      </c>
      <c r="F4115">
        <f t="shared" si="70"/>
        <v>9.9951941964550013</v>
      </c>
      <c r="H4115">
        <v>3.2092704772949219</v>
      </c>
      <c r="I4115">
        <v>57600.010695430341</v>
      </c>
      <c r="J4115">
        <f>ROUND(Table1[[#This Row],[Discharge Time (s)]]/3600,3)</f>
        <v>16</v>
      </c>
    </row>
    <row r="4116" spans="1:10" hidden="1">
      <c r="A4116" t="s">
        <v>11</v>
      </c>
      <c r="B4116">
        <v>6</v>
      </c>
      <c r="C4116" s="13">
        <v>16</v>
      </c>
      <c r="D4116" t="str">
        <f>IF(OR(MOD((Table1[[#This Row],[Cycle]])-1,8)=0,Table1[[#This Row],[Cycle]]=1),"Yes","No")</f>
        <v>No</v>
      </c>
      <c r="E4116">
        <v>0</v>
      </c>
      <c r="F4116">
        <f t="shared" si="70"/>
        <v>0</v>
      </c>
      <c r="H4116">
        <v>3.2092704772949219</v>
      </c>
      <c r="I4116">
        <v>0</v>
      </c>
      <c r="J4116">
        <f>ROUND(Table1[[#This Row],[Discharge Time (s)]]/3600,3)</f>
        <v>0</v>
      </c>
    </row>
    <row r="4117" spans="1:10" hidden="1">
      <c r="A4117" t="s">
        <v>11</v>
      </c>
      <c r="B4117">
        <v>6</v>
      </c>
      <c r="C4117" s="13">
        <v>17</v>
      </c>
      <c r="D4117" t="str">
        <f>IF(OR(MOD((Table1[[#This Row],[Cycle]])-1,8)=0,Table1[[#This Row],[Cycle]]=1),"Yes","No")</f>
        <v>Yes</v>
      </c>
      <c r="E4117">
        <v>2.0871363048552E-2</v>
      </c>
      <c r="F4117">
        <f t="shared" si="70"/>
        <v>20.871363048551999</v>
      </c>
      <c r="H4117">
        <v>3.295522928237915</v>
      </c>
      <c r="I4117">
        <v>130948.3215002436</v>
      </c>
      <c r="J4117">
        <f>ROUND(Table1[[#This Row],[Discharge Time (s)]]/3600,3)</f>
        <v>36.375</v>
      </c>
    </row>
    <row r="4118" spans="1:10" hidden="1">
      <c r="A4118" t="s">
        <v>11</v>
      </c>
      <c r="B4118">
        <v>6</v>
      </c>
      <c r="C4118" s="13">
        <v>18</v>
      </c>
      <c r="D4118" t="str">
        <f>IF(OR(MOD((Table1[[#This Row],[Cycle]])-1,8)=0,Table1[[#This Row],[Cycle]]=1),"Yes","No")</f>
        <v>No</v>
      </c>
      <c r="E4118">
        <v>9.9942338087310005E-3</v>
      </c>
      <c r="F4118">
        <f t="shared" si="70"/>
        <v>9.9942338087309999</v>
      </c>
      <c r="H4118">
        <v>3.6947345733642578</v>
      </c>
      <c r="I4118">
        <v>57600.01064476477</v>
      </c>
      <c r="J4118">
        <f>ROUND(Table1[[#This Row],[Discharge Time (s)]]/3600,3)</f>
        <v>16</v>
      </c>
    </row>
    <row r="4119" spans="1:10" hidden="1">
      <c r="A4119" t="s">
        <v>11</v>
      </c>
      <c r="B4119">
        <v>6</v>
      </c>
      <c r="C4119" s="13">
        <v>19</v>
      </c>
      <c r="D4119" t="str">
        <f>IF(OR(MOD((Table1[[#This Row],[Cycle]])-1,8)=0,Table1[[#This Row],[Cycle]]=1),"Yes","No")</f>
        <v>No</v>
      </c>
      <c r="E4119">
        <v>9.9908027340019998E-3</v>
      </c>
      <c r="F4119">
        <f t="shared" si="70"/>
        <v>9.9908027340019991</v>
      </c>
      <c r="H4119">
        <v>3.2109003067016602</v>
      </c>
      <c r="I4119">
        <v>57600.010705070461</v>
      </c>
      <c r="J4119">
        <f>ROUND(Table1[[#This Row],[Discharge Time (s)]]/3600,3)</f>
        <v>16</v>
      </c>
    </row>
    <row r="4120" spans="1:10" hidden="1">
      <c r="A4120" t="s">
        <v>11</v>
      </c>
      <c r="B4120">
        <v>6</v>
      </c>
      <c r="C4120" s="13">
        <v>20</v>
      </c>
      <c r="D4120" t="str">
        <f>IF(OR(MOD((Table1[[#This Row],[Cycle]])-1,8)=0,Table1[[#This Row],[Cycle]]=1),"Yes","No")</f>
        <v>No</v>
      </c>
      <c r="E4120">
        <v>9.9884751126659999E-3</v>
      </c>
      <c r="F4120">
        <f t="shared" si="70"/>
        <v>9.9884751126660003</v>
      </c>
      <c r="H4120">
        <v>3.1685245037078857</v>
      </c>
      <c r="I4120">
        <v>57600.010689321811</v>
      </c>
      <c r="J4120">
        <f>ROUND(Table1[[#This Row],[Discharge Time (s)]]/3600,3)</f>
        <v>16</v>
      </c>
    </row>
    <row r="4121" spans="1:10" hidden="1">
      <c r="A4121" t="s">
        <v>11</v>
      </c>
      <c r="B4121">
        <v>6</v>
      </c>
      <c r="C4121" s="13">
        <v>21</v>
      </c>
      <c r="D4121" t="str">
        <f>IF(OR(MOD((Table1[[#This Row],[Cycle]])-1,8)=0,Table1[[#This Row],[Cycle]]=1),"Yes","No")</f>
        <v>No</v>
      </c>
      <c r="E4121">
        <v>9.9936315062799999E-3</v>
      </c>
      <c r="F4121">
        <f t="shared" si="70"/>
        <v>9.9936315062799999</v>
      </c>
      <c r="H4121">
        <v>3.1701352596282959</v>
      </c>
      <c r="I4121">
        <v>57600.010605611038</v>
      </c>
      <c r="J4121">
        <f>ROUND(Table1[[#This Row],[Discharge Time (s)]]/3600,3)</f>
        <v>16</v>
      </c>
    </row>
    <row r="4122" spans="1:10" hidden="1">
      <c r="A4122" t="s">
        <v>11</v>
      </c>
      <c r="B4122">
        <v>6</v>
      </c>
      <c r="C4122" s="13">
        <v>22</v>
      </c>
      <c r="D4122" t="str">
        <f>IF(OR(MOD((Table1[[#This Row],[Cycle]])-1,8)=0,Table1[[#This Row],[Cycle]]=1),"Yes","No")</f>
        <v>No</v>
      </c>
      <c r="E4122">
        <v>9.9891009971480003E-3</v>
      </c>
      <c r="F4122">
        <f t="shared" si="70"/>
        <v>9.9891009971480003</v>
      </c>
      <c r="H4122">
        <v>3.2532329559326172</v>
      </c>
      <c r="I4122">
        <v>57600.010026058291</v>
      </c>
      <c r="J4122">
        <f>ROUND(Table1[[#This Row],[Discharge Time (s)]]/3600,3)</f>
        <v>16</v>
      </c>
    </row>
    <row r="4123" spans="1:10" hidden="1">
      <c r="A4123" t="s">
        <v>11</v>
      </c>
      <c r="B4123">
        <v>6</v>
      </c>
      <c r="C4123" s="13">
        <v>23</v>
      </c>
      <c r="D4123" t="str">
        <f>IF(OR(MOD((Table1[[#This Row],[Cycle]])-1,8)=0,Table1[[#This Row],[Cycle]]=1),"Yes","No")</f>
        <v>No</v>
      </c>
      <c r="E4123">
        <v>9.9897948228219995E-3</v>
      </c>
      <c r="F4123">
        <f t="shared" si="70"/>
        <v>9.9897948228219988</v>
      </c>
      <c r="H4123">
        <v>3.2109003067016602</v>
      </c>
      <c r="I4123">
        <v>57600.010684804438</v>
      </c>
      <c r="J4123">
        <f>ROUND(Table1[[#This Row],[Discharge Time (s)]]/3600,3)</f>
        <v>16</v>
      </c>
    </row>
    <row r="4124" spans="1:10" hidden="1">
      <c r="A4124" t="s">
        <v>11</v>
      </c>
      <c r="B4124">
        <v>6</v>
      </c>
      <c r="C4124" s="13">
        <v>24</v>
      </c>
      <c r="D4124" t="str">
        <f>IF(OR(MOD((Table1[[#This Row],[Cycle]])-1,8)=0,Table1[[#This Row],[Cycle]]=1),"Yes","No")</f>
        <v>No</v>
      </c>
      <c r="E4124">
        <v>0</v>
      </c>
      <c r="F4124">
        <f t="shared" si="70"/>
        <v>0</v>
      </c>
      <c r="H4124">
        <v>3.2109003067016602</v>
      </c>
      <c r="I4124">
        <v>0</v>
      </c>
      <c r="J4124">
        <f>ROUND(Table1[[#This Row],[Discharge Time (s)]]/3600,3)</f>
        <v>0</v>
      </c>
    </row>
    <row r="4125" spans="1:10" hidden="1">
      <c r="A4125" t="s">
        <v>11</v>
      </c>
      <c r="B4125">
        <v>6</v>
      </c>
      <c r="C4125" s="13">
        <v>25</v>
      </c>
      <c r="D4125" t="str">
        <f>IF(OR(MOD((Table1[[#This Row],[Cycle]])-1,8)=0,Table1[[#This Row],[Cycle]]=1),"Yes","No")</f>
        <v>Yes</v>
      </c>
      <c r="E4125">
        <v>2.0846076649956E-2</v>
      </c>
      <c r="F4125">
        <f t="shared" si="70"/>
        <v>20.846076649956</v>
      </c>
      <c r="H4125">
        <v>3.2125318050384521</v>
      </c>
      <c r="I4125">
        <v>130964.10484150155</v>
      </c>
      <c r="J4125">
        <f>ROUND(Table1[[#This Row],[Discharge Time (s)]]/3600,3)</f>
        <v>36.378999999999998</v>
      </c>
    </row>
    <row r="4126" spans="1:10" hidden="1">
      <c r="A4126" t="s">
        <v>11</v>
      </c>
      <c r="B4126">
        <v>6</v>
      </c>
      <c r="C4126" s="13">
        <v>26</v>
      </c>
      <c r="D4126" t="str">
        <f>IF(OR(MOD((Table1[[#This Row],[Cycle]])-1,8)=0,Table1[[#This Row],[Cycle]]=1),"Yes","No")</f>
        <v>No</v>
      </c>
      <c r="E4126">
        <v>9.9807223915439995E-3</v>
      </c>
      <c r="F4126">
        <f t="shared" si="70"/>
        <v>9.9807223915439991</v>
      </c>
      <c r="H4126">
        <v>3.6947345733642578</v>
      </c>
      <c r="I4126">
        <v>57600.010767146377</v>
      </c>
      <c r="J4126">
        <f>ROUND(Table1[[#This Row],[Discharge Time (s)]]/3600,3)</f>
        <v>16</v>
      </c>
    </row>
    <row r="4127" spans="1:10" hidden="1">
      <c r="A4127" t="s">
        <v>11</v>
      </c>
      <c r="B4127">
        <v>6</v>
      </c>
      <c r="C4127" s="13">
        <v>27</v>
      </c>
      <c r="D4127" t="str">
        <f>IF(OR(MOD((Table1[[#This Row],[Cycle]])-1,8)=0,Table1[[#This Row],[Cycle]]=1),"Yes","No")</f>
        <v>No</v>
      </c>
      <c r="E4127">
        <v>9.9813911437339996E-3</v>
      </c>
      <c r="F4127">
        <f t="shared" si="70"/>
        <v>9.9813911437339993</v>
      </c>
      <c r="H4127">
        <v>3.2109003067016602</v>
      </c>
      <c r="I4127">
        <v>57600.01001888969</v>
      </c>
      <c r="J4127">
        <f>ROUND(Table1[[#This Row],[Discharge Time (s)]]/3600,3)</f>
        <v>16</v>
      </c>
    </row>
    <row r="4128" spans="1:10" hidden="1">
      <c r="A4128" t="s">
        <v>11</v>
      </c>
      <c r="B4128">
        <v>6</v>
      </c>
      <c r="C4128" s="13">
        <v>28</v>
      </c>
      <c r="D4128" t="str">
        <f>IF(OR(MOD((Table1[[#This Row],[Cycle]])-1,8)=0,Table1[[#This Row],[Cycle]]=1),"Yes","No")</f>
        <v>No</v>
      </c>
      <c r="E4128">
        <v>9.9792326432039998E-3</v>
      </c>
      <c r="F4128">
        <f t="shared" si="70"/>
        <v>9.9792326432039999</v>
      </c>
      <c r="H4128">
        <v>3.2109003067016602</v>
      </c>
      <c r="I4128">
        <v>57600.010648724558</v>
      </c>
      <c r="J4128">
        <f>ROUND(Table1[[#This Row],[Discharge Time (s)]]/3600,3)</f>
        <v>16</v>
      </c>
    </row>
    <row r="4129" spans="1:10" hidden="1">
      <c r="A4129" t="s">
        <v>11</v>
      </c>
      <c r="B4129">
        <v>6</v>
      </c>
      <c r="C4129" s="13">
        <v>29</v>
      </c>
      <c r="D4129" t="str">
        <f>IF(OR(MOD((Table1[[#This Row],[Cycle]])-1,8)=0,Table1[[#This Row],[Cycle]]=1),"Yes","No")</f>
        <v>No</v>
      </c>
      <c r="E4129">
        <v>9.976523872902E-3</v>
      </c>
      <c r="F4129">
        <f t="shared" si="70"/>
        <v>9.9765238729019998</v>
      </c>
      <c r="H4129">
        <v>3.2532329559326172</v>
      </c>
      <c r="I4129">
        <v>57600.016817475072</v>
      </c>
      <c r="J4129">
        <f>ROUND(Table1[[#This Row],[Discharge Time (s)]]/3600,3)</f>
        <v>16</v>
      </c>
    </row>
    <row r="4130" spans="1:10" hidden="1">
      <c r="A4130" t="s">
        <v>11</v>
      </c>
      <c r="B4130">
        <v>6</v>
      </c>
      <c r="C4130" s="13">
        <v>30</v>
      </c>
      <c r="D4130" t="str">
        <f>IF(OR(MOD((Table1[[#This Row],[Cycle]])-1,8)=0,Table1[[#This Row],[Cycle]]=1),"Yes","No")</f>
        <v>No</v>
      </c>
      <c r="E4130">
        <v>9.9878515932809997E-3</v>
      </c>
      <c r="F4130">
        <f t="shared" si="70"/>
        <v>9.9878515932810004</v>
      </c>
      <c r="H4130">
        <v>3.254885196685791</v>
      </c>
      <c r="I4130">
        <v>57600.022630680949</v>
      </c>
      <c r="J4130">
        <f>ROUND(Table1[[#This Row],[Discharge Time (s)]]/3600,3)</f>
        <v>16</v>
      </c>
    </row>
    <row r="4131" spans="1:10" hidden="1">
      <c r="A4131" t="s">
        <v>11</v>
      </c>
      <c r="B4131">
        <v>6</v>
      </c>
      <c r="C4131" s="13">
        <v>31</v>
      </c>
      <c r="D4131" t="str">
        <f>IF(OR(MOD((Table1[[#This Row],[Cycle]])-1,8)=0,Table1[[#This Row],[Cycle]]=1),"Yes","No")</f>
        <v>No</v>
      </c>
      <c r="E4131">
        <v>9.9837167789529994E-3</v>
      </c>
      <c r="F4131">
        <f t="shared" si="70"/>
        <v>9.9837167789529992</v>
      </c>
      <c r="H4131">
        <v>3.2109003067016602</v>
      </c>
      <c r="I4131">
        <v>57600.016166676782</v>
      </c>
      <c r="J4131">
        <f>ROUND(Table1[[#This Row],[Discharge Time (s)]]/3600,3)</f>
        <v>16</v>
      </c>
    </row>
    <row r="4132" spans="1:10" hidden="1">
      <c r="A4132" t="s">
        <v>11</v>
      </c>
      <c r="B4132">
        <v>6</v>
      </c>
      <c r="C4132" s="13">
        <v>32</v>
      </c>
      <c r="D4132" t="str">
        <f>IF(OR(MOD((Table1[[#This Row],[Cycle]])-1,8)=0,Table1[[#This Row],[Cycle]]=1),"Yes","No")</f>
        <v>No</v>
      </c>
      <c r="E4132">
        <v>0</v>
      </c>
      <c r="F4132">
        <f t="shared" si="70"/>
        <v>0</v>
      </c>
      <c r="H4132">
        <v>3.2109003067016602</v>
      </c>
      <c r="I4132">
        <v>0</v>
      </c>
      <c r="J4132">
        <f>ROUND(Table1[[#This Row],[Discharge Time (s)]]/3600,3)</f>
        <v>0</v>
      </c>
    </row>
    <row r="4133" spans="1:10" hidden="1">
      <c r="A4133" t="s">
        <v>11</v>
      </c>
      <c r="B4133">
        <v>6</v>
      </c>
      <c r="C4133" s="13">
        <v>33</v>
      </c>
      <c r="D4133" t="str">
        <f>IF(OR(MOD((Table1[[#This Row],[Cycle]])-1,8)=0,Table1[[#This Row],[Cycle]]=1),"Yes","No")</f>
        <v>Yes</v>
      </c>
      <c r="E4133">
        <v>2.0782776632947E-2</v>
      </c>
      <c r="F4133">
        <f t="shared" si="70"/>
        <v>20.782776632946998</v>
      </c>
      <c r="H4133">
        <v>0</v>
      </c>
      <c r="I4133">
        <v>130686.44742642816</v>
      </c>
      <c r="J4133">
        <f>ROUND(Table1[[#This Row],[Discharge Time (s)]]/3600,3)</f>
        <v>36.302</v>
      </c>
    </row>
    <row r="4134" spans="1:10" hidden="1">
      <c r="A4134" t="s">
        <v>11</v>
      </c>
      <c r="B4134">
        <v>6</v>
      </c>
      <c r="C4134" s="13">
        <v>34</v>
      </c>
      <c r="D4134" t="str">
        <f>IF(OR(MOD((Table1[[#This Row],[Cycle]])-1,8)=0,Table1[[#This Row],[Cycle]]=1),"Yes","No")</f>
        <v>No</v>
      </c>
      <c r="E4134">
        <v>9.9786333670949991E-3</v>
      </c>
      <c r="F4134">
        <f t="shared" si="70"/>
        <v>9.9786333670949983</v>
      </c>
      <c r="H4134">
        <v>3.650749683380127</v>
      </c>
      <c r="I4134">
        <v>57600.039788295762</v>
      </c>
      <c r="J4134">
        <f>ROUND(Table1[[#This Row],[Discharge Time (s)]]/3600,3)</f>
        <v>16</v>
      </c>
    </row>
    <row r="4135" spans="1:10" hidden="1">
      <c r="A4135" t="s">
        <v>11</v>
      </c>
      <c r="B4135">
        <v>6</v>
      </c>
      <c r="C4135" s="13">
        <v>35</v>
      </c>
      <c r="D4135" t="str">
        <f>IF(OR(MOD((Table1[[#This Row],[Cycle]])-1,8)=0,Table1[[#This Row],[Cycle]]=1),"Yes","No")</f>
        <v>No</v>
      </c>
      <c r="E4135">
        <v>9.9783771040279998E-3</v>
      </c>
      <c r="F4135">
        <f t="shared" si="70"/>
        <v>9.9783771040280005</v>
      </c>
      <c r="H4135">
        <v>3.2125318050384521</v>
      </c>
      <c r="I4135">
        <v>57600.024436310239</v>
      </c>
      <c r="J4135">
        <f>ROUND(Table1[[#This Row],[Discharge Time (s)]]/3600,3)</f>
        <v>16</v>
      </c>
    </row>
    <row r="4136" spans="1:10" hidden="1">
      <c r="A4136" t="s">
        <v>11</v>
      </c>
      <c r="B4136">
        <v>6</v>
      </c>
      <c r="C4136" s="13">
        <v>36</v>
      </c>
      <c r="D4136" t="str">
        <f>IF(OR(MOD((Table1[[#This Row],[Cycle]])-1,8)=0,Table1[[#This Row],[Cycle]]=1),"Yes","No")</f>
        <v>No</v>
      </c>
      <c r="E4136">
        <v>9.9770666969920003E-3</v>
      </c>
      <c r="F4136">
        <f t="shared" si="70"/>
        <v>9.9770666969920008</v>
      </c>
      <c r="H4136">
        <v>3.2971956729888916</v>
      </c>
      <c r="I4136">
        <v>57600.039709260462</v>
      </c>
      <c r="J4136">
        <f>ROUND(Table1[[#This Row],[Discharge Time (s)]]/3600,3)</f>
        <v>16</v>
      </c>
    </row>
    <row r="4137" spans="1:10" hidden="1">
      <c r="A4137" t="s">
        <v>11</v>
      </c>
      <c r="B4137">
        <v>6</v>
      </c>
      <c r="C4137" s="13">
        <v>37</v>
      </c>
      <c r="D4137" t="str">
        <f>IF(OR(MOD((Table1[[#This Row],[Cycle]])-1,8)=0,Table1[[#This Row],[Cycle]]=1),"Yes","No")</f>
        <v>No</v>
      </c>
      <c r="E4137">
        <v>9.9728252495510008E-3</v>
      </c>
      <c r="F4137">
        <f t="shared" si="70"/>
        <v>9.9728252495510006</v>
      </c>
      <c r="H4137">
        <v>3.254885196685791</v>
      </c>
      <c r="I4137">
        <v>57600.03968408666</v>
      </c>
      <c r="J4137">
        <f>ROUND(Table1[[#This Row],[Discharge Time (s)]]/3600,3)</f>
        <v>16</v>
      </c>
    </row>
    <row r="4138" spans="1:10" hidden="1">
      <c r="A4138" t="s">
        <v>11</v>
      </c>
      <c r="B4138">
        <v>6</v>
      </c>
      <c r="C4138" s="13">
        <v>38</v>
      </c>
      <c r="D4138" t="str">
        <f>IF(OR(MOD((Table1[[#This Row],[Cycle]])-1,8)=0,Table1[[#This Row],[Cycle]]=1),"Yes","No")</f>
        <v>No</v>
      </c>
      <c r="E4138">
        <v>9.9710799387229994E-3</v>
      </c>
      <c r="F4138">
        <f t="shared" si="70"/>
        <v>9.9710799387229994</v>
      </c>
      <c r="H4138">
        <v>3.2125318050384521</v>
      </c>
      <c r="I4138">
        <v>57600.039652182866</v>
      </c>
      <c r="J4138">
        <f>ROUND(Table1[[#This Row],[Discharge Time (s)]]/3600,3)</f>
        <v>16</v>
      </c>
    </row>
    <row r="4139" spans="1:10" hidden="1">
      <c r="A4139" t="s">
        <v>11</v>
      </c>
      <c r="B4139">
        <v>6</v>
      </c>
      <c r="C4139" s="13">
        <v>39</v>
      </c>
      <c r="D4139" t="str">
        <f>IF(OR(MOD((Table1[[#This Row],[Cycle]])-1,8)=0,Table1[[#This Row],[Cycle]]=1),"Yes","No")</f>
        <v>No</v>
      </c>
      <c r="E4139">
        <v>9.9681068527329997E-3</v>
      </c>
      <c r="F4139">
        <f t="shared" si="70"/>
        <v>9.9681068527329995</v>
      </c>
      <c r="H4139">
        <v>3.2988700866699219</v>
      </c>
      <c r="I4139">
        <v>57600.034530009056</v>
      </c>
      <c r="J4139">
        <f>ROUND(Table1[[#This Row],[Discharge Time (s)]]/3600,3)</f>
        <v>16</v>
      </c>
    </row>
    <row r="4140" spans="1:10" hidden="1">
      <c r="A4140" t="s">
        <v>11</v>
      </c>
      <c r="B4140">
        <v>6</v>
      </c>
      <c r="C4140" s="13">
        <v>40</v>
      </c>
      <c r="D4140" t="str">
        <f>IF(OR(MOD((Table1[[#This Row],[Cycle]])-1,8)=0,Table1[[#This Row],[Cycle]]=1),"Yes","No")</f>
        <v>No</v>
      </c>
      <c r="E4140">
        <v>0</v>
      </c>
      <c r="F4140">
        <f t="shared" si="70"/>
        <v>0</v>
      </c>
      <c r="H4140">
        <v>3.2988700866699219</v>
      </c>
      <c r="I4140">
        <v>0</v>
      </c>
      <c r="J4140">
        <f>ROUND(Table1[[#This Row],[Discharge Time (s)]]/3600,3)</f>
        <v>0</v>
      </c>
    </row>
    <row r="4141" spans="1:10" hidden="1">
      <c r="A4141" t="s">
        <v>11</v>
      </c>
      <c r="B4141">
        <v>6</v>
      </c>
      <c r="C4141" s="13">
        <v>41</v>
      </c>
      <c r="D4141" t="str">
        <f>IF(OR(MOD((Table1[[#This Row],[Cycle]])-1,8)=0,Table1[[#This Row],[Cycle]]=1),"Yes","No")</f>
        <v>Yes</v>
      </c>
      <c r="E4141">
        <v>2.0795033886674998E-2</v>
      </c>
      <c r="F4141">
        <f t="shared" si="70"/>
        <v>20.795033886674997</v>
      </c>
      <c r="H4141">
        <v>3.2988700866699219</v>
      </c>
      <c r="I4141">
        <v>130865.71049225632</v>
      </c>
      <c r="J4141">
        <f>ROUND(Table1[[#This Row],[Discharge Time (s)]]/3600,3)</f>
        <v>36.351999999999997</v>
      </c>
    </row>
    <row r="4142" spans="1:10" hidden="1">
      <c r="A4142" t="s">
        <v>11</v>
      </c>
      <c r="B4142">
        <v>6</v>
      </c>
      <c r="C4142" s="13">
        <v>42</v>
      </c>
      <c r="D4142" t="str">
        <f>IF(OR(MOD((Table1[[#This Row],[Cycle]])-1,8)=0,Table1[[#This Row],[Cycle]]=1),"Yes","No")</f>
        <v>No</v>
      </c>
      <c r="E4142">
        <v>9.9755358791089998E-3</v>
      </c>
      <c r="F4142">
        <f t="shared" si="70"/>
        <v>9.9755358791089996</v>
      </c>
      <c r="H4142">
        <v>3.6526045799255371</v>
      </c>
      <c r="I4142">
        <v>57600.039546974091</v>
      </c>
      <c r="J4142">
        <f>ROUND(Table1[[#This Row],[Discharge Time (s)]]/3600,3)</f>
        <v>16</v>
      </c>
    </row>
    <row r="4143" spans="1:10" hidden="1">
      <c r="A4143" t="s">
        <v>11</v>
      </c>
      <c r="B4143">
        <v>6</v>
      </c>
      <c r="C4143" s="13">
        <v>43</v>
      </c>
      <c r="D4143" t="str">
        <f>IF(OR(MOD((Table1[[#This Row],[Cycle]])-1,8)=0,Table1[[#This Row],[Cycle]]=1),"Yes","No")</f>
        <v>No</v>
      </c>
      <c r="E4143">
        <v>9.974497484975E-3</v>
      </c>
      <c r="F4143">
        <f t="shared" si="70"/>
        <v>9.9744974849750001</v>
      </c>
      <c r="H4143">
        <v>3.1276957988739014</v>
      </c>
      <c r="I4143">
        <v>57600.039776963269</v>
      </c>
      <c r="J4143">
        <f>ROUND(Table1[[#This Row],[Discharge Time (s)]]/3600,3)</f>
        <v>16</v>
      </c>
    </row>
    <row r="4144" spans="1:10" hidden="1">
      <c r="A4144" t="s">
        <v>11</v>
      </c>
      <c r="B4144">
        <v>6</v>
      </c>
      <c r="C4144" s="13">
        <v>44</v>
      </c>
      <c r="D4144" t="str">
        <f>IF(OR(MOD((Table1[[#This Row],[Cycle]])-1,8)=0,Table1[[#This Row],[Cycle]]=1),"Yes","No")</f>
        <v>No</v>
      </c>
      <c r="E4144">
        <v>9.9746343126599999E-3</v>
      </c>
      <c r="F4144">
        <f t="shared" si="70"/>
        <v>9.9746343126599992</v>
      </c>
      <c r="H4144">
        <v>3.2565391063690186</v>
      </c>
      <c r="I4144">
        <v>57600.040531839099</v>
      </c>
      <c r="J4144">
        <f>ROUND(Table1[[#This Row],[Discharge Time (s)]]/3600,3)</f>
        <v>16</v>
      </c>
    </row>
    <row r="4145" spans="1:10" hidden="1">
      <c r="A4145" t="s">
        <v>11</v>
      </c>
      <c r="B4145">
        <v>6</v>
      </c>
      <c r="C4145" s="13">
        <v>45</v>
      </c>
      <c r="D4145" t="str">
        <f>IF(OR(MOD((Table1[[#This Row],[Cycle]])-1,8)=0,Table1[[#This Row],[Cycle]]=1),"Yes","No")</f>
        <v>No</v>
      </c>
      <c r="E4145">
        <v>9.9781368295719999E-3</v>
      </c>
      <c r="F4145">
        <f t="shared" si="70"/>
        <v>9.9781368295719997</v>
      </c>
      <c r="H4145">
        <v>3.2988700866699219</v>
      </c>
      <c r="I4145">
        <v>57600.038931976451</v>
      </c>
      <c r="J4145">
        <f>ROUND(Table1[[#This Row],[Discharge Time (s)]]/3600,3)</f>
        <v>16</v>
      </c>
    </row>
    <row r="4146" spans="1:10" hidden="1">
      <c r="A4146" t="s">
        <v>11</v>
      </c>
      <c r="B4146">
        <v>6</v>
      </c>
      <c r="C4146" s="13">
        <v>46</v>
      </c>
      <c r="D4146" t="str">
        <f>IF(OR(MOD((Table1[[#This Row],[Cycle]])-1,8)=0,Table1[[#This Row],[Cycle]]=1),"Yes","No")</f>
        <v>No</v>
      </c>
      <c r="E4146">
        <v>9.9763148873090006E-3</v>
      </c>
      <c r="F4146">
        <f t="shared" si="70"/>
        <v>9.976314887309</v>
      </c>
      <c r="H4146">
        <v>3.2565391063690186</v>
      </c>
      <c r="I4146">
        <v>57600.039549201567</v>
      </c>
      <c r="J4146">
        <f>ROUND(Table1[[#This Row],[Discharge Time (s)]]/3600,3)</f>
        <v>16</v>
      </c>
    </row>
    <row r="4147" spans="1:10" hidden="1">
      <c r="A4147" t="s">
        <v>11</v>
      </c>
      <c r="B4147">
        <v>6</v>
      </c>
      <c r="C4147" s="13">
        <v>47</v>
      </c>
      <c r="D4147" t="str">
        <f>IF(OR(MOD((Table1[[#This Row],[Cycle]])-1,8)=0,Table1[[#This Row],[Cycle]]=1),"Yes","No")</f>
        <v>No</v>
      </c>
      <c r="E4147">
        <v>9.9682113873729994E-3</v>
      </c>
      <c r="F4147">
        <f t="shared" si="70"/>
        <v>9.9682113873729996</v>
      </c>
      <c r="H4147">
        <v>3.3411581516265869</v>
      </c>
      <c r="I4147">
        <v>57600.019944765474</v>
      </c>
      <c r="J4147">
        <f>ROUND(Table1[[#This Row],[Discharge Time (s)]]/3600,3)</f>
        <v>16</v>
      </c>
    </row>
    <row r="4148" spans="1:10" hidden="1">
      <c r="A4148" t="s">
        <v>11</v>
      </c>
      <c r="B4148">
        <v>6</v>
      </c>
      <c r="C4148" s="13">
        <v>48</v>
      </c>
      <c r="D4148" t="str">
        <f>IF(OR(MOD((Table1[[#This Row],[Cycle]])-1,8)=0,Table1[[#This Row],[Cycle]]=1),"Yes","No")</f>
        <v>No</v>
      </c>
      <c r="E4148">
        <v>0</v>
      </c>
      <c r="F4148">
        <f t="shared" si="70"/>
        <v>0</v>
      </c>
      <c r="H4148">
        <v>3.3411581516265869</v>
      </c>
      <c r="I4148">
        <v>0</v>
      </c>
      <c r="J4148">
        <f>ROUND(Table1[[#This Row],[Discharge Time (s)]]/3600,3)</f>
        <v>0</v>
      </c>
    </row>
    <row r="4149" spans="1:10" hidden="1">
      <c r="A4149" t="s">
        <v>11</v>
      </c>
      <c r="B4149">
        <v>6</v>
      </c>
      <c r="C4149" s="13">
        <v>49</v>
      </c>
      <c r="D4149" t="str">
        <f>IF(OR(MOD((Table1[[#This Row],[Cycle]])-1,8)=0,Table1[[#This Row],[Cycle]]=1),"Yes","No")</f>
        <v>Yes</v>
      </c>
      <c r="E4149">
        <v>2.0746755450093E-2</v>
      </c>
      <c r="F4149">
        <f t="shared" si="70"/>
        <v>20.746755450093001</v>
      </c>
      <c r="H4149">
        <v>3.2581946849822998</v>
      </c>
      <c r="I4149">
        <v>130525.19399839381</v>
      </c>
      <c r="J4149">
        <f>ROUND(Table1[[#This Row],[Discharge Time (s)]]/3600,3)</f>
        <v>36.256999999999998</v>
      </c>
    </row>
    <row r="4150" spans="1:10" hidden="1">
      <c r="A4150" t="s">
        <v>11</v>
      </c>
      <c r="B4150">
        <v>6</v>
      </c>
      <c r="C4150" s="13">
        <v>50</v>
      </c>
      <c r="D4150" t="str">
        <f>IF(OR(MOD((Table1[[#This Row],[Cycle]])-1,8)=0,Table1[[#This Row],[Cycle]]=1),"Yes","No")</f>
        <v>No</v>
      </c>
      <c r="E4150">
        <v>9.9784307954449997E-3</v>
      </c>
      <c r="F4150">
        <f t="shared" ref="F4150:F4213" si="71">1000*E4150</f>
        <v>9.978430795445</v>
      </c>
      <c r="H4150">
        <v>3.6966118812561035</v>
      </c>
      <c r="I4150">
        <v>57600.039375440479</v>
      </c>
      <c r="J4150">
        <f>ROUND(Table1[[#This Row],[Discharge Time (s)]]/3600,3)</f>
        <v>16</v>
      </c>
    </row>
    <row r="4151" spans="1:10" hidden="1">
      <c r="A4151" t="s">
        <v>11</v>
      </c>
      <c r="B4151">
        <v>6</v>
      </c>
      <c r="C4151" s="13">
        <v>51</v>
      </c>
      <c r="D4151" t="str">
        <f>IF(OR(MOD((Table1[[#This Row],[Cycle]])-1,8)=0,Table1[[#This Row],[Cycle]]=1),"Yes","No")</f>
        <v>No</v>
      </c>
      <c r="E4151">
        <v>9.9759371296300001E-3</v>
      </c>
      <c r="F4151">
        <f t="shared" si="71"/>
        <v>9.975937129630001</v>
      </c>
      <c r="H4151">
        <v>3.2565391063690186</v>
      </c>
      <c r="I4151">
        <v>57600.039655009183</v>
      </c>
      <c r="J4151">
        <f>ROUND(Table1[[#This Row],[Discharge Time (s)]]/3600,3)</f>
        <v>16</v>
      </c>
    </row>
    <row r="4152" spans="1:10" hidden="1">
      <c r="A4152" t="s">
        <v>11</v>
      </c>
      <c r="B4152">
        <v>6</v>
      </c>
      <c r="C4152" s="13">
        <v>52</v>
      </c>
      <c r="D4152" t="str">
        <f>IF(OR(MOD((Table1[[#This Row],[Cycle]])-1,8)=0,Table1[[#This Row],[Cycle]]=1),"Yes","No")</f>
        <v>No</v>
      </c>
      <c r="E4152">
        <v>9.9762300090819999E-3</v>
      </c>
      <c r="F4152">
        <f t="shared" si="71"/>
        <v>9.9762300090820002</v>
      </c>
      <c r="H4152">
        <v>3.2581946849822998</v>
      </c>
      <c r="I4152">
        <v>57600.039728953168</v>
      </c>
      <c r="J4152">
        <f>ROUND(Table1[[#This Row],[Discharge Time (s)]]/3600,3)</f>
        <v>16</v>
      </c>
    </row>
    <row r="4153" spans="1:10" hidden="1">
      <c r="A4153" t="s">
        <v>11</v>
      </c>
      <c r="B4153">
        <v>6</v>
      </c>
      <c r="C4153" s="13">
        <v>53</v>
      </c>
      <c r="D4153" t="str">
        <f>IF(OR(MOD((Table1[[#This Row],[Cycle]])-1,8)=0,Table1[[#This Row],[Cycle]]=1),"Yes","No")</f>
        <v>No</v>
      </c>
      <c r="E4153">
        <v>9.97490380942E-3</v>
      </c>
      <c r="F4153">
        <f t="shared" si="71"/>
        <v>9.9749038094200007</v>
      </c>
      <c r="H4153">
        <v>3.3428552150726318</v>
      </c>
      <c r="I4153">
        <v>57600.026182663751</v>
      </c>
      <c r="J4153">
        <f>ROUND(Table1[[#This Row],[Discharge Time (s)]]/3600,3)</f>
        <v>16</v>
      </c>
    </row>
    <row r="4154" spans="1:10" hidden="1">
      <c r="A4154" t="s">
        <v>11</v>
      </c>
      <c r="B4154">
        <v>6</v>
      </c>
      <c r="C4154" s="13">
        <v>54</v>
      </c>
      <c r="D4154" t="str">
        <f>IF(OR(MOD((Table1[[#This Row],[Cycle]])-1,8)=0,Table1[[#This Row],[Cycle]]=1),"Yes","No")</f>
        <v>No</v>
      </c>
      <c r="E4154">
        <v>9.9783191060849995E-3</v>
      </c>
      <c r="F4154">
        <f t="shared" si="71"/>
        <v>9.9783191060849994</v>
      </c>
      <c r="H4154">
        <v>3.3851208686828613</v>
      </c>
      <c r="I4154">
        <v>57600.041825986125</v>
      </c>
      <c r="J4154">
        <f>ROUND(Table1[[#This Row],[Discharge Time (s)]]/3600,3)</f>
        <v>16</v>
      </c>
    </row>
    <row r="4155" spans="1:10" hidden="1">
      <c r="A4155" t="s">
        <v>11</v>
      </c>
      <c r="B4155">
        <v>6</v>
      </c>
      <c r="C4155" s="13">
        <v>55</v>
      </c>
      <c r="D4155" t="str">
        <f>IF(OR(MOD((Table1[[#This Row],[Cycle]])-1,8)=0,Table1[[#This Row],[Cycle]]=1),"Yes","No")</f>
        <v>No</v>
      </c>
      <c r="E4155">
        <v>9.9807761856570004E-3</v>
      </c>
      <c r="F4155">
        <f t="shared" si="71"/>
        <v>9.9807761856569996</v>
      </c>
      <c r="H4155">
        <v>3.2581946849822998</v>
      </c>
      <c r="I4155">
        <v>57600.043403638607</v>
      </c>
      <c r="J4155">
        <f>ROUND(Table1[[#This Row],[Discharge Time (s)]]/3600,3)</f>
        <v>16</v>
      </c>
    </row>
    <row r="4156" spans="1:10" hidden="1">
      <c r="A4156" t="s">
        <v>11</v>
      </c>
      <c r="B4156">
        <v>6</v>
      </c>
      <c r="C4156" s="13">
        <v>56</v>
      </c>
      <c r="D4156" t="str">
        <f>IF(OR(MOD((Table1[[#This Row],[Cycle]])-1,8)=0,Table1[[#This Row],[Cycle]]=1),"Yes","No")</f>
        <v>No</v>
      </c>
      <c r="E4156">
        <v>0</v>
      </c>
      <c r="F4156">
        <f t="shared" si="71"/>
        <v>0</v>
      </c>
      <c r="H4156">
        <v>3.2581946849822998</v>
      </c>
      <c r="I4156">
        <v>0</v>
      </c>
      <c r="J4156">
        <f>ROUND(Table1[[#This Row],[Discharge Time (s)]]/3600,3)</f>
        <v>0</v>
      </c>
    </row>
    <row r="4157" spans="1:10" hidden="1">
      <c r="A4157" t="s">
        <v>11</v>
      </c>
      <c r="B4157">
        <v>6</v>
      </c>
      <c r="C4157" s="13">
        <v>57</v>
      </c>
      <c r="D4157" t="str">
        <f>IF(OR(MOD((Table1[[#This Row],[Cycle]])-1,8)=0,Table1[[#This Row],[Cycle]]=1),"Yes","No")</f>
        <v>Yes</v>
      </c>
      <c r="E4157">
        <v>2.0703703529741001E-2</v>
      </c>
      <c r="F4157">
        <f t="shared" si="71"/>
        <v>20.703703529741002</v>
      </c>
      <c r="H4157">
        <v>3.2565391063690186</v>
      </c>
      <c r="I4157">
        <v>130059.78932398515</v>
      </c>
      <c r="J4157">
        <f>ROUND(Table1[[#This Row],[Discharge Time (s)]]/3600,3)</f>
        <v>36.128</v>
      </c>
    </row>
    <row r="4158" spans="1:10" hidden="1">
      <c r="A4158" t="s">
        <v>11</v>
      </c>
      <c r="B4158">
        <v>6</v>
      </c>
      <c r="C4158" s="13">
        <v>58</v>
      </c>
      <c r="D4158" t="str">
        <f>IF(OR(MOD((Table1[[#This Row],[Cycle]])-1,8)=0,Table1[[#This Row],[Cycle]]=1),"Yes","No")</f>
        <v>No</v>
      </c>
      <c r="E4158">
        <v>9.9787718059619994E-3</v>
      </c>
      <c r="F4158">
        <f t="shared" si="71"/>
        <v>9.9787718059619994</v>
      </c>
      <c r="H4158">
        <v>3.6966118812561035</v>
      </c>
      <c r="I4158">
        <v>57600.039459908243</v>
      </c>
      <c r="J4158">
        <f>ROUND(Table1[[#This Row],[Discharge Time (s)]]/3600,3)</f>
        <v>16</v>
      </c>
    </row>
    <row r="4159" spans="1:10" hidden="1">
      <c r="A4159" t="s">
        <v>11</v>
      </c>
      <c r="B4159">
        <v>6</v>
      </c>
      <c r="C4159" s="13">
        <v>59</v>
      </c>
      <c r="D4159" t="str">
        <f>IF(OR(MOD((Table1[[#This Row],[Cycle]])-1,8)=0,Table1[[#This Row],[Cycle]]=1),"Yes","No")</f>
        <v>No</v>
      </c>
      <c r="E4159">
        <v>9.9692221358779996E-3</v>
      </c>
      <c r="F4159">
        <f t="shared" si="71"/>
        <v>9.9692221358779989</v>
      </c>
      <c r="H4159">
        <v>3.3851208686828613</v>
      </c>
      <c r="I4159">
        <v>57600.039713802646</v>
      </c>
      <c r="J4159">
        <f>ROUND(Table1[[#This Row],[Discharge Time (s)]]/3600,3)</f>
        <v>16</v>
      </c>
    </row>
    <row r="4160" spans="1:10" hidden="1">
      <c r="A4160" t="s">
        <v>11</v>
      </c>
      <c r="B4160">
        <v>6</v>
      </c>
      <c r="C4160" s="13">
        <v>60</v>
      </c>
      <c r="D4160" t="str">
        <f>IF(OR(MOD((Table1[[#This Row],[Cycle]])-1,8)=0,Table1[[#This Row],[Cycle]]=1),"Yes","No")</f>
        <v>No</v>
      </c>
      <c r="E4160">
        <v>9.9642855946629992E-3</v>
      </c>
      <c r="F4160">
        <f t="shared" si="71"/>
        <v>9.964285594663</v>
      </c>
      <c r="H4160">
        <v>3.2988700866699219</v>
      </c>
      <c r="I4160">
        <v>57600.039693432249</v>
      </c>
      <c r="J4160">
        <f>ROUND(Table1[[#This Row],[Discharge Time (s)]]/3600,3)</f>
        <v>16</v>
      </c>
    </row>
    <row r="4161" spans="1:10" hidden="1">
      <c r="A4161" t="s">
        <v>11</v>
      </c>
      <c r="B4161">
        <v>6</v>
      </c>
      <c r="C4161" s="13">
        <v>61</v>
      </c>
      <c r="D4161" t="str">
        <f>IF(OR(MOD((Table1[[#This Row],[Cycle]])-1,8)=0,Table1[[#This Row],[Cycle]]=1),"Yes","No")</f>
        <v>No</v>
      </c>
      <c r="E4161">
        <v>9.9712167824000005E-3</v>
      </c>
      <c r="F4161">
        <f t="shared" si="71"/>
        <v>9.9712167824000009</v>
      </c>
      <c r="H4161">
        <v>3.3851208686828613</v>
      </c>
      <c r="I4161">
        <v>57600.027746281208</v>
      </c>
      <c r="J4161">
        <f>ROUND(Table1[[#This Row],[Discharge Time (s)]]/3600,3)</f>
        <v>16</v>
      </c>
    </row>
    <row r="4162" spans="1:10" hidden="1">
      <c r="A4162" t="s">
        <v>11</v>
      </c>
      <c r="B4162">
        <v>6</v>
      </c>
      <c r="C4162" s="13">
        <v>62</v>
      </c>
      <c r="D4162" t="str">
        <f>IF(OR(MOD((Table1[[#This Row],[Cycle]])-1,8)=0,Table1[[#This Row],[Cycle]]=1),"Yes","No")</f>
        <v>No</v>
      </c>
      <c r="E4162">
        <v>9.9767489712290006E-3</v>
      </c>
      <c r="F4162">
        <f t="shared" si="71"/>
        <v>9.9767489712290001</v>
      </c>
      <c r="H4162">
        <v>3.3428552150726318</v>
      </c>
      <c r="I4162">
        <v>57600.040034359161</v>
      </c>
      <c r="J4162">
        <f>ROUND(Table1[[#This Row],[Discharge Time (s)]]/3600,3)</f>
        <v>16</v>
      </c>
    </row>
    <row r="4163" spans="1:10" hidden="1">
      <c r="A4163" t="s">
        <v>11</v>
      </c>
      <c r="B4163">
        <v>6</v>
      </c>
      <c r="C4163" s="13">
        <v>63</v>
      </c>
      <c r="D4163" t="str">
        <f>IF(OR(MOD((Table1[[#This Row],[Cycle]])-1,8)=0,Table1[[#This Row],[Cycle]]=1),"Yes","No")</f>
        <v>No</v>
      </c>
      <c r="E4163">
        <v>9.975558489331E-3</v>
      </c>
      <c r="F4163">
        <f t="shared" si="71"/>
        <v>9.9755584893310001</v>
      </c>
      <c r="H4163">
        <v>0</v>
      </c>
      <c r="I4163">
        <v>57600.025250554281</v>
      </c>
      <c r="J4163">
        <f>ROUND(Table1[[#This Row],[Discharge Time (s)]]/3600,3)</f>
        <v>16</v>
      </c>
    </row>
    <row r="4164" spans="1:10" hidden="1">
      <c r="A4164" t="s">
        <v>11</v>
      </c>
      <c r="B4164">
        <v>6</v>
      </c>
      <c r="C4164" s="13">
        <v>64</v>
      </c>
      <c r="D4164" t="str">
        <f>IF(OR(MOD((Table1[[#This Row],[Cycle]])-1,8)=0,Table1[[#This Row],[Cycle]]=1),"Yes","No")</f>
        <v>No</v>
      </c>
      <c r="E4164">
        <v>0</v>
      </c>
      <c r="F4164">
        <f t="shared" si="71"/>
        <v>0</v>
      </c>
      <c r="H4164">
        <v>0</v>
      </c>
      <c r="I4164">
        <v>0</v>
      </c>
      <c r="J4164">
        <f>ROUND(Table1[[#This Row],[Discharge Time (s)]]/3600,3)</f>
        <v>0</v>
      </c>
    </row>
    <row r="4165" spans="1:10" hidden="1">
      <c r="A4165" t="s">
        <v>11</v>
      </c>
      <c r="B4165">
        <v>6</v>
      </c>
      <c r="C4165" s="13">
        <v>65</v>
      </c>
      <c r="D4165" t="str">
        <f>IF(OR(MOD((Table1[[#This Row],[Cycle]])-1,8)=0,Table1[[#This Row],[Cycle]]=1),"Yes","No")</f>
        <v>Yes</v>
      </c>
      <c r="E4165">
        <v>2.0671574466001E-2</v>
      </c>
      <c r="F4165">
        <f t="shared" si="71"/>
        <v>20.671574466001001</v>
      </c>
      <c r="H4165">
        <v>3.3851208686828613</v>
      </c>
      <c r="I4165">
        <v>129769.3010676924</v>
      </c>
      <c r="J4165">
        <f>ROUND(Table1[[#This Row],[Discharge Time (s)]]/3600,3)</f>
        <v>36.046999999999997</v>
      </c>
    </row>
    <row r="4166" spans="1:10" hidden="1">
      <c r="A4166" t="s">
        <v>11</v>
      </c>
      <c r="B4166">
        <v>6</v>
      </c>
      <c r="C4166" s="13">
        <v>66</v>
      </c>
      <c r="D4166" t="str">
        <f>IF(OR(MOD((Table1[[#This Row],[Cycle]])-1,8)=0,Table1[[#This Row],[Cycle]]=1),"Yes","No")</f>
        <v>No</v>
      </c>
      <c r="E4166">
        <v>9.9806771437809996E-3</v>
      </c>
      <c r="F4166">
        <f t="shared" si="71"/>
        <v>9.9806771437809996</v>
      </c>
      <c r="H4166">
        <v>3.7406191825866699</v>
      </c>
      <c r="I4166">
        <v>57600.009697812216</v>
      </c>
      <c r="J4166">
        <f>ROUND(Table1[[#This Row],[Discharge Time (s)]]/3600,3)</f>
        <v>16</v>
      </c>
    </row>
    <row r="4167" spans="1:10" hidden="1">
      <c r="A4167" t="s">
        <v>11</v>
      </c>
      <c r="B4167">
        <v>6</v>
      </c>
      <c r="C4167" s="13">
        <v>67</v>
      </c>
      <c r="D4167" t="str">
        <f>IF(OR(MOD((Table1[[#This Row],[Cycle]])-1,8)=0,Table1[[#This Row],[Cycle]]=1),"Yes","No")</f>
        <v>No</v>
      </c>
      <c r="E4167">
        <v>9.9782447102359992E-3</v>
      </c>
      <c r="F4167">
        <f t="shared" si="71"/>
        <v>9.9782447102359999</v>
      </c>
      <c r="H4167">
        <v>3.4290835857391357</v>
      </c>
      <c r="I4167">
        <v>57600.040494871675</v>
      </c>
      <c r="J4167">
        <f>ROUND(Table1[[#This Row],[Discharge Time (s)]]/3600,3)</f>
        <v>16</v>
      </c>
    </row>
    <row r="4168" spans="1:10" hidden="1">
      <c r="A4168" t="s">
        <v>11</v>
      </c>
      <c r="B4168">
        <v>6</v>
      </c>
      <c r="C4168" s="13">
        <v>68</v>
      </c>
      <c r="D4168" t="str">
        <f>IF(OR(MOD((Table1[[#This Row],[Cycle]])-1,8)=0,Table1[[#This Row],[Cycle]]=1),"Yes","No")</f>
        <v>No</v>
      </c>
      <c r="E4168">
        <v>9.9723694951649993E-3</v>
      </c>
      <c r="F4168">
        <f t="shared" si="71"/>
        <v>9.9723694951649993</v>
      </c>
      <c r="H4168">
        <v>3.3428552150726318</v>
      </c>
      <c r="I4168">
        <v>57600.036863895053</v>
      </c>
      <c r="J4168">
        <f>ROUND(Table1[[#This Row],[Discharge Time (s)]]/3600,3)</f>
        <v>16</v>
      </c>
    </row>
    <row r="4169" spans="1:10" hidden="1">
      <c r="A4169" t="s">
        <v>11</v>
      </c>
      <c r="B4169">
        <v>6</v>
      </c>
      <c r="C4169" s="13">
        <v>69</v>
      </c>
      <c r="D4169" t="str">
        <f>IF(OR(MOD((Table1[[#This Row],[Cycle]])-1,8)=0,Table1[[#This Row],[Cycle]]=1),"Yes","No")</f>
        <v>No</v>
      </c>
      <c r="E4169">
        <v>9.9689378678539994E-3</v>
      </c>
      <c r="F4169">
        <f t="shared" si="71"/>
        <v>9.9689378678539988</v>
      </c>
      <c r="H4169">
        <v>3.2581946849822998</v>
      </c>
      <c r="I4169">
        <v>57600.009800611864</v>
      </c>
      <c r="J4169">
        <f>ROUND(Table1[[#This Row],[Discharge Time (s)]]/3600,3)</f>
        <v>16</v>
      </c>
    </row>
    <row r="4170" spans="1:10" hidden="1">
      <c r="A4170" t="s">
        <v>11</v>
      </c>
      <c r="B4170">
        <v>6</v>
      </c>
      <c r="C4170" s="13">
        <v>70</v>
      </c>
      <c r="D4170" t="str">
        <f>IF(OR(MOD((Table1[[#This Row],[Cycle]])-1,8)=0,Table1[[#This Row],[Cycle]]=1),"Yes","No")</f>
        <v>No</v>
      </c>
      <c r="E4170">
        <v>9.9681705767610002E-3</v>
      </c>
      <c r="F4170">
        <f t="shared" si="71"/>
        <v>9.9681705767610005</v>
      </c>
      <c r="H4170">
        <v>3.3411581516265869</v>
      </c>
      <c r="I4170">
        <v>57600.009695503511</v>
      </c>
      <c r="J4170">
        <f>ROUND(Table1[[#This Row],[Discharge Time (s)]]/3600,3)</f>
        <v>16</v>
      </c>
    </row>
    <row r="4171" spans="1:10" hidden="1">
      <c r="A4171" t="s">
        <v>11</v>
      </c>
      <c r="B4171">
        <v>6</v>
      </c>
      <c r="C4171" s="13">
        <v>71</v>
      </c>
      <c r="D4171" t="str">
        <f>IF(OR(MOD((Table1[[#This Row],[Cycle]])-1,8)=0,Table1[[#This Row],[Cycle]]=1),"Yes","No")</f>
        <v>No</v>
      </c>
      <c r="E4171">
        <v>9.9785244169459993E-3</v>
      </c>
      <c r="F4171">
        <f t="shared" si="71"/>
        <v>9.9785244169459997</v>
      </c>
      <c r="H4171">
        <v>3.3039040565490723</v>
      </c>
      <c r="I4171">
        <v>57600.009510631513</v>
      </c>
      <c r="J4171">
        <f>ROUND(Table1[[#This Row],[Discharge Time (s)]]/3600,3)</f>
        <v>16</v>
      </c>
    </row>
    <row r="4172" spans="1:10" hidden="1">
      <c r="A4172" t="s">
        <v>11</v>
      </c>
      <c r="B4172">
        <v>6</v>
      </c>
      <c r="C4172" s="13">
        <v>72</v>
      </c>
      <c r="D4172" t="str">
        <f>IF(OR(MOD((Table1[[#This Row],[Cycle]])-1,8)=0,Table1[[#This Row],[Cycle]]=1),"Yes","No")</f>
        <v>No</v>
      </c>
      <c r="E4172">
        <v>0</v>
      </c>
      <c r="F4172">
        <f t="shared" si="71"/>
        <v>0</v>
      </c>
      <c r="H4172">
        <v>3.3039040565490723</v>
      </c>
      <c r="I4172">
        <v>0</v>
      </c>
      <c r="J4172">
        <f>ROUND(Table1[[#This Row],[Discharge Time (s)]]/3600,3)</f>
        <v>0</v>
      </c>
    </row>
    <row r="4173" spans="1:10" hidden="1">
      <c r="A4173" t="s">
        <v>11</v>
      </c>
      <c r="B4173">
        <v>6</v>
      </c>
      <c r="C4173" s="13">
        <v>73</v>
      </c>
      <c r="D4173" t="str">
        <f>IF(OR(MOD((Table1[[#This Row],[Cycle]])-1,8)=0,Table1[[#This Row],[Cycle]]=1),"Yes","No")</f>
        <v>Yes</v>
      </c>
      <c r="E4173">
        <v>2.0658912858429999E-2</v>
      </c>
      <c r="F4173">
        <f t="shared" si="71"/>
        <v>20.65891285843</v>
      </c>
      <c r="H4173">
        <v>3.3445537090301514</v>
      </c>
      <c r="I4173">
        <v>129751.14722317232</v>
      </c>
      <c r="J4173">
        <f>ROUND(Table1[[#This Row],[Discharge Time (s)]]/3600,3)</f>
        <v>36.042000000000002</v>
      </c>
    </row>
    <row r="4174" spans="1:10" hidden="1">
      <c r="A4174" t="s">
        <v>11</v>
      </c>
      <c r="B4174">
        <v>6</v>
      </c>
      <c r="C4174" s="13">
        <v>74</v>
      </c>
      <c r="D4174" t="str">
        <f>IF(OR(MOD((Table1[[#This Row],[Cycle]])-1,8)=0,Table1[[#This Row],[Cycle]]=1),"Yes","No")</f>
        <v>No</v>
      </c>
      <c r="E4174">
        <v>9.9804095031179995E-3</v>
      </c>
      <c r="F4174">
        <f t="shared" si="71"/>
        <v>9.9804095031179987</v>
      </c>
      <c r="H4174">
        <v>3.7368216514587402</v>
      </c>
      <c r="I4174">
        <v>57600.015698101597</v>
      </c>
      <c r="J4174">
        <f>ROUND(Table1[[#This Row],[Discharge Time (s)]]/3600,3)</f>
        <v>16</v>
      </c>
    </row>
    <row r="4175" spans="1:10" hidden="1">
      <c r="A4175" t="s">
        <v>11</v>
      </c>
      <c r="B4175">
        <v>6</v>
      </c>
      <c r="C4175" s="13">
        <v>75</v>
      </c>
      <c r="D4175" t="str">
        <f>IF(OR(MOD((Table1[[#This Row],[Cycle]])-1,8)=0,Table1[[#This Row],[Cycle]]=1),"Yes","No")</f>
        <v>No</v>
      </c>
      <c r="E4175">
        <v>9.9785753126589993E-3</v>
      </c>
      <c r="F4175">
        <f t="shared" si="71"/>
        <v>9.9785753126590002</v>
      </c>
      <c r="H4175">
        <v>3.3428552150726318</v>
      </c>
      <c r="I4175">
        <v>57601.978405574191</v>
      </c>
      <c r="J4175">
        <f>ROUND(Table1[[#This Row],[Discharge Time (s)]]/3600,3)</f>
        <v>16.001000000000001</v>
      </c>
    </row>
    <row r="4176" spans="1:10" hidden="1">
      <c r="A4176" t="s">
        <v>11</v>
      </c>
      <c r="B4176">
        <v>6</v>
      </c>
      <c r="C4176" s="13">
        <v>76</v>
      </c>
      <c r="D4176" t="str">
        <f>IF(OR(MOD((Table1[[#This Row],[Cycle]])-1,8)=0,Table1[[#This Row],[Cycle]]=1),"Yes","No")</f>
        <v>No</v>
      </c>
      <c r="E4176">
        <v>9.9759956335190008E-3</v>
      </c>
      <c r="F4176">
        <f t="shared" si="71"/>
        <v>9.9759956335190001</v>
      </c>
      <c r="H4176">
        <v>3.3445537090301514</v>
      </c>
      <c r="I4176">
        <v>57601.975290605784</v>
      </c>
      <c r="J4176">
        <f>ROUND(Table1[[#This Row],[Discharge Time (s)]]/3600,3)</f>
        <v>16.001000000000001</v>
      </c>
    </row>
    <row r="4177" spans="1:10" hidden="1">
      <c r="A4177" t="s">
        <v>11</v>
      </c>
      <c r="B4177">
        <v>6</v>
      </c>
      <c r="C4177" s="13">
        <v>77</v>
      </c>
      <c r="D4177" t="str">
        <f>IF(OR(MOD((Table1[[#This Row],[Cycle]])-1,8)=0,Table1[[#This Row],[Cycle]]=1),"Yes","No")</f>
        <v>No</v>
      </c>
      <c r="E4177">
        <v>9.9925511870259994E-3</v>
      </c>
      <c r="F4177">
        <f t="shared" si="71"/>
        <v>9.9925511870259989</v>
      </c>
      <c r="H4177">
        <v>3.4308249950408936</v>
      </c>
      <c r="I4177">
        <v>57600.006535304026</v>
      </c>
      <c r="J4177">
        <f>ROUND(Table1[[#This Row],[Discharge Time (s)]]/3600,3)</f>
        <v>16</v>
      </c>
    </row>
    <row r="4178" spans="1:10" hidden="1">
      <c r="A4178" t="s">
        <v>11</v>
      </c>
      <c r="B4178">
        <v>6</v>
      </c>
      <c r="C4178" s="13">
        <v>78</v>
      </c>
      <c r="D4178" t="str">
        <f>IF(OR(MOD((Table1[[#This Row],[Cycle]])-1,8)=0,Table1[[#This Row],[Cycle]]=1),"Yes","No")</f>
        <v>No</v>
      </c>
      <c r="E4178">
        <v>9.9844312505530004E-3</v>
      </c>
      <c r="F4178">
        <f t="shared" si="71"/>
        <v>9.9844312505530013</v>
      </c>
      <c r="H4178">
        <v>3.4308249950408936</v>
      </c>
      <c r="I4178">
        <v>57600.022147037453</v>
      </c>
      <c r="J4178">
        <f>ROUND(Table1[[#This Row],[Discharge Time (s)]]/3600,3)</f>
        <v>16</v>
      </c>
    </row>
    <row r="4179" spans="1:10" hidden="1">
      <c r="A4179" t="s">
        <v>11</v>
      </c>
      <c r="B4179">
        <v>6</v>
      </c>
      <c r="C4179" s="13">
        <v>79</v>
      </c>
      <c r="D4179" t="str">
        <f>IF(OR(MOD((Table1[[#This Row],[Cycle]])-1,8)=0,Table1[[#This Row],[Cycle]]=1),"Yes","No")</f>
        <v>No</v>
      </c>
      <c r="E4179">
        <v>9.9843214528120006E-3</v>
      </c>
      <c r="F4179">
        <f t="shared" si="71"/>
        <v>9.9843214528120008</v>
      </c>
      <c r="H4179">
        <v>3.4308249950408936</v>
      </c>
      <c r="I4179">
        <v>57601.975528024006</v>
      </c>
      <c r="J4179">
        <f>ROUND(Table1[[#This Row],[Discharge Time (s)]]/3600,3)</f>
        <v>16.001000000000001</v>
      </c>
    </row>
    <row r="4180" spans="1:10" hidden="1">
      <c r="A4180" t="s">
        <v>11</v>
      </c>
      <c r="B4180">
        <v>6</v>
      </c>
      <c r="C4180" s="13">
        <v>80</v>
      </c>
      <c r="D4180" t="str">
        <f>IF(OR(MOD((Table1[[#This Row],[Cycle]])-1,8)=0,Table1[[#This Row],[Cycle]]=1),"Yes","No")</f>
        <v>No</v>
      </c>
      <c r="E4180">
        <v>0</v>
      </c>
      <c r="F4180">
        <f t="shared" si="71"/>
        <v>0</v>
      </c>
      <c r="H4180">
        <v>3.4308249950408936</v>
      </c>
      <c r="I4180">
        <v>0</v>
      </c>
      <c r="J4180">
        <f>ROUND(Table1[[#This Row],[Discharge Time (s)]]/3600,3)</f>
        <v>0</v>
      </c>
    </row>
    <row r="4181" spans="1:10" hidden="1">
      <c r="A4181" t="s">
        <v>11</v>
      </c>
      <c r="B4181">
        <v>6</v>
      </c>
      <c r="C4181" s="13">
        <v>81</v>
      </c>
      <c r="D4181" t="str">
        <f>IF(OR(MOD((Table1[[#This Row],[Cycle]])-1,8)=0,Table1[[#This Row],[Cycle]]=1),"Yes","No")</f>
        <v>Yes</v>
      </c>
      <c r="E4181">
        <v>2.0598038052498002E-2</v>
      </c>
      <c r="F4181">
        <f t="shared" si="71"/>
        <v>20.598038052498001</v>
      </c>
      <c r="H4181">
        <v>3.3445537090301514</v>
      </c>
      <c r="I4181">
        <v>129170.46021357585</v>
      </c>
      <c r="J4181">
        <f>ROUND(Table1[[#This Row],[Discharge Time (s)]]/3600,3)</f>
        <v>35.881</v>
      </c>
    </row>
    <row r="4182" spans="1:10" hidden="1">
      <c r="A4182" t="s">
        <v>11</v>
      </c>
      <c r="B4182">
        <v>6</v>
      </c>
      <c r="C4182" s="13">
        <v>82</v>
      </c>
      <c r="D4182" t="str">
        <f>IF(OR(MOD((Table1[[#This Row],[Cycle]])-1,8)=0,Table1[[#This Row],[Cycle]]=1),"Yes","No")</f>
        <v>No</v>
      </c>
      <c r="E4182">
        <v>9.9789262201040001E-3</v>
      </c>
      <c r="F4182">
        <f t="shared" si="71"/>
        <v>9.9789262201040003</v>
      </c>
      <c r="H4182">
        <v>3.7807843685150146</v>
      </c>
      <c r="I4182">
        <v>57600.009497514795</v>
      </c>
      <c r="J4182">
        <f>ROUND(Table1[[#This Row],[Discharge Time (s)]]/3600,3)</f>
        <v>16</v>
      </c>
    </row>
    <row r="4183" spans="1:10" hidden="1">
      <c r="A4183" t="s">
        <v>11</v>
      </c>
      <c r="B4183">
        <v>6</v>
      </c>
      <c r="C4183" s="13">
        <v>83</v>
      </c>
      <c r="D4183" t="str">
        <f>IF(OR(MOD((Table1[[#This Row],[Cycle]])-1,8)=0,Table1[[#This Row],[Cycle]]=1),"Yes","No")</f>
        <v>No</v>
      </c>
      <c r="E4183">
        <v>9.9916401042890006E-3</v>
      </c>
      <c r="F4183">
        <f t="shared" si="71"/>
        <v>9.9916401042890008</v>
      </c>
      <c r="H4183">
        <v>3.3022243976593018</v>
      </c>
      <c r="I4183">
        <v>57600.009449895922</v>
      </c>
      <c r="J4183">
        <f>ROUND(Table1[[#This Row],[Discharge Time (s)]]/3600,3)</f>
        <v>16</v>
      </c>
    </row>
    <row r="4184" spans="1:10" hidden="1">
      <c r="A4184" t="s">
        <v>11</v>
      </c>
      <c r="B4184">
        <v>6</v>
      </c>
      <c r="C4184" s="13">
        <v>84</v>
      </c>
      <c r="D4184" t="str">
        <f>IF(OR(MOD((Table1[[#This Row],[Cycle]])-1,8)=0,Table1[[#This Row],[Cycle]]=1),"Yes","No")</f>
        <v>No</v>
      </c>
      <c r="E4184">
        <v>9.9799022882169994E-3</v>
      </c>
      <c r="F4184">
        <f t="shared" si="71"/>
        <v>9.9799022882169997</v>
      </c>
      <c r="H4184">
        <v>3.4730460643768311</v>
      </c>
      <c r="I4184">
        <v>57600.009520195992</v>
      </c>
      <c r="J4184">
        <f>ROUND(Table1[[#This Row],[Discharge Time (s)]]/3600,3)</f>
        <v>16</v>
      </c>
    </row>
    <row r="4185" spans="1:10" hidden="1">
      <c r="A4185" t="s">
        <v>11</v>
      </c>
      <c r="B4185">
        <v>6</v>
      </c>
      <c r="C4185" s="13">
        <v>85</v>
      </c>
      <c r="D4185" t="str">
        <f>IF(OR(MOD((Table1[[#This Row],[Cycle]])-1,8)=0,Table1[[#This Row],[Cycle]]=1),"Yes","No")</f>
        <v>No</v>
      </c>
      <c r="E4185">
        <v>9.969934173607E-3</v>
      </c>
      <c r="F4185">
        <f t="shared" si="71"/>
        <v>9.9699341736069993</v>
      </c>
      <c r="H4185">
        <v>3.3868401050567627</v>
      </c>
      <c r="I4185">
        <v>57601.975274326629</v>
      </c>
      <c r="J4185">
        <f>ROUND(Table1[[#This Row],[Discharge Time (s)]]/3600,3)</f>
        <v>16.001000000000001</v>
      </c>
    </row>
    <row r="4186" spans="1:10" hidden="1">
      <c r="A4186" t="s">
        <v>11</v>
      </c>
      <c r="B4186">
        <v>6</v>
      </c>
      <c r="C4186" s="13">
        <v>86</v>
      </c>
      <c r="D4186" t="str">
        <f>IF(OR(MOD((Table1[[#This Row],[Cycle]])-1,8)=0,Table1[[#This Row],[Cycle]]=1),"Yes","No")</f>
        <v>No</v>
      </c>
      <c r="E4186">
        <v>9.9620038964930002E-3</v>
      </c>
      <c r="F4186">
        <f t="shared" si="71"/>
        <v>9.962003896493</v>
      </c>
      <c r="H4186">
        <v>3.3868401050567627</v>
      </c>
      <c r="I4186">
        <v>57600.022743508569</v>
      </c>
      <c r="J4186">
        <f>ROUND(Table1[[#This Row],[Discharge Time (s)]]/3600,3)</f>
        <v>16</v>
      </c>
    </row>
    <row r="4187" spans="1:10" hidden="1">
      <c r="A4187" t="s">
        <v>11</v>
      </c>
      <c r="B4187">
        <v>6</v>
      </c>
      <c r="C4187" s="13">
        <v>87</v>
      </c>
      <c r="D4187" t="str">
        <f>IF(OR(MOD((Table1[[#This Row],[Cycle]])-1,8)=0,Table1[[#This Row],[Cycle]]=1),"Yes","No")</f>
        <v>No</v>
      </c>
      <c r="E4187">
        <v>9.9590869027740003E-3</v>
      </c>
      <c r="F4187">
        <f t="shared" si="71"/>
        <v>9.9590869027740005</v>
      </c>
      <c r="H4187">
        <v>3.4308249950408936</v>
      </c>
      <c r="I4187">
        <v>57601.975906897467</v>
      </c>
      <c r="J4187">
        <f>ROUND(Table1[[#This Row],[Discharge Time (s)]]/3600,3)</f>
        <v>16.001000000000001</v>
      </c>
    </row>
    <row r="4188" spans="1:10" hidden="1">
      <c r="A4188" t="s">
        <v>11</v>
      </c>
      <c r="B4188">
        <v>6</v>
      </c>
      <c r="C4188" s="13">
        <v>88</v>
      </c>
      <c r="D4188" t="str">
        <f>IF(OR(MOD((Table1[[#This Row],[Cycle]])-1,8)=0,Table1[[#This Row],[Cycle]]=1),"Yes","No")</f>
        <v>No</v>
      </c>
      <c r="E4188">
        <v>0</v>
      </c>
      <c r="F4188">
        <f t="shared" si="71"/>
        <v>0</v>
      </c>
      <c r="H4188">
        <v>3.4308249950408936</v>
      </c>
      <c r="I4188">
        <v>0</v>
      </c>
      <c r="J4188">
        <f>ROUND(Table1[[#This Row],[Discharge Time (s)]]/3600,3)</f>
        <v>0</v>
      </c>
    </row>
    <row r="4189" spans="1:10" hidden="1">
      <c r="A4189" t="s">
        <v>11</v>
      </c>
      <c r="B4189">
        <v>6</v>
      </c>
      <c r="C4189" s="13">
        <v>89</v>
      </c>
      <c r="D4189" t="str">
        <f>IF(OR(MOD((Table1[[#This Row],[Cycle]])-1,8)=0,Table1[[#This Row],[Cycle]]=1),"Yes","No")</f>
        <v>Yes</v>
      </c>
      <c r="E4189">
        <v>2.0606079966100001E-2</v>
      </c>
      <c r="F4189">
        <f t="shared" si="71"/>
        <v>20.606079966100001</v>
      </c>
      <c r="H4189">
        <v>3.4290835857391357</v>
      </c>
      <c r="I4189">
        <v>129673.42568367964</v>
      </c>
      <c r="J4189">
        <f>ROUND(Table1[[#This Row],[Discharge Time (s)]]/3600,3)</f>
        <v>36.020000000000003</v>
      </c>
    </row>
    <row r="4190" spans="1:10" hidden="1">
      <c r="A4190" t="s">
        <v>11</v>
      </c>
      <c r="B4190">
        <v>6</v>
      </c>
      <c r="C4190" s="13">
        <v>90</v>
      </c>
      <c r="D4190" t="str">
        <f>IF(OR(MOD((Table1[[#This Row],[Cycle]])-1,8)=0,Table1[[#This Row],[Cycle]]=1),"Yes","No")</f>
        <v>No</v>
      </c>
      <c r="E4190">
        <v>9.9658101213159992E-3</v>
      </c>
      <c r="F4190">
        <f t="shared" si="71"/>
        <v>9.9658101213159984</v>
      </c>
      <c r="H4190">
        <v>3.7807843685150146</v>
      </c>
      <c r="I4190">
        <v>57600.01302077718</v>
      </c>
      <c r="J4190">
        <f>ROUND(Table1[[#This Row],[Discharge Time (s)]]/3600,3)</f>
        <v>16</v>
      </c>
    </row>
    <row r="4191" spans="1:10" hidden="1">
      <c r="A4191" t="s">
        <v>11</v>
      </c>
      <c r="B4191">
        <v>6</v>
      </c>
      <c r="C4191" s="13">
        <v>91</v>
      </c>
      <c r="D4191" t="str">
        <f>IF(OR(MOD((Table1[[#This Row],[Cycle]])-1,8)=0,Table1[[#This Row],[Cycle]]=1),"Yes","No")</f>
        <v>No</v>
      </c>
      <c r="E4191">
        <v>9.9645172952070003E-3</v>
      </c>
      <c r="F4191">
        <f t="shared" si="71"/>
        <v>9.9645172952070009</v>
      </c>
      <c r="H4191">
        <v>3.3868401050567627</v>
      </c>
      <c r="I4191">
        <v>57600.019815670894</v>
      </c>
      <c r="J4191">
        <f>ROUND(Table1[[#This Row],[Discharge Time (s)]]/3600,3)</f>
        <v>16</v>
      </c>
    </row>
    <row r="4192" spans="1:10" hidden="1">
      <c r="A4192" t="s">
        <v>11</v>
      </c>
      <c r="B4192">
        <v>6</v>
      </c>
      <c r="C4192" s="13">
        <v>92</v>
      </c>
      <c r="D4192" t="str">
        <f>IF(OR(MOD((Table1[[#This Row],[Cycle]])-1,8)=0,Table1[[#This Row],[Cycle]]=1),"Yes","No")</f>
        <v>No</v>
      </c>
      <c r="E4192">
        <v>9.9647204574060001E-3</v>
      </c>
      <c r="F4192">
        <f t="shared" si="71"/>
        <v>9.9647204574060009</v>
      </c>
      <c r="H4192">
        <v>3.3868401050567627</v>
      </c>
      <c r="I4192">
        <v>57600.010355731371</v>
      </c>
      <c r="J4192">
        <f>ROUND(Table1[[#This Row],[Discharge Time (s)]]/3600,3)</f>
        <v>16</v>
      </c>
    </row>
    <row r="4193" spans="1:10" hidden="1">
      <c r="A4193" t="s">
        <v>11</v>
      </c>
      <c r="B4193">
        <v>6</v>
      </c>
      <c r="C4193" s="13">
        <v>93</v>
      </c>
      <c r="D4193" t="str">
        <f>IF(OR(MOD((Table1[[#This Row],[Cycle]])-1,8)=0,Table1[[#This Row],[Cycle]]=1),"Yes","No")</f>
        <v>No</v>
      </c>
      <c r="E4193">
        <v>9.9662636259409999E-3</v>
      </c>
      <c r="F4193">
        <f t="shared" si="71"/>
        <v>9.966263625941</v>
      </c>
      <c r="H4193">
        <v>3.3462541103363037</v>
      </c>
      <c r="I4193">
        <v>57602.02371430942</v>
      </c>
      <c r="J4193">
        <f>ROUND(Table1[[#This Row],[Discharge Time (s)]]/3600,3)</f>
        <v>16.001000000000001</v>
      </c>
    </row>
    <row r="4194" spans="1:10" hidden="1">
      <c r="A4194" t="s">
        <v>11</v>
      </c>
      <c r="B4194">
        <v>6</v>
      </c>
      <c r="C4194" s="13">
        <v>94</v>
      </c>
      <c r="D4194" t="str">
        <f>IF(OR(MOD((Table1[[#This Row],[Cycle]])-1,8)=0,Table1[[#This Row],[Cycle]]=1),"Yes","No")</f>
        <v>No</v>
      </c>
      <c r="E4194">
        <v>9.9612608049439999E-3</v>
      </c>
      <c r="F4194">
        <f t="shared" si="71"/>
        <v>9.9612608049440006</v>
      </c>
      <c r="H4194">
        <v>3.4290835857391357</v>
      </c>
      <c r="I4194">
        <v>57600.018000662909</v>
      </c>
      <c r="J4194">
        <f>ROUND(Table1[[#This Row],[Discharge Time (s)]]/3600,3)</f>
        <v>16</v>
      </c>
    </row>
    <row r="4195" spans="1:10" hidden="1">
      <c r="A4195" t="s">
        <v>11</v>
      </c>
      <c r="B4195">
        <v>6</v>
      </c>
      <c r="C4195" s="13">
        <v>95</v>
      </c>
      <c r="D4195" t="str">
        <f>IF(OR(MOD((Table1[[#This Row],[Cycle]])-1,8)=0,Table1[[#This Row],[Cycle]]=1),"Yes","No")</f>
        <v>No</v>
      </c>
      <c r="E4195">
        <v>9.9593895673299997E-3</v>
      </c>
      <c r="F4195">
        <f t="shared" si="71"/>
        <v>9.9593895673299997</v>
      </c>
      <c r="H4195">
        <v>3.3462541103363037</v>
      </c>
      <c r="I4195">
        <v>57600.016039473354</v>
      </c>
      <c r="J4195">
        <f>ROUND(Table1[[#This Row],[Discharge Time (s)]]/3600,3)</f>
        <v>16</v>
      </c>
    </row>
    <row r="4196" spans="1:10" hidden="1">
      <c r="A4196" t="s">
        <v>11</v>
      </c>
      <c r="B4196">
        <v>6</v>
      </c>
      <c r="C4196" s="13">
        <v>96</v>
      </c>
      <c r="D4196" t="str">
        <f>IF(OR(MOD((Table1[[#This Row],[Cycle]])-1,8)=0,Table1[[#This Row],[Cycle]]=1),"Yes","No")</f>
        <v>No</v>
      </c>
      <c r="E4196">
        <v>0</v>
      </c>
      <c r="F4196">
        <f t="shared" si="71"/>
        <v>0</v>
      </c>
      <c r="H4196">
        <v>3.3462541103363037</v>
      </c>
      <c r="I4196">
        <v>0</v>
      </c>
      <c r="J4196">
        <f>ROUND(Table1[[#This Row],[Discharge Time (s)]]/3600,3)</f>
        <v>0</v>
      </c>
    </row>
    <row r="4197" spans="1:10" hidden="1">
      <c r="A4197" t="s">
        <v>11</v>
      </c>
      <c r="B4197">
        <v>6</v>
      </c>
      <c r="C4197" s="13">
        <v>97</v>
      </c>
      <c r="D4197" t="str">
        <f>IF(OR(MOD((Table1[[#This Row],[Cycle]])-1,8)=0,Table1[[#This Row],[Cycle]]=1),"Yes","No")</f>
        <v>Yes</v>
      </c>
      <c r="E4197">
        <v>2.0592085964613999E-2</v>
      </c>
      <c r="F4197">
        <f t="shared" si="71"/>
        <v>20.592085964614</v>
      </c>
      <c r="H4197">
        <v>3.4730460643768311</v>
      </c>
      <c r="I4197">
        <v>129552.31226054124</v>
      </c>
      <c r="J4197">
        <f>ROUND(Table1[[#This Row],[Discharge Time (s)]]/3600,3)</f>
        <v>35.987000000000002</v>
      </c>
    </row>
    <row r="4198" spans="1:10" hidden="1">
      <c r="A4198" t="s">
        <v>11</v>
      </c>
      <c r="B4198">
        <v>6</v>
      </c>
      <c r="C4198" s="13">
        <v>98</v>
      </c>
      <c r="D4198" t="str">
        <f>IF(OR(MOD((Table1[[#This Row],[Cycle]])-1,8)=0,Table1[[#This Row],[Cycle]]=1),"Yes","No")</f>
        <v>No</v>
      </c>
      <c r="E4198">
        <v>9.9665954413410002E-3</v>
      </c>
      <c r="F4198">
        <f t="shared" si="71"/>
        <v>9.9665954413410009</v>
      </c>
      <c r="H4198">
        <v>3.742520809173584</v>
      </c>
      <c r="I4198">
        <v>57600.011113442713</v>
      </c>
      <c r="J4198">
        <f>ROUND(Table1[[#This Row],[Discharge Time (s)]]/3600,3)</f>
        <v>16</v>
      </c>
    </row>
    <row r="4199" spans="1:10" hidden="1">
      <c r="A4199" t="s">
        <v>11</v>
      </c>
      <c r="B4199">
        <v>6</v>
      </c>
      <c r="C4199" s="13">
        <v>99</v>
      </c>
      <c r="D4199" t="str">
        <f>IF(OR(MOD((Table1[[#This Row],[Cycle]])-1,8)=0,Table1[[#This Row],[Cycle]]=1),"Yes","No")</f>
        <v>No</v>
      </c>
      <c r="E4199">
        <v>9.9683138490950004E-3</v>
      </c>
      <c r="F4199">
        <f t="shared" si="71"/>
        <v>9.9683138490950007</v>
      </c>
      <c r="H4199">
        <v>3.4730460643768311</v>
      </c>
      <c r="I4199">
        <v>57600.028414131149</v>
      </c>
      <c r="J4199">
        <f>ROUND(Table1[[#This Row],[Discharge Time (s)]]/3600,3)</f>
        <v>16</v>
      </c>
    </row>
    <row r="4200" spans="1:10" hidden="1">
      <c r="A4200" t="s">
        <v>11</v>
      </c>
      <c r="B4200">
        <v>6</v>
      </c>
      <c r="C4200" s="13">
        <v>100</v>
      </c>
      <c r="D4200" t="str">
        <f>IF(OR(MOD((Table1[[#This Row],[Cycle]])-1,8)=0,Table1[[#This Row],[Cycle]]=1),"Yes","No")</f>
        <v>No</v>
      </c>
      <c r="E4200">
        <v>9.9669927041609995E-3</v>
      </c>
      <c r="F4200">
        <f t="shared" si="71"/>
        <v>9.9669927041609991</v>
      </c>
      <c r="H4200">
        <v>3.4325683116912842</v>
      </c>
      <c r="I4200">
        <v>57600.038498977548</v>
      </c>
      <c r="J4200">
        <f>ROUND(Table1[[#This Row],[Discharge Time (s)]]/3600,3)</f>
        <v>16</v>
      </c>
    </row>
    <row r="4201" spans="1:10" hidden="1">
      <c r="A4201" t="s">
        <v>11</v>
      </c>
      <c r="B4201">
        <v>6</v>
      </c>
      <c r="C4201" s="13">
        <v>101</v>
      </c>
      <c r="D4201" t="str">
        <f>IF(OR(MOD((Table1[[#This Row],[Cycle]])-1,8)=0,Table1[[#This Row],[Cycle]]=1),"Yes","No")</f>
        <v>No</v>
      </c>
      <c r="E4201">
        <v>9.9603063791990007E-3</v>
      </c>
      <c r="F4201">
        <f t="shared" si="71"/>
        <v>9.9603063791990003</v>
      </c>
      <c r="H4201">
        <v>3.4730460643768311</v>
      </c>
      <c r="I4201">
        <v>57600.012211448629</v>
      </c>
      <c r="J4201">
        <f>ROUND(Table1[[#This Row],[Discharge Time (s)]]/3600,3)</f>
        <v>16</v>
      </c>
    </row>
    <row r="4202" spans="1:10" hidden="1">
      <c r="A4202" t="s">
        <v>11</v>
      </c>
      <c r="B4202">
        <v>6</v>
      </c>
      <c r="C4202" s="13">
        <v>102</v>
      </c>
      <c r="D4202" t="str">
        <f>IF(OR(MOD((Table1[[#This Row],[Cycle]])-1,8)=0,Table1[[#This Row],[Cycle]]=1),"Yes","No")</f>
        <v>No</v>
      </c>
      <c r="E4202">
        <v>9.9551746824540002E-3</v>
      </c>
      <c r="F4202">
        <f t="shared" si="71"/>
        <v>9.9551746824540004</v>
      </c>
      <c r="H4202">
        <v>3.4748098850250244</v>
      </c>
      <c r="I4202">
        <v>57600.008583990159</v>
      </c>
      <c r="J4202">
        <f>ROUND(Table1[[#This Row],[Discharge Time (s)]]/3600,3)</f>
        <v>16</v>
      </c>
    </row>
    <row r="4203" spans="1:10" hidden="1">
      <c r="A4203" t="s">
        <v>11</v>
      </c>
      <c r="B4203">
        <v>6</v>
      </c>
      <c r="C4203" s="13">
        <v>103</v>
      </c>
      <c r="D4203" t="str">
        <f>IF(OR(MOD((Table1[[#This Row],[Cycle]])-1,8)=0,Table1[[#This Row],[Cycle]]=1),"Yes","No")</f>
        <v>No</v>
      </c>
      <c r="E4203">
        <v>9.962881109716E-3</v>
      </c>
      <c r="F4203">
        <f t="shared" si="71"/>
        <v>9.9628811097159993</v>
      </c>
      <c r="H4203">
        <v>3.3902835845947266</v>
      </c>
      <c r="I4203">
        <v>57600.01706726721</v>
      </c>
      <c r="J4203">
        <f>ROUND(Table1[[#This Row],[Discharge Time (s)]]/3600,3)</f>
        <v>16</v>
      </c>
    </row>
    <row r="4204" spans="1:10" hidden="1">
      <c r="A4204" t="s">
        <v>11</v>
      </c>
      <c r="B4204">
        <v>6</v>
      </c>
      <c r="C4204" s="13">
        <v>104</v>
      </c>
      <c r="D4204" t="str">
        <f>IF(OR(MOD((Table1[[#This Row],[Cycle]])-1,8)=0,Table1[[#This Row],[Cycle]]=1),"Yes","No")</f>
        <v>No</v>
      </c>
      <c r="E4204">
        <v>0</v>
      </c>
      <c r="F4204">
        <f t="shared" si="71"/>
        <v>0</v>
      </c>
      <c r="H4204">
        <v>3.3902835845947266</v>
      </c>
      <c r="I4204">
        <v>0</v>
      </c>
      <c r="J4204">
        <f>ROUND(Table1[[#This Row],[Discharge Time (s)]]/3600,3)</f>
        <v>0</v>
      </c>
    </row>
    <row r="4205" spans="1:10" hidden="1">
      <c r="A4205" t="s">
        <v>11</v>
      </c>
      <c r="B4205">
        <v>6</v>
      </c>
      <c r="C4205" s="13">
        <v>105</v>
      </c>
      <c r="D4205" t="str">
        <f>IF(OR(MOD((Table1[[#This Row],[Cycle]])-1,8)=0,Table1[[#This Row],[Cycle]]=1),"Yes","No")</f>
        <v>Yes</v>
      </c>
      <c r="E4205">
        <v>2.0565954052237E-2</v>
      </c>
      <c r="F4205">
        <f t="shared" si="71"/>
        <v>20.565954052237</v>
      </c>
      <c r="H4205">
        <v>3.4325683116912842</v>
      </c>
      <c r="I4205">
        <v>129343.79659092368</v>
      </c>
      <c r="J4205">
        <f>ROUND(Table1[[#This Row],[Discharge Time (s)]]/3600,3)</f>
        <v>35.929000000000002</v>
      </c>
    </row>
    <row r="4206" spans="1:10" hidden="1">
      <c r="A4206" t="s">
        <v>11</v>
      </c>
      <c r="B4206">
        <v>6</v>
      </c>
      <c r="C4206" s="13">
        <v>106</v>
      </c>
      <c r="D4206" t="str">
        <f>IF(OR(MOD((Table1[[#This Row],[Cycle]])-1,8)=0,Table1[[#This Row],[Cycle]]=1),"Yes","No")</f>
        <v>No</v>
      </c>
      <c r="E4206">
        <v>9.96342606264E-3</v>
      </c>
      <c r="F4206">
        <f t="shared" si="71"/>
        <v>9.96342606264</v>
      </c>
      <c r="H4206">
        <v>3.82474684715271</v>
      </c>
      <c r="I4206">
        <v>57600.023823917043</v>
      </c>
      <c r="J4206">
        <f>ROUND(Table1[[#This Row],[Discharge Time (s)]]/3600,3)</f>
        <v>16</v>
      </c>
    </row>
    <row r="4207" spans="1:10" hidden="1">
      <c r="A4207" t="s">
        <v>11</v>
      </c>
      <c r="B4207">
        <v>6</v>
      </c>
      <c r="C4207" s="13">
        <v>107</v>
      </c>
      <c r="D4207" t="str">
        <f>IF(OR(MOD((Table1[[#This Row],[Cycle]])-1,8)=0,Table1[[#This Row],[Cycle]]=1),"Yes","No")</f>
        <v>No</v>
      </c>
      <c r="E4207">
        <v>9.964122250274E-3</v>
      </c>
      <c r="F4207">
        <f t="shared" si="71"/>
        <v>9.9641222502740003</v>
      </c>
      <c r="H4207">
        <v>3.5170087814331055</v>
      </c>
      <c r="I4207">
        <v>57600.007835899261</v>
      </c>
      <c r="J4207">
        <f>ROUND(Table1[[#This Row],[Discharge Time (s)]]/3600,3)</f>
        <v>16</v>
      </c>
    </row>
    <row r="4208" spans="1:10" hidden="1">
      <c r="A4208" t="s">
        <v>11</v>
      </c>
      <c r="B4208">
        <v>6</v>
      </c>
      <c r="C4208" s="13">
        <v>108</v>
      </c>
      <c r="D4208" t="str">
        <f>IF(OR(MOD((Table1[[#This Row],[Cycle]])-1,8)=0,Table1[[#This Row],[Cycle]]=1),"Yes","No")</f>
        <v>No</v>
      </c>
      <c r="E4208">
        <v>9.9597389279350006E-3</v>
      </c>
      <c r="F4208">
        <f t="shared" si="71"/>
        <v>9.9597389279350015</v>
      </c>
      <c r="H4208">
        <v>3.4325683116912842</v>
      </c>
      <c r="I4208">
        <v>57600.019802428957</v>
      </c>
      <c r="J4208">
        <f>ROUND(Table1[[#This Row],[Discharge Time (s)]]/3600,3)</f>
        <v>16</v>
      </c>
    </row>
    <row r="4209" spans="1:10" hidden="1">
      <c r="A4209" t="s">
        <v>11</v>
      </c>
      <c r="B4209">
        <v>6</v>
      </c>
      <c r="C4209" s="13">
        <v>109</v>
      </c>
      <c r="D4209" t="str">
        <f>IF(OR(MOD((Table1[[#This Row],[Cycle]])-1,8)=0,Table1[[#This Row],[Cycle]]=1),"Yes","No")</f>
        <v>No</v>
      </c>
      <c r="E4209">
        <v>9.9582187848689992E-3</v>
      </c>
      <c r="F4209">
        <f t="shared" si="71"/>
        <v>9.9582187848689987</v>
      </c>
      <c r="H4209">
        <v>3.4748098850250244</v>
      </c>
      <c r="I4209">
        <v>57600.019975765026</v>
      </c>
      <c r="J4209">
        <f>ROUND(Table1[[#This Row],[Discharge Time (s)]]/3600,3)</f>
        <v>16</v>
      </c>
    </row>
    <row r="4210" spans="1:10" hidden="1">
      <c r="A4210" t="s">
        <v>11</v>
      </c>
      <c r="B4210">
        <v>6</v>
      </c>
      <c r="C4210" s="13">
        <v>110</v>
      </c>
      <c r="D4210" t="str">
        <f>IF(OR(MOD((Table1[[#This Row],[Cycle]])-1,8)=0,Table1[[#This Row],[Cycle]]=1),"Yes","No")</f>
        <v>No</v>
      </c>
      <c r="E4210">
        <v>9.9566648793369995E-3</v>
      </c>
      <c r="F4210">
        <f t="shared" si="71"/>
        <v>9.9566648793369996</v>
      </c>
      <c r="H4210">
        <v>3.5170087814331055</v>
      </c>
      <c r="I4210">
        <v>57600.011435107328</v>
      </c>
      <c r="J4210">
        <f>ROUND(Table1[[#This Row],[Discharge Time (s)]]/3600,3)</f>
        <v>16</v>
      </c>
    </row>
    <row r="4211" spans="1:10" hidden="1">
      <c r="A4211" t="s">
        <v>11</v>
      </c>
      <c r="B4211">
        <v>6</v>
      </c>
      <c r="C4211" s="13">
        <v>111</v>
      </c>
      <c r="D4211" t="str">
        <f>IF(OR(MOD((Table1[[#This Row],[Cycle]])-1,8)=0,Table1[[#This Row],[Cycle]]=1),"Yes","No")</f>
        <v>No</v>
      </c>
      <c r="E4211">
        <v>9.9668965562619994E-3</v>
      </c>
      <c r="F4211">
        <f t="shared" si="71"/>
        <v>9.9668965562620002</v>
      </c>
      <c r="H4211">
        <v>3.5591647624969482</v>
      </c>
      <c r="I4211">
        <v>57601.029192658374</v>
      </c>
      <c r="J4211">
        <f>ROUND(Table1[[#This Row],[Discharge Time (s)]]/3600,3)</f>
        <v>16</v>
      </c>
    </row>
    <row r="4212" spans="1:10" hidden="1">
      <c r="A4212" t="s">
        <v>11</v>
      </c>
      <c r="B4212">
        <v>6</v>
      </c>
      <c r="C4212" s="13">
        <v>112</v>
      </c>
      <c r="D4212" t="str">
        <f>IF(OR(MOD((Table1[[#This Row],[Cycle]])-1,8)=0,Table1[[#This Row],[Cycle]]=1),"Yes","No")</f>
        <v>No</v>
      </c>
      <c r="E4212">
        <v>0</v>
      </c>
      <c r="F4212">
        <f t="shared" si="71"/>
        <v>0</v>
      </c>
      <c r="H4212">
        <v>3.5591647624969482</v>
      </c>
      <c r="I4212">
        <v>0</v>
      </c>
      <c r="J4212">
        <f>ROUND(Table1[[#This Row],[Discharge Time (s)]]/3600,3)</f>
        <v>0</v>
      </c>
    </row>
    <row r="4213" spans="1:10" hidden="1">
      <c r="A4213" t="s">
        <v>11</v>
      </c>
      <c r="B4213">
        <v>6</v>
      </c>
      <c r="C4213" s="13">
        <v>113</v>
      </c>
      <c r="D4213" t="str">
        <f>IF(OR(MOD((Table1[[#This Row],[Cycle]])-1,8)=0,Table1[[#This Row],[Cycle]]=1),"Yes","No")</f>
        <v>Yes</v>
      </c>
      <c r="E4213">
        <v>2.0544892120262E-2</v>
      </c>
      <c r="F4213">
        <f t="shared" si="71"/>
        <v>20.544892120262002</v>
      </c>
      <c r="H4213">
        <v>3.4765756130218506</v>
      </c>
      <c r="I4213">
        <v>129205.61431292232</v>
      </c>
      <c r="J4213">
        <f>ROUND(Table1[[#This Row],[Discharge Time (s)]]/3600,3)</f>
        <v>35.89</v>
      </c>
    </row>
    <row r="4214" spans="1:10" hidden="1">
      <c r="A4214" t="s">
        <v>11</v>
      </c>
      <c r="B4214">
        <v>6</v>
      </c>
      <c r="C4214" s="13">
        <v>114</v>
      </c>
      <c r="D4214" t="str">
        <f>IF(OR(MOD((Table1[[#This Row],[Cycle]])-1,8)=0,Table1[[#This Row],[Cycle]]=1),"Yes","No")</f>
        <v>No</v>
      </c>
      <c r="E4214">
        <v>5.2972768101760001E-3</v>
      </c>
      <c r="F4214">
        <f t="shared" ref="F4214:F4277" si="72">1000*E4214</f>
        <v>5.2972768101760002</v>
      </c>
      <c r="H4214">
        <v>0</v>
      </c>
      <c r="I4214">
        <v>25998.508959701168</v>
      </c>
      <c r="J4214">
        <f>ROUND(Table1[[#This Row],[Discharge Time (s)]]/3600,3)</f>
        <v>7.2220000000000004</v>
      </c>
    </row>
    <row r="4215" spans="1:10" hidden="1">
      <c r="A4215" t="s">
        <v>11</v>
      </c>
      <c r="B4215">
        <v>6</v>
      </c>
      <c r="C4215" s="13">
        <v>115</v>
      </c>
      <c r="D4215" t="str">
        <f>IF(OR(MOD((Table1[[#This Row],[Cycle]])-1,8)=0,Table1[[#This Row],[Cycle]]=1),"Yes","No")</f>
        <v>No</v>
      </c>
      <c r="E4215">
        <v>9.9614707877180002E-3</v>
      </c>
      <c r="F4215">
        <f t="shared" si="72"/>
        <v>9.9614707877179995</v>
      </c>
      <c r="H4215">
        <v>3.4748098850250244</v>
      </c>
      <c r="I4215">
        <v>57600.036836780797</v>
      </c>
      <c r="J4215">
        <f>ROUND(Table1[[#This Row],[Discharge Time (s)]]/3600,3)</f>
        <v>16</v>
      </c>
    </row>
    <row r="4216" spans="1:10" hidden="1">
      <c r="A4216" t="s">
        <v>11</v>
      </c>
      <c r="B4216">
        <v>6</v>
      </c>
      <c r="C4216" s="13">
        <v>116</v>
      </c>
      <c r="D4216" t="str">
        <f>IF(OR(MOD((Table1[[#This Row],[Cycle]])-1,8)=0,Table1[[#This Row],[Cycle]]=1),"Yes","No")</f>
        <v>No</v>
      </c>
      <c r="E4216">
        <v>9.9597756576460007E-3</v>
      </c>
      <c r="F4216">
        <f t="shared" si="72"/>
        <v>9.9597756576460004</v>
      </c>
      <c r="H4216">
        <v>3.4325683116912842</v>
      </c>
      <c r="I4216">
        <v>57600.042102264662</v>
      </c>
      <c r="J4216">
        <f>ROUND(Table1[[#This Row],[Discharge Time (s)]]/3600,3)</f>
        <v>16</v>
      </c>
    </row>
    <row r="4217" spans="1:10" hidden="1">
      <c r="A4217" t="s">
        <v>11</v>
      </c>
      <c r="B4217">
        <v>6</v>
      </c>
      <c r="C4217" s="13">
        <v>117</v>
      </c>
      <c r="D4217" t="str">
        <f>IF(OR(MOD((Table1[[#This Row],[Cycle]])-1,8)=0,Table1[[#This Row],[Cycle]]=1),"Yes","No")</f>
        <v>No</v>
      </c>
      <c r="E4217">
        <v>9.9887862151499997E-3</v>
      </c>
      <c r="F4217">
        <f t="shared" si="72"/>
        <v>9.9887862151500002</v>
      </c>
      <c r="H4217">
        <v>3.4765756130218506</v>
      </c>
      <c r="I4217">
        <v>57600.037810165602</v>
      </c>
      <c r="J4217">
        <f>ROUND(Table1[[#This Row],[Discharge Time (s)]]/3600,3)</f>
        <v>16</v>
      </c>
    </row>
    <row r="4218" spans="1:10" hidden="1">
      <c r="A4218" t="s">
        <v>11</v>
      </c>
      <c r="B4218">
        <v>6</v>
      </c>
      <c r="C4218" s="13">
        <v>118</v>
      </c>
      <c r="D4218" t="str">
        <f>IF(OR(MOD((Table1[[#This Row],[Cycle]])-1,8)=0,Table1[[#This Row],[Cycle]]=1),"Yes","No")</f>
        <v>No</v>
      </c>
      <c r="E4218">
        <v>9.968180760719E-3</v>
      </c>
      <c r="F4218">
        <f t="shared" si="72"/>
        <v>9.9681807607189992</v>
      </c>
      <c r="H4218">
        <v>3.4748098850250244</v>
      </c>
      <c r="I4218">
        <v>57600.038396710021</v>
      </c>
      <c r="J4218">
        <f>ROUND(Table1[[#This Row],[Discharge Time (s)]]/3600,3)</f>
        <v>16</v>
      </c>
    </row>
    <row r="4219" spans="1:10" hidden="1">
      <c r="A4219" t="s">
        <v>11</v>
      </c>
      <c r="B4219">
        <v>6</v>
      </c>
      <c r="C4219" s="13">
        <v>119</v>
      </c>
      <c r="D4219" t="str">
        <f>IF(OR(MOD((Table1[[#This Row],[Cycle]])-1,8)=0,Table1[[#This Row],[Cycle]]=1),"Yes","No")</f>
        <v>No</v>
      </c>
      <c r="E4219">
        <v>9.9681598455850003E-3</v>
      </c>
      <c r="F4219">
        <f t="shared" si="72"/>
        <v>9.9681598455850011</v>
      </c>
      <c r="H4219">
        <v>3.4748098850250244</v>
      </c>
      <c r="I4219">
        <v>57600.037631453451</v>
      </c>
      <c r="J4219">
        <f>ROUND(Table1[[#This Row],[Discharge Time (s)]]/3600,3)</f>
        <v>16</v>
      </c>
    </row>
    <row r="4220" spans="1:10" hidden="1">
      <c r="A4220" t="s">
        <v>11</v>
      </c>
      <c r="B4220">
        <v>6</v>
      </c>
      <c r="C4220" s="13">
        <v>120</v>
      </c>
      <c r="D4220" t="str">
        <f>IF(OR(MOD((Table1[[#This Row],[Cycle]])-1,8)=0,Table1[[#This Row],[Cycle]]=1),"Yes","No")</f>
        <v>No</v>
      </c>
      <c r="E4220">
        <v>0</v>
      </c>
      <c r="F4220">
        <f t="shared" si="72"/>
        <v>0</v>
      </c>
      <c r="H4220">
        <v>3.4748098850250244</v>
      </c>
      <c r="I4220">
        <v>0</v>
      </c>
      <c r="J4220">
        <f>ROUND(Table1[[#This Row],[Discharge Time (s)]]/3600,3)</f>
        <v>0</v>
      </c>
    </row>
    <row r="4221" spans="1:10" hidden="1">
      <c r="A4221" t="s">
        <v>11</v>
      </c>
      <c r="B4221">
        <v>6</v>
      </c>
      <c r="C4221" s="13">
        <v>121</v>
      </c>
      <c r="D4221" t="str">
        <f>IF(OR(MOD((Table1[[#This Row],[Cycle]])-1,8)=0,Table1[[#This Row],[Cycle]]=1),"Yes","No")</f>
        <v>Yes</v>
      </c>
      <c r="E4221">
        <v>2.0495657325013E-2</v>
      </c>
      <c r="F4221">
        <f t="shared" si="72"/>
        <v>20.495657325012999</v>
      </c>
      <c r="H4221">
        <v>3.4765756130218506</v>
      </c>
      <c r="I4221">
        <v>128916.08743834068</v>
      </c>
      <c r="J4221">
        <f>ROUND(Table1[[#This Row],[Discharge Time (s)]]/3600,3)</f>
        <v>35.81</v>
      </c>
    </row>
    <row r="4222" spans="1:10" hidden="1">
      <c r="A4222" t="s">
        <v>11</v>
      </c>
      <c r="B4222">
        <v>6</v>
      </c>
      <c r="C4222" s="13">
        <v>122</v>
      </c>
      <c r="D4222" t="str">
        <f>IF(OR(MOD((Table1[[#This Row],[Cycle]])-1,8)=0,Table1[[#This Row],[Cycle]]=1),"Yes","No")</f>
        <v>No</v>
      </c>
      <c r="E4222">
        <v>9.9636514166739996E-3</v>
      </c>
      <c r="F4222">
        <f t="shared" si="72"/>
        <v>9.9636514166739989</v>
      </c>
      <c r="H4222">
        <v>3.8266894817352295</v>
      </c>
      <c r="I4222">
        <v>57600.037524954445</v>
      </c>
      <c r="J4222">
        <f>ROUND(Table1[[#This Row],[Discharge Time (s)]]/3600,3)</f>
        <v>16</v>
      </c>
    </row>
    <row r="4223" spans="1:10" hidden="1">
      <c r="A4223" t="s">
        <v>11</v>
      </c>
      <c r="B4223">
        <v>6</v>
      </c>
      <c r="C4223" s="13">
        <v>123</v>
      </c>
      <c r="D4223" t="str">
        <f>IF(OR(MOD((Table1[[#This Row],[Cycle]])-1,8)=0,Table1[[#This Row],[Cycle]]=1),"Yes","No")</f>
        <v>No</v>
      </c>
      <c r="E4223">
        <v>9.9589763591689997E-3</v>
      </c>
      <c r="F4223">
        <f t="shared" si="72"/>
        <v>9.9589763591690001</v>
      </c>
      <c r="H4223">
        <v>3.5170087814331055</v>
      </c>
      <c r="I4223">
        <v>57600.038293434445</v>
      </c>
      <c r="J4223">
        <f>ROUND(Table1[[#This Row],[Discharge Time (s)]]/3600,3)</f>
        <v>16</v>
      </c>
    </row>
    <row r="4224" spans="1:10" hidden="1">
      <c r="A4224" t="s">
        <v>11</v>
      </c>
      <c r="B4224">
        <v>6</v>
      </c>
      <c r="C4224" s="13">
        <v>124</v>
      </c>
      <c r="D4224" t="str">
        <f>IF(OR(MOD((Table1[[#This Row],[Cycle]])-1,8)=0,Table1[[#This Row],[Cycle]]=1),"Yes","No")</f>
        <v>No</v>
      </c>
      <c r="E4224">
        <v>9.9596580694880001E-3</v>
      </c>
      <c r="F4224">
        <f t="shared" si="72"/>
        <v>9.9596580694880004</v>
      </c>
      <c r="H4224">
        <v>3.5187947750091553</v>
      </c>
      <c r="I4224">
        <v>57600.038031576129</v>
      </c>
      <c r="J4224">
        <f>ROUND(Table1[[#This Row],[Discharge Time (s)]]/3600,3)</f>
        <v>16</v>
      </c>
    </row>
    <row r="4225" spans="1:10" hidden="1">
      <c r="A4225" t="s">
        <v>11</v>
      </c>
      <c r="B4225">
        <v>6</v>
      </c>
      <c r="C4225" s="13">
        <v>125</v>
      </c>
      <c r="D4225" t="str">
        <f>IF(OR(MOD((Table1[[#This Row],[Cycle]])-1,8)=0,Table1[[#This Row],[Cycle]]=1),"Yes","No")</f>
        <v>No</v>
      </c>
      <c r="E4225">
        <v>9.9673907836939999E-3</v>
      </c>
      <c r="F4225">
        <f t="shared" si="72"/>
        <v>9.9673907836940003</v>
      </c>
      <c r="H4225">
        <v>3.4748098850250244</v>
      </c>
      <c r="I4225">
        <v>57600.037869133914</v>
      </c>
      <c r="J4225">
        <f>ROUND(Table1[[#This Row],[Discharge Time (s)]]/3600,3)</f>
        <v>16</v>
      </c>
    </row>
    <row r="4226" spans="1:10" hidden="1">
      <c r="A4226" t="s">
        <v>11</v>
      </c>
      <c r="B4226">
        <v>6</v>
      </c>
      <c r="C4226" s="13">
        <v>126</v>
      </c>
      <c r="D4226" t="str">
        <f>IF(OR(MOD((Table1[[#This Row],[Cycle]])-1,8)=0,Table1[[#This Row],[Cycle]]=1),"Yes","No")</f>
        <v>No</v>
      </c>
      <c r="E4226">
        <v>9.9657546878100002E-3</v>
      </c>
      <c r="F4226">
        <f t="shared" si="72"/>
        <v>9.9657546878099996</v>
      </c>
      <c r="H4226">
        <v>3.5187947750091553</v>
      </c>
      <c r="I4226">
        <v>57600.037704563161</v>
      </c>
      <c r="J4226">
        <f>ROUND(Table1[[#This Row],[Discharge Time (s)]]/3600,3)</f>
        <v>16</v>
      </c>
    </row>
    <row r="4227" spans="1:10" hidden="1">
      <c r="A4227" t="s">
        <v>11</v>
      </c>
      <c r="B4227">
        <v>6</v>
      </c>
      <c r="C4227" s="13">
        <v>127</v>
      </c>
      <c r="D4227" t="str">
        <f>IF(OR(MOD((Table1[[#This Row],[Cycle]])-1,8)=0,Table1[[#This Row],[Cycle]]=1),"Yes","No")</f>
        <v>No</v>
      </c>
      <c r="E4227">
        <v>9.9896841257830007E-3</v>
      </c>
      <c r="F4227">
        <f t="shared" si="72"/>
        <v>9.9896841257830005</v>
      </c>
      <c r="H4227">
        <v>3.5591647624969482</v>
      </c>
      <c r="I4227">
        <v>57600.040272513565</v>
      </c>
      <c r="J4227">
        <f>ROUND(Table1[[#This Row],[Discharge Time (s)]]/3600,3)</f>
        <v>16</v>
      </c>
    </row>
    <row r="4228" spans="1:10" hidden="1">
      <c r="A4228" t="s">
        <v>11</v>
      </c>
      <c r="B4228">
        <v>6</v>
      </c>
      <c r="C4228" s="13">
        <v>128</v>
      </c>
      <c r="D4228" t="str">
        <f>IF(OR(MOD((Table1[[#This Row],[Cycle]])-1,8)=0,Table1[[#This Row],[Cycle]]=1),"Yes","No")</f>
        <v>No</v>
      </c>
      <c r="E4228">
        <v>0</v>
      </c>
      <c r="F4228">
        <f t="shared" si="72"/>
        <v>0</v>
      </c>
      <c r="H4228">
        <v>3.5591647624969482</v>
      </c>
      <c r="I4228">
        <v>0</v>
      </c>
      <c r="J4228">
        <f>ROUND(Table1[[#This Row],[Discharge Time (s)]]/3600,3)</f>
        <v>0</v>
      </c>
    </row>
    <row r="4229" spans="1:10" hidden="1">
      <c r="A4229" t="s">
        <v>11</v>
      </c>
      <c r="B4229">
        <v>6</v>
      </c>
      <c r="C4229" s="13">
        <v>129</v>
      </c>
      <c r="D4229" t="str">
        <f>IF(OR(MOD((Table1[[#This Row],[Cycle]])-1,8)=0,Table1[[#This Row],[Cycle]]=1),"Yes","No")</f>
        <v>Yes</v>
      </c>
      <c r="E4229">
        <v>2.0474921635226E-2</v>
      </c>
      <c r="F4229">
        <f t="shared" si="72"/>
        <v>20.474921635226</v>
      </c>
      <c r="H4229">
        <v>3.5187947750091553</v>
      </c>
      <c r="I4229">
        <v>128755.63006802756</v>
      </c>
      <c r="J4229">
        <f>ROUND(Table1[[#This Row],[Discharge Time (s)]]/3600,3)</f>
        <v>35.765000000000001</v>
      </c>
    </row>
    <row r="4230" spans="1:10" hidden="1">
      <c r="A4230" t="s">
        <v>11</v>
      </c>
      <c r="B4230">
        <v>6</v>
      </c>
      <c r="C4230" s="13">
        <v>130</v>
      </c>
      <c r="D4230" t="str">
        <f>IF(OR(MOD((Table1[[#This Row],[Cycle]])-1,8)=0,Table1[[#This Row],[Cycle]]=1),"Yes","No")</f>
        <v>No</v>
      </c>
      <c r="E4230">
        <v>9.9603444001490002E-3</v>
      </c>
      <c r="F4230">
        <f t="shared" si="72"/>
        <v>9.9603444001489994</v>
      </c>
      <c r="H4230">
        <v>3.8687095642089844</v>
      </c>
      <c r="I4230">
        <v>57600.037970106045</v>
      </c>
      <c r="J4230">
        <f>ROUND(Table1[[#This Row],[Discharge Time (s)]]/3600,3)</f>
        <v>16</v>
      </c>
    </row>
    <row r="4231" spans="1:10" hidden="1">
      <c r="A4231" t="s">
        <v>11</v>
      </c>
      <c r="B4231">
        <v>6</v>
      </c>
      <c r="C4231" s="13">
        <v>131</v>
      </c>
      <c r="D4231" t="str">
        <f>IF(OR(MOD((Table1[[#This Row],[Cycle]])-1,8)=0,Table1[[#This Row],[Cycle]]=1),"Yes","No")</f>
        <v>No</v>
      </c>
      <c r="E4231">
        <v>9.9605284201889997E-3</v>
      </c>
      <c r="F4231">
        <f t="shared" si="72"/>
        <v>9.9605284201890001</v>
      </c>
      <c r="H4231">
        <v>3.5591647624969482</v>
      </c>
      <c r="I4231">
        <v>57600.037655314358</v>
      </c>
      <c r="J4231">
        <f>ROUND(Table1[[#This Row],[Discharge Time (s)]]/3600,3)</f>
        <v>16</v>
      </c>
    </row>
    <row r="4232" spans="1:10" hidden="1">
      <c r="A4232" t="s">
        <v>11</v>
      </c>
      <c r="B4232">
        <v>6</v>
      </c>
      <c r="C4232" s="13">
        <v>132</v>
      </c>
      <c r="D4232" t="str">
        <f>IF(OR(MOD((Table1[[#This Row],[Cycle]])-1,8)=0,Table1[[#This Row],[Cycle]]=1),"Yes","No")</f>
        <v>No</v>
      </c>
      <c r="E4232">
        <v>9.9659083316029993E-3</v>
      </c>
      <c r="F4232">
        <f t="shared" si="72"/>
        <v>9.9659083316029999</v>
      </c>
      <c r="H4232">
        <v>3.4343132972717285</v>
      </c>
      <c r="I4232">
        <v>57600.03762176069</v>
      </c>
      <c r="J4232">
        <f>ROUND(Table1[[#This Row],[Discharge Time (s)]]/3600,3)</f>
        <v>16</v>
      </c>
    </row>
    <row r="4233" spans="1:10" hidden="1">
      <c r="A4233" t="s">
        <v>11</v>
      </c>
      <c r="B4233">
        <v>6</v>
      </c>
      <c r="C4233" s="13">
        <v>133</v>
      </c>
      <c r="D4233" t="str">
        <f>IF(OR(MOD((Table1[[#This Row],[Cycle]])-1,8)=0,Table1[[#This Row],[Cycle]]=1),"Yes","No")</f>
        <v>No</v>
      </c>
      <c r="E4233">
        <v>9.9635615551459996E-3</v>
      </c>
      <c r="F4233">
        <f t="shared" si="72"/>
        <v>9.9635615551459988</v>
      </c>
      <c r="H4233">
        <v>3.4765756130218506</v>
      </c>
      <c r="I4233">
        <v>57600.037612402055</v>
      </c>
      <c r="J4233">
        <f>ROUND(Table1[[#This Row],[Discharge Time (s)]]/3600,3)</f>
        <v>16</v>
      </c>
    </row>
    <row r="4234" spans="1:10" hidden="1">
      <c r="A4234" t="s">
        <v>11</v>
      </c>
      <c r="B4234">
        <v>6</v>
      </c>
      <c r="C4234" s="13">
        <v>134</v>
      </c>
      <c r="D4234" t="str">
        <f>IF(OR(MOD((Table1[[#This Row],[Cycle]])-1,8)=0,Table1[[#This Row],[Cycle]]=1),"Yes","No")</f>
        <v>No</v>
      </c>
      <c r="E4234">
        <v>9.9855365512419997E-3</v>
      </c>
      <c r="F4234">
        <f t="shared" si="72"/>
        <v>9.9855365512419993</v>
      </c>
      <c r="H4234">
        <v>3.5591647624969482</v>
      </c>
      <c r="I4234">
        <v>57600.037760539606</v>
      </c>
      <c r="J4234">
        <f>ROUND(Table1[[#This Row],[Discharge Time (s)]]/3600,3)</f>
        <v>16</v>
      </c>
    </row>
    <row r="4235" spans="1:10" hidden="1">
      <c r="A4235" t="s">
        <v>11</v>
      </c>
      <c r="B4235">
        <v>6</v>
      </c>
      <c r="C4235" s="13">
        <v>135</v>
      </c>
      <c r="D4235" t="str">
        <f>IF(OR(MOD((Table1[[#This Row],[Cycle]])-1,8)=0,Table1[[#This Row],[Cycle]]=1),"Yes","No")</f>
        <v>No</v>
      </c>
      <c r="E4235">
        <v>9.9643424430760005E-3</v>
      </c>
      <c r="F4235">
        <f t="shared" si="72"/>
        <v>9.964342443076001</v>
      </c>
      <c r="H4235">
        <v>3.5627799034118652</v>
      </c>
      <c r="I4235">
        <v>57600.033508756096</v>
      </c>
      <c r="J4235">
        <f>ROUND(Table1[[#This Row],[Discharge Time (s)]]/3600,3)</f>
        <v>16</v>
      </c>
    </row>
    <row r="4236" spans="1:10" hidden="1">
      <c r="A4236" t="s">
        <v>11</v>
      </c>
      <c r="B4236">
        <v>6</v>
      </c>
      <c r="C4236" s="13">
        <v>136</v>
      </c>
      <c r="D4236" t="str">
        <f>IF(OR(MOD((Table1[[#This Row],[Cycle]])-1,8)=0,Table1[[#This Row],[Cycle]]=1),"Yes","No")</f>
        <v>No</v>
      </c>
      <c r="E4236">
        <v>0</v>
      </c>
      <c r="F4236">
        <f t="shared" si="72"/>
        <v>0</v>
      </c>
      <c r="H4236">
        <v>3.5627799034118652</v>
      </c>
      <c r="I4236">
        <v>0</v>
      </c>
      <c r="J4236">
        <f>ROUND(Table1[[#This Row],[Discharge Time (s)]]/3600,3)</f>
        <v>0</v>
      </c>
    </row>
    <row r="4237" spans="1:10" hidden="1">
      <c r="A4237" t="s">
        <v>11</v>
      </c>
      <c r="B4237">
        <v>6</v>
      </c>
      <c r="C4237" s="13">
        <v>137</v>
      </c>
      <c r="D4237" t="str">
        <f>IF(OR(MOD((Table1[[#This Row],[Cycle]])-1,8)=0,Table1[[#This Row],[Cycle]]=1),"Yes","No")</f>
        <v>Yes</v>
      </c>
      <c r="E4237">
        <v>2.0430511260255E-2</v>
      </c>
      <c r="F4237">
        <f t="shared" si="72"/>
        <v>20.430511260254999</v>
      </c>
      <c r="H4237">
        <v>0</v>
      </c>
      <c r="I4237">
        <v>128456.27003896786</v>
      </c>
      <c r="J4237">
        <f>ROUND(Table1[[#This Row],[Discharge Time (s)]]/3600,3)</f>
        <v>35.682000000000002</v>
      </c>
    </row>
    <row r="4238" spans="1:10" hidden="1">
      <c r="A4238" t="s">
        <v>11</v>
      </c>
      <c r="B4238">
        <v>6</v>
      </c>
      <c r="C4238" s="13">
        <v>138</v>
      </c>
      <c r="D4238" t="str">
        <f>IF(OR(MOD((Table1[[#This Row],[Cycle]])-1,8)=0,Table1[[#This Row],[Cycle]]=1),"Yes","No")</f>
        <v>No</v>
      </c>
      <c r="E4238">
        <v>9.9612950636159998E-3</v>
      </c>
      <c r="F4238">
        <f t="shared" si="72"/>
        <v>9.9612950636159994</v>
      </c>
      <c r="H4238">
        <v>3.8266894817352295</v>
      </c>
      <c r="I4238">
        <v>57600.038437291209</v>
      </c>
      <c r="J4238">
        <f>ROUND(Table1[[#This Row],[Discharge Time (s)]]/3600,3)</f>
        <v>16</v>
      </c>
    </row>
    <row r="4239" spans="1:10" hidden="1">
      <c r="A4239" t="s">
        <v>11</v>
      </c>
      <c r="B4239">
        <v>6</v>
      </c>
      <c r="C4239" s="13">
        <v>139</v>
      </c>
      <c r="D4239" t="str">
        <f>IF(OR(MOD((Table1[[#This Row],[Cycle]])-1,8)=0,Table1[[#This Row],[Cycle]]=1),"Yes","No")</f>
        <v>No</v>
      </c>
      <c r="E4239">
        <v>9.9620295001679997E-3</v>
      </c>
      <c r="F4239">
        <f t="shared" si="72"/>
        <v>9.9620295001680006</v>
      </c>
      <c r="H4239">
        <v>3.4325683116912842</v>
      </c>
      <c r="I4239">
        <v>57600.038192544642</v>
      </c>
      <c r="J4239">
        <f>ROUND(Table1[[#This Row],[Discharge Time (s)]]/3600,3)</f>
        <v>16</v>
      </c>
    </row>
    <row r="4240" spans="1:10" hidden="1">
      <c r="A4240" t="s">
        <v>11</v>
      </c>
      <c r="B4240">
        <v>6</v>
      </c>
      <c r="C4240" s="13">
        <v>140</v>
      </c>
      <c r="D4240" t="str">
        <f>IF(OR(MOD((Table1[[#This Row],[Cycle]])-1,8)=0,Table1[[#This Row],[Cycle]]=1),"Yes","No")</f>
        <v>No</v>
      </c>
      <c r="E4240">
        <v>9.9870365208820002E-3</v>
      </c>
      <c r="F4240">
        <f t="shared" si="72"/>
        <v>9.9870365208820004</v>
      </c>
      <c r="H4240">
        <v>3.4343132972717285</v>
      </c>
      <c r="I4240">
        <v>57600.037477863531</v>
      </c>
      <c r="J4240">
        <f>ROUND(Table1[[#This Row],[Discharge Time (s)]]/3600,3)</f>
        <v>16</v>
      </c>
    </row>
    <row r="4241" spans="1:10" hidden="1">
      <c r="A4241" t="s">
        <v>11</v>
      </c>
      <c r="B4241">
        <v>6</v>
      </c>
      <c r="C4241" s="13">
        <v>141</v>
      </c>
      <c r="D4241" t="str">
        <f>IF(OR(MOD((Table1[[#This Row],[Cycle]])-1,8)=0,Table1[[#This Row],[Cycle]]=1),"Yes","No")</f>
        <v>No</v>
      </c>
      <c r="E4241">
        <v>9.9830086090340001E-3</v>
      </c>
      <c r="F4241">
        <f t="shared" si="72"/>
        <v>9.983008609034</v>
      </c>
      <c r="H4241">
        <v>3.6049339771270752</v>
      </c>
      <c r="I4241">
        <v>57600.0377405974</v>
      </c>
      <c r="J4241">
        <f>ROUND(Table1[[#This Row],[Discharge Time (s)]]/3600,3)</f>
        <v>16</v>
      </c>
    </row>
    <row r="4242" spans="1:10" hidden="1">
      <c r="A4242" t="s">
        <v>11</v>
      </c>
      <c r="B4242">
        <v>6</v>
      </c>
      <c r="C4242" s="13">
        <v>142</v>
      </c>
      <c r="D4242" t="str">
        <f>IF(OR(MOD((Table1[[#This Row],[Cycle]])-1,8)=0,Table1[[#This Row],[Cycle]]=1),"Yes","No")</f>
        <v>No</v>
      </c>
      <c r="E4242">
        <v>9.9662888009680005E-3</v>
      </c>
      <c r="F4242">
        <f t="shared" si="72"/>
        <v>9.966288800968</v>
      </c>
      <c r="H4242">
        <v>3.4765756130218506</v>
      </c>
      <c r="I4242">
        <v>57600.03755936068</v>
      </c>
      <c r="J4242">
        <f>ROUND(Table1[[#This Row],[Discharge Time (s)]]/3600,3)</f>
        <v>16</v>
      </c>
    </row>
    <row r="4243" spans="1:10" hidden="1">
      <c r="A4243" t="s">
        <v>11</v>
      </c>
      <c r="B4243">
        <v>6</v>
      </c>
      <c r="C4243" s="13">
        <v>143</v>
      </c>
      <c r="D4243" t="str">
        <f>IF(OR(MOD((Table1[[#This Row],[Cycle]])-1,8)=0,Table1[[#This Row],[Cycle]]=1),"Yes","No")</f>
        <v>No</v>
      </c>
      <c r="E4243">
        <v>9.9632848245650007E-3</v>
      </c>
      <c r="F4243">
        <f t="shared" si="72"/>
        <v>9.963284824565001</v>
      </c>
      <c r="H4243">
        <v>3.4343132972717285</v>
      </c>
      <c r="I4243">
        <v>57600.024112102263</v>
      </c>
      <c r="J4243">
        <f>ROUND(Table1[[#This Row],[Discharge Time (s)]]/3600,3)</f>
        <v>16</v>
      </c>
    </row>
    <row r="4244" spans="1:10" hidden="1">
      <c r="A4244" t="s">
        <v>11</v>
      </c>
      <c r="B4244">
        <v>6</v>
      </c>
      <c r="C4244" s="13">
        <v>144</v>
      </c>
      <c r="D4244" t="str">
        <f>IF(OR(MOD((Table1[[#This Row],[Cycle]])-1,8)=0,Table1[[#This Row],[Cycle]]=1),"Yes","No")</f>
        <v>No</v>
      </c>
      <c r="E4244">
        <v>0</v>
      </c>
      <c r="F4244">
        <f t="shared" si="72"/>
        <v>0</v>
      </c>
      <c r="H4244">
        <v>3.4343132972717285</v>
      </c>
      <c r="I4244">
        <v>0</v>
      </c>
      <c r="J4244">
        <f>ROUND(Table1[[#This Row],[Discharge Time (s)]]/3600,3)</f>
        <v>0</v>
      </c>
    </row>
    <row r="4245" spans="1:10" hidden="1">
      <c r="A4245" t="s">
        <v>11</v>
      </c>
      <c r="B4245">
        <v>6</v>
      </c>
      <c r="C4245" s="13">
        <v>145</v>
      </c>
      <c r="D4245" t="str">
        <f>IF(OR(MOD((Table1[[#This Row],[Cycle]])-1,8)=0,Table1[[#This Row],[Cycle]]=1),"Yes","No")</f>
        <v>Yes</v>
      </c>
      <c r="E4245">
        <v>2.0426583155425001E-2</v>
      </c>
      <c r="F4245">
        <f t="shared" si="72"/>
        <v>20.426583155425</v>
      </c>
      <c r="H4245">
        <v>3.5609712600708008</v>
      </c>
      <c r="I4245">
        <v>128436.67541996027</v>
      </c>
      <c r="J4245">
        <f>ROUND(Table1[[#This Row],[Discharge Time (s)]]/3600,3)</f>
        <v>35.677</v>
      </c>
    </row>
    <row r="4246" spans="1:10" hidden="1">
      <c r="A4246" t="s">
        <v>11</v>
      </c>
      <c r="B4246">
        <v>6</v>
      </c>
      <c r="C4246" s="13">
        <v>146</v>
      </c>
      <c r="D4246" t="str">
        <f>IF(OR(MOD((Table1[[#This Row],[Cycle]])-1,8)=0,Table1[[#This Row],[Cycle]]=1),"Yes","No")</f>
        <v>No</v>
      </c>
      <c r="E4246">
        <v>9.9625749778169993E-3</v>
      </c>
      <c r="F4246">
        <f t="shared" si="72"/>
        <v>9.962574977816999</v>
      </c>
      <c r="H4246">
        <v>3.7865505218505859</v>
      </c>
      <c r="I4246">
        <v>57600.0376412677</v>
      </c>
      <c r="J4246">
        <f>ROUND(Table1[[#This Row],[Discharge Time (s)]]/3600,3)</f>
        <v>16</v>
      </c>
    </row>
    <row r="4247" spans="1:10" hidden="1">
      <c r="A4247" t="s">
        <v>11</v>
      </c>
      <c r="B4247">
        <v>6</v>
      </c>
      <c r="C4247" s="13">
        <v>147</v>
      </c>
      <c r="D4247" t="str">
        <f>IF(OR(MOD((Table1[[#This Row],[Cycle]])-1,8)=0,Table1[[#This Row],[Cycle]]=1),"Yes","No")</f>
        <v>No</v>
      </c>
      <c r="E4247">
        <v>9.9634270604420008E-3</v>
      </c>
      <c r="F4247">
        <f t="shared" si="72"/>
        <v>9.963427060442001</v>
      </c>
      <c r="H4247">
        <v>3.5187947750091553</v>
      </c>
      <c r="I4247">
        <v>57600.037656878747</v>
      </c>
      <c r="J4247">
        <f>ROUND(Table1[[#This Row],[Discharge Time (s)]]/3600,3)</f>
        <v>16</v>
      </c>
    </row>
    <row r="4248" spans="1:10" hidden="1">
      <c r="A4248" t="s">
        <v>11</v>
      </c>
      <c r="B4248">
        <v>6</v>
      </c>
      <c r="C4248" s="13">
        <v>148</v>
      </c>
      <c r="D4248" t="str">
        <f>IF(OR(MOD((Table1[[#This Row],[Cycle]])-1,8)=0,Table1[[#This Row],[Cycle]]=1),"Yes","No")</f>
        <v>No</v>
      </c>
      <c r="E4248">
        <v>9.9619608620430001E-3</v>
      </c>
      <c r="F4248">
        <f t="shared" si="72"/>
        <v>9.961960862043</v>
      </c>
      <c r="H4248">
        <v>3.5187947750091553</v>
      </c>
      <c r="I4248">
        <v>57602.003592621782</v>
      </c>
      <c r="J4248">
        <f>ROUND(Table1[[#This Row],[Discharge Time (s)]]/3600,3)</f>
        <v>16.001000000000001</v>
      </c>
    </row>
    <row r="4249" spans="1:10" hidden="1">
      <c r="A4249" t="s">
        <v>11</v>
      </c>
      <c r="B4249">
        <v>6</v>
      </c>
      <c r="C4249" s="13">
        <v>149</v>
      </c>
      <c r="D4249" t="str">
        <f>IF(OR(MOD((Table1[[#This Row],[Cycle]])-1,8)=0,Table1[[#This Row],[Cycle]]=1),"Yes","No")</f>
        <v>No</v>
      </c>
      <c r="E4249">
        <v>9.9648745149810009E-3</v>
      </c>
      <c r="F4249">
        <f t="shared" si="72"/>
        <v>9.9648745149810001</v>
      </c>
      <c r="H4249">
        <v>3.4783430099487305</v>
      </c>
      <c r="I4249">
        <v>57600.037665038064</v>
      </c>
      <c r="J4249">
        <f>ROUND(Table1[[#This Row],[Discharge Time (s)]]/3600,3)</f>
        <v>16</v>
      </c>
    </row>
    <row r="4250" spans="1:10" hidden="1">
      <c r="A4250" t="s">
        <v>11</v>
      </c>
      <c r="B4250">
        <v>6</v>
      </c>
      <c r="C4250" s="13">
        <v>150</v>
      </c>
      <c r="D4250" t="str">
        <f>IF(OR(MOD((Table1[[#This Row],[Cycle]])-1,8)=0,Table1[[#This Row],[Cycle]]=1),"Yes","No")</f>
        <v>No</v>
      </c>
      <c r="E4250">
        <v>9.9637104297690005E-3</v>
      </c>
      <c r="F4250">
        <f t="shared" si="72"/>
        <v>9.9637104297689998</v>
      </c>
      <c r="H4250">
        <v>3.5609712600708008</v>
      </c>
      <c r="I4250">
        <v>57600.040169591914</v>
      </c>
      <c r="J4250">
        <f>ROUND(Table1[[#This Row],[Discharge Time (s)]]/3600,3)</f>
        <v>16</v>
      </c>
    </row>
    <row r="4251" spans="1:10" hidden="1">
      <c r="A4251" t="s">
        <v>11</v>
      </c>
      <c r="B4251">
        <v>6</v>
      </c>
      <c r="C4251" s="13">
        <v>151</v>
      </c>
      <c r="D4251" t="str">
        <f>IF(OR(MOD((Table1[[#This Row],[Cycle]])-1,8)=0,Table1[[#This Row],[Cycle]]=1),"Yes","No")</f>
        <v>No</v>
      </c>
      <c r="E4251">
        <v>9.9607623780779992E-3</v>
      </c>
      <c r="F4251">
        <f t="shared" si="72"/>
        <v>9.9607623780779999</v>
      </c>
      <c r="H4251">
        <v>3.5627799034118652</v>
      </c>
      <c r="I4251">
        <v>57602.003498725731</v>
      </c>
      <c r="J4251">
        <f>ROUND(Table1[[#This Row],[Discharge Time (s)]]/3600,3)</f>
        <v>16.001000000000001</v>
      </c>
    </row>
    <row r="4252" spans="1:10" hidden="1">
      <c r="A4252" t="s">
        <v>11</v>
      </c>
      <c r="B4252">
        <v>6</v>
      </c>
      <c r="C4252" s="13">
        <v>152</v>
      </c>
      <c r="D4252" t="str">
        <f>IF(OR(MOD((Table1[[#This Row],[Cycle]])-1,8)=0,Table1[[#This Row],[Cycle]]=1),"Yes","No")</f>
        <v>No</v>
      </c>
      <c r="E4252">
        <v>0</v>
      </c>
      <c r="F4252">
        <f t="shared" si="72"/>
        <v>0</v>
      </c>
      <c r="H4252">
        <v>3.5627799034118652</v>
      </c>
      <c r="I4252">
        <v>0</v>
      </c>
      <c r="J4252">
        <f>ROUND(Table1[[#This Row],[Discharge Time (s)]]/3600,3)</f>
        <v>0</v>
      </c>
    </row>
    <row r="4253" spans="1:10" hidden="1">
      <c r="A4253" t="s">
        <v>11</v>
      </c>
      <c r="B4253">
        <v>6</v>
      </c>
      <c r="C4253" s="13">
        <v>153</v>
      </c>
      <c r="D4253" t="str">
        <f>IF(OR(MOD((Table1[[#This Row],[Cycle]])-1,8)=0,Table1[[#This Row],[Cycle]]=1),"Yes","No")</f>
        <v>Yes</v>
      </c>
      <c r="E4253">
        <v>2.0405237379705999E-2</v>
      </c>
      <c r="F4253">
        <f t="shared" si="72"/>
        <v>20.405237379705998</v>
      </c>
      <c r="H4253">
        <v>3.5187947750091553</v>
      </c>
      <c r="I4253">
        <v>128355.01086555996</v>
      </c>
      <c r="J4253">
        <f>ROUND(Table1[[#This Row],[Discharge Time (s)]]/3600,3)</f>
        <v>35.654000000000003</v>
      </c>
    </row>
    <row r="4254" spans="1:10" hidden="1">
      <c r="A4254" t="s">
        <v>11</v>
      </c>
      <c r="B4254">
        <v>6</v>
      </c>
      <c r="C4254" s="13">
        <v>154</v>
      </c>
      <c r="D4254" t="str">
        <f>IF(OR(MOD((Table1[[#This Row],[Cycle]])-1,8)=0,Table1[[#This Row],[Cycle]]=1),"Yes","No")</f>
        <v>No</v>
      </c>
      <c r="E4254">
        <v>9.9634319299420002E-3</v>
      </c>
      <c r="F4254">
        <f t="shared" si="72"/>
        <v>9.9634319299420007</v>
      </c>
      <c r="H4254">
        <v>3.8305802345275879</v>
      </c>
      <c r="I4254">
        <v>57600.037620010597</v>
      </c>
      <c r="J4254">
        <f>ROUND(Table1[[#This Row],[Discharge Time (s)]]/3600,3)</f>
        <v>16</v>
      </c>
    </row>
    <row r="4255" spans="1:10" hidden="1">
      <c r="A4255" t="s">
        <v>11</v>
      </c>
      <c r="B4255">
        <v>6</v>
      </c>
      <c r="C4255" s="13">
        <v>155</v>
      </c>
      <c r="D4255" t="str">
        <f>IF(OR(MOD((Table1[[#This Row],[Cycle]])-1,8)=0,Table1[[#This Row],[Cycle]]=1),"Yes","No")</f>
        <v>No</v>
      </c>
      <c r="E4255">
        <v>9.9588014423820006E-3</v>
      </c>
      <c r="F4255">
        <f t="shared" si="72"/>
        <v>9.9588014423820006</v>
      </c>
      <c r="H4255">
        <v>3.6067647933959961</v>
      </c>
      <c r="I4255">
        <v>57602.006631959157</v>
      </c>
      <c r="J4255">
        <f>ROUND(Table1[[#This Row],[Discharge Time (s)]]/3600,3)</f>
        <v>16.001000000000001</v>
      </c>
    </row>
    <row r="4256" spans="1:10" hidden="1">
      <c r="A4256" t="s">
        <v>11</v>
      </c>
      <c r="B4256">
        <v>6</v>
      </c>
      <c r="C4256" s="13">
        <v>156</v>
      </c>
      <c r="D4256" t="str">
        <f>IF(OR(MOD((Table1[[#This Row],[Cycle]])-1,8)=0,Table1[[#This Row],[Cycle]]=1),"Yes","No")</f>
        <v>No</v>
      </c>
      <c r="E4256">
        <v>9.9634537789789999E-3</v>
      </c>
      <c r="F4256">
        <f t="shared" si="72"/>
        <v>9.9634537789789999</v>
      </c>
      <c r="H4256">
        <v>3.5627799034118652</v>
      </c>
      <c r="I4256">
        <v>57600.037565977931</v>
      </c>
      <c r="J4256">
        <f>ROUND(Table1[[#This Row],[Discharge Time (s)]]/3600,3)</f>
        <v>16</v>
      </c>
    </row>
    <row r="4257" spans="1:10" hidden="1">
      <c r="A4257" t="s">
        <v>11</v>
      </c>
      <c r="B4257">
        <v>6</v>
      </c>
      <c r="C4257" s="13">
        <v>157</v>
      </c>
      <c r="D4257" t="str">
        <f>IF(OR(MOD((Table1[[#This Row],[Cycle]])-1,8)=0,Table1[[#This Row],[Cycle]]=1),"Yes","No")</f>
        <v>No</v>
      </c>
      <c r="E4257">
        <v>9.9595817818080006E-3</v>
      </c>
      <c r="F4257">
        <f t="shared" si="72"/>
        <v>9.9595817818080015</v>
      </c>
      <c r="H4257">
        <v>3.4765756130218506</v>
      </c>
      <c r="I4257">
        <v>57600.037578477073</v>
      </c>
      <c r="J4257">
        <f>ROUND(Table1[[#This Row],[Discharge Time (s)]]/3600,3)</f>
        <v>16</v>
      </c>
    </row>
    <row r="4258" spans="1:10" hidden="1">
      <c r="A4258" t="s">
        <v>11</v>
      </c>
      <c r="B4258">
        <v>6</v>
      </c>
      <c r="C4258" s="13">
        <v>158</v>
      </c>
      <c r="D4258" t="str">
        <f>IF(OR(MOD((Table1[[#This Row],[Cycle]])-1,8)=0,Table1[[#This Row],[Cycle]]=1),"Yes","No")</f>
        <v>No</v>
      </c>
      <c r="E4258">
        <v>9.9833171176819998E-3</v>
      </c>
      <c r="F4258">
        <f t="shared" si="72"/>
        <v>9.9833171176820006</v>
      </c>
      <c r="H4258">
        <v>3.6049339771270752</v>
      </c>
      <c r="I4258">
        <v>57600.037318231232</v>
      </c>
      <c r="J4258">
        <f>ROUND(Table1[[#This Row],[Discharge Time (s)]]/3600,3)</f>
        <v>16</v>
      </c>
    </row>
    <row r="4259" spans="1:10" hidden="1">
      <c r="A4259" t="s">
        <v>11</v>
      </c>
      <c r="B4259">
        <v>6</v>
      </c>
      <c r="C4259" s="13">
        <v>159</v>
      </c>
      <c r="D4259" t="str">
        <f>IF(OR(MOD((Table1[[#This Row],[Cycle]])-1,8)=0,Table1[[#This Row],[Cycle]]=1),"Yes","No")</f>
        <v>No</v>
      </c>
      <c r="E4259">
        <v>9.9875858799619993E-3</v>
      </c>
      <c r="F4259">
        <f t="shared" si="72"/>
        <v>9.9875858799619994</v>
      </c>
      <c r="H4259">
        <v>3.6067647933959961</v>
      </c>
      <c r="I4259">
        <v>57602.003588954351</v>
      </c>
      <c r="J4259">
        <f>ROUND(Table1[[#This Row],[Discharge Time (s)]]/3600,3)</f>
        <v>16.001000000000001</v>
      </c>
    </row>
    <row r="4260" spans="1:10" hidden="1">
      <c r="A4260" t="s">
        <v>11</v>
      </c>
      <c r="B4260">
        <v>6</v>
      </c>
      <c r="C4260" s="13">
        <v>160</v>
      </c>
      <c r="D4260" t="str">
        <f>IF(OR(MOD((Table1[[#This Row],[Cycle]])-1,8)=0,Table1[[#This Row],[Cycle]]=1),"Yes","No")</f>
        <v>No</v>
      </c>
      <c r="E4260">
        <v>0</v>
      </c>
      <c r="F4260">
        <f t="shared" si="72"/>
        <v>0</v>
      </c>
      <c r="H4260">
        <v>3.6067647933959961</v>
      </c>
      <c r="I4260">
        <v>0</v>
      </c>
      <c r="J4260">
        <f>ROUND(Table1[[#This Row],[Discharge Time (s)]]/3600,3)</f>
        <v>0</v>
      </c>
    </row>
    <row r="4261" spans="1:10" hidden="1">
      <c r="A4261" t="s">
        <v>11</v>
      </c>
      <c r="B4261">
        <v>6</v>
      </c>
      <c r="C4261" s="13">
        <v>161</v>
      </c>
      <c r="D4261" t="str">
        <f>IF(OR(MOD((Table1[[#This Row],[Cycle]])-1,8)=0,Table1[[#This Row],[Cycle]]=1),"Yes","No")</f>
        <v>Yes</v>
      </c>
      <c r="E4261">
        <v>2.0385459080000001E-2</v>
      </c>
      <c r="F4261">
        <f t="shared" si="72"/>
        <v>20.38545908</v>
      </c>
      <c r="H4261">
        <v>3.6067647933959961</v>
      </c>
      <c r="I4261">
        <v>128191.09121127652</v>
      </c>
      <c r="J4261">
        <f>ROUND(Table1[[#This Row],[Discharge Time (s)]]/3600,3)</f>
        <v>35.609000000000002</v>
      </c>
    </row>
    <row r="4262" spans="1:10" hidden="1">
      <c r="A4262" t="s">
        <v>11</v>
      </c>
      <c r="B4262">
        <v>6</v>
      </c>
      <c r="C4262" s="13">
        <v>162</v>
      </c>
      <c r="D4262" t="str">
        <f>IF(OR(MOD((Table1[[#This Row],[Cycle]])-1,8)=0,Table1[[#This Row],[Cycle]]=1),"Yes","No")</f>
        <v>No</v>
      </c>
      <c r="E4262">
        <v>9.9781841348280005E-3</v>
      </c>
      <c r="F4262">
        <f t="shared" si="72"/>
        <v>9.978184134828</v>
      </c>
      <c r="H4262">
        <v>3.9146592617034912</v>
      </c>
      <c r="I4262">
        <v>57600.037990549987</v>
      </c>
      <c r="J4262">
        <f>ROUND(Table1[[#This Row],[Discharge Time (s)]]/3600,3)</f>
        <v>16</v>
      </c>
    </row>
    <row r="4263" spans="1:10" hidden="1">
      <c r="A4263" t="s">
        <v>11</v>
      </c>
      <c r="B4263">
        <v>6</v>
      </c>
      <c r="C4263" s="13">
        <v>163</v>
      </c>
      <c r="D4263" t="str">
        <f>IF(OR(MOD((Table1[[#This Row],[Cycle]])-1,8)=0,Table1[[#This Row],[Cycle]]=1),"Yes","No")</f>
        <v>No</v>
      </c>
      <c r="E4263">
        <v>9.9899047226620005E-3</v>
      </c>
      <c r="F4263">
        <f t="shared" si="72"/>
        <v>9.9899047226620006</v>
      </c>
      <c r="H4263">
        <v>3.5223727226257324</v>
      </c>
      <c r="I4263">
        <v>57600.033018510367</v>
      </c>
      <c r="J4263">
        <f>ROUND(Table1[[#This Row],[Discharge Time (s)]]/3600,3)</f>
        <v>16</v>
      </c>
    </row>
    <row r="4264" spans="1:10" hidden="1">
      <c r="A4264" t="s">
        <v>11</v>
      </c>
      <c r="B4264">
        <v>6</v>
      </c>
      <c r="C4264" s="13">
        <v>164</v>
      </c>
      <c r="D4264" t="str">
        <f>IF(OR(MOD((Table1[[#This Row],[Cycle]])-1,8)=0,Table1[[#This Row],[Cycle]]=1),"Yes","No")</f>
        <v>No</v>
      </c>
      <c r="E4264">
        <v>9.9645402989330008E-3</v>
      </c>
      <c r="F4264">
        <f t="shared" si="72"/>
        <v>9.9645402989330005</v>
      </c>
      <c r="H4264">
        <v>3.5223727226257324</v>
      </c>
      <c r="I4264">
        <v>57600.052458357575</v>
      </c>
      <c r="J4264">
        <f>ROUND(Table1[[#This Row],[Discharge Time (s)]]/3600,3)</f>
        <v>16</v>
      </c>
    </row>
    <row r="4265" spans="1:10" hidden="1">
      <c r="A4265" t="s">
        <v>11</v>
      </c>
      <c r="B4265">
        <v>6</v>
      </c>
      <c r="C4265" s="13">
        <v>165</v>
      </c>
      <c r="D4265" t="str">
        <f>IF(OR(MOD((Table1[[#This Row],[Cycle]])-1,8)=0,Table1[[#This Row],[Cycle]]=1),"Yes","No")</f>
        <v>No</v>
      </c>
      <c r="E4265">
        <v>9.9605436214100004E-3</v>
      </c>
      <c r="F4265">
        <f t="shared" si="72"/>
        <v>9.9605436214100003</v>
      </c>
      <c r="H4265">
        <v>3.650749683380127</v>
      </c>
      <c r="I4265">
        <v>57600.037593270819</v>
      </c>
      <c r="J4265">
        <f>ROUND(Table1[[#This Row],[Discharge Time (s)]]/3600,3)</f>
        <v>16</v>
      </c>
    </row>
    <row r="4266" spans="1:10" hidden="1">
      <c r="A4266" t="s">
        <v>11</v>
      </c>
      <c r="B4266">
        <v>6</v>
      </c>
      <c r="C4266" s="13">
        <v>166</v>
      </c>
      <c r="D4266" t="str">
        <f>IF(OR(MOD((Table1[[#This Row],[Cycle]])-1,8)=0,Table1[[#This Row],[Cycle]]=1),"Yes","No")</f>
        <v>No</v>
      </c>
      <c r="E4266">
        <v>9.9754077894009998E-3</v>
      </c>
      <c r="F4266">
        <f t="shared" si="72"/>
        <v>9.9754077894010003</v>
      </c>
      <c r="H4266">
        <v>3.4783430099487305</v>
      </c>
      <c r="I4266">
        <v>57600.032450587096</v>
      </c>
      <c r="J4266">
        <f>ROUND(Table1[[#This Row],[Discharge Time (s)]]/3600,3)</f>
        <v>16</v>
      </c>
    </row>
    <row r="4267" spans="1:10" hidden="1">
      <c r="A4267" t="s">
        <v>11</v>
      </c>
      <c r="B4267">
        <v>6</v>
      </c>
      <c r="C4267" s="13">
        <v>167</v>
      </c>
      <c r="D4267" t="str">
        <f>IF(OR(MOD((Table1[[#This Row],[Cycle]])-1,8)=0,Table1[[#This Row],[Cycle]]=1),"Yes","No")</f>
        <v>No</v>
      </c>
      <c r="E4267">
        <v>9.963363036572E-3</v>
      </c>
      <c r="F4267">
        <f t="shared" si="72"/>
        <v>9.9633630365719998</v>
      </c>
      <c r="H4267">
        <v>3.6067647933959961</v>
      </c>
      <c r="I4267">
        <v>57600.037765874942</v>
      </c>
      <c r="J4267">
        <f>ROUND(Table1[[#This Row],[Discharge Time (s)]]/3600,3)</f>
        <v>16</v>
      </c>
    </row>
    <row r="4268" spans="1:10" hidden="1">
      <c r="A4268" t="s">
        <v>11</v>
      </c>
      <c r="B4268">
        <v>6</v>
      </c>
      <c r="C4268" s="13">
        <v>168</v>
      </c>
      <c r="D4268" t="str">
        <f>IF(OR(MOD((Table1[[#This Row],[Cycle]])-1,8)=0,Table1[[#This Row],[Cycle]]=1),"Yes","No")</f>
        <v>No</v>
      </c>
      <c r="E4268">
        <v>0</v>
      </c>
      <c r="F4268">
        <f t="shared" si="72"/>
        <v>0</v>
      </c>
      <c r="H4268">
        <v>3.6067647933959961</v>
      </c>
      <c r="I4268">
        <v>0</v>
      </c>
      <c r="J4268">
        <f>ROUND(Table1[[#This Row],[Discharge Time (s)]]/3600,3)</f>
        <v>0</v>
      </c>
    </row>
    <row r="4269" spans="1:10" hidden="1">
      <c r="A4269" t="s">
        <v>11</v>
      </c>
      <c r="B4269">
        <v>6</v>
      </c>
      <c r="C4269" s="13">
        <v>169</v>
      </c>
      <c r="D4269" t="str">
        <f>IF(OR(MOD((Table1[[#This Row],[Cycle]])-1,8)=0,Table1[[#This Row],[Cycle]]=1),"Yes","No")</f>
        <v>Yes</v>
      </c>
      <c r="E4269">
        <v>2.0363546732724998E-2</v>
      </c>
      <c r="F4269">
        <f t="shared" si="72"/>
        <v>20.363546732724998</v>
      </c>
      <c r="H4269">
        <v>3.6067647933959961</v>
      </c>
      <c r="I4269">
        <v>128123.99925805208</v>
      </c>
      <c r="J4269">
        <f>ROUND(Table1[[#This Row],[Discharge Time (s)]]/3600,3)</f>
        <v>35.590000000000003</v>
      </c>
    </row>
    <row r="4270" spans="1:10" hidden="1">
      <c r="A4270" t="s">
        <v>11</v>
      </c>
      <c r="B4270">
        <v>6</v>
      </c>
      <c r="C4270" s="13">
        <v>170</v>
      </c>
      <c r="D4270" t="str">
        <f>IF(OR(MOD((Table1[[#This Row],[Cycle]])-1,8)=0,Table1[[#This Row],[Cycle]]=1),"Yes","No")</f>
        <v>No</v>
      </c>
      <c r="E4270">
        <v>9.9585107466149993E-3</v>
      </c>
      <c r="F4270">
        <f t="shared" si="72"/>
        <v>9.9585107466149996</v>
      </c>
      <c r="H4270">
        <v>3.9546272754669189</v>
      </c>
      <c r="I4270">
        <v>57600.043955141024</v>
      </c>
      <c r="J4270">
        <f>ROUND(Table1[[#This Row],[Discharge Time (s)]]/3600,3)</f>
        <v>16</v>
      </c>
    </row>
    <row r="4271" spans="1:10" hidden="1">
      <c r="A4271" t="s">
        <v>11</v>
      </c>
      <c r="B4271">
        <v>6</v>
      </c>
      <c r="C4271" s="13">
        <v>171</v>
      </c>
      <c r="D4271" t="str">
        <f>IF(OR(MOD((Table1[[#This Row],[Cycle]])-1,8)=0,Table1[[#This Row],[Cycle]]=1),"Yes","No")</f>
        <v>No</v>
      </c>
      <c r="E4271">
        <v>9.9750653109190006E-3</v>
      </c>
      <c r="F4271">
        <f t="shared" si="72"/>
        <v>9.9750653109189997</v>
      </c>
      <c r="H4271">
        <v>3.5627799034118652</v>
      </c>
      <c r="I4271">
        <v>57600.037606893384</v>
      </c>
      <c r="J4271">
        <f>ROUND(Table1[[#This Row],[Discharge Time (s)]]/3600,3)</f>
        <v>16</v>
      </c>
    </row>
    <row r="4272" spans="1:10" hidden="1">
      <c r="A4272" t="s">
        <v>11</v>
      </c>
      <c r="B4272">
        <v>6</v>
      </c>
      <c r="C4272" s="13">
        <v>172</v>
      </c>
      <c r="D4272" t="str">
        <f>IF(OR(MOD((Table1[[#This Row],[Cycle]])-1,8)=0,Table1[[#This Row],[Cycle]]=1),"Yes","No")</f>
        <v>No</v>
      </c>
      <c r="E4272">
        <v>9.9694083362599998E-3</v>
      </c>
      <c r="F4272">
        <f t="shared" si="72"/>
        <v>9.969408336259999</v>
      </c>
      <c r="H4272">
        <v>3.6085975170135498</v>
      </c>
      <c r="I4272">
        <v>57600.041131235586</v>
      </c>
      <c r="J4272">
        <f>ROUND(Table1[[#This Row],[Discharge Time (s)]]/3600,3)</f>
        <v>16</v>
      </c>
    </row>
    <row r="4273" spans="1:10" hidden="1">
      <c r="A4273" t="s">
        <v>11</v>
      </c>
      <c r="B4273">
        <v>6</v>
      </c>
      <c r="C4273" s="13">
        <v>173</v>
      </c>
      <c r="D4273" t="str">
        <f>IF(OR(MOD((Table1[[#This Row],[Cycle]])-1,8)=0,Table1[[#This Row],[Cycle]]=1),"Yes","No")</f>
        <v>No</v>
      </c>
      <c r="E4273">
        <v>9.9602519523350006E-3</v>
      </c>
      <c r="F4273">
        <f t="shared" si="72"/>
        <v>9.9602519523350015</v>
      </c>
      <c r="H4273">
        <v>3.5664021968841553</v>
      </c>
      <c r="I4273">
        <v>57600.038035182675</v>
      </c>
      <c r="J4273">
        <f>ROUND(Table1[[#This Row],[Discharge Time (s)]]/3600,3)</f>
        <v>16</v>
      </c>
    </row>
    <row r="4274" spans="1:10" hidden="1">
      <c r="A4274" t="s">
        <v>11</v>
      </c>
      <c r="B4274">
        <v>6</v>
      </c>
      <c r="C4274" s="13">
        <v>174</v>
      </c>
      <c r="D4274" t="str">
        <f>IF(OR(MOD((Table1[[#This Row],[Cycle]])-1,8)=0,Table1[[#This Row],[Cycle]]=1),"Yes","No")</f>
        <v>No</v>
      </c>
      <c r="E4274">
        <v>9.9772616278469995E-3</v>
      </c>
      <c r="F4274">
        <f t="shared" si="72"/>
        <v>9.9772616278469997</v>
      </c>
      <c r="H4274">
        <v>3.6049339771270752</v>
      </c>
      <c r="I4274">
        <v>57600.042454065566</v>
      </c>
      <c r="J4274">
        <f>ROUND(Table1[[#This Row],[Discharge Time (s)]]/3600,3)</f>
        <v>16</v>
      </c>
    </row>
    <row r="4275" spans="1:10" hidden="1">
      <c r="A4275" t="s">
        <v>11</v>
      </c>
      <c r="B4275">
        <v>6</v>
      </c>
      <c r="C4275" s="13">
        <v>175</v>
      </c>
      <c r="D4275" t="str">
        <f>IF(OR(MOD((Table1[[#This Row],[Cycle]])-1,8)=0,Table1[[#This Row],[Cycle]]=1),"Yes","No")</f>
        <v>No</v>
      </c>
      <c r="E4275">
        <v>9.9900961719190003E-3</v>
      </c>
      <c r="F4275">
        <f t="shared" si="72"/>
        <v>9.9900961719190011</v>
      </c>
      <c r="H4275">
        <v>3.650749683380127</v>
      </c>
      <c r="I4275">
        <v>57600.037902628457</v>
      </c>
      <c r="J4275">
        <f>ROUND(Table1[[#This Row],[Discharge Time (s)]]/3600,3)</f>
        <v>16</v>
      </c>
    </row>
    <row r="4276" spans="1:10" hidden="1">
      <c r="A4276" t="s">
        <v>11</v>
      </c>
      <c r="B4276">
        <v>6</v>
      </c>
      <c r="C4276" s="13">
        <v>176</v>
      </c>
      <c r="D4276" t="str">
        <f>IF(OR(MOD((Table1[[#This Row],[Cycle]])-1,8)=0,Table1[[#This Row],[Cycle]]=1),"Yes","No")</f>
        <v>No</v>
      </c>
      <c r="E4276">
        <v>0</v>
      </c>
      <c r="F4276">
        <f t="shared" si="72"/>
        <v>0</v>
      </c>
      <c r="H4276">
        <v>3.650749683380127</v>
      </c>
      <c r="I4276">
        <v>0</v>
      </c>
      <c r="J4276">
        <f>ROUND(Table1[[#This Row],[Discharge Time (s)]]/3600,3)</f>
        <v>0</v>
      </c>
    </row>
    <row r="4277" spans="1:10" hidden="1">
      <c r="A4277" t="s">
        <v>11</v>
      </c>
      <c r="B4277">
        <v>6</v>
      </c>
      <c r="C4277" s="13">
        <v>177</v>
      </c>
      <c r="D4277" t="str">
        <f>IF(OR(MOD((Table1[[#This Row],[Cycle]])-1,8)=0,Table1[[#This Row],[Cycle]]=1),"Yes","No")</f>
        <v>Yes</v>
      </c>
      <c r="E4277">
        <v>2.0242592143335E-2</v>
      </c>
      <c r="F4277">
        <f t="shared" si="72"/>
        <v>20.242592143334999</v>
      </c>
      <c r="H4277">
        <v>3.7349259853363037</v>
      </c>
      <c r="I4277">
        <v>126304.7833959352</v>
      </c>
      <c r="J4277">
        <f>ROUND(Table1[[#This Row],[Discharge Time (s)]]/3600,3)</f>
        <v>35.085000000000001</v>
      </c>
    </row>
    <row r="4278" spans="1:10" hidden="1">
      <c r="A4278" t="s">
        <v>11</v>
      </c>
      <c r="B4278">
        <v>6</v>
      </c>
      <c r="C4278" s="13">
        <v>178</v>
      </c>
      <c r="D4278" t="str">
        <f>IF(OR(MOD((Table1[[#This Row],[Cycle]])-1,8)=0,Table1[[#This Row],[Cycle]]=1),"Yes","No")</f>
        <v>No</v>
      </c>
      <c r="E4278">
        <v>9.9787136201409995E-3</v>
      </c>
      <c r="F4278">
        <f t="shared" ref="F4278:F4341" si="73">1000*E4278</f>
        <v>9.9787136201409989</v>
      </c>
      <c r="H4278">
        <v>3.9146592617034912</v>
      </c>
      <c r="I4278">
        <v>57600.037715580234</v>
      </c>
      <c r="J4278">
        <f>ROUND(Table1[[#This Row],[Discharge Time (s)]]/3600,3)</f>
        <v>16</v>
      </c>
    </row>
    <row r="4279" spans="1:10" hidden="1">
      <c r="A4279" t="s">
        <v>11</v>
      </c>
      <c r="B4279">
        <v>6</v>
      </c>
      <c r="C4279" s="13">
        <v>179</v>
      </c>
      <c r="D4279" t="str">
        <f>IF(OR(MOD((Table1[[#This Row],[Cycle]])-1,8)=0,Table1[[#This Row],[Cycle]]=1),"Yes","No")</f>
        <v>No</v>
      </c>
      <c r="E4279">
        <v>9.9911418245679992E-3</v>
      </c>
      <c r="F4279">
        <f t="shared" si="73"/>
        <v>9.9911418245679986</v>
      </c>
      <c r="H4279">
        <v>3.5645902156829834</v>
      </c>
      <c r="I4279">
        <v>57600.037683531104</v>
      </c>
      <c r="J4279">
        <f>ROUND(Table1[[#This Row],[Discharge Time (s)]]/3600,3)</f>
        <v>16</v>
      </c>
    </row>
    <row r="4280" spans="1:10" hidden="1">
      <c r="A4280" t="s">
        <v>11</v>
      </c>
      <c r="B4280">
        <v>6</v>
      </c>
      <c r="C4280" s="13">
        <v>180</v>
      </c>
      <c r="D4280" t="str">
        <f>IF(OR(MOD((Table1[[#This Row],[Cycle]])-1,8)=0,Table1[[#This Row],[Cycle]]=1),"Yes","No")</f>
        <v>No</v>
      </c>
      <c r="E4280">
        <v>9.9762419979099997E-3</v>
      </c>
      <c r="F4280">
        <f t="shared" si="73"/>
        <v>9.9762419979099999</v>
      </c>
      <c r="H4280">
        <v>3.6488964557647705</v>
      </c>
      <c r="I4280">
        <v>57600.037640899602</v>
      </c>
      <c r="J4280">
        <f>ROUND(Table1[[#This Row],[Discharge Time (s)]]/3600,3)</f>
        <v>16</v>
      </c>
    </row>
    <row r="4281" spans="1:10" hidden="1">
      <c r="A4281" t="s">
        <v>11</v>
      </c>
      <c r="B4281">
        <v>6</v>
      </c>
      <c r="C4281" s="13">
        <v>181</v>
      </c>
      <c r="D4281" t="str">
        <f>IF(OR(MOD((Table1[[#This Row],[Cycle]])-1,8)=0,Table1[[#This Row],[Cycle]]=1),"Yes","No")</f>
        <v>No</v>
      </c>
      <c r="E4281">
        <v>9.9822847012190005E-3</v>
      </c>
      <c r="F4281">
        <f t="shared" si="73"/>
        <v>9.982284701219001</v>
      </c>
      <c r="H4281">
        <v>3.5682163238525391</v>
      </c>
      <c r="I4281">
        <v>57600.038326695256</v>
      </c>
      <c r="J4281">
        <f>ROUND(Table1[[#This Row],[Discharge Time (s)]]/3600,3)</f>
        <v>16</v>
      </c>
    </row>
    <row r="4282" spans="1:10" hidden="1">
      <c r="A4282" t="s">
        <v>11</v>
      </c>
      <c r="B4282">
        <v>6</v>
      </c>
      <c r="C4282" s="13">
        <v>182</v>
      </c>
      <c r="D4282" t="str">
        <f>IF(OR(MOD((Table1[[#This Row],[Cycle]])-1,8)=0,Table1[[#This Row],[Cycle]]=1),"Yes","No")</f>
        <v>No</v>
      </c>
      <c r="E4282">
        <v>9.9955886143380003E-3</v>
      </c>
      <c r="F4282">
        <f t="shared" si="73"/>
        <v>9.9955886143380006</v>
      </c>
      <c r="H4282">
        <v>3.5664021968841553</v>
      </c>
      <c r="I4282">
        <v>57600.037515065364</v>
      </c>
      <c r="J4282">
        <f>ROUND(Table1[[#This Row],[Discharge Time (s)]]/3600,3)</f>
        <v>16</v>
      </c>
    </row>
    <row r="4283" spans="1:10" hidden="1">
      <c r="A4283" t="s">
        <v>11</v>
      </c>
      <c r="B4283">
        <v>6</v>
      </c>
      <c r="C4283" s="13">
        <v>183</v>
      </c>
      <c r="D4283" t="str">
        <f>IF(OR(MOD((Table1[[#This Row],[Cycle]])-1,8)=0,Table1[[#This Row],[Cycle]]=1),"Yes","No")</f>
        <v>No</v>
      </c>
      <c r="E4283">
        <v>9.9859344013690007E-3</v>
      </c>
      <c r="F4283">
        <f t="shared" si="73"/>
        <v>9.9859344013690006</v>
      </c>
      <c r="H4283">
        <v>3.6488964557647705</v>
      </c>
      <c r="I4283">
        <v>57600.03981240531</v>
      </c>
      <c r="J4283">
        <f>ROUND(Table1[[#This Row],[Discharge Time (s)]]/3600,3)</f>
        <v>16</v>
      </c>
    </row>
    <row r="4284" spans="1:10" hidden="1">
      <c r="A4284" t="s">
        <v>11</v>
      </c>
      <c r="B4284">
        <v>6</v>
      </c>
      <c r="C4284" s="13">
        <v>184</v>
      </c>
      <c r="D4284" t="str">
        <f>IF(OR(MOD((Table1[[#This Row],[Cycle]])-1,8)=0,Table1[[#This Row],[Cycle]]=1),"Yes","No")</f>
        <v>No</v>
      </c>
      <c r="E4284">
        <v>0</v>
      </c>
      <c r="F4284">
        <f t="shared" si="73"/>
        <v>0</v>
      </c>
      <c r="H4284">
        <v>3.6488964557647705</v>
      </c>
      <c r="I4284">
        <v>0</v>
      </c>
      <c r="J4284">
        <f>ROUND(Table1[[#This Row],[Discharge Time (s)]]/3600,3)</f>
        <v>0</v>
      </c>
    </row>
    <row r="4285" spans="1:10" hidden="1">
      <c r="A4285" t="s">
        <v>11</v>
      </c>
      <c r="B4285">
        <v>6</v>
      </c>
      <c r="C4285" s="13">
        <v>185</v>
      </c>
      <c r="D4285" t="str">
        <f>IF(OR(MOD((Table1[[#This Row],[Cycle]])-1,8)=0,Table1[[#This Row],[Cycle]]=1),"Yes","No")</f>
        <v>Yes</v>
      </c>
      <c r="E4285">
        <v>2.029237947326E-2</v>
      </c>
      <c r="F4285">
        <f t="shared" si="73"/>
        <v>20.292379473259999</v>
      </c>
      <c r="H4285">
        <v>3.647045373916626</v>
      </c>
      <c r="I4285">
        <v>127306.32220444854</v>
      </c>
      <c r="J4285">
        <f>ROUND(Table1[[#This Row],[Discharge Time (s)]]/3600,3)</f>
        <v>35.363</v>
      </c>
    </row>
    <row r="4286" spans="1:10" hidden="1">
      <c r="A4286" t="s">
        <v>11</v>
      </c>
      <c r="B4286">
        <v>6</v>
      </c>
      <c r="C4286" s="13">
        <v>186</v>
      </c>
      <c r="D4286" t="str">
        <f>IF(OR(MOD((Table1[[#This Row],[Cycle]])-1,8)=0,Table1[[#This Row],[Cycle]]=1),"Yes","No")</f>
        <v>No</v>
      </c>
      <c r="E4286">
        <v>9.991429494647E-3</v>
      </c>
      <c r="F4286">
        <f t="shared" si="73"/>
        <v>9.9914294946470008</v>
      </c>
      <c r="H4286">
        <v>3.9166483879089355</v>
      </c>
      <c r="I4286">
        <v>57600.031858344162</v>
      </c>
      <c r="J4286">
        <f>ROUND(Table1[[#This Row],[Discharge Time (s)]]/3600,3)</f>
        <v>16</v>
      </c>
    </row>
    <row r="4287" spans="1:10" hidden="1">
      <c r="A4287" t="s">
        <v>11</v>
      </c>
      <c r="B4287">
        <v>6</v>
      </c>
      <c r="C4287" s="13">
        <v>187</v>
      </c>
      <c r="D4287" t="str">
        <f>IF(OR(MOD((Table1[[#This Row],[Cycle]])-1,8)=0,Table1[[#This Row],[Cycle]]=1),"Yes","No")</f>
        <v>No</v>
      </c>
      <c r="E4287">
        <v>9.9933934057420005E-3</v>
      </c>
      <c r="F4287">
        <f t="shared" si="73"/>
        <v>9.9933934057420011</v>
      </c>
      <c r="H4287">
        <v>3.6067647933959961</v>
      </c>
      <c r="I4287">
        <v>57600.037329053754</v>
      </c>
      <c r="J4287">
        <f>ROUND(Table1[[#This Row],[Discharge Time (s)]]/3600,3)</f>
        <v>16</v>
      </c>
    </row>
    <row r="4288" spans="1:10" hidden="1">
      <c r="A4288" t="s">
        <v>11</v>
      </c>
      <c r="B4288">
        <v>6</v>
      </c>
      <c r="C4288" s="13">
        <v>188</v>
      </c>
      <c r="D4288" t="str">
        <f>IF(OR(MOD((Table1[[#This Row],[Cycle]])-1,8)=0,Table1[[#This Row],[Cycle]]=1),"Yes","No")</f>
        <v>No</v>
      </c>
      <c r="E4288">
        <v>9.9920630927200008E-3</v>
      </c>
      <c r="F4288">
        <f t="shared" si="73"/>
        <v>9.9920630927200005</v>
      </c>
      <c r="H4288">
        <v>3.650749683380127</v>
      </c>
      <c r="I4288">
        <v>57600.042709634472</v>
      </c>
      <c r="J4288">
        <f>ROUND(Table1[[#This Row],[Discharge Time (s)]]/3600,3)</f>
        <v>16</v>
      </c>
    </row>
    <row r="4289" spans="1:10" hidden="1">
      <c r="A4289" t="s">
        <v>11</v>
      </c>
      <c r="B4289">
        <v>6</v>
      </c>
      <c r="C4289" s="13">
        <v>189</v>
      </c>
      <c r="D4289" t="str">
        <f>IF(OR(MOD((Table1[[#This Row],[Cycle]])-1,8)=0,Table1[[#This Row],[Cycle]]=1),"Yes","No")</f>
        <v>No</v>
      </c>
      <c r="E4289">
        <v>9.9762827675090003E-3</v>
      </c>
      <c r="F4289">
        <f t="shared" si="73"/>
        <v>9.9762827675089998</v>
      </c>
      <c r="H4289">
        <v>3.650749683380127</v>
      </c>
      <c r="I4289">
        <v>57602.002465214755</v>
      </c>
      <c r="J4289">
        <f>ROUND(Table1[[#This Row],[Discharge Time (s)]]/3600,3)</f>
        <v>16.001000000000001</v>
      </c>
    </row>
    <row r="4290" spans="1:10" hidden="1">
      <c r="A4290" t="s">
        <v>11</v>
      </c>
      <c r="B4290">
        <v>6</v>
      </c>
      <c r="C4290" s="13">
        <v>190</v>
      </c>
      <c r="D4290" t="str">
        <f>IF(OR(MOD((Table1[[#This Row],[Cycle]])-1,8)=0,Table1[[#This Row],[Cycle]]=1),"Yes","No")</f>
        <v>No</v>
      </c>
      <c r="E4290">
        <v>9.9619252703350009E-3</v>
      </c>
      <c r="F4290">
        <f t="shared" si="73"/>
        <v>9.9619252703350014</v>
      </c>
      <c r="H4290">
        <v>3.6067647933959961</v>
      </c>
      <c r="I4290">
        <v>57600.037379307367</v>
      </c>
      <c r="J4290">
        <f>ROUND(Table1[[#This Row],[Discharge Time (s)]]/3600,3)</f>
        <v>16</v>
      </c>
    </row>
    <row r="4291" spans="1:10" hidden="1">
      <c r="A4291" t="s">
        <v>11</v>
      </c>
      <c r="B4291">
        <v>6</v>
      </c>
      <c r="C4291" s="13">
        <v>191</v>
      </c>
      <c r="D4291" t="str">
        <f>IF(OR(MOD((Table1[[#This Row],[Cycle]])-1,8)=0,Table1[[#This Row],[Cycle]]=1),"Yes","No")</f>
        <v>No</v>
      </c>
      <c r="E4291">
        <v>9.9622396207570008E-3</v>
      </c>
      <c r="F4291">
        <f t="shared" si="73"/>
        <v>9.9622396207570016</v>
      </c>
      <c r="H4291">
        <v>3.5645902156829834</v>
      </c>
      <c r="I4291">
        <v>57600.042010646241</v>
      </c>
      <c r="J4291">
        <f>ROUND(Table1[[#This Row],[Discharge Time (s)]]/3600,3)</f>
        <v>16</v>
      </c>
    </row>
    <row r="4292" spans="1:10" hidden="1">
      <c r="A4292" t="s">
        <v>11</v>
      </c>
      <c r="B4292">
        <v>6</v>
      </c>
      <c r="C4292" s="13">
        <v>192</v>
      </c>
      <c r="D4292" t="str">
        <f>IF(OR(MOD((Table1[[#This Row],[Cycle]])-1,8)=0,Table1[[#This Row],[Cycle]]=1),"Yes","No")</f>
        <v>No</v>
      </c>
      <c r="E4292">
        <v>0</v>
      </c>
      <c r="F4292">
        <f t="shared" si="73"/>
        <v>0</v>
      </c>
      <c r="H4292">
        <v>3.5645902156829834</v>
      </c>
      <c r="I4292">
        <v>0</v>
      </c>
      <c r="J4292">
        <f>ROUND(Table1[[#This Row],[Discharge Time (s)]]/3600,3)</f>
        <v>0</v>
      </c>
    </row>
    <row r="4293" spans="1:10" hidden="1">
      <c r="A4293" t="s">
        <v>11</v>
      </c>
      <c r="B4293">
        <v>6</v>
      </c>
      <c r="C4293" s="13">
        <v>193</v>
      </c>
      <c r="D4293" t="str">
        <f>IF(OR(MOD((Table1[[#This Row],[Cycle]])-1,8)=0,Table1[[#This Row],[Cycle]]=1),"Yes","No")</f>
        <v>Yes</v>
      </c>
      <c r="E4293">
        <v>2.0270330495368999E-2</v>
      </c>
      <c r="F4293">
        <f t="shared" si="73"/>
        <v>20.270330495368999</v>
      </c>
      <c r="H4293">
        <v>3.650749683380127</v>
      </c>
      <c r="I4293">
        <v>127278.95608841136</v>
      </c>
      <c r="J4293">
        <f>ROUND(Table1[[#This Row],[Discharge Time (s)]]/3600,3)</f>
        <v>35.354999999999997</v>
      </c>
    </row>
    <row r="4294" spans="1:10" hidden="1">
      <c r="A4294" t="s">
        <v>11</v>
      </c>
      <c r="B4294">
        <v>6</v>
      </c>
      <c r="C4294" s="13">
        <v>194</v>
      </c>
      <c r="D4294" t="str">
        <f>IF(OR(MOD((Table1[[#This Row],[Cycle]])-1,8)=0,Table1[[#This Row],[Cycle]]=1),"Yes","No")</f>
        <v>No</v>
      </c>
      <c r="E4294">
        <v>9.9636932506939994E-3</v>
      </c>
      <c r="F4294">
        <f t="shared" si="73"/>
        <v>9.9636932506939999</v>
      </c>
      <c r="H4294">
        <v>3.9166483879089355</v>
      </c>
      <c r="I4294">
        <v>57600.037783727879</v>
      </c>
      <c r="J4294">
        <f>ROUND(Table1[[#This Row],[Discharge Time (s)]]/3600,3)</f>
        <v>16</v>
      </c>
    </row>
    <row r="4295" spans="1:10" hidden="1">
      <c r="A4295" t="s">
        <v>11</v>
      </c>
      <c r="B4295">
        <v>6</v>
      </c>
      <c r="C4295" s="13">
        <v>195</v>
      </c>
      <c r="D4295" t="str">
        <f>IF(OR(MOD((Table1[[#This Row],[Cycle]])-1,8)=0,Table1[[#This Row],[Cycle]]=1),"Yes","No")</f>
        <v>No</v>
      </c>
      <c r="E4295">
        <v>9.9654087342259997E-3</v>
      </c>
      <c r="F4295">
        <f t="shared" si="73"/>
        <v>9.9654087342259992</v>
      </c>
      <c r="H4295">
        <v>3.5664021968841553</v>
      </c>
      <c r="I4295">
        <v>57600.037882979886</v>
      </c>
      <c r="J4295">
        <f>ROUND(Table1[[#This Row],[Discharge Time (s)]]/3600,3)</f>
        <v>16</v>
      </c>
    </row>
    <row r="4296" spans="1:10">
      <c r="A4296" t="s">
        <v>10</v>
      </c>
      <c r="B4296">
        <v>6</v>
      </c>
      <c r="C4296">
        <v>66</v>
      </c>
      <c r="D4296" t="str">
        <f>IF(OR(MOD((Table1[[#This Row],[Cycle]])-1,8)=0,Table1[[#This Row],[Cycle]]=1),"Yes","No")</f>
        <v>No</v>
      </c>
      <c r="E4296">
        <v>9.9862924075569993E-3</v>
      </c>
      <c r="F4296">
        <f t="shared" si="73"/>
        <v>9.9862924075569985</v>
      </c>
      <c r="H4296">
        <v>0</v>
      </c>
      <c r="I4296">
        <v>57600.011854787947</v>
      </c>
      <c r="J4296">
        <f>ROUND(Table1[[#This Row],[Discharge Time (s)]]/3600,3)</f>
        <v>16</v>
      </c>
    </row>
    <row r="4297" spans="1:10">
      <c r="A4297" t="s">
        <v>10</v>
      </c>
      <c r="B4297">
        <v>6</v>
      </c>
      <c r="C4297">
        <v>67</v>
      </c>
      <c r="D4297" t="str">
        <f>IF(OR(MOD((Table1[[#This Row],[Cycle]])-1,8)=0,Table1[[#This Row],[Cycle]]=1),"Yes","No")</f>
        <v>No</v>
      </c>
      <c r="E4297">
        <v>1.0004616807758E-2</v>
      </c>
      <c r="F4297">
        <f t="shared" si="73"/>
        <v>10.004616807758</v>
      </c>
      <c r="H4297">
        <v>1.6253496408462524</v>
      </c>
      <c r="I4297">
        <v>57600.00981954718</v>
      </c>
      <c r="J4297">
        <f>ROUND(Table1[[#This Row],[Discharge Time (s)]]/3600,3)</f>
        <v>16</v>
      </c>
    </row>
    <row r="4298" spans="1:10">
      <c r="A4298" t="s">
        <v>10</v>
      </c>
      <c r="B4298">
        <v>6</v>
      </c>
      <c r="C4298">
        <v>68</v>
      </c>
      <c r="D4298" t="str">
        <f>IF(OR(MOD((Table1[[#This Row],[Cycle]])-1,8)=0,Table1[[#This Row],[Cycle]]=1),"Yes","No")</f>
        <v>No</v>
      </c>
      <c r="E4298">
        <v>1.0000648621154001E-2</v>
      </c>
      <c r="F4298">
        <f t="shared" si="73"/>
        <v>10.000648621154001</v>
      </c>
      <c r="H4298">
        <v>1.6253496408462524</v>
      </c>
      <c r="I4298">
        <v>57600.00936381604</v>
      </c>
      <c r="J4298">
        <f>ROUND(Table1[[#This Row],[Discharge Time (s)]]/3600,3)</f>
        <v>16</v>
      </c>
    </row>
    <row r="4299" spans="1:10">
      <c r="A4299" t="s">
        <v>10</v>
      </c>
      <c r="B4299">
        <v>6</v>
      </c>
      <c r="C4299">
        <v>69</v>
      </c>
      <c r="D4299" t="str">
        <f>IF(OR(MOD((Table1[[#This Row],[Cycle]])-1,8)=0,Table1[[#This Row],[Cycle]]=1),"Yes","No")</f>
        <v>No</v>
      </c>
      <c r="E4299">
        <v>9.9984254083539999E-3</v>
      </c>
      <c r="F4299">
        <f t="shared" si="73"/>
        <v>9.9984254083540005</v>
      </c>
      <c r="H4299">
        <v>1.5382838249206543</v>
      </c>
      <c r="I4299">
        <v>57600.009588974455</v>
      </c>
      <c r="J4299">
        <f>ROUND(Table1[[#This Row],[Discharge Time (s)]]/3600,3)</f>
        <v>16</v>
      </c>
    </row>
    <row r="4300" spans="1:10">
      <c r="A4300" t="s">
        <v>10</v>
      </c>
      <c r="B4300">
        <v>6</v>
      </c>
      <c r="C4300">
        <v>70</v>
      </c>
      <c r="D4300" t="str">
        <f>IF(OR(MOD((Table1[[#This Row],[Cycle]])-1,8)=0,Table1[[#This Row],[Cycle]]=1),"Yes","No")</f>
        <v>No</v>
      </c>
      <c r="E4300">
        <v>9.9956709363270002E-3</v>
      </c>
      <c r="F4300">
        <f t="shared" si="73"/>
        <v>9.9956709363270004</v>
      </c>
      <c r="H4300">
        <v>1.5814212560653687</v>
      </c>
      <c r="I4300">
        <v>57600.011703882723</v>
      </c>
      <c r="J4300">
        <f>ROUND(Table1[[#This Row],[Discharge Time (s)]]/3600,3)</f>
        <v>16</v>
      </c>
    </row>
    <row r="4301" spans="1:10">
      <c r="A4301" t="s">
        <v>10</v>
      </c>
      <c r="B4301">
        <v>6</v>
      </c>
      <c r="C4301">
        <v>71</v>
      </c>
      <c r="D4301" t="str">
        <f>IF(OR(MOD((Table1[[#This Row],[Cycle]])-1,8)=0,Table1[[#This Row],[Cycle]]=1),"Yes","No")</f>
        <v>No</v>
      </c>
      <c r="E4301">
        <v>9.9940629248049997E-3</v>
      </c>
      <c r="F4301">
        <f t="shared" si="73"/>
        <v>9.9940629248050001</v>
      </c>
      <c r="H4301">
        <v>1.6236799955368042</v>
      </c>
      <c r="I4301">
        <v>57600.008936292143</v>
      </c>
      <c r="J4301">
        <f>ROUND(Table1[[#This Row],[Discharge Time (s)]]/3600,3)</f>
        <v>16</v>
      </c>
    </row>
    <row r="4302" spans="1:10">
      <c r="A4302" t="s">
        <v>10</v>
      </c>
      <c r="B4302">
        <v>6</v>
      </c>
      <c r="C4302">
        <v>72</v>
      </c>
      <c r="D4302" t="str">
        <f>IF(OR(MOD((Table1[[#This Row],[Cycle]])-1,8)=0,Table1[[#This Row],[Cycle]]=1),"Yes","No")</f>
        <v>No</v>
      </c>
      <c r="E4302">
        <v>0</v>
      </c>
      <c r="F4302">
        <f t="shared" si="73"/>
        <v>0</v>
      </c>
      <c r="H4302">
        <v>1.6236799955368042</v>
      </c>
      <c r="I4302">
        <v>0</v>
      </c>
      <c r="J4302">
        <f>ROUND(Table1[[#This Row],[Discharge Time (s)]]/3600,3)</f>
        <v>0</v>
      </c>
    </row>
    <row r="4303" spans="1:10">
      <c r="A4303" t="s">
        <v>10</v>
      </c>
      <c r="B4303">
        <v>6</v>
      </c>
      <c r="C4303">
        <v>74</v>
      </c>
      <c r="D4303" t="str">
        <f>IF(OR(MOD((Table1[[#This Row],[Cycle]])-1,8)=0,Table1[[#This Row],[Cycle]]=1),"Yes","No")</f>
        <v>No</v>
      </c>
      <c r="E4303">
        <v>9.9972319914229998E-3</v>
      </c>
      <c r="F4303">
        <f t="shared" si="73"/>
        <v>9.9972319914229999</v>
      </c>
      <c r="H4303">
        <v>1.889891505241394</v>
      </c>
      <c r="I4303">
        <v>57601.9759104369</v>
      </c>
      <c r="J4303">
        <f>ROUND(Table1[[#This Row],[Discharge Time (s)]]/3600,3)</f>
        <v>16.001000000000001</v>
      </c>
    </row>
    <row r="4304" spans="1:10">
      <c r="A4304" t="s">
        <v>10</v>
      </c>
      <c r="B4304">
        <v>6</v>
      </c>
      <c r="C4304">
        <v>75</v>
      </c>
      <c r="D4304" t="str">
        <f>IF(OR(MOD((Table1[[#This Row],[Cycle]])-1,8)=0,Table1[[#This Row],[Cycle]]=1),"Yes","No")</f>
        <v>No</v>
      </c>
      <c r="E4304">
        <v>1.0002521274419E-2</v>
      </c>
      <c r="F4304">
        <f t="shared" si="73"/>
        <v>10.002521274418999</v>
      </c>
      <c r="H4304">
        <v>1.5814212560653687</v>
      </c>
      <c r="I4304">
        <v>57601.9940189997</v>
      </c>
      <c r="J4304">
        <f>ROUND(Table1[[#This Row],[Discharge Time (s)]]/3600,3)</f>
        <v>16.001000000000001</v>
      </c>
    </row>
    <row r="4305" spans="1:10">
      <c r="A4305" t="s">
        <v>10</v>
      </c>
      <c r="B4305">
        <v>6</v>
      </c>
      <c r="C4305">
        <v>76</v>
      </c>
      <c r="D4305" t="str">
        <f>IF(OR(MOD((Table1[[#This Row],[Cycle]])-1,8)=0,Table1[[#This Row],[Cycle]]=1),"Yes","No")</f>
        <v>No</v>
      </c>
      <c r="E4305">
        <v>9.9992025252049997E-3</v>
      </c>
      <c r="F4305">
        <f t="shared" si="73"/>
        <v>9.9992025252049999</v>
      </c>
      <c r="H4305">
        <v>1.5382838249206543</v>
      </c>
      <c r="I4305">
        <v>57601.976793364389</v>
      </c>
      <c r="J4305">
        <f>ROUND(Table1[[#This Row],[Discharge Time (s)]]/3600,3)</f>
        <v>16.001000000000001</v>
      </c>
    </row>
    <row r="4306" spans="1:10">
      <c r="A4306" t="s">
        <v>10</v>
      </c>
      <c r="B4306">
        <v>6</v>
      </c>
      <c r="C4306">
        <v>77</v>
      </c>
      <c r="D4306" t="str">
        <f>IF(OR(MOD((Table1[[#This Row],[Cycle]])-1,8)=0,Table1[[#This Row],[Cycle]]=1),"Yes","No")</f>
        <v>No</v>
      </c>
      <c r="E4306">
        <v>1.0001971092767001E-2</v>
      </c>
      <c r="F4306">
        <f t="shared" si="73"/>
        <v>10.001971092767</v>
      </c>
      <c r="H4306">
        <v>1.5814212560653687</v>
      </c>
      <c r="I4306">
        <v>57600.017156182555</v>
      </c>
      <c r="J4306">
        <f>ROUND(Table1[[#This Row],[Discharge Time (s)]]/3600,3)</f>
        <v>16</v>
      </c>
    </row>
    <row r="4307" spans="1:10">
      <c r="A4307" t="s">
        <v>10</v>
      </c>
      <c r="B4307">
        <v>6</v>
      </c>
      <c r="C4307">
        <v>78</v>
      </c>
      <c r="D4307" t="str">
        <f>IF(OR(MOD((Table1[[#This Row],[Cycle]])-1,8)=0,Table1[[#This Row],[Cycle]]=1),"Yes","No")</f>
        <v>No</v>
      </c>
      <c r="E4307">
        <v>1.0001846851871001E-2</v>
      </c>
      <c r="F4307">
        <f t="shared" si="73"/>
        <v>10.001846851871001</v>
      </c>
      <c r="H4307">
        <v>1.5830490589141846</v>
      </c>
      <c r="I4307">
        <v>57600.01244055666</v>
      </c>
      <c r="J4307">
        <f>ROUND(Table1[[#This Row],[Discharge Time (s)]]/3600,3)</f>
        <v>16</v>
      </c>
    </row>
    <row r="4308" spans="1:10">
      <c r="A4308" t="s">
        <v>10</v>
      </c>
      <c r="B4308">
        <v>6</v>
      </c>
      <c r="C4308">
        <v>79</v>
      </c>
      <c r="D4308" t="str">
        <f>IF(OR(MOD((Table1[[#This Row],[Cycle]])-1,8)=0,Table1[[#This Row],[Cycle]]=1),"Yes","No")</f>
        <v>No</v>
      </c>
      <c r="E4308">
        <v>9.9995526441070005E-3</v>
      </c>
      <c r="F4308">
        <f t="shared" si="73"/>
        <v>9.9995526441070002</v>
      </c>
      <c r="H4308">
        <v>1.539075493812561</v>
      </c>
      <c r="I4308">
        <v>57600.024642023243</v>
      </c>
      <c r="J4308">
        <f>ROUND(Table1[[#This Row],[Discharge Time (s)]]/3600,3)</f>
        <v>16</v>
      </c>
    </row>
    <row r="4309" spans="1:10">
      <c r="A4309" t="s">
        <v>10</v>
      </c>
      <c r="B4309">
        <v>6</v>
      </c>
      <c r="C4309">
        <v>80</v>
      </c>
      <c r="D4309" t="str">
        <f>IF(OR(MOD((Table1[[#This Row],[Cycle]])-1,8)=0,Table1[[#This Row],[Cycle]]=1),"Yes","No")</f>
        <v>No</v>
      </c>
      <c r="E4309">
        <v>0</v>
      </c>
      <c r="F4309">
        <f t="shared" si="73"/>
        <v>0</v>
      </c>
      <c r="H4309">
        <v>1.539075493812561</v>
      </c>
      <c r="I4309">
        <v>0</v>
      </c>
      <c r="J4309">
        <f>ROUND(Table1[[#This Row],[Discharge Time (s)]]/3600,3)</f>
        <v>0</v>
      </c>
    </row>
    <row r="4310" spans="1:10">
      <c r="A4310" t="s">
        <v>10</v>
      </c>
      <c r="B4310">
        <v>6</v>
      </c>
      <c r="C4310">
        <v>82</v>
      </c>
      <c r="D4310" t="str">
        <f>IF(OR(MOD((Table1[[#This Row],[Cycle]])-1,8)=0,Table1[[#This Row],[Cycle]]=1),"Yes","No")</f>
        <v>No</v>
      </c>
      <c r="E4310">
        <v>1.0010823269090001E-2</v>
      </c>
      <c r="F4310">
        <f t="shared" si="73"/>
        <v>10.01082326909</v>
      </c>
      <c r="H4310">
        <v>1.8889198303222656</v>
      </c>
      <c r="I4310">
        <v>57600.009779361928</v>
      </c>
      <c r="J4310">
        <f>ROUND(Table1[[#This Row],[Discharge Time (s)]]/3600,3)</f>
        <v>16</v>
      </c>
    </row>
    <row r="4311" spans="1:10">
      <c r="A4311" t="s">
        <v>10</v>
      </c>
      <c r="B4311">
        <v>6</v>
      </c>
      <c r="C4311">
        <v>83</v>
      </c>
      <c r="D4311" t="str">
        <f>IF(OR(MOD((Table1[[#This Row],[Cycle]])-1,8)=0,Table1[[#This Row],[Cycle]]=1),"Yes","No")</f>
        <v>No</v>
      </c>
      <c r="E4311">
        <v>1.0010784993994E-2</v>
      </c>
      <c r="F4311">
        <f t="shared" si="73"/>
        <v>10.010784993993999</v>
      </c>
      <c r="H4311">
        <v>1.5822347402572632</v>
      </c>
      <c r="I4311">
        <v>57600.009872438881</v>
      </c>
      <c r="J4311">
        <f>ROUND(Table1[[#This Row],[Discharge Time (s)]]/3600,3)</f>
        <v>16</v>
      </c>
    </row>
    <row r="4312" spans="1:10">
      <c r="A4312" t="s">
        <v>10</v>
      </c>
      <c r="B4312">
        <v>6</v>
      </c>
      <c r="C4312">
        <v>84</v>
      </c>
      <c r="D4312" t="str">
        <f>IF(OR(MOD((Table1[[#This Row],[Cycle]])-1,8)=0,Table1[[#This Row],[Cycle]]=1),"Yes","No")</f>
        <v>No</v>
      </c>
      <c r="E4312">
        <v>1.0011605340949E-2</v>
      </c>
      <c r="F4312">
        <f t="shared" si="73"/>
        <v>10.011605340949</v>
      </c>
      <c r="H4312">
        <v>1.539075493812561</v>
      </c>
      <c r="I4312">
        <v>57600.006828750753</v>
      </c>
      <c r="J4312">
        <f>ROUND(Table1[[#This Row],[Discharge Time (s)]]/3600,3)</f>
        <v>16</v>
      </c>
    </row>
    <row r="4313" spans="1:10">
      <c r="A4313" t="s">
        <v>10</v>
      </c>
      <c r="B4313">
        <v>6</v>
      </c>
      <c r="C4313">
        <v>85</v>
      </c>
      <c r="D4313" t="str">
        <f>IF(OR(MOD((Table1[[#This Row],[Cycle]])-1,8)=0,Table1[[#This Row],[Cycle]]=1),"Yes","No")</f>
        <v>No</v>
      </c>
      <c r="E4313">
        <v>1.0002630149189E-2</v>
      </c>
      <c r="F4313">
        <f t="shared" si="73"/>
        <v>10.002630149189001</v>
      </c>
      <c r="H4313">
        <v>1.6253496408462524</v>
      </c>
      <c r="I4313">
        <v>57601.975374517686</v>
      </c>
      <c r="J4313">
        <f>ROUND(Table1[[#This Row],[Discharge Time (s)]]/3600,3)</f>
        <v>16.001000000000001</v>
      </c>
    </row>
    <row r="4314" spans="1:10">
      <c r="A4314" t="s">
        <v>10</v>
      </c>
      <c r="B4314">
        <v>6</v>
      </c>
      <c r="C4314">
        <v>86</v>
      </c>
      <c r="D4314" t="str">
        <f>IF(OR(MOD((Table1[[#This Row],[Cycle]])-1,8)=0,Table1[[#This Row],[Cycle]]=1),"Yes","No")</f>
        <v>No</v>
      </c>
      <c r="E4314">
        <v>1.0014964477857999E-2</v>
      </c>
      <c r="F4314">
        <f t="shared" si="73"/>
        <v>10.014964477857999</v>
      </c>
      <c r="H4314">
        <v>1.5822347402572632</v>
      </c>
      <c r="I4314">
        <v>57600.010449810579</v>
      </c>
      <c r="J4314">
        <f>ROUND(Table1[[#This Row],[Discharge Time (s)]]/3600,3)</f>
        <v>16</v>
      </c>
    </row>
    <row r="4315" spans="1:10">
      <c r="A4315" t="s">
        <v>10</v>
      </c>
      <c r="B4315">
        <v>6</v>
      </c>
      <c r="C4315">
        <v>87</v>
      </c>
      <c r="D4315" t="str">
        <f>IF(OR(MOD((Table1[[#This Row],[Cycle]])-1,8)=0,Table1[[#This Row],[Cycle]]=1),"Yes","No")</f>
        <v>No</v>
      </c>
      <c r="E4315">
        <v>1.0009109065554E-2</v>
      </c>
      <c r="F4315">
        <f t="shared" si="73"/>
        <v>10.009109065554</v>
      </c>
      <c r="H4315">
        <v>1.5382838249206543</v>
      </c>
      <c r="I4315">
        <v>57601.975535923688</v>
      </c>
      <c r="J4315">
        <f>ROUND(Table1[[#This Row],[Discharge Time (s)]]/3600,3)</f>
        <v>16.001000000000001</v>
      </c>
    </row>
    <row r="4316" spans="1:10">
      <c r="A4316" t="s">
        <v>10</v>
      </c>
      <c r="B4316">
        <v>6</v>
      </c>
      <c r="C4316">
        <v>88</v>
      </c>
      <c r="D4316" t="str">
        <f>IF(OR(MOD((Table1[[#This Row],[Cycle]])-1,8)=0,Table1[[#This Row],[Cycle]]=1),"Yes","No")</f>
        <v>No</v>
      </c>
      <c r="E4316">
        <v>0</v>
      </c>
      <c r="F4316">
        <f t="shared" si="73"/>
        <v>0</v>
      </c>
      <c r="H4316">
        <v>1.5382838249206543</v>
      </c>
      <c r="I4316">
        <v>0</v>
      </c>
      <c r="J4316">
        <f>ROUND(Table1[[#This Row],[Discharge Time (s)]]/3600,3)</f>
        <v>0</v>
      </c>
    </row>
    <row r="4317" spans="1:10">
      <c r="A4317" t="s">
        <v>10</v>
      </c>
      <c r="B4317">
        <v>6</v>
      </c>
      <c r="C4317">
        <v>90</v>
      </c>
      <c r="D4317" t="str">
        <f>IF(OR(MOD((Table1[[#This Row],[Cycle]])-1,8)=0,Table1[[#This Row],[Cycle]]=1),"Yes","No")</f>
        <v>No</v>
      </c>
      <c r="E4317">
        <v>9.9914606774490003E-3</v>
      </c>
      <c r="F4317">
        <f t="shared" si="73"/>
        <v>9.991460677449</v>
      </c>
      <c r="H4317">
        <v>1.8038454055786133</v>
      </c>
      <c r="I4317">
        <v>57600.009728487035</v>
      </c>
      <c r="J4317">
        <f>ROUND(Table1[[#This Row],[Discharge Time (s)]]/3600,3)</f>
        <v>16</v>
      </c>
    </row>
    <row r="4318" spans="1:10">
      <c r="A4318" t="s">
        <v>10</v>
      </c>
      <c r="B4318">
        <v>6</v>
      </c>
      <c r="C4318">
        <v>91</v>
      </c>
      <c r="D4318" t="str">
        <f>IF(OR(MOD((Table1[[#This Row],[Cycle]])-1,8)=0,Table1[[#This Row],[Cycle]]=1),"Yes","No")</f>
        <v>No</v>
      </c>
      <c r="E4318">
        <v>9.9902218480180001E-3</v>
      </c>
      <c r="F4318">
        <f t="shared" si="73"/>
        <v>9.9902218480180007</v>
      </c>
      <c r="H4318">
        <v>1.5814212560653687</v>
      </c>
      <c r="I4318">
        <v>57600.006773040746</v>
      </c>
      <c r="J4318">
        <f>ROUND(Table1[[#This Row],[Discharge Time (s)]]/3600,3)</f>
        <v>16</v>
      </c>
    </row>
    <row r="4319" spans="1:10">
      <c r="A4319" t="s">
        <v>10</v>
      </c>
      <c r="B4319">
        <v>6</v>
      </c>
      <c r="C4319">
        <v>92</v>
      </c>
      <c r="D4319" t="str">
        <f>IF(OR(MOD((Table1[[#This Row],[Cycle]])-1,8)=0,Table1[[#This Row],[Cycle]]=1),"Yes","No")</f>
        <v>No</v>
      </c>
      <c r="E4319">
        <v>9.9934747794999997E-3</v>
      </c>
      <c r="F4319">
        <f t="shared" si="73"/>
        <v>9.9934747794999996</v>
      </c>
      <c r="H4319">
        <v>1.5822347402572632</v>
      </c>
      <c r="I4319">
        <v>57600.009708317448</v>
      </c>
      <c r="J4319">
        <f>ROUND(Table1[[#This Row],[Discharge Time (s)]]/3600,3)</f>
        <v>16</v>
      </c>
    </row>
    <row r="4320" spans="1:10">
      <c r="A4320" t="s">
        <v>10</v>
      </c>
      <c r="B4320">
        <v>6</v>
      </c>
      <c r="C4320">
        <v>93</v>
      </c>
      <c r="D4320" t="str">
        <f>IF(OR(MOD((Table1[[#This Row],[Cycle]])-1,8)=0,Table1[[#This Row],[Cycle]]=1),"Yes","No")</f>
        <v>No</v>
      </c>
      <c r="E4320">
        <v>9.9938767959489999E-3</v>
      </c>
      <c r="F4320">
        <f t="shared" si="73"/>
        <v>9.9938767959489994</v>
      </c>
      <c r="H4320">
        <v>1.5822347402572632</v>
      </c>
      <c r="I4320">
        <v>57601.988769169737</v>
      </c>
      <c r="J4320">
        <f>ROUND(Table1[[#This Row],[Discharge Time (s)]]/3600,3)</f>
        <v>16.001000000000001</v>
      </c>
    </row>
    <row r="4321" spans="1:10">
      <c r="A4321" t="s">
        <v>10</v>
      </c>
      <c r="B4321">
        <v>6</v>
      </c>
      <c r="C4321">
        <v>94</v>
      </c>
      <c r="D4321" t="str">
        <f>IF(OR(MOD((Table1[[#This Row],[Cycle]])-1,8)=0,Table1[[#This Row],[Cycle]]=1),"Yes","No")</f>
        <v>No</v>
      </c>
      <c r="E4321">
        <v>9.9936692982360003E-3</v>
      </c>
      <c r="F4321">
        <f t="shared" si="73"/>
        <v>9.993669298236</v>
      </c>
      <c r="H4321">
        <v>1.6253496408462524</v>
      </c>
      <c r="I4321">
        <v>57600.014489135821</v>
      </c>
      <c r="J4321">
        <f>ROUND(Table1[[#This Row],[Discharge Time (s)]]/3600,3)</f>
        <v>16</v>
      </c>
    </row>
    <row r="4322" spans="1:10">
      <c r="A4322" t="s">
        <v>10</v>
      </c>
      <c r="B4322">
        <v>6</v>
      </c>
      <c r="C4322">
        <v>95</v>
      </c>
      <c r="D4322" t="str">
        <f>IF(OR(MOD((Table1[[#This Row],[Cycle]])-1,8)=0,Table1[[#This Row],[Cycle]]=1),"Yes","No")</f>
        <v>No</v>
      </c>
      <c r="E4322">
        <v>9.9941339614450005E-3</v>
      </c>
      <c r="F4322">
        <f t="shared" si="73"/>
        <v>9.9941339614449998</v>
      </c>
      <c r="H4322">
        <v>1.6692780256271362</v>
      </c>
      <c r="I4322">
        <v>57602.005380010072</v>
      </c>
      <c r="J4322">
        <f>ROUND(Table1[[#This Row],[Discharge Time (s)]]/3600,3)</f>
        <v>16.001000000000001</v>
      </c>
    </row>
    <row r="4323" spans="1:10">
      <c r="A4323" t="s">
        <v>10</v>
      </c>
      <c r="B4323">
        <v>6</v>
      </c>
      <c r="C4323">
        <v>96</v>
      </c>
      <c r="D4323" t="str">
        <f>IF(OR(MOD((Table1[[#This Row],[Cycle]])-1,8)=0,Table1[[#This Row],[Cycle]]=1),"Yes","No")</f>
        <v>No</v>
      </c>
      <c r="E4323">
        <v>0</v>
      </c>
      <c r="F4323">
        <f t="shared" si="73"/>
        <v>0</v>
      </c>
      <c r="H4323">
        <v>1.6692780256271362</v>
      </c>
      <c r="I4323">
        <v>0</v>
      </c>
      <c r="J4323">
        <f>ROUND(Table1[[#This Row],[Discharge Time (s)]]/3600,3)</f>
        <v>0</v>
      </c>
    </row>
    <row r="4324" spans="1:10">
      <c r="A4324" t="s">
        <v>10</v>
      </c>
      <c r="B4324">
        <v>6</v>
      </c>
      <c r="C4324">
        <v>98</v>
      </c>
      <c r="D4324" t="str">
        <f>IF(OR(MOD((Table1[[#This Row],[Cycle]])-1,8)=0,Table1[[#This Row],[Cycle]]=1),"Yes","No")</f>
        <v>No</v>
      </c>
      <c r="E4324">
        <v>9.9929574002739999E-3</v>
      </c>
      <c r="F4324">
        <f t="shared" si="73"/>
        <v>9.9929574002739994</v>
      </c>
      <c r="H4324">
        <v>1.889891505241394</v>
      </c>
      <c r="I4324">
        <v>57600.021765039419</v>
      </c>
      <c r="J4324">
        <f>ROUND(Table1[[#This Row],[Discharge Time (s)]]/3600,3)</f>
        <v>16</v>
      </c>
    </row>
    <row r="4325" spans="1:10">
      <c r="A4325" t="s">
        <v>10</v>
      </c>
      <c r="B4325">
        <v>6</v>
      </c>
      <c r="C4325">
        <v>99</v>
      </c>
      <c r="D4325" t="str">
        <f>IF(OR(MOD((Table1[[#This Row],[Cycle]])-1,8)=0,Table1[[#This Row],[Cycle]]=1),"Yes","No")</f>
        <v>No</v>
      </c>
      <c r="E4325">
        <v>9.9923008777280005E-3</v>
      </c>
      <c r="F4325">
        <f t="shared" si="73"/>
        <v>9.9923008777280007</v>
      </c>
      <c r="H4325">
        <v>1.5838642120361328</v>
      </c>
      <c r="I4325">
        <v>57600.013773796432</v>
      </c>
      <c r="J4325">
        <f>ROUND(Table1[[#This Row],[Discharge Time (s)]]/3600,3)</f>
        <v>16</v>
      </c>
    </row>
    <row r="4326" spans="1:10">
      <c r="A4326" t="s">
        <v>10</v>
      </c>
      <c r="B4326">
        <v>6</v>
      </c>
      <c r="C4326">
        <v>100</v>
      </c>
      <c r="D4326" t="str">
        <f>IF(OR(MOD((Table1[[#This Row],[Cycle]])-1,8)=0,Table1[[#This Row],[Cycle]]=1),"Yes","No")</f>
        <v>No</v>
      </c>
      <c r="E4326">
        <v>9.9975365977760002E-3</v>
      </c>
      <c r="F4326">
        <f t="shared" si="73"/>
        <v>9.9975365977759996</v>
      </c>
      <c r="H4326">
        <v>1.6684201955795288</v>
      </c>
      <c r="I4326">
        <v>57600.027793262998</v>
      </c>
      <c r="J4326">
        <f>ROUND(Table1[[#This Row],[Discharge Time (s)]]/3600,3)</f>
        <v>16</v>
      </c>
    </row>
    <row r="4327" spans="1:10">
      <c r="A4327" t="s">
        <v>10</v>
      </c>
      <c r="B4327">
        <v>6</v>
      </c>
      <c r="C4327">
        <v>101</v>
      </c>
      <c r="D4327" t="str">
        <f>IF(OR(MOD((Table1[[#This Row],[Cycle]])-1,8)=0,Table1[[#This Row],[Cycle]]=1),"Yes","No")</f>
        <v>No</v>
      </c>
      <c r="E4327">
        <v>9.996880365632E-3</v>
      </c>
      <c r="F4327">
        <f t="shared" si="73"/>
        <v>9.9968803656320002</v>
      </c>
      <c r="H4327">
        <v>1.6253496408462524</v>
      </c>
      <c r="I4327">
        <v>57601.979961189281</v>
      </c>
      <c r="J4327">
        <f>ROUND(Table1[[#This Row],[Discharge Time (s)]]/3600,3)</f>
        <v>16.001000000000001</v>
      </c>
    </row>
    <row r="4328" spans="1:10">
      <c r="A4328" t="s">
        <v>10</v>
      </c>
      <c r="B4328">
        <v>6</v>
      </c>
      <c r="C4328">
        <v>102</v>
      </c>
      <c r="D4328" t="str">
        <f>IF(OR(MOD((Table1[[#This Row],[Cycle]])-1,8)=0,Table1[[#This Row],[Cycle]]=1),"Yes","No")</f>
        <v>No</v>
      </c>
      <c r="E4328">
        <v>9.996426775878E-3</v>
      </c>
      <c r="F4328">
        <f t="shared" si="73"/>
        <v>9.9964267758779997</v>
      </c>
      <c r="H4328">
        <v>1.6701366901397705</v>
      </c>
      <c r="I4328">
        <v>57600.019294011763</v>
      </c>
      <c r="J4328">
        <f>ROUND(Table1[[#This Row],[Discharge Time (s)]]/3600,3)</f>
        <v>16</v>
      </c>
    </row>
    <row r="4329" spans="1:10">
      <c r="A4329" t="s">
        <v>10</v>
      </c>
      <c r="B4329">
        <v>6</v>
      </c>
      <c r="C4329">
        <v>103</v>
      </c>
      <c r="D4329" t="str">
        <f>IF(OR(MOD((Table1[[#This Row],[Cycle]])-1,8)=0,Table1[[#This Row],[Cycle]]=1),"Yes","No")</f>
        <v>No</v>
      </c>
      <c r="E4329">
        <v>9.9986458922769993E-3</v>
      </c>
      <c r="F4329">
        <f t="shared" si="73"/>
        <v>9.9986458922769987</v>
      </c>
      <c r="H4329">
        <v>1.6270226240158081</v>
      </c>
      <c r="I4329">
        <v>57600.018260526398</v>
      </c>
      <c r="J4329">
        <f>ROUND(Table1[[#This Row],[Discharge Time (s)]]/3600,3)</f>
        <v>16</v>
      </c>
    </row>
    <row r="4330" spans="1:10">
      <c r="A4330" t="s">
        <v>10</v>
      </c>
      <c r="B4330">
        <v>6</v>
      </c>
      <c r="C4330">
        <v>104</v>
      </c>
      <c r="D4330" t="str">
        <f>IF(OR(MOD((Table1[[#This Row],[Cycle]])-1,8)=0,Table1[[#This Row],[Cycle]]=1),"Yes","No")</f>
        <v>No</v>
      </c>
      <c r="E4330">
        <v>0</v>
      </c>
      <c r="F4330">
        <f t="shared" si="73"/>
        <v>0</v>
      </c>
      <c r="H4330">
        <v>1.6270226240158081</v>
      </c>
      <c r="I4330">
        <v>0</v>
      </c>
      <c r="J4330">
        <f>ROUND(Table1[[#This Row],[Discharge Time (s)]]/3600,3)</f>
        <v>0</v>
      </c>
    </row>
    <row r="4331" spans="1:10">
      <c r="A4331" t="s">
        <v>10</v>
      </c>
      <c r="B4331">
        <v>6</v>
      </c>
      <c r="C4331">
        <v>106</v>
      </c>
      <c r="D4331" t="str">
        <f>IF(OR(MOD((Table1[[#This Row],[Cycle]])-1,8)=0,Table1[[#This Row],[Cycle]]=1),"Yes","No")</f>
        <v>No</v>
      </c>
      <c r="E4331">
        <v>9.9911221539879993E-3</v>
      </c>
      <c r="F4331">
        <f t="shared" si="73"/>
        <v>9.991122153988</v>
      </c>
      <c r="H4331">
        <v>1.9338424205780029</v>
      </c>
      <c r="I4331">
        <v>57601.974391259224</v>
      </c>
      <c r="J4331">
        <f>ROUND(Table1[[#This Row],[Discharge Time (s)]]/3600,3)</f>
        <v>16.001000000000001</v>
      </c>
    </row>
    <row r="4332" spans="1:10">
      <c r="A4332" t="s">
        <v>10</v>
      </c>
      <c r="B4332">
        <v>6</v>
      </c>
      <c r="C4332">
        <v>107</v>
      </c>
      <c r="D4332" t="str">
        <f>IF(OR(MOD((Table1[[#This Row],[Cycle]])-1,8)=0,Table1[[#This Row],[Cycle]]=1),"Yes","No")</f>
        <v>No</v>
      </c>
      <c r="E4332">
        <v>9.9983804168509993E-3</v>
      </c>
      <c r="F4332">
        <f t="shared" si="73"/>
        <v>9.9983804168509991</v>
      </c>
      <c r="H4332">
        <v>1.7123260498046875</v>
      </c>
      <c r="I4332">
        <v>57600.019402654798</v>
      </c>
      <c r="J4332">
        <f>ROUND(Table1[[#This Row],[Discharge Time (s)]]/3600,3)</f>
        <v>16</v>
      </c>
    </row>
    <row r="4333" spans="1:10">
      <c r="A4333" t="s">
        <v>10</v>
      </c>
      <c r="B4333">
        <v>6</v>
      </c>
      <c r="C4333">
        <v>108</v>
      </c>
      <c r="D4333" t="str">
        <f>IF(OR(MOD((Table1[[#This Row],[Cycle]])-1,8)=0,Table1[[#This Row],[Cycle]]=1),"Yes","No")</f>
        <v>No</v>
      </c>
      <c r="E4333">
        <v>9.9998156681689997E-3</v>
      </c>
      <c r="F4333">
        <f t="shared" si="73"/>
        <v>9.9998156681689991</v>
      </c>
      <c r="H4333">
        <v>1.6261857748031616</v>
      </c>
      <c r="I4333">
        <v>57600.018206009809</v>
      </c>
      <c r="J4333">
        <f>ROUND(Table1[[#This Row],[Discharge Time (s)]]/3600,3)</f>
        <v>16</v>
      </c>
    </row>
    <row r="4334" spans="1:10">
      <c r="A4334" t="s">
        <v>10</v>
      </c>
      <c r="B4334">
        <v>6</v>
      </c>
      <c r="C4334">
        <v>109</v>
      </c>
      <c r="D4334" t="str">
        <f>IF(OR(MOD((Table1[[#This Row],[Cycle]])-1,8)=0,Table1[[#This Row],[Cycle]]=1),"Yes","No")</f>
        <v>No</v>
      </c>
      <c r="E4334">
        <v>1.0003308495054E-2</v>
      </c>
      <c r="F4334">
        <f t="shared" si="73"/>
        <v>10.003308495054</v>
      </c>
      <c r="H4334">
        <v>1.7140876054763794</v>
      </c>
      <c r="I4334">
        <v>57600.008747873013</v>
      </c>
      <c r="J4334">
        <f>ROUND(Table1[[#This Row],[Discharge Time (s)]]/3600,3)</f>
        <v>16</v>
      </c>
    </row>
    <row r="4335" spans="1:10">
      <c r="A4335" t="s">
        <v>10</v>
      </c>
      <c r="B4335">
        <v>6</v>
      </c>
      <c r="C4335">
        <v>110</v>
      </c>
      <c r="D4335" t="str">
        <f>IF(OR(MOD((Table1[[#This Row],[Cycle]])-1,8)=0,Table1[[#This Row],[Cycle]]=1),"Yes","No")</f>
        <v>No</v>
      </c>
      <c r="E4335">
        <v>1.0000712936371999E-2</v>
      </c>
      <c r="F4335">
        <f t="shared" si="73"/>
        <v>10.000712936371999</v>
      </c>
      <c r="H4335">
        <v>1.7140876054763794</v>
      </c>
      <c r="I4335">
        <v>57602.003532846647</v>
      </c>
      <c r="J4335">
        <f>ROUND(Table1[[#This Row],[Discharge Time (s)]]/3600,3)</f>
        <v>16.001000000000001</v>
      </c>
    </row>
    <row r="4336" spans="1:10">
      <c r="A4336" t="s">
        <v>10</v>
      </c>
      <c r="B4336">
        <v>6</v>
      </c>
      <c r="C4336">
        <v>111</v>
      </c>
      <c r="D4336" t="str">
        <f>IF(OR(MOD((Table1[[#This Row],[Cycle]])-1,8)=0,Table1[[#This Row],[Cycle]]=1),"Yes","No")</f>
        <v>No</v>
      </c>
      <c r="E4336">
        <v>1.0002336076579001E-2</v>
      </c>
      <c r="F4336">
        <f t="shared" si="73"/>
        <v>10.002336076579001</v>
      </c>
      <c r="H4336">
        <v>1.6261857748031616</v>
      </c>
      <c r="I4336">
        <v>57600.032374360715</v>
      </c>
      <c r="J4336">
        <f>ROUND(Table1[[#This Row],[Discharge Time (s)]]/3600,3)</f>
        <v>16</v>
      </c>
    </row>
    <row r="4337" spans="1:10">
      <c r="A4337" t="s">
        <v>10</v>
      </c>
      <c r="B4337">
        <v>6</v>
      </c>
      <c r="C4337">
        <v>112</v>
      </c>
      <c r="D4337" t="str">
        <f>IF(OR(MOD((Table1[[#This Row],[Cycle]])-1,8)=0,Table1[[#This Row],[Cycle]]=1),"Yes","No")</f>
        <v>No</v>
      </c>
      <c r="E4337">
        <v>0</v>
      </c>
      <c r="F4337">
        <f t="shared" si="73"/>
        <v>0</v>
      </c>
      <c r="H4337">
        <v>1.6261857748031616</v>
      </c>
      <c r="I4337">
        <v>0</v>
      </c>
      <c r="J4337">
        <f>ROUND(Table1[[#This Row],[Discharge Time (s)]]/3600,3)</f>
        <v>0</v>
      </c>
    </row>
    <row r="4338" spans="1:10">
      <c r="A4338" t="s">
        <v>10</v>
      </c>
      <c r="B4338">
        <v>6</v>
      </c>
      <c r="C4338">
        <v>114</v>
      </c>
      <c r="D4338" t="str">
        <f>IF(OR(MOD((Table1[[#This Row],[Cycle]])-1,8)=0,Table1[[#This Row],[Cycle]]=1),"Yes","No")</f>
        <v>No</v>
      </c>
      <c r="E4338">
        <v>9.9968554615079992E-3</v>
      </c>
      <c r="F4338">
        <f t="shared" si="73"/>
        <v>9.9968554615079999</v>
      </c>
      <c r="H4338">
        <v>1.9318549633026123</v>
      </c>
      <c r="I4338">
        <v>57600.053202340539</v>
      </c>
      <c r="J4338">
        <f>ROUND(Table1[[#This Row],[Discharge Time (s)]]/3600,3)</f>
        <v>16</v>
      </c>
    </row>
    <row r="4339" spans="1:10">
      <c r="A4339" t="s">
        <v>10</v>
      </c>
      <c r="B4339">
        <v>6</v>
      </c>
      <c r="C4339">
        <v>115</v>
      </c>
      <c r="D4339" t="str">
        <f>IF(OR(MOD((Table1[[#This Row],[Cycle]])-1,8)=0,Table1[[#This Row],[Cycle]]=1),"Yes","No")</f>
        <v>No</v>
      </c>
      <c r="E4339">
        <v>9.9992464086700004E-3</v>
      </c>
      <c r="F4339">
        <f t="shared" si="73"/>
        <v>9.9992464086700004</v>
      </c>
      <c r="H4339">
        <v>1.7140876054763794</v>
      </c>
      <c r="I4339">
        <v>57602.050637409717</v>
      </c>
      <c r="J4339">
        <f>ROUND(Table1[[#This Row],[Discharge Time (s)]]/3600,3)</f>
        <v>16.001000000000001</v>
      </c>
    </row>
    <row r="4340" spans="1:10">
      <c r="A4340" t="s">
        <v>10</v>
      </c>
      <c r="B4340">
        <v>6</v>
      </c>
      <c r="C4340">
        <v>116</v>
      </c>
      <c r="D4340" t="str">
        <f>IF(OR(MOD((Table1[[#This Row],[Cycle]])-1,8)=0,Table1[[#This Row],[Cycle]]=1),"Yes","No")</f>
        <v>No</v>
      </c>
      <c r="E4340">
        <v>1.0005208334279999E-2</v>
      </c>
      <c r="F4340">
        <f t="shared" si="73"/>
        <v>10.005208334279999</v>
      </c>
      <c r="H4340">
        <v>1.6701366901397705</v>
      </c>
      <c r="I4340">
        <v>57608.713197648525</v>
      </c>
      <c r="J4340">
        <f>ROUND(Table1[[#This Row],[Discharge Time (s)]]/3600,3)</f>
        <v>16.001999999999999</v>
      </c>
    </row>
    <row r="4341" spans="1:10">
      <c r="A4341" t="s">
        <v>10</v>
      </c>
      <c r="B4341">
        <v>6</v>
      </c>
      <c r="C4341">
        <v>117</v>
      </c>
      <c r="D4341" t="str">
        <f>IF(OR(MOD((Table1[[#This Row],[Cycle]])-1,8)=0,Table1[[#This Row],[Cycle]]=1),"Yes","No")</f>
        <v>No</v>
      </c>
      <c r="E4341">
        <v>1.0003079696083E-2</v>
      </c>
      <c r="F4341">
        <f t="shared" si="73"/>
        <v>10.003079696083001</v>
      </c>
      <c r="H4341">
        <v>1.6270226240158081</v>
      </c>
      <c r="I4341">
        <v>57608.384952196153</v>
      </c>
      <c r="J4341">
        <f>ROUND(Table1[[#This Row],[Discharge Time (s)]]/3600,3)</f>
        <v>16.001999999999999</v>
      </c>
    </row>
    <row r="4342" spans="1:10">
      <c r="A4342" t="s">
        <v>10</v>
      </c>
      <c r="B4342">
        <v>6</v>
      </c>
      <c r="C4342">
        <v>118</v>
      </c>
      <c r="D4342" t="str">
        <f>IF(OR(MOD((Table1[[#This Row],[Cycle]])-1,8)=0,Table1[[#This Row],[Cycle]]=1),"Yes","No")</f>
        <v>No</v>
      </c>
      <c r="E4342">
        <v>9.6642658896080001E-3</v>
      </c>
      <c r="F4342">
        <f t="shared" ref="F4342:F4405" si="74">1000*E4342</f>
        <v>9.664265889608</v>
      </c>
      <c r="H4342">
        <v>0</v>
      </c>
      <c r="I4342">
        <v>55318.989634592319</v>
      </c>
      <c r="J4342">
        <f>ROUND(Table1[[#This Row],[Discharge Time (s)]]/3600,3)</f>
        <v>15.366</v>
      </c>
    </row>
    <row r="4343" spans="1:10">
      <c r="A4343" t="s">
        <v>10</v>
      </c>
      <c r="B4343">
        <v>6</v>
      </c>
      <c r="C4343">
        <v>119</v>
      </c>
      <c r="D4343" t="str">
        <f>IF(OR(MOD((Table1[[#This Row],[Cycle]])-1,8)=0,Table1[[#This Row],[Cycle]]=1),"Yes","No")</f>
        <v>No</v>
      </c>
      <c r="E4343">
        <v>9.9989280076169997E-3</v>
      </c>
      <c r="F4343">
        <f t="shared" si="74"/>
        <v>9.9989280076169997</v>
      </c>
      <c r="H4343">
        <v>1.7580386400222778</v>
      </c>
      <c r="I4343">
        <v>57602.002305388858</v>
      </c>
      <c r="J4343">
        <f>ROUND(Table1[[#This Row],[Discharge Time (s)]]/3600,3)</f>
        <v>16.001000000000001</v>
      </c>
    </row>
    <row r="4344" spans="1:10">
      <c r="A4344" t="s">
        <v>10</v>
      </c>
      <c r="B4344">
        <v>6</v>
      </c>
      <c r="C4344">
        <v>120</v>
      </c>
      <c r="D4344" t="str">
        <f>IF(OR(MOD((Table1[[#This Row],[Cycle]])-1,8)=0,Table1[[#This Row],[Cycle]]=1),"Yes","No")</f>
        <v>No</v>
      </c>
      <c r="E4344">
        <v>0</v>
      </c>
      <c r="F4344">
        <f t="shared" si="74"/>
        <v>0</v>
      </c>
      <c r="H4344">
        <v>1.7580386400222778</v>
      </c>
      <c r="I4344">
        <v>0</v>
      </c>
      <c r="J4344">
        <f>ROUND(Table1[[#This Row],[Discharge Time (s)]]/3600,3)</f>
        <v>0</v>
      </c>
    </row>
    <row r="4345" spans="1:10">
      <c r="A4345" t="s">
        <v>10</v>
      </c>
      <c r="B4345">
        <v>6</v>
      </c>
      <c r="C4345">
        <v>122</v>
      </c>
      <c r="D4345" t="str">
        <f>IF(OR(MOD((Table1[[#This Row],[Cycle]])-1,8)=0,Table1[[#This Row],[Cycle]]=1),"Yes","No")</f>
        <v>No</v>
      </c>
      <c r="E4345">
        <v>1.000712899951E-2</v>
      </c>
      <c r="F4345">
        <f t="shared" si="74"/>
        <v>10.00712899951</v>
      </c>
      <c r="H4345">
        <v>2.020704984664917</v>
      </c>
      <c r="I4345">
        <v>57600.037666101402</v>
      </c>
      <c r="J4345">
        <f>ROUND(Table1[[#This Row],[Discharge Time (s)]]/3600,3)</f>
        <v>16</v>
      </c>
    </row>
    <row r="4346" spans="1:10">
      <c r="A4346" t="s">
        <v>10</v>
      </c>
      <c r="B4346">
        <v>6</v>
      </c>
      <c r="C4346">
        <v>123</v>
      </c>
      <c r="D4346" t="str">
        <f>IF(OR(MOD((Table1[[#This Row],[Cycle]])-1,8)=0,Table1[[#This Row],[Cycle]]=1),"Yes","No")</f>
        <v>No</v>
      </c>
      <c r="E4346">
        <v>1.0007766335099E-2</v>
      </c>
      <c r="F4346">
        <f t="shared" si="74"/>
        <v>10.007766335098999</v>
      </c>
      <c r="H4346">
        <v>1.6701366901397705</v>
      </c>
      <c r="I4346">
        <v>57600.037650494298</v>
      </c>
      <c r="J4346">
        <f>ROUND(Table1[[#This Row],[Discharge Time (s)]]/3600,3)</f>
        <v>16</v>
      </c>
    </row>
    <row r="4347" spans="1:10">
      <c r="A4347" t="s">
        <v>10</v>
      </c>
      <c r="B4347">
        <v>6</v>
      </c>
      <c r="C4347">
        <v>124</v>
      </c>
      <c r="D4347" t="str">
        <f>IF(OR(MOD((Table1[[#This Row],[Cycle]])-1,8)=0,Table1[[#This Row],[Cycle]]=1),"Yes","No")</f>
        <v>No</v>
      </c>
      <c r="E4347">
        <v>1.0009136722839001E-2</v>
      </c>
      <c r="F4347">
        <f t="shared" si="74"/>
        <v>10.009136722839001</v>
      </c>
      <c r="H4347">
        <v>1.7140876054763794</v>
      </c>
      <c r="I4347">
        <v>57600.037495684272</v>
      </c>
      <c r="J4347">
        <f>ROUND(Table1[[#This Row],[Discharge Time (s)]]/3600,3)</f>
        <v>16</v>
      </c>
    </row>
    <row r="4348" spans="1:10">
      <c r="A4348" t="s">
        <v>10</v>
      </c>
      <c r="B4348">
        <v>6</v>
      </c>
      <c r="C4348">
        <v>125</v>
      </c>
      <c r="D4348" t="str">
        <f>IF(OR(MOD((Table1[[#This Row],[Cycle]])-1,8)=0,Table1[[#This Row],[Cycle]]=1),"Yes","No")</f>
        <v>No</v>
      </c>
      <c r="E4348">
        <v>1.0007403542518001E-2</v>
      </c>
      <c r="F4348">
        <f t="shared" si="74"/>
        <v>10.007403542518</v>
      </c>
      <c r="H4348">
        <v>1.6701366901397705</v>
      </c>
      <c r="I4348">
        <v>57600.037821225051</v>
      </c>
      <c r="J4348">
        <f>ROUND(Table1[[#This Row],[Discharge Time (s)]]/3600,3)</f>
        <v>16</v>
      </c>
    </row>
    <row r="4349" spans="1:10">
      <c r="A4349" t="s">
        <v>10</v>
      </c>
      <c r="B4349">
        <v>6</v>
      </c>
      <c r="C4349">
        <v>126</v>
      </c>
      <c r="D4349" t="str">
        <f>IF(OR(MOD((Table1[[#This Row],[Cycle]])-1,8)=0,Table1[[#This Row],[Cycle]]=1),"Yes","No")</f>
        <v>No</v>
      </c>
      <c r="E4349">
        <v>1.0011962920129999E-2</v>
      </c>
      <c r="F4349">
        <f t="shared" si="74"/>
        <v>10.011962920129999</v>
      </c>
      <c r="H4349">
        <v>1.7562317848205566</v>
      </c>
      <c r="I4349">
        <v>57600.038429137727</v>
      </c>
      <c r="J4349">
        <f>ROUND(Table1[[#This Row],[Discharge Time (s)]]/3600,3)</f>
        <v>16</v>
      </c>
    </row>
    <row r="4350" spans="1:10">
      <c r="A4350" t="s">
        <v>10</v>
      </c>
      <c r="B4350">
        <v>6</v>
      </c>
      <c r="C4350">
        <v>127</v>
      </c>
      <c r="D4350" t="str">
        <f>IF(OR(MOD((Table1[[#This Row],[Cycle]])-1,8)=0,Table1[[#This Row],[Cycle]]=1),"Yes","No")</f>
        <v>No</v>
      </c>
      <c r="E4350">
        <v>1.0004465020567E-2</v>
      </c>
      <c r="F4350">
        <f t="shared" si="74"/>
        <v>10.004465020567</v>
      </c>
      <c r="H4350">
        <v>1.6701366901397705</v>
      </c>
      <c r="I4350">
        <v>57600.0376435406</v>
      </c>
      <c r="J4350">
        <f>ROUND(Table1[[#This Row],[Discharge Time (s)]]/3600,3)</f>
        <v>16</v>
      </c>
    </row>
    <row r="4351" spans="1:10">
      <c r="A4351" t="s">
        <v>10</v>
      </c>
      <c r="B4351">
        <v>6</v>
      </c>
      <c r="C4351">
        <v>128</v>
      </c>
      <c r="D4351" t="str">
        <f>IF(OR(MOD((Table1[[#This Row],[Cycle]])-1,8)=0,Table1[[#This Row],[Cycle]]=1),"Yes","No")</f>
        <v>No</v>
      </c>
      <c r="E4351">
        <v>0</v>
      </c>
      <c r="F4351">
        <f t="shared" si="74"/>
        <v>0</v>
      </c>
      <c r="H4351">
        <v>1.6701366901397705</v>
      </c>
      <c r="I4351">
        <v>0</v>
      </c>
      <c r="J4351">
        <f>ROUND(Table1[[#This Row],[Discharge Time (s)]]/3600,3)</f>
        <v>0</v>
      </c>
    </row>
    <row r="4352" spans="1:10">
      <c r="A4352" t="s">
        <v>10</v>
      </c>
      <c r="B4352">
        <v>6</v>
      </c>
      <c r="C4352">
        <v>130</v>
      </c>
      <c r="D4352" t="str">
        <f>IF(OR(MOD((Table1[[#This Row],[Cycle]])-1,8)=0,Table1[[#This Row],[Cycle]]=1),"Yes","No")</f>
        <v>No</v>
      </c>
      <c r="E4352">
        <v>1.00084061206E-2</v>
      </c>
      <c r="F4352">
        <f t="shared" si="74"/>
        <v>10.0084061206</v>
      </c>
      <c r="H4352">
        <v>2.0217444896697998</v>
      </c>
      <c r="I4352">
        <v>57602.003837962067</v>
      </c>
      <c r="J4352">
        <f>ROUND(Table1[[#This Row],[Discharge Time (s)]]/3600,3)</f>
        <v>16.001000000000001</v>
      </c>
    </row>
    <row r="4353" spans="1:10">
      <c r="A4353" t="s">
        <v>10</v>
      </c>
      <c r="B4353">
        <v>6</v>
      </c>
      <c r="C4353">
        <v>131</v>
      </c>
      <c r="D4353" t="str">
        <f>IF(OR(MOD((Table1[[#This Row],[Cycle]])-1,8)=0,Table1[[#This Row],[Cycle]]=1),"Yes","No")</f>
        <v>No</v>
      </c>
      <c r="E4353">
        <v>1.0012107660445999E-2</v>
      </c>
      <c r="F4353">
        <f t="shared" si="74"/>
        <v>10.012107660445999</v>
      </c>
      <c r="H4353">
        <v>1.6709963083267212</v>
      </c>
      <c r="I4353">
        <v>57602.003586185296</v>
      </c>
      <c r="J4353">
        <f>ROUND(Table1[[#This Row],[Discharge Time (s)]]/3600,3)</f>
        <v>16.001000000000001</v>
      </c>
    </row>
    <row r="4354" spans="1:10">
      <c r="A4354" t="s">
        <v>10</v>
      </c>
      <c r="B4354">
        <v>6</v>
      </c>
      <c r="C4354">
        <v>132</v>
      </c>
      <c r="D4354" t="str">
        <f>IF(OR(MOD((Table1[[#This Row],[Cycle]])-1,8)=0,Table1[[#This Row],[Cycle]]=1),"Yes","No")</f>
        <v>No</v>
      </c>
      <c r="E4354">
        <v>1.0025741488341001E-2</v>
      </c>
      <c r="F4354">
        <f t="shared" si="74"/>
        <v>10.025741488341001</v>
      </c>
      <c r="H4354">
        <v>1.71320641040802</v>
      </c>
      <c r="I4354">
        <v>57600.037664423391</v>
      </c>
      <c r="J4354">
        <f>ROUND(Table1[[#This Row],[Discharge Time (s)]]/3600,3)</f>
        <v>16</v>
      </c>
    </row>
    <row r="4355" spans="1:10">
      <c r="A4355" t="s">
        <v>10</v>
      </c>
      <c r="B4355">
        <v>6</v>
      </c>
      <c r="C4355">
        <v>133</v>
      </c>
      <c r="D4355" t="str">
        <f>IF(OR(MOD((Table1[[#This Row],[Cycle]])-1,8)=0,Table1[[#This Row],[Cycle]]=1),"Yes","No")</f>
        <v>No</v>
      </c>
      <c r="E4355">
        <v>1.0009022697908E-2</v>
      </c>
      <c r="F4355">
        <f t="shared" si="74"/>
        <v>10.009022697908</v>
      </c>
      <c r="H4355">
        <v>1.71320641040802</v>
      </c>
      <c r="I4355">
        <v>57600.03767223742</v>
      </c>
      <c r="J4355">
        <f>ROUND(Table1[[#This Row],[Discharge Time (s)]]/3600,3)</f>
        <v>16</v>
      </c>
    </row>
    <row r="4356" spans="1:10">
      <c r="A4356" t="s">
        <v>10</v>
      </c>
      <c r="B4356">
        <v>6</v>
      </c>
      <c r="C4356">
        <v>134</v>
      </c>
      <c r="D4356" t="str">
        <f>IF(OR(MOD((Table1[[#This Row],[Cycle]])-1,8)=0,Table1[[#This Row],[Cycle]]=1),"Yes","No")</f>
        <v>No</v>
      </c>
      <c r="E4356">
        <v>1.0007686236474E-2</v>
      </c>
      <c r="F4356">
        <f t="shared" si="74"/>
        <v>10.007686236474001</v>
      </c>
      <c r="H4356">
        <v>1.7140876054763794</v>
      </c>
      <c r="I4356">
        <v>57600.024645688871</v>
      </c>
      <c r="J4356">
        <f>ROUND(Table1[[#This Row],[Discharge Time (s)]]/3600,3)</f>
        <v>16</v>
      </c>
    </row>
    <row r="4357" spans="1:10">
      <c r="A4357" t="s">
        <v>10</v>
      </c>
      <c r="B4357">
        <v>6</v>
      </c>
      <c r="C4357">
        <v>135</v>
      </c>
      <c r="D4357" t="str">
        <f>IF(OR(MOD((Table1[[#This Row],[Cycle]])-1,8)=0,Table1[[#This Row],[Cycle]]=1),"Yes","No")</f>
        <v>No</v>
      </c>
      <c r="E4357">
        <v>1.0005592511916E-2</v>
      </c>
      <c r="F4357">
        <f t="shared" si="74"/>
        <v>10.005592511915999</v>
      </c>
      <c r="H4357">
        <v>1.7123260498046875</v>
      </c>
      <c r="I4357">
        <v>57600.037764330555</v>
      </c>
      <c r="J4357">
        <f>ROUND(Table1[[#This Row],[Discharge Time (s)]]/3600,3)</f>
        <v>16</v>
      </c>
    </row>
    <row r="4358" spans="1:10">
      <c r="A4358" t="s">
        <v>10</v>
      </c>
      <c r="B4358">
        <v>6</v>
      </c>
      <c r="C4358">
        <v>136</v>
      </c>
      <c r="D4358" t="str">
        <f>IF(OR(MOD((Table1[[#This Row],[Cycle]])-1,8)=0,Table1[[#This Row],[Cycle]]=1),"Yes","No")</f>
        <v>No</v>
      </c>
      <c r="E4358">
        <v>0</v>
      </c>
      <c r="F4358">
        <f t="shared" si="74"/>
        <v>0</v>
      </c>
      <c r="H4358">
        <v>1.7123260498046875</v>
      </c>
      <c r="I4358">
        <v>0</v>
      </c>
      <c r="J4358">
        <f>ROUND(Table1[[#This Row],[Discharge Time (s)]]/3600,3)</f>
        <v>0</v>
      </c>
    </row>
    <row r="4359" spans="1:10">
      <c r="A4359" t="s">
        <v>10</v>
      </c>
      <c r="B4359">
        <v>6</v>
      </c>
      <c r="C4359">
        <v>138</v>
      </c>
      <c r="D4359" t="str">
        <f>IF(OR(MOD((Table1[[#This Row],[Cycle]])-1,8)=0,Table1[[#This Row],[Cycle]]=1),"Yes","No")</f>
        <v>No</v>
      </c>
      <c r="E4359">
        <v>1.0009358858454E-2</v>
      </c>
      <c r="F4359">
        <f t="shared" si="74"/>
        <v>10.009358858454</v>
      </c>
      <c r="H4359">
        <v>2.020704984664917</v>
      </c>
      <c r="I4359">
        <v>57600.035119548862</v>
      </c>
      <c r="J4359">
        <f>ROUND(Table1[[#This Row],[Discharge Time (s)]]/3600,3)</f>
        <v>16</v>
      </c>
    </row>
    <row r="4360" spans="1:10">
      <c r="A4360" t="s">
        <v>10</v>
      </c>
      <c r="B4360">
        <v>6</v>
      </c>
      <c r="C4360">
        <v>139</v>
      </c>
      <c r="D4360" t="str">
        <f>IF(OR(MOD((Table1[[#This Row],[Cycle]])-1,8)=0,Table1[[#This Row],[Cycle]]=1),"Yes","No")</f>
        <v>No</v>
      </c>
      <c r="E4360">
        <v>1.0027318259886E-2</v>
      </c>
      <c r="F4360">
        <f t="shared" si="74"/>
        <v>10.027318259886</v>
      </c>
      <c r="H4360">
        <v>1.7571347951889038</v>
      </c>
      <c r="I4360">
        <v>57600.033892844047</v>
      </c>
      <c r="J4360">
        <f>ROUND(Table1[[#This Row],[Discharge Time (s)]]/3600,3)</f>
        <v>16</v>
      </c>
    </row>
    <row r="4361" spans="1:10">
      <c r="A4361" t="s">
        <v>10</v>
      </c>
      <c r="B4361">
        <v>6</v>
      </c>
      <c r="C4361">
        <v>140</v>
      </c>
      <c r="D4361" t="str">
        <f>IF(OR(MOD((Table1[[#This Row],[Cycle]])-1,8)=0,Table1[[#This Row],[Cycle]]=1),"Yes","No")</f>
        <v>No</v>
      </c>
      <c r="E4361">
        <v>1.0010061270867E-2</v>
      </c>
      <c r="F4361">
        <f t="shared" si="74"/>
        <v>10.010061270867</v>
      </c>
      <c r="H4361">
        <v>1.7562317848205566</v>
      </c>
      <c r="I4361">
        <v>57602.003380337635</v>
      </c>
      <c r="J4361">
        <f>ROUND(Table1[[#This Row],[Discharge Time (s)]]/3600,3)</f>
        <v>16.001000000000001</v>
      </c>
    </row>
    <row r="4362" spans="1:10">
      <c r="A4362" t="s">
        <v>10</v>
      </c>
      <c r="B4362">
        <v>6</v>
      </c>
      <c r="C4362">
        <v>141</v>
      </c>
      <c r="D4362" t="str">
        <f>IF(OR(MOD((Table1[[#This Row],[Cycle]])-1,8)=0,Table1[[#This Row],[Cycle]]=1),"Yes","No")</f>
        <v>No</v>
      </c>
      <c r="E4362">
        <v>1.0013291883562999E-2</v>
      </c>
      <c r="F4362">
        <f t="shared" si="74"/>
        <v>10.013291883562999</v>
      </c>
      <c r="H4362">
        <v>0</v>
      </c>
      <c r="I4362">
        <v>57602.00380685243</v>
      </c>
      <c r="J4362">
        <f>ROUND(Table1[[#This Row],[Discharge Time (s)]]/3600,3)</f>
        <v>16.001000000000001</v>
      </c>
    </row>
    <row r="4363" spans="1:10">
      <c r="A4363" t="s">
        <v>10</v>
      </c>
      <c r="B4363">
        <v>6</v>
      </c>
      <c r="C4363">
        <v>142</v>
      </c>
      <c r="D4363" t="str">
        <f>IF(OR(MOD((Table1[[#This Row],[Cycle]])-1,8)=0,Table1[[#This Row],[Cycle]]=1),"Yes","No")</f>
        <v>No</v>
      </c>
      <c r="E4363">
        <v>1.0010380778252E-2</v>
      </c>
      <c r="F4363">
        <f t="shared" si="74"/>
        <v>10.010380778252001</v>
      </c>
      <c r="H4363">
        <v>1.7580386400222778</v>
      </c>
      <c r="I4363">
        <v>57600.033471243383</v>
      </c>
      <c r="J4363">
        <f>ROUND(Table1[[#This Row],[Discharge Time (s)]]/3600,3)</f>
        <v>16</v>
      </c>
    </row>
    <row r="4364" spans="1:10">
      <c r="A4364" t="s">
        <v>10</v>
      </c>
      <c r="B4364">
        <v>6</v>
      </c>
      <c r="C4364">
        <v>143</v>
      </c>
      <c r="D4364" t="str">
        <f>IF(OR(MOD((Table1[[#This Row],[Cycle]])-1,8)=0,Table1[[#This Row],[Cycle]]=1),"Yes","No")</f>
        <v>No</v>
      </c>
      <c r="E4364">
        <v>1.0009771220234E-2</v>
      </c>
      <c r="F4364">
        <f t="shared" si="74"/>
        <v>10.009771220234001</v>
      </c>
      <c r="H4364">
        <v>1.8869794607162476</v>
      </c>
      <c r="I4364">
        <v>57600.038085293651</v>
      </c>
      <c r="J4364">
        <f>ROUND(Table1[[#This Row],[Discharge Time (s)]]/3600,3)</f>
        <v>16</v>
      </c>
    </row>
    <row r="4365" spans="1:10">
      <c r="A4365" t="s">
        <v>10</v>
      </c>
      <c r="B4365">
        <v>6</v>
      </c>
      <c r="C4365">
        <v>144</v>
      </c>
      <c r="D4365" t="str">
        <f>IF(OR(MOD((Table1[[#This Row],[Cycle]])-1,8)=0,Table1[[#This Row],[Cycle]]=1),"Yes","No")</f>
        <v>No</v>
      </c>
      <c r="E4365">
        <v>0</v>
      </c>
      <c r="F4365">
        <f t="shared" si="74"/>
        <v>0</v>
      </c>
      <c r="H4365">
        <v>1.8869794607162476</v>
      </c>
      <c r="I4365">
        <v>0</v>
      </c>
      <c r="J4365">
        <f>ROUND(Table1[[#This Row],[Discharge Time (s)]]/3600,3)</f>
        <v>0</v>
      </c>
    </row>
    <row r="4366" spans="1:10">
      <c r="A4366" t="s">
        <v>10</v>
      </c>
      <c r="B4366">
        <v>6</v>
      </c>
      <c r="C4366">
        <v>146</v>
      </c>
      <c r="D4366" t="str">
        <f>IF(OR(MOD((Table1[[#This Row],[Cycle]])-1,8)=0,Table1[[#This Row],[Cycle]]=1),"Yes","No")</f>
        <v>No</v>
      </c>
      <c r="E4366">
        <v>1.0021674061634E-2</v>
      </c>
      <c r="F4366">
        <f t="shared" si="74"/>
        <v>10.021674061634</v>
      </c>
      <c r="H4366">
        <v>1.934837818145752</v>
      </c>
      <c r="I4366">
        <v>57600.037853035421</v>
      </c>
      <c r="J4366">
        <f>ROUND(Table1[[#This Row],[Discharge Time (s)]]/3600,3)</f>
        <v>16</v>
      </c>
    </row>
    <row r="4367" spans="1:10">
      <c r="A4367" t="s">
        <v>10</v>
      </c>
      <c r="B4367">
        <v>6</v>
      </c>
      <c r="C4367">
        <v>147</v>
      </c>
      <c r="D4367" t="str">
        <f>IF(OR(MOD((Table1[[#This Row],[Cycle]])-1,8)=0,Table1[[#This Row],[Cycle]]=1),"Yes","No")</f>
        <v>No</v>
      </c>
      <c r="E4367">
        <v>1.0017571159293E-2</v>
      </c>
      <c r="F4367">
        <f t="shared" si="74"/>
        <v>10.017571159293</v>
      </c>
      <c r="H4367">
        <v>1.7571347951889038</v>
      </c>
      <c r="I4367">
        <v>57600.024591455891</v>
      </c>
      <c r="J4367">
        <f>ROUND(Table1[[#This Row],[Discharge Time (s)]]/3600,3)</f>
        <v>16</v>
      </c>
    </row>
    <row r="4368" spans="1:10">
      <c r="A4368" t="s">
        <v>10</v>
      </c>
      <c r="B4368">
        <v>6</v>
      </c>
      <c r="C4368">
        <v>148</v>
      </c>
      <c r="D4368" t="str">
        <f>IF(OR(MOD((Table1[[#This Row],[Cycle]])-1,8)=0,Table1[[#This Row],[Cycle]]=1),"Yes","No")</f>
        <v>No</v>
      </c>
      <c r="E4368">
        <v>1.0008589494444E-2</v>
      </c>
      <c r="F4368">
        <f t="shared" si="74"/>
        <v>10.008589494443999</v>
      </c>
      <c r="H4368">
        <v>1.801063060760498</v>
      </c>
      <c r="I4368">
        <v>57602.003665584736</v>
      </c>
      <c r="J4368">
        <f>ROUND(Table1[[#This Row],[Discharge Time (s)]]/3600,3)</f>
        <v>16.001000000000001</v>
      </c>
    </row>
    <row r="4369" spans="1:10">
      <c r="A4369" t="s">
        <v>10</v>
      </c>
      <c r="B4369">
        <v>6</v>
      </c>
      <c r="C4369">
        <v>149</v>
      </c>
      <c r="D4369" t="str">
        <f>IF(OR(MOD((Table1[[#This Row],[Cycle]])-1,8)=0,Table1[[#This Row],[Cycle]]=1),"Yes","No")</f>
        <v>No</v>
      </c>
      <c r="E4369">
        <v>1.0009765600924999E-2</v>
      </c>
      <c r="F4369">
        <f t="shared" si="74"/>
        <v>10.009765600924998</v>
      </c>
      <c r="H4369">
        <v>1.6709963083267212</v>
      </c>
      <c r="I4369">
        <v>57600.03770149748</v>
      </c>
      <c r="J4369">
        <f>ROUND(Table1[[#This Row],[Discharge Time (s)]]/3600,3)</f>
        <v>16</v>
      </c>
    </row>
    <row r="4370" spans="1:10">
      <c r="A4370" t="s">
        <v>10</v>
      </c>
      <c r="B4370">
        <v>6</v>
      </c>
      <c r="C4370">
        <v>150</v>
      </c>
      <c r="D4370" t="str">
        <f>IF(OR(MOD((Table1[[#This Row],[Cycle]])-1,8)=0,Table1[[#This Row],[Cycle]]=1),"Yes","No")</f>
        <v>No</v>
      </c>
      <c r="E4370">
        <v>1.0011542446892001E-2</v>
      </c>
      <c r="F4370">
        <f t="shared" si="74"/>
        <v>10.011542446892001</v>
      </c>
      <c r="H4370">
        <v>1.801063060760498</v>
      </c>
      <c r="I4370">
        <v>57600.035722624671</v>
      </c>
      <c r="J4370">
        <f>ROUND(Table1[[#This Row],[Discharge Time (s)]]/3600,3)</f>
        <v>16</v>
      </c>
    </row>
    <row r="4371" spans="1:10">
      <c r="A4371" t="s">
        <v>10</v>
      </c>
      <c r="B4371">
        <v>6</v>
      </c>
      <c r="C4371">
        <v>151</v>
      </c>
      <c r="D4371" t="str">
        <f>IF(OR(MOD((Table1[[#This Row],[Cycle]])-1,8)=0,Table1[[#This Row],[Cycle]]=1),"Yes","No")</f>
        <v>No</v>
      </c>
      <c r="E4371">
        <v>1.0009931811502001E-2</v>
      </c>
      <c r="F4371">
        <f t="shared" si="74"/>
        <v>10.009931811502002</v>
      </c>
      <c r="H4371">
        <v>1.7140876054763794</v>
      </c>
      <c r="I4371">
        <v>57600.035505102409</v>
      </c>
      <c r="J4371">
        <f>ROUND(Table1[[#This Row],[Discharge Time (s)]]/3600,3)</f>
        <v>16</v>
      </c>
    </row>
    <row r="4372" spans="1:10">
      <c r="A4372" t="s">
        <v>10</v>
      </c>
      <c r="B4372">
        <v>6</v>
      </c>
      <c r="C4372">
        <v>152</v>
      </c>
      <c r="D4372" t="str">
        <f>IF(OR(MOD((Table1[[#This Row],[Cycle]])-1,8)=0,Table1[[#This Row],[Cycle]]=1),"Yes","No")</f>
        <v>No</v>
      </c>
      <c r="E4372">
        <v>0</v>
      </c>
      <c r="F4372">
        <f t="shared" si="74"/>
        <v>0</v>
      </c>
      <c r="H4372">
        <v>1.7140876054763794</v>
      </c>
      <c r="I4372">
        <v>0</v>
      </c>
      <c r="J4372">
        <f>ROUND(Table1[[#This Row],[Discharge Time (s)]]/3600,3)</f>
        <v>0</v>
      </c>
    </row>
    <row r="4373" spans="1:10">
      <c r="A4373" t="s">
        <v>10</v>
      </c>
      <c r="B4373">
        <v>6</v>
      </c>
      <c r="C4373">
        <v>154</v>
      </c>
      <c r="D4373" t="str">
        <f>IF(OR(MOD((Table1[[#This Row],[Cycle]])-1,8)=0,Table1[[#This Row],[Cycle]]=1),"Yes","No")</f>
        <v>No</v>
      </c>
      <c r="E4373">
        <v>1.0010906668071E-2</v>
      </c>
      <c r="F4373">
        <f t="shared" si="74"/>
        <v>10.010906668071</v>
      </c>
      <c r="H4373">
        <v>2.020704984664917</v>
      </c>
      <c r="I4373">
        <v>57600.032546193266</v>
      </c>
      <c r="J4373">
        <f>ROUND(Table1[[#This Row],[Discharge Time (s)]]/3600,3)</f>
        <v>16</v>
      </c>
    </row>
    <row r="4374" spans="1:10">
      <c r="A4374" t="s">
        <v>10</v>
      </c>
      <c r="B4374">
        <v>6</v>
      </c>
      <c r="C4374">
        <v>155</v>
      </c>
      <c r="D4374" t="str">
        <f>IF(OR(MOD((Table1[[#This Row],[Cycle]])-1,8)=0,Table1[[#This Row],[Cycle]]=1),"Yes","No")</f>
        <v>No</v>
      </c>
      <c r="E4374">
        <v>1.0015038172351E-2</v>
      </c>
      <c r="F4374">
        <f t="shared" si="74"/>
        <v>10.015038172351</v>
      </c>
      <c r="H4374">
        <v>1.7589434385299683</v>
      </c>
      <c r="I4374">
        <v>57600.03747101612</v>
      </c>
      <c r="J4374">
        <f>ROUND(Table1[[#This Row],[Discharge Time (s)]]/3600,3)</f>
        <v>16</v>
      </c>
    </row>
    <row r="4375" spans="1:10">
      <c r="A4375" t="s">
        <v>10</v>
      </c>
      <c r="B4375">
        <v>6</v>
      </c>
      <c r="C4375">
        <v>156</v>
      </c>
      <c r="D4375" t="str">
        <f>IF(OR(MOD((Table1[[#This Row],[Cycle]])-1,8)=0,Table1[[#This Row],[Cycle]]=1),"Yes","No")</f>
        <v>No</v>
      </c>
      <c r="E4375">
        <v>1.0012512419469001E-2</v>
      </c>
      <c r="F4375">
        <f t="shared" si="74"/>
        <v>10.012512419469001</v>
      </c>
      <c r="H4375">
        <v>1.8459405899047852</v>
      </c>
      <c r="I4375">
        <v>57600.03855603902</v>
      </c>
      <c r="J4375">
        <f>ROUND(Table1[[#This Row],[Discharge Time (s)]]/3600,3)</f>
        <v>16</v>
      </c>
    </row>
    <row r="4376" spans="1:10">
      <c r="A4376" t="s">
        <v>10</v>
      </c>
      <c r="B4376">
        <v>6</v>
      </c>
      <c r="C4376">
        <v>157</v>
      </c>
      <c r="D4376" t="str">
        <f>IF(OR(MOD((Table1[[#This Row],[Cycle]])-1,8)=0,Table1[[#This Row],[Cycle]]=1),"Yes","No")</f>
        <v>No</v>
      </c>
      <c r="E4376">
        <v>1.0012153826710999E-2</v>
      </c>
      <c r="F4376">
        <f t="shared" si="74"/>
        <v>10.012153826711</v>
      </c>
      <c r="H4376">
        <v>1.7580386400222778</v>
      </c>
      <c r="I4376">
        <v>57600.02400863573</v>
      </c>
      <c r="J4376">
        <f>ROUND(Table1[[#This Row],[Discharge Time (s)]]/3600,3)</f>
        <v>16</v>
      </c>
    </row>
    <row r="4377" spans="1:10">
      <c r="A4377" t="s">
        <v>10</v>
      </c>
      <c r="B4377">
        <v>6</v>
      </c>
      <c r="C4377">
        <v>158</v>
      </c>
      <c r="D4377" t="str">
        <f>IF(OR(MOD((Table1[[#This Row],[Cycle]])-1,8)=0,Table1[[#This Row],[Cycle]]=1),"Yes","No")</f>
        <v>No</v>
      </c>
      <c r="E4377">
        <v>1.0011332632858E-2</v>
      </c>
      <c r="F4377">
        <f t="shared" si="74"/>
        <v>10.011332632858</v>
      </c>
      <c r="H4377">
        <v>1.7140876054763794</v>
      </c>
      <c r="I4377">
        <v>57600.037811652241</v>
      </c>
      <c r="J4377">
        <f>ROUND(Table1[[#This Row],[Discharge Time (s)]]/3600,3)</f>
        <v>16</v>
      </c>
    </row>
    <row r="4378" spans="1:10">
      <c r="A4378" t="s">
        <v>10</v>
      </c>
      <c r="B4378">
        <v>6</v>
      </c>
      <c r="C4378">
        <v>159</v>
      </c>
      <c r="D4378" t="str">
        <f>IF(OR(MOD((Table1[[#This Row],[Cycle]])-1,8)=0,Table1[[#This Row],[Cycle]]=1),"Yes","No")</f>
        <v>No</v>
      </c>
      <c r="E4378">
        <v>1.0014453756332999E-2</v>
      </c>
      <c r="F4378">
        <f t="shared" si="74"/>
        <v>10.014453756332999</v>
      </c>
      <c r="H4378">
        <v>1.801063060760498</v>
      </c>
      <c r="I4378">
        <v>57600.03769055679</v>
      </c>
      <c r="J4378">
        <f>ROUND(Table1[[#This Row],[Discharge Time (s)]]/3600,3)</f>
        <v>16</v>
      </c>
    </row>
    <row r="4379" spans="1:10">
      <c r="A4379" t="s">
        <v>10</v>
      </c>
      <c r="B4379">
        <v>6</v>
      </c>
      <c r="C4379">
        <v>160</v>
      </c>
      <c r="D4379" t="str">
        <f>IF(OR(MOD((Table1[[#This Row],[Cycle]])-1,8)=0,Table1[[#This Row],[Cycle]]=1),"Yes","No")</f>
        <v>No</v>
      </c>
      <c r="E4379">
        <v>0</v>
      </c>
      <c r="F4379">
        <f t="shared" si="74"/>
        <v>0</v>
      </c>
      <c r="H4379">
        <v>1.801063060760498</v>
      </c>
      <c r="I4379">
        <v>0</v>
      </c>
      <c r="J4379">
        <f>ROUND(Table1[[#This Row],[Discharge Time (s)]]/3600,3)</f>
        <v>0</v>
      </c>
    </row>
    <row r="4380" spans="1:10">
      <c r="A4380" t="s">
        <v>10</v>
      </c>
      <c r="B4380">
        <v>6</v>
      </c>
      <c r="C4380">
        <v>162</v>
      </c>
      <c r="D4380" t="str">
        <f>IF(OR(MOD((Table1[[#This Row],[Cycle]])-1,8)=0,Table1[[#This Row],[Cycle]]=1),"Yes","No")</f>
        <v>No</v>
      </c>
      <c r="E4380">
        <v>1.0012612933361E-2</v>
      </c>
      <c r="F4380">
        <f t="shared" si="74"/>
        <v>10.012612933361</v>
      </c>
      <c r="H4380">
        <v>2.0646333694458008</v>
      </c>
      <c r="I4380">
        <v>57600.039713568214</v>
      </c>
      <c r="J4380">
        <f>ROUND(Table1[[#This Row],[Discharge Time (s)]]/3600,3)</f>
        <v>16</v>
      </c>
    </row>
    <row r="4381" spans="1:10">
      <c r="A4381" t="s">
        <v>10</v>
      </c>
      <c r="B4381">
        <v>6</v>
      </c>
      <c r="C4381">
        <v>163</v>
      </c>
      <c r="D4381" t="str">
        <f>IF(OR(MOD((Table1[[#This Row],[Cycle]])-1,8)=0,Table1[[#This Row],[Cycle]]=1),"Yes","No")</f>
        <v>No</v>
      </c>
      <c r="E4381">
        <v>1.0010147817008E-2</v>
      </c>
      <c r="F4381">
        <f t="shared" si="74"/>
        <v>10.010147817008001</v>
      </c>
      <c r="H4381">
        <v>1.7580386400222778</v>
      </c>
      <c r="I4381">
        <v>57600.037608210288</v>
      </c>
      <c r="J4381">
        <f>ROUND(Table1[[#This Row],[Discharge Time (s)]]/3600,3)</f>
        <v>16</v>
      </c>
    </row>
    <row r="4382" spans="1:10">
      <c r="A4382" t="s">
        <v>10</v>
      </c>
      <c r="B4382">
        <v>6</v>
      </c>
      <c r="C4382">
        <v>164</v>
      </c>
      <c r="D4382" t="str">
        <f>IF(OR(MOD((Table1[[#This Row],[Cycle]])-1,8)=0,Table1[[#This Row],[Cycle]]=1),"Yes","No")</f>
        <v>No</v>
      </c>
      <c r="E4382">
        <v>1.0026593356507E-2</v>
      </c>
      <c r="F4382">
        <f t="shared" si="74"/>
        <v>10.026593356507</v>
      </c>
      <c r="H4382">
        <v>1.7571347951889038</v>
      </c>
      <c r="I4382">
        <v>57600.037937130008</v>
      </c>
      <c r="J4382">
        <f>ROUND(Table1[[#This Row],[Discharge Time (s)]]/3600,3)</f>
        <v>16</v>
      </c>
    </row>
    <row r="4383" spans="1:10">
      <c r="A4383" t="s">
        <v>10</v>
      </c>
      <c r="B4383">
        <v>6</v>
      </c>
      <c r="C4383">
        <v>165</v>
      </c>
      <c r="D4383" t="str">
        <f>IF(OR(MOD((Table1[[#This Row],[Cycle]])-1,8)=0,Table1[[#This Row],[Cycle]]=1),"Yes","No")</f>
        <v>No</v>
      </c>
      <c r="E4383">
        <v>1.0032209629571E-2</v>
      </c>
      <c r="F4383">
        <f t="shared" si="74"/>
        <v>10.032209629571</v>
      </c>
      <c r="H4383">
        <v>1.8019895553588867</v>
      </c>
      <c r="I4383">
        <v>57600.037707571122</v>
      </c>
      <c r="J4383">
        <f>ROUND(Table1[[#This Row],[Discharge Time (s)]]/3600,3)</f>
        <v>16</v>
      </c>
    </row>
    <row r="4384" spans="1:10">
      <c r="A4384" t="s">
        <v>10</v>
      </c>
      <c r="B4384">
        <v>6</v>
      </c>
      <c r="C4384">
        <v>166</v>
      </c>
      <c r="D4384" t="str">
        <f>IF(OR(MOD((Table1[[#This Row],[Cycle]])-1,8)=0,Table1[[#This Row],[Cycle]]=1),"Yes","No")</f>
        <v>No</v>
      </c>
      <c r="E4384">
        <v>1.0014624170493E-2</v>
      </c>
      <c r="F4384">
        <f t="shared" si="74"/>
        <v>10.014624170492999</v>
      </c>
      <c r="H4384">
        <v>1.7149698734283447</v>
      </c>
      <c r="I4384">
        <v>57602.003648764497</v>
      </c>
      <c r="J4384">
        <f>ROUND(Table1[[#This Row],[Discharge Time (s)]]/3600,3)</f>
        <v>16.001000000000001</v>
      </c>
    </row>
    <row r="4385" spans="1:10">
      <c r="A4385" t="s">
        <v>10</v>
      </c>
      <c r="B4385">
        <v>6</v>
      </c>
      <c r="C4385">
        <v>167</v>
      </c>
      <c r="D4385" t="str">
        <f>IF(OR(MOD((Table1[[#This Row],[Cycle]])-1,8)=0,Table1[[#This Row],[Cycle]]=1),"Yes","No")</f>
        <v>No</v>
      </c>
      <c r="E4385">
        <v>1.0020307576831E-2</v>
      </c>
      <c r="F4385">
        <f t="shared" si="74"/>
        <v>10.020307576831</v>
      </c>
      <c r="H4385">
        <v>1.8459405899047852</v>
      </c>
      <c r="I4385">
        <v>57602.001726020026</v>
      </c>
      <c r="J4385">
        <f>ROUND(Table1[[#This Row],[Discharge Time (s)]]/3600,3)</f>
        <v>16.001000000000001</v>
      </c>
    </row>
    <row r="4386" spans="1:10">
      <c r="A4386" t="s">
        <v>10</v>
      </c>
      <c r="B4386">
        <v>6</v>
      </c>
      <c r="C4386">
        <v>168</v>
      </c>
      <c r="D4386" t="str">
        <f>IF(OR(MOD((Table1[[#This Row],[Cycle]])-1,8)=0,Table1[[#This Row],[Cycle]]=1),"Yes","No")</f>
        <v>No</v>
      </c>
      <c r="E4386">
        <v>0</v>
      </c>
      <c r="F4386">
        <f t="shared" si="74"/>
        <v>0</v>
      </c>
      <c r="H4386">
        <v>1.8459405899047852</v>
      </c>
      <c r="I4386">
        <v>0</v>
      </c>
      <c r="J4386">
        <f>ROUND(Table1[[#This Row],[Discharge Time (s)]]/3600,3)</f>
        <v>0</v>
      </c>
    </row>
    <row r="4387" spans="1:10">
      <c r="A4387" t="s">
        <v>10</v>
      </c>
      <c r="B4387">
        <v>6</v>
      </c>
      <c r="C4387">
        <v>170</v>
      </c>
      <c r="D4387" t="str">
        <f>IF(OR(MOD((Table1[[#This Row],[Cycle]])-1,8)=0,Table1[[#This Row],[Cycle]]=1),"Yes","No")</f>
        <v>No</v>
      </c>
      <c r="E4387">
        <v>1.0028487723799001E-2</v>
      </c>
      <c r="F4387">
        <f t="shared" si="74"/>
        <v>10.028487723799001</v>
      </c>
      <c r="H4387">
        <v>2.0656952857971191</v>
      </c>
      <c r="I4387">
        <v>57602.004032440615</v>
      </c>
      <c r="J4387">
        <f>ROUND(Table1[[#This Row],[Discharge Time (s)]]/3600,3)</f>
        <v>16.001000000000001</v>
      </c>
    </row>
    <row r="4388" spans="1:10">
      <c r="A4388" t="s">
        <v>10</v>
      </c>
      <c r="B4388">
        <v>6</v>
      </c>
      <c r="C4388">
        <v>171</v>
      </c>
      <c r="D4388" t="str">
        <f>IF(OR(MOD((Table1[[#This Row],[Cycle]])-1,8)=0,Table1[[#This Row],[Cycle]]=1),"Yes","No")</f>
        <v>No</v>
      </c>
      <c r="E4388">
        <v>1.0013878753924999E-2</v>
      </c>
      <c r="F4388">
        <f t="shared" si="74"/>
        <v>10.013878753924999</v>
      </c>
      <c r="H4388">
        <v>1.8449914455413818</v>
      </c>
      <c r="I4388">
        <v>57600.03742188045</v>
      </c>
      <c r="J4388">
        <f>ROUND(Table1[[#This Row],[Discharge Time (s)]]/3600,3)</f>
        <v>16</v>
      </c>
    </row>
    <row r="4389" spans="1:10">
      <c r="A4389" t="s">
        <v>10</v>
      </c>
      <c r="B4389">
        <v>6</v>
      </c>
      <c r="C4389">
        <v>172</v>
      </c>
      <c r="D4389" t="str">
        <f>IF(OR(MOD((Table1[[#This Row],[Cycle]])-1,8)=0,Table1[[#This Row],[Cycle]]=1),"Yes","No")</f>
        <v>No</v>
      </c>
      <c r="E4389">
        <v>1.0015904934204E-2</v>
      </c>
      <c r="F4389">
        <f t="shared" si="74"/>
        <v>10.015904934204</v>
      </c>
      <c r="H4389">
        <v>1.8449914455413818</v>
      </c>
      <c r="I4389">
        <v>57600.03277938642</v>
      </c>
      <c r="J4389">
        <f>ROUND(Table1[[#This Row],[Discharge Time (s)]]/3600,3)</f>
        <v>16</v>
      </c>
    </row>
    <row r="4390" spans="1:10">
      <c r="A4390" t="s">
        <v>10</v>
      </c>
      <c r="B4390">
        <v>6</v>
      </c>
      <c r="C4390">
        <v>173</v>
      </c>
      <c r="D4390" t="str">
        <f>IF(OR(MOD((Table1[[#This Row],[Cycle]])-1,8)=0,Table1[[#This Row],[Cycle]]=1),"Yes","No")</f>
        <v>No</v>
      </c>
      <c r="E4390">
        <v>1.0025384425120999E-2</v>
      </c>
      <c r="F4390">
        <f t="shared" si="74"/>
        <v>10.025384425120999</v>
      </c>
      <c r="H4390">
        <v>1.8449914455413818</v>
      </c>
      <c r="I4390">
        <v>57600.037875615446</v>
      </c>
      <c r="J4390">
        <f>ROUND(Table1[[#This Row],[Discharge Time (s)]]/3600,3)</f>
        <v>16</v>
      </c>
    </row>
    <row r="4391" spans="1:10">
      <c r="A4391" t="s">
        <v>10</v>
      </c>
      <c r="B4391">
        <v>6</v>
      </c>
      <c r="C4391">
        <v>174</v>
      </c>
      <c r="D4391" t="str">
        <f>IF(OR(MOD((Table1[[#This Row],[Cycle]])-1,8)=0,Table1[[#This Row],[Cycle]]=1),"Yes","No")</f>
        <v>No</v>
      </c>
      <c r="E4391">
        <v>1.0012304778430001E-2</v>
      </c>
      <c r="F4391">
        <f t="shared" si="74"/>
        <v>10.01230477843</v>
      </c>
      <c r="H4391">
        <v>1.8019895553588867</v>
      </c>
      <c r="I4391">
        <v>57600.037146247851</v>
      </c>
      <c r="J4391">
        <f>ROUND(Table1[[#This Row],[Discharge Time (s)]]/3600,3)</f>
        <v>16</v>
      </c>
    </row>
    <row r="4392" spans="1:10">
      <c r="A4392" t="s">
        <v>10</v>
      </c>
      <c r="B4392">
        <v>6</v>
      </c>
      <c r="C4392">
        <v>175</v>
      </c>
      <c r="D4392" t="str">
        <f>IF(OR(MOD((Table1[[#This Row],[Cycle]])-1,8)=0,Table1[[#This Row],[Cycle]]=1),"Yes","No")</f>
        <v>No</v>
      </c>
      <c r="E4392">
        <v>1.0008622971631E-2</v>
      </c>
      <c r="F4392">
        <f t="shared" si="74"/>
        <v>10.008622971631</v>
      </c>
      <c r="H4392">
        <v>1.801063060760498</v>
      </c>
      <c r="I4392">
        <v>57600.038220307957</v>
      </c>
      <c r="J4392">
        <f>ROUND(Table1[[#This Row],[Discharge Time (s)]]/3600,3)</f>
        <v>16</v>
      </c>
    </row>
    <row r="4393" spans="1:10">
      <c r="A4393" t="s">
        <v>10</v>
      </c>
      <c r="B4393">
        <v>6</v>
      </c>
      <c r="C4393">
        <v>176</v>
      </c>
      <c r="D4393" t="str">
        <f>IF(OR(MOD((Table1[[#This Row],[Cycle]])-1,8)=0,Table1[[#This Row],[Cycle]]=1),"Yes","No")</f>
        <v>No</v>
      </c>
      <c r="E4393">
        <v>0</v>
      </c>
      <c r="F4393">
        <f t="shared" si="74"/>
        <v>0</v>
      </c>
      <c r="H4393">
        <v>1.801063060760498</v>
      </c>
      <c r="I4393">
        <v>0</v>
      </c>
      <c r="J4393">
        <f>ROUND(Table1[[#This Row],[Discharge Time (s)]]/3600,3)</f>
        <v>0</v>
      </c>
    </row>
    <row r="4394" spans="1:10">
      <c r="A4394" t="s">
        <v>10</v>
      </c>
      <c r="B4394">
        <v>6</v>
      </c>
      <c r="C4394">
        <v>178</v>
      </c>
      <c r="D4394" t="str">
        <f>IF(OR(MOD((Table1[[#This Row],[Cycle]])-1,8)=0,Table1[[#This Row],[Cycle]]=1),"Yes","No")</f>
        <v>No</v>
      </c>
      <c r="E4394">
        <v>1.0025709474947001E-2</v>
      </c>
      <c r="F4394">
        <f t="shared" si="74"/>
        <v>10.025709474947002</v>
      </c>
      <c r="H4394">
        <v>2.1952898502349854</v>
      </c>
      <c r="I4394">
        <v>57600.035838205877</v>
      </c>
      <c r="J4394">
        <f>ROUND(Table1[[#This Row],[Discharge Time (s)]]/3600,3)</f>
        <v>16</v>
      </c>
    </row>
    <row r="4395" spans="1:10">
      <c r="A4395" t="s">
        <v>10</v>
      </c>
      <c r="B4395">
        <v>6</v>
      </c>
      <c r="C4395">
        <v>179</v>
      </c>
      <c r="D4395" t="str">
        <f>IF(OR(MOD((Table1[[#This Row],[Cycle]])-1,8)=0,Table1[[#This Row],[Cycle]]=1),"Yes","No")</f>
        <v>No</v>
      </c>
      <c r="E4395">
        <v>1.0014042049774999E-2</v>
      </c>
      <c r="F4395">
        <f t="shared" si="74"/>
        <v>10.014042049775</v>
      </c>
      <c r="H4395">
        <v>1.8889198303222656</v>
      </c>
      <c r="I4395">
        <v>57601.994339216864</v>
      </c>
      <c r="J4395">
        <f>ROUND(Table1[[#This Row],[Discharge Time (s)]]/3600,3)</f>
        <v>16.001000000000001</v>
      </c>
    </row>
    <row r="4396" spans="1:10">
      <c r="A4396" t="s">
        <v>10</v>
      </c>
      <c r="B4396">
        <v>6</v>
      </c>
      <c r="C4396">
        <v>180</v>
      </c>
      <c r="D4396" t="str">
        <f>IF(OR(MOD((Table1[[#This Row],[Cycle]])-1,8)=0,Table1[[#This Row],[Cycle]]=1),"Yes","No")</f>
        <v>No</v>
      </c>
      <c r="E4396">
        <v>1.0013422510116001E-2</v>
      </c>
      <c r="F4396">
        <f t="shared" si="74"/>
        <v>10.013422510116001</v>
      </c>
      <c r="H4396">
        <v>1.8449914455413818</v>
      </c>
      <c r="I4396">
        <v>57600.037867501422</v>
      </c>
      <c r="J4396">
        <f>ROUND(Table1[[#This Row],[Discharge Time (s)]]/3600,3)</f>
        <v>16</v>
      </c>
    </row>
    <row r="4397" spans="1:10">
      <c r="A4397" t="s">
        <v>10</v>
      </c>
      <c r="B4397">
        <v>6</v>
      </c>
      <c r="C4397">
        <v>181</v>
      </c>
      <c r="D4397" t="str">
        <f>IF(OR(MOD((Table1[[#This Row],[Cycle]])-1,8)=0,Table1[[#This Row],[Cycle]]=1),"Yes","No")</f>
        <v>No</v>
      </c>
      <c r="E4397">
        <v>1.0034497908126E-2</v>
      </c>
      <c r="F4397">
        <f t="shared" si="74"/>
        <v>10.034497908125999</v>
      </c>
      <c r="H4397">
        <v>1.8889198303222656</v>
      </c>
      <c r="I4397">
        <v>57602.004117588411</v>
      </c>
      <c r="J4397">
        <f>ROUND(Table1[[#This Row],[Discharge Time (s)]]/3600,3)</f>
        <v>16.001000000000001</v>
      </c>
    </row>
    <row r="4398" spans="1:10">
      <c r="A4398" t="s">
        <v>10</v>
      </c>
      <c r="B4398">
        <v>6</v>
      </c>
      <c r="C4398">
        <v>182</v>
      </c>
      <c r="D4398" t="str">
        <f>IF(OR(MOD((Table1[[#This Row],[Cycle]])-1,8)=0,Table1[[#This Row],[Cycle]]=1),"Yes","No")</f>
        <v>No</v>
      </c>
      <c r="E4398">
        <v>1.0045958626491E-2</v>
      </c>
      <c r="F4398">
        <f t="shared" si="74"/>
        <v>10.045958626491</v>
      </c>
      <c r="H4398">
        <v>1.8459405899047852</v>
      </c>
      <c r="I4398">
        <v>57600.037726491151</v>
      </c>
      <c r="J4398">
        <f>ROUND(Table1[[#This Row],[Discharge Time (s)]]/3600,3)</f>
        <v>16</v>
      </c>
    </row>
    <row r="4399" spans="1:10">
      <c r="A4399" t="s">
        <v>10</v>
      </c>
      <c r="B4399">
        <v>6</v>
      </c>
      <c r="C4399">
        <v>183</v>
      </c>
      <c r="D4399" t="str">
        <f>IF(OR(MOD((Table1[[#This Row],[Cycle]])-1,8)=0,Table1[[#This Row],[Cycle]]=1),"Yes","No")</f>
        <v>No</v>
      </c>
      <c r="E4399">
        <v>1.0060512368765999E-2</v>
      </c>
      <c r="F4399">
        <f t="shared" si="74"/>
        <v>10.060512368766</v>
      </c>
      <c r="H4399">
        <v>1.9318549633026123</v>
      </c>
      <c r="I4399">
        <v>57602.003646376441</v>
      </c>
      <c r="J4399">
        <f>ROUND(Table1[[#This Row],[Discharge Time (s)]]/3600,3)</f>
        <v>16.001000000000001</v>
      </c>
    </row>
    <row r="4400" spans="1:10">
      <c r="A4400" t="s">
        <v>10</v>
      </c>
      <c r="B4400">
        <v>6</v>
      </c>
      <c r="C4400">
        <v>184</v>
      </c>
      <c r="D4400" t="str">
        <f>IF(OR(MOD((Table1[[#This Row],[Cycle]])-1,8)=0,Table1[[#This Row],[Cycle]]=1),"Yes","No")</f>
        <v>No</v>
      </c>
      <c r="E4400">
        <v>0</v>
      </c>
      <c r="F4400">
        <f t="shared" si="74"/>
        <v>0</v>
      </c>
      <c r="H4400">
        <v>1.9318549633026123</v>
      </c>
      <c r="I4400">
        <v>0</v>
      </c>
      <c r="J4400">
        <f>ROUND(Table1[[#This Row],[Discharge Time (s)]]/3600,3)</f>
        <v>0</v>
      </c>
    </row>
    <row r="4401" spans="1:10">
      <c r="A4401" t="s">
        <v>10</v>
      </c>
      <c r="B4401">
        <v>6</v>
      </c>
      <c r="C4401">
        <v>186</v>
      </c>
      <c r="D4401" t="str">
        <f>IF(OR(MOD((Table1[[#This Row],[Cycle]])-1,8)=0,Table1[[#This Row],[Cycle]]=1),"Yes","No")</f>
        <v>No</v>
      </c>
      <c r="E4401">
        <v>1.0035507603952E-2</v>
      </c>
      <c r="F4401">
        <f t="shared" si="74"/>
        <v>10.035507603952</v>
      </c>
      <c r="H4401">
        <v>2.1085617542266846</v>
      </c>
      <c r="I4401">
        <v>57602.003944455078</v>
      </c>
      <c r="J4401">
        <f>ROUND(Table1[[#This Row],[Discharge Time (s)]]/3600,3)</f>
        <v>16.001000000000001</v>
      </c>
    </row>
    <row r="4402" spans="1:10">
      <c r="A4402" t="s">
        <v>10</v>
      </c>
      <c r="B4402">
        <v>6</v>
      </c>
      <c r="C4402">
        <v>187</v>
      </c>
      <c r="D4402" t="str">
        <f>IF(OR(MOD((Table1[[#This Row],[Cycle]])-1,8)=0,Table1[[#This Row],[Cycle]]=1),"Yes","No")</f>
        <v>No</v>
      </c>
      <c r="E4402">
        <v>1.0025994054697E-2</v>
      </c>
      <c r="F4402">
        <f t="shared" si="74"/>
        <v>10.025994054697</v>
      </c>
      <c r="H4402">
        <v>1.8038454055786133</v>
      </c>
      <c r="I4402">
        <v>57600.03765546759</v>
      </c>
      <c r="J4402">
        <f>ROUND(Table1[[#This Row],[Discharge Time (s)]]/3600,3)</f>
        <v>16</v>
      </c>
    </row>
    <row r="4403" spans="1:10">
      <c r="A4403" t="s">
        <v>10</v>
      </c>
      <c r="B4403">
        <v>6</v>
      </c>
      <c r="C4403">
        <v>188</v>
      </c>
      <c r="D4403" t="str">
        <f>IF(OR(MOD((Table1[[#This Row],[Cycle]])-1,8)=0,Table1[[#This Row],[Cycle]]=1),"Yes","No")</f>
        <v>No</v>
      </c>
      <c r="E4403">
        <v>1.0031584922152E-2</v>
      </c>
      <c r="F4403">
        <f t="shared" si="74"/>
        <v>10.031584922152</v>
      </c>
      <c r="H4403">
        <v>1.8889198303222656</v>
      </c>
      <c r="I4403">
        <v>57600.043731237223</v>
      </c>
      <c r="J4403">
        <f>ROUND(Table1[[#This Row],[Discharge Time (s)]]/3600,3)</f>
        <v>16</v>
      </c>
    </row>
    <row r="4404" spans="1:10">
      <c r="A4404" t="s">
        <v>10</v>
      </c>
      <c r="B4404">
        <v>6</v>
      </c>
      <c r="C4404">
        <v>189</v>
      </c>
      <c r="D4404" t="str">
        <f>IF(OR(MOD((Table1[[#This Row],[Cycle]])-1,8)=0,Table1[[#This Row],[Cycle]]=1),"Yes","No")</f>
        <v>No</v>
      </c>
      <c r="E4404">
        <v>1.0036498551957001E-2</v>
      </c>
      <c r="F4404">
        <f t="shared" si="74"/>
        <v>10.036498551957001</v>
      </c>
      <c r="H4404">
        <v>1.9747459888458252</v>
      </c>
      <c r="I4404">
        <v>57600.040334793666</v>
      </c>
      <c r="J4404">
        <f>ROUND(Table1[[#This Row],[Discharge Time (s)]]/3600,3)</f>
        <v>16</v>
      </c>
    </row>
    <row r="4405" spans="1:10">
      <c r="A4405" t="s">
        <v>10</v>
      </c>
      <c r="B4405">
        <v>6</v>
      </c>
      <c r="C4405">
        <v>190</v>
      </c>
      <c r="D4405" t="str">
        <f>IF(OR(MOD((Table1[[#This Row],[Cycle]])-1,8)=0,Table1[[#This Row],[Cycle]]=1),"Yes","No")</f>
        <v>No</v>
      </c>
      <c r="E4405">
        <v>1.003416952412E-2</v>
      </c>
      <c r="F4405">
        <f t="shared" si="74"/>
        <v>10.034169524119999</v>
      </c>
      <c r="H4405">
        <v>1.8889198303222656</v>
      </c>
      <c r="I4405">
        <v>57601.993003075848</v>
      </c>
      <c r="J4405">
        <f>ROUND(Table1[[#This Row],[Discharge Time (s)]]/3600,3)</f>
        <v>16.001000000000001</v>
      </c>
    </row>
    <row r="4406" spans="1:10">
      <c r="A4406" t="s">
        <v>10</v>
      </c>
      <c r="B4406">
        <v>6</v>
      </c>
      <c r="C4406">
        <v>191</v>
      </c>
      <c r="D4406" t="str">
        <f>IF(OR(MOD((Table1[[#This Row],[Cycle]])-1,8)=0,Table1[[#This Row],[Cycle]]=1),"Yes","No")</f>
        <v>No</v>
      </c>
      <c r="E4406">
        <v>1.0030871451931E-2</v>
      </c>
      <c r="F4406">
        <f t="shared" ref="F4406:F4463" si="75">1000*E4406</f>
        <v>10.030871451931</v>
      </c>
      <c r="H4406">
        <v>1.7598491907119751</v>
      </c>
      <c r="I4406">
        <v>57600.041793763681</v>
      </c>
      <c r="J4406">
        <f>ROUND(Table1[[#This Row],[Discharge Time (s)]]/3600,3)</f>
        <v>16</v>
      </c>
    </row>
    <row r="4407" spans="1:10">
      <c r="A4407" t="s">
        <v>10</v>
      </c>
      <c r="B4407">
        <v>6</v>
      </c>
      <c r="C4407">
        <v>192</v>
      </c>
      <c r="D4407" t="str">
        <f>IF(OR(MOD((Table1[[#This Row],[Cycle]])-1,8)=0,Table1[[#This Row],[Cycle]]=1),"Yes","No")</f>
        <v>No</v>
      </c>
      <c r="E4407">
        <v>0</v>
      </c>
      <c r="F4407">
        <f t="shared" si="75"/>
        <v>0</v>
      </c>
      <c r="H4407">
        <v>1.7598491907119751</v>
      </c>
      <c r="I4407">
        <v>0</v>
      </c>
      <c r="J4407">
        <f>ROUND(Table1[[#This Row],[Discharge Time (s)]]/3600,3)</f>
        <v>0</v>
      </c>
    </row>
    <row r="4408" spans="1:10">
      <c r="A4408" t="s">
        <v>10</v>
      </c>
      <c r="B4408">
        <v>6</v>
      </c>
      <c r="C4408">
        <v>194</v>
      </c>
      <c r="D4408" t="str">
        <f>IF(OR(MOD((Table1[[#This Row],[Cycle]])-1,8)=0,Table1[[#This Row],[Cycle]]=1),"Yes","No")</f>
        <v>No</v>
      </c>
      <c r="E4408">
        <v>1.0039540147413E-2</v>
      </c>
      <c r="F4408">
        <f t="shared" si="75"/>
        <v>10.039540147413</v>
      </c>
      <c r="H4408">
        <v>2.0656952857971191</v>
      </c>
      <c r="I4408">
        <v>57600.039893232795</v>
      </c>
      <c r="J4408">
        <f>ROUND(Table1[[#This Row],[Discharge Time (s)]]/3600,3)</f>
        <v>16</v>
      </c>
    </row>
    <row r="4409" spans="1:10">
      <c r="A4409" t="s">
        <v>10</v>
      </c>
      <c r="B4409">
        <v>6</v>
      </c>
      <c r="C4409">
        <v>195</v>
      </c>
      <c r="D4409" t="str">
        <f>IF(OR(MOD((Table1[[#This Row],[Cycle]])-1,8)=0,Table1[[#This Row],[Cycle]]=1),"Yes","No")</f>
        <v>No</v>
      </c>
      <c r="E4409">
        <v>1.0036650786671E-2</v>
      </c>
      <c r="F4409">
        <f t="shared" si="75"/>
        <v>10.036650786671</v>
      </c>
      <c r="H4409">
        <v>1.8459405899047852</v>
      </c>
      <c r="I4409">
        <v>57600.033646106298</v>
      </c>
      <c r="J4409">
        <f>ROUND(Table1[[#This Row],[Discharge Time (s)]]/3600,3)</f>
        <v>16</v>
      </c>
    </row>
    <row r="4410" spans="1:10">
      <c r="A4410" t="s">
        <v>10</v>
      </c>
      <c r="B4410">
        <v>6</v>
      </c>
      <c r="C4410">
        <v>196</v>
      </c>
      <c r="D4410" t="str">
        <f>IF(OR(MOD((Table1[[#This Row],[Cycle]])-1,8)=0,Table1[[#This Row],[Cycle]]=1),"Yes","No")</f>
        <v>No</v>
      </c>
      <c r="E4410">
        <v>1.0035185677267E-2</v>
      </c>
      <c r="F4410">
        <f t="shared" si="75"/>
        <v>10.035185677267</v>
      </c>
      <c r="H4410">
        <v>1.8459405899047852</v>
      </c>
      <c r="I4410">
        <v>57600.039937032081</v>
      </c>
      <c r="J4410">
        <f>ROUND(Table1[[#This Row],[Discharge Time (s)]]/3600,3)</f>
        <v>16</v>
      </c>
    </row>
    <row r="4411" spans="1:10">
      <c r="A4411" t="s">
        <v>10</v>
      </c>
      <c r="B4411">
        <v>6</v>
      </c>
      <c r="C4411">
        <v>197</v>
      </c>
      <c r="D4411" t="str">
        <f>IF(OR(MOD((Table1[[#This Row],[Cycle]])-1,8)=0,Table1[[#This Row],[Cycle]]=1),"Yes","No")</f>
        <v>No</v>
      </c>
      <c r="E4411">
        <v>1.0021284055442E-2</v>
      </c>
      <c r="F4411">
        <f t="shared" si="75"/>
        <v>10.021284055442001</v>
      </c>
      <c r="H4411">
        <v>1.8019895553588867</v>
      </c>
      <c r="I4411">
        <v>57600.037397289139</v>
      </c>
      <c r="J4411">
        <f>ROUND(Table1[[#This Row],[Discharge Time (s)]]/3600,3)</f>
        <v>16</v>
      </c>
    </row>
    <row r="4412" spans="1:10">
      <c r="A4412" t="s">
        <v>10</v>
      </c>
      <c r="B4412">
        <v>6</v>
      </c>
      <c r="C4412">
        <v>198</v>
      </c>
      <c r="D4412" t="str">
        <f>IF(OR(MOD((Table1[[#This Row],[Cycle]])-1,8)=0,Table1[[#This Row],[Cycle]]=1),"Yes","No")</f>
        <v>No</v>
      </c>
      <c r="E4412">
        <v>1.0016726688285E-2</v>
      </c>
      <c r="F4412">
        <f t="shared" si="75"/>
        <v>10.016726688285001</v>
      </c>
      <c r="H4412">
        <v>1.8459405899047852</v>
      </c>
      <c r="I4412">
        <v>57600.036237741282</v>
      </c>
      <c r="J4412">
        <f>ROUND(Table1[[#This Row],[Discharge Time (s)]]/3600,3)</f>
        <v>16</v>
      </c>
    </row>
    <row r="4413" spans="1:10">
      <c r="A4413" t="s">
        <v>10</v>
      </c>
      <c r="B4413">
        <v>6</v>
      </c>
      <c r="C4413">
        <v>199</v>
      </c>
      <c r="D4413" t="str">
        <f>IF(OR(MOD((Table1[[#This Row],[Cycle]])-1,8)=0,Table1[[#This Row],[Cycle]]=1),"Yes","No")</f>
        <v>No</v>
      </c>
      <c r="E4413">
        <v>1.0026970188619E-2</v>
      </c>
      <c r="F4413">
        <f t="shared" si="75"/>
        <v>10.026970188619</v>
      </c>
      <c r="H4413">
        <v>1.889891505241394</v>
      </c>
      <c r="I4413">
        <v>57600.037800699982</v>
      </c>
      <c r="J4413">
        <f>ROUND(Table1[[#This Row],[Discharge Time (s)]]/3600,3)</f>
        <v>16</v>
      </c>
    </row>
    <row r="4414" spans="1:10">
      <c r="A4414" t="s">
        <v>10</v>
      </c>
      <c r="B4414">
        <v>6</v>
      </c>
      <c r="C4414">
        <v>200</v>
      </c>
      <c r="D4414" t="str">
        <f>IF(OR(MOD((Table1[[#This Row],[Cycle]])-1,8)=0,Table1[[#This Row],[Cycle]]=1),"Yes","No")</f>
        <v>No</v>
      </c>
      <c r="E4414">
        <v>0</v>
      </c>
      <c r="F4414">
        <f t="shared" si="75"/>
        <v>0</v>
      </c>
      <c r="H4414">
        <v>1.889891505241394</v>
      </c>
      <c r="I4414">
        <v>0</v>
      </c>
      <c r="J4414">
        <f>ROUND(Table1[[#This Row],[Discharge Time (s)]]/3600,3)</f>
        <v>0</v>
      </c>
    </row>
    <row r="4415" spans="1:10">
      <c r="A4415" t="s">
        <v>10</v>
      </c>
      <c r="B4415">
        <v>6</v>
      </c>
      <c r="C4415">
        <v>202</v>
      </c>
      <c r="D4415" t="str">
        <f>IF(OR(MOD((Table1[[#This Row],[Cycle]])-1,8)=0,Table1[[#This Row],[Cycle]]=1),"Yes","No")</f>
        <v>No</v>
      </c>
      <c r="E4415">
        <v>1.0022164414058E-2</v>
      </c>
      <c r="F4415">
        <f t="shared" si="75"/>
        <v>10.022164414058</v>
      </c>
      <c r="H4415">
        <v>2.0656952857971191</v>
      </c>
      <c r="I4415">
        <v>57602.003695289037</v>
      </c>
      <c r="J4415">
        <f>ROUND(Table1[[#This Row],[Discharge Time (s)]]/3600,3)</f>
        <v>16.001000000000001</v>
      </c>
    </row>
    <row r="4416" spans="1:10">
      <c r="A4416" t="s">
        <v>10</v>
      </c>
      <c r="B4416">
        <v>6</v>
      </c>
      <c r="C4416" s="13">
        <v>1</v>
      </c>
      <c r="D4416" t="str">
        <f>IF(OR(MOD((Table1[[#This Row],[Cycle]])-1,8)=0,Table1[[#This Row],[Cycle]]=1),"Yes","No")</f>
        <v>Yes</v>
      </c>
      <c r="E4416">
        <v>1.7693463898447E-2</v>
      </c>
      <c r="F4416">
        <f t="shared" si="75"/>
        <v>17.693463898447</v>
      </c>
      <c r="H4416">
        <v>1.4496361017227173</v>
      </c>
      <c r="I4416">
        <v>108241.62101836588</v>
      </c>
      <c r="J4416">
        <f>ROUND(Table1[[#This Row],[Discharge Time (s)]]/3600,3)</f>
        <v>30.067</v>
      </c>
    </row>
    <row r="4417" spans="1:10">
      <c r="A4417" t="s">
        <v>10</v>
      </c>
      <c r="B4417">
        <v>6</v>
      </c>
      <c r="C4417" s="13">
        <v>9</v>
      </c>
      <c r="D4417" t="str">
        <f>IF(OR(MOD((Table1[[#This Row],[Cycle]])-1,8)=0,Table1[[#This Row],[Cycle]]=1),"Yes","No")</f>
        <v>Yes</v>
      </c>
      <c r="E4417">
        <v>1.7318892929364001E-2</v>
      </c>
      <c r="F4417">
        <f t="shared" si="75"/>
        <v>17.318892929364001</v>
      </c>
      <c r="H4417">
        <v>1.4927970170974731</v>
      </c>
      <c r="I4417">
        <v>107319.10325259916</v>
      </c>
      <c r="J4417">
        <f>ROUND(Table1[[#This Row],[Discharge Time (s)]]/3600,3)</f>
        <v>29.811</v>
      </c>
    </row>
    <row r="4418" spans="1:10">
      <c r="A4418" t="s">
        <v>10</v>
      </c>
      <c r="B4418">
        <v>6</v>
      </c>
      <c r="C4418" s="13">
        <v>17</v>
      </c>
      <c r="D4418" t="str">
        <f>IF(OR(MOD((Table1[[#This Row],[Cycle]])-1,8)=0,Table1[[#This Row],[Cycle]]=1),"Yes","No")</f>
        <v>Yes</v>
      </c>
      <c r="E4418">
        <v>1.7204464857347002E-2</v>
      </c>
      <c r="F4418">
        <f t="shared" si="75"/>
        <v>17.204464857347002</v>
      </c>
      <c r="H4418">
        <v>1.4935644865036011</v>
      </c>
      <c r="I4418">
        <v>106383.75300763152</v>
      </c>
      <c r="J4418">
        <f>ROUND(Table1[[#This Row],[Discharge Time (s)]]/3600,3)</f>
        <v>29.550999999999998</v>
      </c>
    </row>
    <row r="4419" spans="1:10">
      <c r="A4419" t="s">
        <v>10</v>
      </c>
      <c r="B4419">
        <v>6</v>
      </c>
      <c r="C4419" s="13">
        <v>25</v>
      </c>
      <c r="D4419" t="str">
        <f>IF(OR(MOD((Table1[[#This Row],[Cycle]])-1,8)=0,Table1[[#This Row],[Cycle]]=1),"Yes","No")</f>
        <v>Yes</v>
      </c>
      <c r="E4419">
        <v>1.7141218235063E-2</v>
      </c>
      <c r="F4419">
        <f t="shared" si="75"/>
        <v>17.141218235063</v>
      </c>
      <c r="H4419">
        <v>1.450381875038147</v>
      </c>
      <c r="I4419">
        <v>106013.79880200476</v>
      </c>
      <c r="J4419">
        <f>ROUND(Table1[[#This Row],[Discharge Time (s)]]/3600,3)</f>
        <v>29.448</v>
      </c>
    </row>
    <row r="4420" spans="1:10">
      <c r="A4420" t="s">
        <v>10</v>
      </c>
      <c r="B4420">
        <v>6</v>
      </c>
      <c r="C4420" s="13">
        <v>33</v>
      </c>
      <c r="D4420" t="str">
        <f>IF(OR(MOD((Table1[[#This Row],[Cycle]])-1,8)=0,Table1[[#This Row],[Cycle]]=1),"Yes","No")</f>
        <v>Yes</v>
      </c>
      <c r="E4420">
        <v>1.7093814226234998E-2</v>
      </c>
      <c r="F4420">
        <f t="shared" si="75"/>
        <v>17.093814226234997</v>
      </c>
      <c r="H4420">
        <v>1.5382838249206543</v>
      </c>
      <c r="I4420">
        <v>105661.713510085</v>
      </c>
      <c r="J4420">
        <f>ROUND(Table1[[#This Row],[Discharge Time (s)]]/3600,3)</f>
        <v>29.35</v>
      </c>
    </row>
    <row r="4421" spans="1:10">
      <c r="A4421" t="s">
        <v>10</v>
      </c>
      <c r="B4421">
        <v>6</v>
      </c>
      <c r="C4421" s="13">
        <v>41</v>
      </c>
      <c r="D4421" t="str">
        <f>IF(OR(MOD((Table1[[#This Row],[Cycle]])-1,8)=0,Table1[[#This Row],[Cycle]]=1),"Yes","No")</f>
        <v>Yes</v>
      </c>
      <c r="E4421">
        <v>1.7063404003604999E-2</v>
      </c>
      <c r="F4421">
        <f t="shared" si="75"/>
        <v>17.063404003604997</v>
      </c>
      <c r="H4421">
        <v>1.5374928712844849</v>
      </c>
      <c r="I4421">
        <v>105578.92738145584</v>
      </c>
      <c r="J4421">
        <f>ROUND(Table1[[#This Row],[Discharge Time (s)]]/3600,3)</f>
        <v>29.327000000000002</v>
      </c>
    </row>
    <row r="4422" spans="1:10">
      <c r="A4422" t="s">
        <v>10</v>
      </c>
      <c r="B4422">
        <v>6</v>
      </c>
      <c r="C4422" s="13">
        <v>49</v>
      </c>
      <c r="D4422" t="str">
        <f>IF(OR(MOD((Table1[[#This Row],[Cycle]])-1,8)=0,Table1[[#This Row],[Cycle]]=1),"Yes","No")</f>
        <v>Yes</v>
      </c>
      <c r="E4422">
        <v>1.7009966291820999E-2</v>
      </c>
      <c r="F4422">
        <f t="shared" si="75"/>
        <v>17.009966291820998</v>
      </c>
      <c r="H4422">
        <v>1.5367028713226318</v>
      </c>
      <c r="I4422">
        <v>105176.55981868417</v>
      </c>
      <c r="J4422">
        <f>ROUND(Table1[[#This Row],[Discharge Time (s)]]/3600,3)</f>
        <v>29.216000000000001</v>
      </c>
    </row>
    <row r="4423" spans="1:10">
      <c r="A4423" t="s">
        <v>10</v>
      </c>
      <c r="B4423">
        <v>6</v>
      </c>
      <c r="C4423" s="13">
        <v>57</v>
      </c>
      <c r="D4423" t="str">
        <f>IF(OR(MOD((Table1[[#This Row],[Cycle]])-1,8)=0,Table1[[#This Row],[Cycle]]=1),"Yes","No")</f>
        <v>Yes</v>
      </c>
      <c r="E4423">
        <v>1.6974844235683E-2</v>
      </c>
      <c r="F4423">
        <f t="shared" si="75"/>
        <v>16.974844235683001</v>
      </c>
      <c r="H4423">
        <v>1.4951019287109375</v>
      </c>
      <c r="I4423">
        <v>104813.53645746758</v>
      </c>
      <c r="J4423">
        <f>ROUND(Table1[[#This Row],[Discharge Time (s)]]/3600,3)</f>
        <v>29.114999999999998</v>
      </c>
    </row>
    <row r="4424" spans="1:10">
      <c r="A4424" t="s">
        <v>10</v>
      </c>
      <c r="B4424">
        <v>6</v>
      </c>
      <c r="C4424" s="13">
        <v>65</v>
      </c>
      <c r="D4424" t="str">
        <f>IF(OR(MOD((Table1[[#This Row],[Cycle]])-1,8)=0,Table1[[#This Row],[Cycle]]=1),"Yes","No")</f>
        <v>Yes</v>
      </c>
      <c r="E4424">
        <v>1.6936911061685E-2</v>
      </c>
      <c r="F4424">
        <f t="shared" si="75"/>
        <v>16.936911061684999</v>
      </c>
      <c r="H4424">
        <v>1.4951019287109375</v>
      </c>
      <c r="I4424">
        <v>104572.02106334535</v>
      </c>
      <c r="J4424">
        <f>ROUND(Table1[[#This Row],[Discharge Time (s)]]/3600,3)</f>
        <v>29.047999999999998</v>
      </c>
    </row>
    <row r="4425" spans="1:10">
      <c r="A4425" t="s">
        <v>10</v>
      </c>
      <c r="B4425">
        <v>6</v>
      </c>
      <c r="C4425">
        <v>73</v>
      </c>
      <c r="D4425" t="str">
        <f>IF(OR(MOD((Table1[[#This Row],[Cycle]])-1,8)=0,Table1[[#This Row],[Cycle]]=1),"Yes","No")</f>
        <v>Yes</v>
      </c>
      <c r="E4425">
        <v>1.6908034645465999E-2</v>
      </c>
      <c r="F4425">
        <f t="shared" si="75"/>
        <v>16.908034645466</v>
      </c>
      <c r="H4425">
        <v>1.5382838249206543</v>
      </c>
      <c r="I4425">
        <v>104419.30105610072</v>
      </c>
      <c r="J4425">
        <f>ROUND(Table1[[#This Row],[Discharge Time (s)]]/3600,3)</f>
        <v>29.004999999999999</v>
      </c>
    </row>
    <row r="4426" spans="1:10">
      <c r="A4426" t="s">
        <v>10</v>
      </c>
      <c r="B4426">
        <v>6</v>
      </c>
      <c r="C4426">
        <v>81</v>
      </c>
      <c r="D4426" t="str">
        <f>IF(OR(MOD((Table1[[#This Row],[Cycle]])-1,8)=0,Table1[[#This Row],[Cycle]]=1),"Yes","No")</f>
        <v>Yes</v>
      </c>
      <c r="E4426">
        <v>1.6860028698407001E-2</v>
      </c>
      <c r="F4426">
        <f t="shared" si="75"/>
        <v>16.860028698407003</v>
      </c>
      <c r="H4426">
        <v>1.5382838249206543</v>
      </c>
      <c r="I4426">
        <v>103840.90892136128</v>
      </c>
      <c r="J4426">
        <f>ROUND(Table1[[#This Row],[Discharge Time (s)]]/3600,3)</f>
        <v>28.844999999999999</v>
      </c>
    </row>
    <row r="4427" spans="1:10">
      <c r="A4427" t="s">
        <v>10</v>
      </c>
      <c r="B4427">
        <v>6</v>
      </c>
      <c r="C4427">
        <v>89</v>
      </c>
      <c r="D4427" t="str">
        <f>IF(OR(MOD((Table1[[#This Row],[Cycle]])-1,8)=0,Table1[[#This Row],[Cycle]]=1),"Yes","No")</f>
        <v>Yes</v>
      </c>
      <c r="E4427">
        <v>1.6845580871240998E-2</v>
      </c>
      <c r="F4427">
        <f t="shared" si="75"/>
        <v>16.845580871240998</v>
      </c>
      <c r="H4427">
        <v>1.6253496408462524</v>
      </c>
      <c r="I4427">
        <v>103902.72743837844</v>
      </c>
      <c r="J4427">
        <f>ROUND(Table1[[#This Row],[Discharge Time (s)]]/3600,3)</f>
        <v>28.861999999999998</v>
      </c>
    </row>
    <row r="4428" spans="1:10">
      <c r="A4428" t="s">
        <v>10</v>
      </c>
      <c r="B4428">
        <v>6</v>
      </c>
      <c r="C4428">
        <v>97</v>
      </c>
      <c r="D4428" t="str">
        <f>IF(OR(MOD((Table1[[#This Row],[Cycle]])-1,8)=0,Table1[[#This Row],[Cycle]]=1),"Yes","No")</f>
        <v>Yes</v>
      </c>
      <c r="E4428">
        <v>1.68184029303E-2</v>
      </c>
      <c r="F4428">
        <f t="shared" si="75"/>
        <v>16.8184029303</v>
      </c>
      <c r="H4428">
        <v>1.5830490589141846</v>
      </c>
      <c r="I4428">
        <v>103736.70758780449</v>
      </c>
      <c r="J4428">
        <f>ROUND(Table1[[#This Row],[Discharge Time (s)]]/3600,3)</f>
        <v>28.815999999999999</v>
      </c>
    </row>
    <row r="4429" spans="1:10">
      <c r="A4429" t="s">
        <v>10</v>
      </c>
      <c r="B4429">
        <v>6</v>
      </c>
      <c r="C4429">
        <v>105</v>
      </c>
      <c r="D4429" t="str">
        <f>IF(OR(MOD((Table1[[#This Row],[Cycle]])-1,8)=0,Table1[[#This Row],[Cycle]]=1),"Yes","No")</f>
        <v>Yes</v>
      </c>
      <c r="E4429">
        <v>1.6781739653436E-2</v>
      </c>
      <c r="F4429">
        <f t="shared" si="75"/>
        <v>16.781739653435999</v>
      </c>
      <c r="H4429">
        <v>1.6261857748031616</v>
      </c>
      <c r="I4429">
        <v>103480.12125668566</v>
      </c>
      <c r="J4429">
        <f>ROUND(Table1[[#This Row],[Discharge Time (s)]]/3600,3)</f>
        <v>28.744</v>
      </c>
    </row>
    <row r="4430" spans="1:10">
      <c r="A4430" t="s">
        <v>10</v>
      </c>
      <c r="B4430">
        <v>6</v>
      </c>
      <c r="C4430">
        <v>113</v>
      </c>
      <c r="D4430" t="str">
        <f>IF(OR(MOD((Table1[[#This Row],[Cycle]])-1,8)=0,Table1[[#This Row],[Cycle]]=1),"Yes","No")</f>
        <v>Yes</v>
      </c>
      <c r="E4430">
        <v>1.6763721807116001E-2</v>
      </c>
      <c r="F4430">
        <f t="shared" si="75"/>
        <v>16.763721807116003</v>
      </c>
      <c r="H4430">
        <v>1.5830490589141846</v>
      </c>
      <c r="I4430">
        <v>103328.1565204263</v>
      </c>
      <c r="J4430">
        <f>ROUND(Table1[[#This Row],[Discharge Time (s)]]/3600,3)</f>
        <v>28.702000000000002</v>
      </c>
    </row>
    <row r="4431" spans="1:10">
      <c r="A4431" t="s">
        <v>10</v>
      </c>
      <c r="B4431">
        <v>6</v>
      </c>
      <c r="C4431">
        <v>121</v>
      </c>
      <c r="D4431" t="str">
        <f>IF(OR(MOD((Table1[[#This Row],[Cycle]])-1,8)=0,Table1[[#This Row],[Cycle]]=1),"Yes","No")</f>
        <v>Yes</v>
      </c>
      <c r="E4431">
        <v>1.6696851230053E-2</v>
      </c>
      <c r="F4431">
        <f t="shared" si="75"/>
        <v>16.696851230052999</v>
      </c>
      <c r="H4431">
        <v>1.6270226240158081</v>
      </c>
      <c r="I4431">
        <v>102769.15976907818</v>
      </c>
      <c r="J4431">
        <f>ROUND(Table1[[#This Row],[Discharge Time (s)]]/3600,3)</f>
        <v>28.547000000000001</v>
      </c>
    </row>
    <row r="4432" spans="1:10">
      <c r="A4432" t="s">
        <v>10</v>
      </c>
      <c r="B4432">
        <v>6</v>
      </c>
      <c r="C4432">
        <v>129</v>
      </c>
      <c r="D4432" t="str">
        <f>IF(OR(MOD((Table1[[#This Row],[Cycle]])-1,8)=0,Table1[[#This Row],[Cycle]]=1),"Yes","No")</f>
        <v>Yes</v>
      </c>
      <c r="E4432">
        <v>1.6675537731929001E-2</v>
      </c>
      <c r="F4432">
        <f t="shared" si="75"/>
        <v>16.675537731929001</v>
      </c>
      <c r="H4432">
        <v>1.7140876054763794</v>
      </c>
      <c r="I4432">
        <v>102706.28902788402</v>
      </c>
      <c r="J4432">
        <f>ROUND(Table1[[#This Row],[Discharge Time (s)]]/3600,3)</f>
        <v>28.53</v>
      </c>
    </row>
    <row r="4433" spans="1:10">
      <c r="A4433" t="s">
        <v>10</v>
      </c>
      <c r="B4433">
        <v>6</v>
      </c>
      <c r="C4433">
        <v>137</v>
      </c>
      <c r="D4433" t="str">
        <f>IF(OR(MOD((Table1[[#This Row],[Cycle]])-1,8)=0,Table1[[#This Row],[Cycle]]=1),"Yes","No")</f>
        <v>Yes</v>
      </c>
      <c r="E4433">
        <v>1.6643353767596999E-2</v>
      </c>
      <c r="F4433">
        <f t="shared" si="75"/>
        <v>16.643353767596999</v>
      </c>
      <c r="H4433">
        <v>1.7140876054763794</v>
      </c>
      <c r="I4433">
        <v>102366.5574885906</v>
      </c>
      <c r="J4433">
        <f>ROUND(Table1[[#This Row],[Discharge Time (s)]]/3600,3)</f>
        <v>28.434999999999999</v>
      </c>
    </row>
    <row r="4434" spans="1:10">
      <c r="A4434" t="s">
        <v>10</v>
      </c>
      <c r="B4434">
        <v>6</v>
      </c>
      <c r="C4434">
        <v>145</v>
      </c>
      <c r="D4434" t="str">
        <f>IF(OR(MOD((Table1[[#This Row],[Cycle]])-1,8)=0,Table1[[#This Row],[Cycle]]=1),"Yes","No")</f>
        <v>Yes</v>
      </c>
      <c r="E4434">
        <v>1.6612646290879E-2</v>
      </c>
      <c r="F4434">
        <f t="shared" si="75"/>
        <v>16.612646290878999</v>
      </c>
      <c r="H4434">
        <v>1.7580386400222778</v>
      </c>
      <c r="I4434">
        <v>102120.65863331372</v>
      </c>
      <c r="J4434">
        <f>ROUND(Table1[[#This Row],[Discharge Time (s)]]/3600,3)</f>
        <v>28.367000000000001</v>
      </c>
    </row>
    <row r="4435" spans="1:10">
      <c r="A4435" t="s">
        <v>10</v>
      </c>
      <c r="B4435">
        <v>6</v>
      </c>
      <c r="C4435">
        <v>153</v>
      </c>
      <c r="D4435" t="str">
        <f>IF(OR(MOD((Table1[[#This Row],[Cycle]])-1,8)=0,Table1[[#This Row],[Cycle]]=1),"Yes","No")</f>
        <v>Yes</v>
      </c>
      <c r="E4435">
        <v>1.6577177762996002E-2</v>
      </c>
      <c r="F4435">
        <f t="shared" si="75"/>
        <v>16.577177762996001</v>
      </c>
      <c r="H4435">
        <v>1.8440433740615845</v>
      </c>
      <c r="I4435">
        <v>101939.15474828778</v>
      </c>
      <c r="J4435">
        <f>ROUND(Table1[[#This Row],[Discharge Time (s)]]/3600,3)</f>
        <v>28.315999999999999</v>
      </c>
    </row>
    <row r="4436" spans="1:10">
      <c r="A4436" t="s">
        <v>10</v>
      </c>
      <c r="B4436">
        <v>6</v>
      </c>
      <c r="C4436">
        <v>161</v>
      </c>
      <c r="D4436" t="str">
        <f>IF(OR(MOD((Table1[[#This Row],[Cycle]])-1,8)=0,Table1[[#This Row],[Cycle]]=1),"Yes","No")</f>
        <v>Yes</v>
      </c>
      <c r="E4436">
        <v>1.654668975289E-2</v>
      </c>
      <c r="F4436">
        <f t="shared" si="75"/>
        <v>16.54668975289</v>
      </c>
      <c r="H4436">
        <v>1.7580386400222778</v>
      </c>
      <c r="I4436">
        <v>101744.06414814228</v>
      </c>
      <c r="J4436">
        <f>ROUND(Table1[[#This Row],[Discharge Time (s)]]/3600,3)</f>
        <v>28.262</v>
      </c>
    </row>
    <row r="4437" spans="1:10">
      <c r="A4437" t="s">
        <v>10</v>
      </c>
      <c r="B4437">
        <v>6</v>
      </c>
      <c r="C4437">
        <v>169</v>
      </c>
      <c r="D4437" t="str">
        <f>IF(OR(MOD((Table1[[#This Row],[Cycle]])-1,8)=0,Table1[[#This Row],[Cycle]]=1),"Yes","No")</f>
        <v>Yes</v>
      </c>
      <c r="E4437">
        <v>1.6510535117018998E-2</v>
      </c>
      <c r="F4437">
        <f t="shared" si="75"/>
        <v>16.510535117019</v>
      </c>
      <c r="H4437">
        <v>1.8029170036315918</v>
      </c>
      <c r="I4437">
        <v>101281.07004194266</v>
      </c>
      <c r="J4437">
        <f>ROUND(Table1[[#This Row],[Discharge Time (s)]]/3600,3)</f>
        <v>28.134</v>
      </c>
    </row>
    <row r="4438" spans="1:10">
      <c r="A4438" t="s">
        <v>10</v>
      </c>
      <c r="B4438">
        <v>6</v>
      </c>
      <c r="C4438">
        <v>177</v>
      </c>
      <c r="D4438" t="str">
        <f>IF(OR(MOD((Table1[[#This Row],[Cycle]])-1,8)=0,Table1[[#This Row],[Cycle]]=1),"Yes","No")</f>
        <v>Yes</v>
      </c>
      <c r="E4438">
        <v>1.6484165004538E-2</v>
      </c>
      <c r="F4438">
        <f t="shared" si="75"/>
        <v>16.484165004537999</v>
      </c>
      <c r="H4438">
        <v>1.8019895553588867</v>
      </c>
      <c r="I4438">
        <v>101308.08106372716</v>
      </c>
      <c r="J4438">
        <f>ROUND(Table1[[#This Row],[Discharge Time (s)]]/3600,3)</f>
        <v>28.140999999999998</v>
      </c>
    </row>
    <row r="4439" spans="1:10">
      <c r="A4439" t="s">
        <v>10</v>
      </c>
      <c r="B4439">
        <v>6</v>
      </c>
      <c r="C4439">
        <v>185</v>
      </c>
      <c r="D4439" t="str">
        <f>IF(OR(MOD((Table1[[#This Row],[Cycle]])-1,8)=0,Table1[[#This Row],[Cycle]]=1),"Yes","No")</f>
        <v>Yes</v>
      </c>
      <c r="E4439">
        <v>1.6452071875877002E-2</v>
      </c>
      <c r="F4439">
        <f t="shared" si="75"/>
        <v>16.452071875877003</v>
      </c>
      <c r="H4439">
        <v>1.889891505241394</v>
      </c>
      <c r="I4439">
        <v>100880.83783365451</v>
      </c>
      <c r="J4439">
        <f>ROUND(Table1[[#This Row],[Discharge Time (s)]]/3600,3)</f>
        <v>28.021999999999998</v>
      </c>
    </row>
    <row r="4440" spans="1:10">
      <c r="A4440" t="s">
        <v>10</v>
      </c>
      <c r="B4440">
        <v>6</v>
      </c>
      <c r="C4440">
        <v>193</v>
      </c>
      <c r="D4440" t="str">
        <f>IF(OR(MOD((Table1[[#This Row],[Cycle]])-1,8)=0,Table1[[#This Row],[Cycle]]=1),"Yes","No")</f>
        <v>Yes</v>
      </c>
      <c r="E4440">
        <v>1.6415837216718E-2</v>
      </c>
      <c r="F4440">
        <f t="shared" si="75"/>
        <v>16.415837216718</v>
      </c>
      <c r="H4440">
        <v>1.8889198303222656</v>
      </c>
      <c r="I4440">
        <v>100546.37552957084</v>
      </c>
      <c r="J4440">
        <f>ROUND(Table1[[#This Row],[Discharge Time (s)]]/3600,3)</f>
        <v>27.93</v>
      </c>
    </row>
    <row r="4441" spans="1:10">
      <c r="A4441" t="s">
        <v>10</v>
      </c>
      <c r="B4441">
        <v>6</v>
      </c>
      <c r="C4441">
        <v>201</v>
      </c>
      <c r="D4441" t="str">
        <f>IF(OR(MOD((Table1[[#This Row],[Cycle]])-1,8)=0,Table1[[#This Row],[Cycle]]=1),"Yes","No")</f>
        <v>Yes</v>
      </c>
      <c r="E4441">
        <v>1.6407032784741E-2</v>
      </c>
      <c r="F4441">
        <f t="shared" si="75"/>
        <v>16.407032784740998</v>
      </c>
      <c r="H4441">
        <v>1.8459405899047852</v>
      </c>
      <c r="I4441">
        <v>100611.77347394488</v>
      </c>
      <c r="J4441">
        <f>ROUND(Table1[[#This Row],[Discharge Time (s)]]/3600,3)</f>
        <v>27.948</v>
      </c>
    </row>
    <row r="4442" spans="1:10">
      <c r="A4442" t="s">
        <v>10</v>
      </c>
      <c r="B4442">
        <v>6</v>
      </c>
      <c r="C4442">
        <v>209</v>
      </c>
      <c r="D4442" t="str">
        <f>IF(OR(MOD((Table1[[#This Row],[Cycle]])-1,8)=0,Table1[[#This Row],[Cycle]]=1),"Yes","No")</f>
        <v>Yes</v>
      </c>
      <c r="E4442">
        <v>1.6375297472054001E-2</v>
      </c>
      <c r="F4442">
        <f t="shared" si="75"/>
        <v>16.375297472054001</v>
      </c>
      <c r="H4442">
        <v>1.9747459888458252</v>
      </c>
      <c r="I4442">
        <v>100447.10243750214</v>
      </c>
      <c r="J4442">
        <f>ROUND(Table1[[#This Row],[Discharge Time (s)]]/3600,3)</f>
        <v>27.902000000000001</v>
      </c>
    </row>
    <row r="4443" spans="1:10">
      <c r="A4443" t="s">
        <v>10</v>
      </c>
      <c r="B4443">
        <v>6</v>
      </c>
      <c r="C4443">
        <v>217</v>
      </c>
      <c r="D4443" t="str">
        <f>IF(OR(MOD((Table1[[#This Row],[Cycle]])-1,8)=0,Table1[[#This Row],[Cycle]]=1),"Yes","No")</f>
        <v>Yes</v>
      </c>
      <c r="E4443">
        <v>1.6335889670307E-2</v>
      </c>
      <c r="F4443">
        <f t="shared" si="75"/>
        <v>16.335889670307001</v>
      </c>
      <c r="H4443">
        <v>1.8459405899047852</v>
      </c>
      <c r="I4443">
        <v>100178.81545893302</v>
      </c>
      <c r="J4443">
        <f>ROUND(Table1[[#This Row],[Discharge Time (s)]]/3600,3)</f>
        <v>27.827000000000002</v>
      </c>
    </row>
    <row r="4444" spans="1:10">
      <c r="A4444" t="s">
        <v>10</v>
      </c>
      <c r="B4444">
        <v>6</v>
      </c>
      <c r="C4444">
        <v>225</v>
      </c>
      <c r="D4444" t="str">
        <f>IF(OR(MOD((Table1[[#This Row],[Cycle]])-1,8)=0,Table1[[#This Row],[Cycle]]=1),"Yes","No")</f>
        <v>Yes</v>
      </c>
      <c r="E4444">
        <v>1.6299044513830001E-2</v>
      </c>
      <c r="F4444">
        <f t="shared" si="75"/>
        <v>16.299044513830001</v>
      </c>
      <c r="H4444">
        <v>1.889891505241394</v>
      </c>
      <c r="I4444">
        <v>99819.709864302204</v>
      </c>
      <c r="J4444">
        <f>ROUND(Table1[[#This Row],[Discharge Time (s)]]/3600,3)</f>
        <v>27.728000000000002</v>
      </c>
    </row>
    <row r="4445" spans="1:10">
      <c r="A4445" t="s">
        <v>10</v>
      </c>
      <c r="B4445">
        <v>6</v>
      </c>
      <c r="C4445">
        <v>233</v>
      </c>
      <c r="D4445" t="str">
        <f>IF(OR(MOD((Table1[[#This Row],[Cycle]])-1,8)=0,Table1[[#This Row],[Cycle]]=1),"Yes","No")</f>
        <v>Yes</v>
      </c>
      <c r="E4445">
        <v>1.6273318489697999E-2</v>
      </c>
      <c r="F4445">
        <f t="shared" si="75"/>
        <v>16.273318489697999</v>
      </c>
      <c r="H4445">
        <v>1.9338424205780029</v>
      </c>
      <c r="I4445">
        <v>99615.916979503018</v>
      </c>
      <c r="J4445">
        <f>ROUND(Table1[[#This Row],[Discharge Time (s)]]/3600,3)</f>
        <v>27.670999999999999</v>
      </c>
    </row>
    <row r="4446" spans="1:10">
      <c r="A4446" t="s">
        <v>10</v>
      </c>
      <c r="B4446">
        <v>6</v>
      </c>
      <c r="C4446">
        <v>241</v>
      </c>
      <c r="D4446" t="str">
        <f>IF(OR(MOD((Table1[[#This Row],[Cycle]])-1,8)=0,Table1[[#This Row],[Cycle]]=1),"Yes","No")</f>
        <v>Yes</v>
      </c>
      <c r="E4446">
        <v>1.6246512975144001E-2</v>
      </c>
      <c r="F4446">
        <f t="shared" si="75"/>
        <v>16.246512975144</v>
      </c>
      <c r="H4446">
        <v>1.9767765998840332</v>
      </c>
      <c r="I4446">
        <v>99470.761365936036</v>
      </c>
      <c r="J4446">
        <f>ROUND(Table1[[#This Row],[Discharge Time (s)]]/3600,3)</f>
        <v>27.631</v>
      </c>
    </row>
    <row r="4447" spans="1:10">
      <c r="A4447" t="s">
        <v>10</v>
      </c>
      <c r="B4447">
        <v>6</v>
      </c>
      <c r="C4447">
        <v>249</v>
      </c>
      <c r="D4447" t="str">
        <f>IF(OR(MOD((Table1[[#This Row],[Cycle]])-1,8)=0,Table1[[#This Row],[Cycle]]=1),"Yes","No")</f>
        <v>Yes</v>
      </c>
      <c r="E4447">
        <v>1.6201640269763999E-2</v>
      </c>
      <c r="F4447">
        <f t="shared" si="75"/>
        <v>16.201640269763999</v>
      </c>
      <c r="H4447">
        <v>1.9338424205780029</v>
      </c>
      <c r="I4447">
        <v>99137.145369722042</v>
      </c>
      <c r="J4447">
        <f>ROUND(Table1[[#This Row],[Discharge Time (s)]]/3600,3)</f>
        <v>27.538</v>
      </c>
    </row>
    <row r="4448" spans="1:10">
      <c r="A4448" t="s">
        <v>10</v>
      </c>
      <c r="B4448">
        <v>6</v>
      </c>
      <c r="C4448">
        <v>257</v>
      </c>
      <c r="D4448" t="str">
        <f>IF(OR(MOD((Table1[[#This Row],[Cycle]])-1,8)=0,Table1[[#This Row],[Cycle]]=1),"Yes","No")</f>
        <v>Yes</v>
      </c>
      <c r="E4448">
        <v>1.6167307873030001E-2</v>
      </c>
      <c r="F4448">
        <f t="shared" si="75"/>
        <v>16.167307873030001</v>
      </c>
      <c r="H4448">
        <v>2.0646333694458008</v>
      </c>
      <c r="I4448">
        <v>98912.914621211501</v>
      </c>
      <c r="J4448">
        <f>ROUND(Table1[[#This Row],[Discharge Time (s)]]/3600,3)</f>
        <v>27.475999999999999</v>
      </c>
    </row>
    <row r="4449" spans="1:10">
      <c r="A4449" t="s">
        <v>10</v>
      </c>
      <c r="B4449">
        <v>6</v>
      </c>
      <c r="C4449">
        <v>265</v>
      </c>
      <c r="D4449" t="str">
        <f>IF(OR(MOD((Table1[[#This Row],[Cycle]])-1,8)=0,Table1[[#This Row],[Cycle]]=1),"Yes","No")</f>
        <v>Yes</v>
      </c>
      <c r="E4449">
        <v>1.6143903741458999E-2</v>
      </c>
      <c r="F4449">
        <f t="shared" si="75"/>
        <v>16.143903741458999</v>
      </c>
      <c r="H4449">
        <v>2.020704984664917</v>
      </c>
      <c r="I4449">
        <v>98756.869930855813</v>
      </c>
      <c r="J4449">
        <f>ROUND(Table1[[#This Row],[Discharge Time (s)]]/3600,3)</f>
        <v>27.431999999999999</v>
      </c>
    </row>
    <row r="4450" spans="1:10">
      <c r="A4450" t="s">
        <v>10</v>
      </c>
      <c r="B4450">
        <v>6</v>
      </c>
      <c r="C4450">
        <v>273</v>
      </c>
      <c r="D4450" t="str">
        <f>IF(OR(MOD((Table1[[#This Row],[Cycle]])-1,8)=0,Table1[[#This Row],[Cycle]]=1),"Yes","No")</f>
        <v>Yes</v>
      </c>
      <c r="E4450">
        <v>1.6097645931308E-2</v>
      </c>
      <c r="F4450">
        <f t="shared" si="75"/>
        <v>16.097645931308001</v>
      </c>
      <c r="H4450">
        <v>1.9777934551239014</v>
      </c>
      <c r="I4450">
        <v>98442.240210249685</v>
      </c>
      <c r="J4450">
        <f>ROUND(Table1[[#This Row],[Discharge Time (s)]]/3600,3)</f>
        <v>27.344999999999999</v>
      </c>
    </row>
    <row r="4451" spans="1:10">
      <c r="A4451" t="s">
        <v>10</v>
      </c>
      <c r="B4451">
        <v>6</v>
      </c>
      <c r="C4451">
        <v>281</v>
      </c>
      <c r="D4451" t="str">
        <f>IF(OR(MOD((Table1[[#This Row],[Cycle]])-1,8)=0,Table1[[#This Row],[Cycle]]=1),"Yes","No")</f>
        <v>Yes</v>
      </c>
      <c r="E4451">
        <v>1.6075876195366001E-2</v>
      </c>
      <c r="F4451">
        <f t="shared" si="75"/>
        <v>16.075876195366</v>
      </c>
      <c r="H4451">
        <v>2.020704984664917</v>
      </c>
      <c r="I4451">
        <v>98351.501703919741</v>
      </c>
      <c r="J4451">
        <f>ROUND(Table1[[#This Row],[Discharge Time (s)]]/3600,3)</f>
        <v>27.32</v>
      </c>
    </row>
    <row r="4452" spans="1:10">
      <c r="A4452" t="s">
        <v>10</v>
      </c>
      <c r="B4452">
        <v>6</v>
      </c>
      <c r="C4452">
        <v>289</v>
      </c>
      <c r="D4452" t="str">
        <f>IF(OR(MOD((Table1[[#This Row],[Cycle]])-1,8)=0,Table1[[#This Row],[Cycle]]=1),"Yes","No")</f>
        <v>Yes</v>
      </c>
      <c r="E4452">
        <v>1.6032709062896999E-2</v>
      </c>
      <c r="F4452">
        <f t="shared" si="75"/>
        <v>16.032709062896998</v>
      </c>
      <c r="H4452">
        <v>2.0656952857971191</v>
      </c>
      <c r="I4452">
        <v>98059.501063628675</v>
      </c>
      <c r="J4452">
        <f>ROUND(Table1[[#This Row],[Discharge Time (s)]]/3600,3)</f>
        <v>27.239000000000001</v>
      </c>
    </row>
    <row r="4453" spans="1:10">
      <c r="A4453" t="s">
        <v>10</v>
      </c>
      <c r="B4453">
        <v>6</v>
      </c>
      <c r="C4453">
        <v>297</v>
      </c>
      <c r="D4453" t="str">
        <f>IF(OR(MOD((Table1[[#This Row],[Cycle]])-1,8)=0,Table1[[#This Row],[Cycle]]=1),"Yes","No")</f>
        <v>Yes</v>
      </c>
      <c r="E4453">
        <v>1.5997358742868999E-2</v>
      </c>
      <c r="F4453">
        <f t="shared" si="75"/>
        <v>15.997358742868999</v>
      </c>
      <c r="H4453">
        <v>2.0646333694458008</v>
      </c>
      <c r="I4453">
        <v>97723.305991070258</v>
      </c>
      <c r="J4453">
        <f>ROUND(Table1[[#This Row],[Discharge Time (s)]]/3600,3)</f>
        <v>27.145</v>
      </c>
    </row>
    <row r="4454" spans="1:10">
      <c r="A4454" t="s">
        <v>10</v>
      </c>
      <c r="B4454">
        <v>6</v>
      </c>
      <c r="C4454">
        <v>305</v>
      </c>
      <c r="D4454" t="str">
        <f>IF(OR(MOD((Table1[[#This Row],[Cycle]])-1,8)=0,Table1[[#This Row],[Cycle]]=1),"Yes","No")</f>
        <v>Yes</v>
      </c>
      <c r="E4454">
        <v>1.5969029745877002E-2</v>
      </c>
      <c r="F4454">
        <f t="shared" si="75"/>
        <v>15.969029745877002</v>
      </c>
      <c r="H4454">
        <v>2.107478141784668</v>
      </c>
      <c r="I4454">
        <v>97551.657399342759</v>
      </c>
      <c r="J4454">
        <f>ROUND(Table1[[#This Row],[Discharge Time (s)]]/3600,3)</f>
        <v>27.097999999999999</v>
      </c>
    </row>
    <row r="4455" spans="1:10">
      <c r="A4455" t="s">
        <v>10</v>
      </c>
      <c r="B4455">
        <v>6</v>
      </c>
      <c r="C4455">
        <v>313</v>
      </c>
      <c r="D4455" t="str">
        <f>IF(OR(MOD((Table1[[#This Row],[Cycle]])-1,8)=0,Table1[[#This Row],[Cycle]]=1),"Yes","No")</f>
        <v>Yes</v>
      </c>
      <c r="E4455">
        <v>1.5938202098866001E-2</v>
      </c>
      <c r="F4455">
        <f t="shared" si="75"/>
        <v>15.938202098866</v>
      </c>
      <c r="H4455">
        <v>2.1096463203430176</v>
      </c>
      <c r="I4455">
        <v>97339.889856902315</v>
      </c>
      <c r="J4455">
        <f>ROUND(Table1[[#This Row],[Discharge Time (s)]]/3600,3)</f>
        <v>27.039000000000001</v>
      </c>
    </row>
    <row r="4456" spans="1:10">
      <c r="A4456" t="s">
        <v>10</v>
      </c>
      <c r="B4456">
        <v>6</v>
      </c>
      <c r="C4456">
        <v>321</v>
      </c>
      <c r="D4456" t="str">
        <f>IF(OR(MOD((Table1[[#This Row],[Cycle]])-1,8)=0,Table1[[#This Row],[Cycle]]=1),"Yes","No")</f>
        <v>Yes</v>
      </c>
      <c r="E4456">
        <v>1.5909168160893002E-2</v>
      </c>
      <c r="F4456">
        <f t="shared" si="75"/>
        <v>15.909168160893001</v>
      </c>
      <c r="H4456">
        <v>2.0667586326599121</v>
      </c>
      <c r="I4456">
        <v>97206.143721130225</v>
      </c>
      <c r="J4456">
        <f>ROUND(Table1[[#This Row],[Discharge Time (s)]]/3600,3)</f>
        <v>27.001999999999999</v>
      </c>
    </row>
    <row r="4457" spans="1:10">
      <c r="A4457" t="s">
        <v>10</v>
      </c>
      <c r="B4457">
        <v>6</v>
      </c>
      <c r="C4457">
        <v>329</v>
      </c>
      <c r="D4457" t="str">
        <f>IF(OR(MOD((Table1[[#This Row],[Cycle]])-1,8)=0,Table1[[#This Row],[Cycle]]=1),"Yes","No")</f>
        <v>Yes</v>
      </c>
      <c r="E4457">
        <v>1.5862623936620999E-2</v>
      </c>
      <c r="F4457">
        <f t="shared" si="75"/>
        <v>15.862623936620999</v>
      </c>
      <c r="H4457">
        <v>2.153597354888916</v>
      </c>
      <c r="I4457">
        <v>96767.553605126013</v>
      </c>
      <c r="J4457">
        <f>ROUND(Table1[[#This Row],[Discharge Time (s)]]/3600,3)</f>
        <v>26.88</v>
      </c>
    </row>
    <row r="4458" spans="1:10">
      <c r="A4458" t="s">
        <v>10</v>
      </c>
      <c r="B4458">
        <v>6</v>
      </c>
      <c r="C4458">
        <v>337</v>
      </c>
      <c r="D4458" t="str">
        <f>IF(OR(MOD((Table1[[#This Row],[Cycle]])-1,8)=0,Table1[[#This Row],[Cycle]]=1),"Yes","No")</f>
        <v>Yes</v>
      </c>
      <c r="E4458">
        <v>1.5831738817554002E-2</v>
      </c>
      <c r="F4458">
        <f t="shared" si="75"/>
        <v>15.831738817554001</v>
      </c>
      <c r="H4458">
        <v>2.1096463203430176</v>
      </c>
      <c r="I4458">
        <v>96546.339513074505</v>
      </c>
      <c r="J4458">
        <f>ROUND(Table1[[#This Row],[Discharge Time (s)]]/3600,3)</f>
        <v>26.818000000000001</v>
      </c>
    </row>
    <row r="4459" spans="1:10">
      <c r="A4459" t="s">
        <v>10</v>
      </c>
      <c r="B4459">
        <v>6</v>
      </c>
      <c r="C4459">
        <v>345</v>
      </c>
      <c r="D4459" t="str">
        <f>IF(OR(MOD((Table1[[#This Row],[Cycle]])-1,8)=0,Table1[[#This Row],[Cycle]]=1),"Yes","No")</f>
        <v>Yes</v>
      </c>
      <c r="E4459">
        <v>1.5812798506987E-2</v>
      </c>
      <c r="F4459">
        <f t="shared" si="75"/>
        <v>15.812798506987001</v>
      </c>
      <c r="H4459">
        <v>2.2403469085693359</v>
      </c>
      <c r="I4459">
        <v>96535.888694927446</v>
      </c>
      <c r="J4459">
        <f>ROUND(Table1[[#This Row],[Discharge Time (s)]]/3600,3)</f>
        <v>26.815999999999999</v>
      </c>
    </row>
    <row r="4460" spans="1:10">
      <c r="A4460" t="s">
        <v>10</v>
      </c>
      <c r="B4460">
        <v>6</v>
      </c>
      <c r="C4460">
        <v>353</v>
      </c>
      <c r="D4460" t="str">
        <f>IF(OR(MOD((Table1[[#This Row],[Cycle]])-1,8)=0,Table1[[#This Row],[Cycle]]=1),"Yes","No")</f>
        <v>Yes</v>
      </c>
      <c r="E4460">
        <v>1.5784428523695E-2</v>
      </c>
      <c r="F4460">
        <f t="shared" si="75"/>
        <v>15.784428523695</v>
      </c>
      <c r="H4460">
        <v>2.1975483894348145</v>
      </c>
      <c r="I4460">
        <v>96382.985857261243</v>
      </c>
      <c r="J4460">
        <f>ROUND(Table1[[#This Row],[Discharge Time (s)]]/3600,3)</f>
        <v>26.773</v>
      </c>
    </row>
    <row r="4461" spans="1:10">
      <c r="A4461" t="s">
        <v>10</v>
      </c>
      <c r="B4461">
        <v>6</v>
      </c>
      <c r="C4461">
        <v>361</v>
      </c>
      <c r="D4461" t="str">
        <f>IF(OR(MOD((Table1[[#This Row],[Cycle]])-1,8)=0,Table1[[#This Row],[Cycle]]=1),"Yes","No")</f>
        <v>Yes</v>
      </c>
      <c r="E4461">
        <v>1.5758998560918999E-2</v>
      </c>
      <c r="F4461">
        <f t="shared" si="75"/>
        <v>15.758998560918998</v>
      </c>
      <c r="H4461">
        <v>2.1964185237884521</v>
      </c>
      <c r="I4461">
        <v>96203.750070380556</v>
      </c>
      <c r="J4461">
        <f>ROUND(Table1[[#This Row],[Discharge Time (s)]]/3600,3)</f>
        <v>26.722999999999999</v>
      </c>
    </row>
    <row r="4462" spans="1:10">
      <c r="A4462" t="s">
        <v>10</v>
      </c>
      <c r="B4462">
        <v>6</v>
      </c>
      <c r="C4462">
        <v>369</v>
      </c>
      <c r="D4462" t="str">
        <f>IF(OR(MOD((Table1[[#This Row],[Cycle]])-1,8)=0,Table1[[#This Row],[Cycle]]=1),"Yes","No")</f>
        <v>Yes</v>
      </c>
      <c r="E4462">
        <v>1.5829397254472001E-2</v>
      </c>
      <c r="F4462">
        <f t="shared" si="75"/>
        <v>15.829397254472001</v>
      </c>
      <c r="H4462">
        <v>2.3773486614227295</v>
      </c>
      <c r="I4462">
        <v>96293.138711442298</v>
      </c>
      <c r="J4462">
        <f>ROUND(Table1[[#This Row],[Discharge Time (s)]]/3600,3)</f>
        <v>26.748000000000001</v>
      </c>
    </row>
    <row r="4463" spans="1:10">
      <c r="A4463" t="s">
        <v>10</v>
      </c>
      <c r="B4463">
        <v>6</v>
      </c>
      <c r="C4463">
        <v>377</v>
      </c>
      <c r="D4463" t="str">
        <f>IF(OR(MOD((Table1[[#This Row],[Cycle]])-1,8)=0,Table1[[#This Row],[Cycle]]=1),"Yes","No")</f>
        <v>Yes</v>
      </c>
      <c r="E4463">
        <v>1.5761966028482999E-2</v>
      </c>
      <c r="F4463">
        <f t="shared" si="75"/>
        <v>15.761966028483</v>
      </c>
      <c r="H4463">
        <v>2.2845931053161621</v>
      </c>
      <c r="I4463">
        <v>96002.813988295791</v>
      </c>
      <c r="J4463">
        <f>ROUND(Table1[[#This Row],[Discharge Time (s)]]/3600,3)</f>
        <v>26.667000000000002</v>
      </c>
    </row>
    <row r="4464" spans="1:10">
      <c r="A4464" t="s">
        <v>10</v>
      </c>
      <c r="B4464">
        <v>6</v>
      </c>
      <c r="C4464">
        <v>385</v>
      </c>
      <c r="D4464" t="str">
        <f>IF(OR(MOD((Table1[[#This Row],[Cycle]])-1,8)=0,Table1[[#This Row],[Cycle]]=1),"Yes","No")</f>
        <v>Yes</v>
      </c>
      <c r="H4464">
        <v>0</v>
      </c>
    </row>
    <row r="4465" spans="1:10">
      <c r="A4465" t="s">
        <v>10</v>
      </c>
      <c r="B4465">
        <v>6</v>
      </c>
      <c r="C4465">
        <v>393</v>
      </c>
      <c r="D4465" t="str">
        <f>IF(OR(MOD((Table1[[#This Row],[Cycle]])-1,8)=0,Table1[[#This Row],[Cycle]]=1),"Yes","No")</f>
        <v>Yes</v>
      </c>
      <c r="E4465">
        <v>1.5631266308446998E-2</v>
      </c>
      <c r="F4465">
        <f t="shared" ref="F4465:F4528" si="76">1000*E4465</f>
        <v>15.631266308446998</v>
      </c>
      <c r="H4465">
        <v>2.2892987728118896</v>
      </c>
      <c r="I4465">
        <v>95517.134216768711</v>
      </c>
      <c r="J4465">
        <f>ROUND(Table1[[#This Row],[Discharge Time (s)]]/3600,3)</f>
        <v>26.533000000000001</v>
      </c>
    </row>
    <row r="4466" spans="1:10">
      <c r="A4466" t="s">
        <v>10</v>
      </c>
      <c r="B4466">
        <v>6</v>
      </c>
      <c r="C4466">
        <v>401</v>
      </c>
      <c r="D4466" t="str">
        <f>IF(OR(MOD((Table1[[#This Row],[Cycle]])-1,8)=0,Table1[[#This Row],[Cycle]]=1),"Yes","No")</f>
        <v>Yes</v>
      </c>
      <c r="E4466">
        <v>1.5555056994844999E-2</v>
      </c>
      <c r="F4466">
        <f t="shared" si="76"/>
        <v>15.555056994845</v>
      </c>
      <c r="H4466">
        <v>2.4176387786865234</v>
      </c>
      <c r="I4466">
        <v>94361.864186980762</v>
      </c>
      <c r="J4466">
        <f>ROUND(Table1[[#This Row],[Discharge Time (s)]]/3600,3)</f>
        <v>26.212</v>
      </c>
    </row>
    <row r="4467" spans="1:10">
      <c r="A4467" t="s">
        <v>10</v>
      </c>
      <c r="B4467">
        <v>6</v>
      </c>
      <c r="C4467">
        <v>409</v>
      </c>
      <c r="D4467" t="str">
        <f>IF(OR(MOD((Table1[[#This Row],[Cycle]])-1,8)=0,Table1[[#This Row],[Cycle]]=1),"Yes","No")</f>
        <v>Yes</v>
      </c>
      <c r="E4467">
        <v>1.555342187889E-2</v>
      </c>
      <c r="F4467">
        <f t="shared" si="76"/>
        <v>15.553421878890001</v>
      </c>
      <c r="H4467">
        <v>2.4176387786865234</v>
      </c>
      <c r="I4467">
        <v>94627.240649608299</v>
      </c>
      <c r="J4467">
        <f>ROUND(Table1[[#This Row],[Discharge Time (s)]]/3600,3)</f>
        <v>26.285</v>
      </c>
    </row>
    <row r="4468" spans="1:10">
      <c r="A4468" t="s">
        <v>10</v>
      </c>
      <c r="B4468">
        <v>6</v>
      </c>
      <c r="C4468">
        <v>203</v>
      </c>
      <c r="D4468" t="str">
        <f>IF(OR(MOD((Table1[[#This Row],[Cycle]])-1,8)=0,Table1[[#This Row],[Cycle]]=1),"Yes","No")</f>
        <v>No</v>
      </c>
      <c r="E4468">
        <v>1.0021868378772E-2</v>
      </c>
      <c r="F4468">
        <f t="shared" si="76"/>
        <v>10.021868378772</v>
      </c>
      <c r="H4468">
        <v>1.889891505241394</v>
      </c>
      <c r="I4468">
        <v>57602.005448941629</v>
      </c>
      <c r="J4468">
        <f>ROUND(Table1[[#This Row],[Discharge Time (s)]]/3600,3)</f>
        <v>16.001000000000001</v>
      </c>
    </row>
    <row r="4469" spans="1:10">
      <c r="A4469" t="s">
        <v>10</v>
      </c>
      <c r="B4469">
        <v>6</v>
      </c>
      <c r="C4469">
        <v>204</v>
      </c>
      <c r="D4469" t="str">
        <f>IF(OR(MOD((Table1[[#This Row],[Cycle]])-1,8)=0,Table1[[#This Row],[Cycle]]=1),"Yes","No")</f>
        <v>No</v>
      </c>
      <c r="E4469">
        <v>1.0033330457132001E-2</v>
      </c>
      <c r="F4469">
        <f t="shared" si="76"/>
        <v>10.033330457132001</v>
      </c>
      <c r="H4469">
        <v>1.8459405899047852</v>
      </c>
      <c r="I4469">
        <v>57602.003640829513</v>
      </c>
      <c r="J4469">
        <f>ROUND(Table1[[#This Row],[Discharge Time (s)]]/3600,3)</f>
        <v>16.001000000000001</v>
      </c>
    </row>
    <row r="4470" spans="1:10">
      <c r="A4470" t="s">
        <v>10</v>
      </c>
      <c r="B4470">
        <v>6</v>
      </c>
      <c r="C4470">
        <v>205</v>
      </c>
      <c r="D4470" t="str">
        <f>IF(OR(MOD((Table1[[#This Row],[Cycle]])-1,8)=0,Table1[[#This Row],[Cycle]]=1),"Yes","No")</f>
        <v>No</v>
      </c>
      <c r="E4470">
        <v>1.0019208344155E-2</v>
      </c>
      <c r="F4470">
        <f t="shared" si="76"/>
        <v>10.019208344155</v>
      </c>
      <c r="H4470">
        <v>1.8908641338348389</v>
      </c>
      <c r="I4470">
        <v>57600.037840261051</v>
      </c>
      <c r="J4470">
        <f>ROUND(Table1[[#This Row],[Discharge Time (s)]]/3600,3)</f>
        <v>16</v>
      </c>
    </row>
    <row r="4471" spans="1:10">
      <c r="A4471" t="s">
        <v>10</v>
      </c>
      <c r="B4471">
        <v>6</v>
      </c>
      <c r="C4471">
        <v>206</v>
      </c>
      <c r="D4471" t="str">
        <f>IF(OR(MOD((Table1[[#This Row],[Cycle]])-1,8)=0,Table1[[#This Row],[Cycle]]=1),"Yes","No")</f>
        <v>No</v>
      </c>
      <c r="E4471">
        <v>1.0018070522203E-2</v>
      </c>
      <c r="F4471">
        <f t="shared" si="76"/>
        <v>10.018070522203001</v>
      </c>
      <c r="H4471">
        <v>1.889891505241394</v>
      </c>
      <c r="I4471">
        <v>57602.004023509013</v>
      </c>
      <c r="J4471">
        <f>ROUND(Table1[[#This Row],[Discharge Time (s)]]/3600,3)</f>
        <v>16.001000000000001</v>
      </c>
    </row>
    <row r="4472" spans="1:10">
      <c r="A4472" t="s">
        <v>10</v>
      </c>
      <c r="B4472">
        <v>6</v>
      </c>
      <c r="C4472">
        <v>207</v>
      </c>
      <c r="D4472" t="str">
        <f>IF(OR(MOD((Table1[[#This Row],[Cycle]])-1,8)=0,Table1[[#This Row],[Cycle]]=1),"Yes","No")</f>
        <v>No</v>
      </c>
      <c r="E4472">
        <v>1.0021051220072999E-2</v>
      </c>
      <c r="F4472">
        <f t="shared" si="76"/>
        <v>10.021051220073</v>
      </c>
      <c r="H4472">
        <v>1.8478416204452515</v>
      </c>
      <c r="I4472">
        <v>57600.029909560384</v>
      </c>
      <c r="J4472">
        <f>ROUND(Table1[[#This Row],[Discharge Time (s)]]/3600,3)</f>
        <v>16</v>
      </c>
    </row>
    <row r="4473" spans="1:10">
      <c r="A4473" t="s">
        <v>10</v>
      </c>
      <c r="B4473">
        <v>6</v>
      </c>
      <c r="C4473">
        <v>208</v>
      </c>
      <c r="D4473" t="str">
        <f>IF(OR(MOD((Table1[[#This Row],[Cycle]])-1,8)=0,Table1[[#This Row],[Cycle]]=1),"Yes","No")</f>
        <v>No</v>
      </c>
      <c r="E4473">
        <v>0</v>
      </c>
      <c r="F4473">
        <f t="shared" si="76"/>
        <v>0</v>
      </c>
      <c r="H4473">
        <v>1.8478416204452515</v>
      </c>
      <c r="I4473">
        <v>0</v>
      </c>
      <c r="J4473">
        <f>ROUND(Table1[[#This Row],[Discharge Time (s)]]/3600,3)</f>
        <v>0</v>
      </c>
    </row>
    <row r="4474" spans="1:10">
      <c r="A4474" t="s">
        <v>10</v>
      </c>
      <c r="B4474">
        <v>6</v>
      </c>
      <c r="C4474">
        <v>210</v>
      </c>
      <c r="D4474" t="str">
        <f>IF(OR(MOD((Table1[[#This Row],[Cycle]])-1,8)=0,Table1[[#This Row],[Cycle]]=1),"Yes","No")</f>
        <v>No</v>
      </c>
      <c r="E4474">
        <v>1.0020482212477E-2</v>
      </c>
      <c r="F4474">
        <f t="shared" si="76"/>
        <v>10.020482212477001</v>
      </c>
      <c r="H4474">
        <v>2.1513838768005371</v>
      </c>
      <c r="I4474">
        <v>57602.003344764722</v>
      </c>
      <c r="J4474">
        <f>ROUND(Table1[[#This Row],[Discharge Time (s)]]/3600,3)</f>
        <v>16.001000000000001</v>
      </c>
    </row>
    <row r="4475" spans="1:10">
      <c r="A4475" t="s">
        <v>10</v>
      </c>
      <c r="B4475">
        <v>6</v>
      </c>
      <c r="C4475">
        <v>211</v>
      </c>
      <c r="D4475" t="str">
        <f>IF(OR(MOD((Table1[[#This Row],[Cycle]])-1,8)=0,Table1[[#This Row],[Cycle]]=1),"Yes","No")</f>
        <v>No</v>
      </c>
      <c r="E4475">
        <v>1.0022591054713001E-2</v>
      </c>
      <c r="F4475">
        <f t="shared" si="76"/>
        <v>10.022591054713001</v>
      </c>
      <c r="H4475">
        <v>1.9767765998840332</v>
      </c>
      <c r="I4475">
        <v>57602.003674622902</v>
      </c>
      <c r="J4475">
        <f>ROUND(Table1[[#This Row],[Discharge Time (s)]]/3600,3)</f>
        <v>16.001000000000001</v>
      </c>
    </row>
    <row r="4476" spans="1:10">
      <c r="A4476" t="s">
        <v>10</v>
      </c>
      <c r="B4476">
        <v>6</v>
      </c>
      <c r="C4476">
        <v>212</v>
      </c>
      <c r="D4476" t="str">
        <f>IF(OR(MOD((Table1[[#This Row],[Cycle]])-1,8)=0,Table1[[#This Row],[Cycle]]=1),"Yes","No")</f>
        <v>No</v>
      </c>
      <c r="E4476">
        <v>1.0023648092926E-2</v>
      </c>
      <c r="F4476">
        <f t="shared" si="76"/>
        <v>10.023648092925999</v>
      </c>
      <c r="H4476">
        <v>1.975760817527771</v>
      </c>
      <c r="I4476">
        <v>57602.003575149734</v>
      </c>
      <c r="J4476">
        <f>ROUND(Table1[[#This Row],[Discharge Time (s)]]/3600,3)</f>
        <v>16.001000000000001</v>
      </c>
    </row>
    <row r="4477" spans="1:10">
      <c r="A4477" t="s">
        <v>10</v>
      </c>
      <c r="B4477">
        <v>6</v>
      </c>
      <c r="C4477">
        <v>213</v>
      </c>
      <c r="D4477" t="str">
        <f>IF(OR(MOD((Table1[[#This Row],[Cycle]])-1,8)=0,Table1[[#This Row],[Cycle]]=1),"Yes","No")</f>
        <v>No</v>
      </c>
      <c r="E4477">
        <v>1.0024557115398999E-2</v>
      </c>
      <c r="F4477">
        <f t="shared" si="76"/>
        <v>10.024557115398999</v>
      </c>
      <c r="H4477">
        <v>1.889891505241394</v>
      </c>
      <c r="I4477">
        <v>57600.045374124471</v>
      </c>
      <c r="J4477">
        <f>ROUND(Table1[[#This Row],[Discharge Time (s)]]/3600,3)</f>
        <v>16</v>
      </c>
    </row>
    <row r="4478" spans="1:10">
      <c r="A4478" t="s">
        <v>10</v>
      </c>
      <c r="B4478">
        <v>6</v>
      </c>
      <c r="C4478">
        <v>214</v>
      </c>
      <c r="D4478" t="str">
        <f>IF(OR(MOD((Table1[[#This Row],[Cycle]])-1,8)=0,Table1[[#This Row],[Cycle]]=1),"Yes","No")</f>
        <v>No</v>
      </c>
      <c r="E4478">
        <v>1.0022146865987E-2</v>
      </c>
      <c r="F4478">
        <f t="shared" si="76"/>
        <v>10.022146865987001</v>
      </c>
      <c r="H4478">
        <v>1.889891505241394</v>
      </c>
      <c r="I4478">
        <v>57602.001244955856</v>
      </c>
      <c r="J4478">
        <f>ROUND(Table1[[#This Row],[Discharge Time (s)]]/3600,3)</f>
        <v>16.001000000000001</v>
      </c>
    </row>
    <row r="4479" spans="1:10">
      <c r="A4479" t="s">
        <v>10</v>
      </c>
      <c r="B4479">
        <v>6</v>
      </c>
      <c r="C4479">
        <v>215</v>
      </c>
      <c r="D4479" t="str">
        <f>IF(OR(MOD((Table1[[#This Row],[Cycle]])-1,8)=0,Table1[[#This Row],[Cycle]]=1),"Yes","No")</f>
        <v>No</v>
      </c>
      <c r="E4479">
        <v>1.0022709906957999E-2</v>
      </c>
      <c r="F4479">
        <f t="shared" si="76"/>
        <v>10.022709906957999</v>
      </c>
      <c r="H4479">
        <v>1.975760817527771</v>
      </c>
      <c r="I4479">
        <v>57600.037705972951</v>
      </c>
      <c r="J4479">
        <f>ROUND(Table1[[#This Row],[Discharge Time (s)]]/3600,3)</f>
        <v>16</v>
      </c>
    </row>
    <row r="4480" spans="1:10">
      <c r="A4480" t="s">
        <v>10</v>
      </c>
      <c r="B4480">
        <v>6</v>
      </c>
      <c r="C4480">
        <v>216</v>
      </c>
      <c r="D4480" t="str">
        <f>IF(OR(MOD((Table1[[#This Row],[Cycle]])-1,8)=0,Table1[[#This Row],[Cycle]]=1),"Yes","No")</f>
        <v>No</v>
      </c>
      <c r="E4480">
        <v>0</v>
      </c>
      <c r="F4480">
        <f t="shared" si="76"/>
        <v>0</v>
      </c>
      <c r="H4480">
        <v>1.975760817527771</v>
      </c>
      <c r="I4480">
        <v>0</v>
      </c>
      <c r="J4480">
        <f>ROUND(Table1[[#This Row],[Discharge Time (s)]]/3600,3)</f>
        <v>0</v>
      </c>
    </row>
    <row r="4481" spans="1:10">
      <c r="A4481" t="s">
        <v>10</v>
      </c>
      <c r="B4481">
        <v>6</v>
      </c>
      <c r="C4481">
        <v>218</v>
      </c>
      <c r="D4481" t="str">
        <f>IF(OR(MOD((Table1[[#This Row],[Cycle]])-1,8)=0,Table1[[#This Row],[Cycle]]=1),"Yes","No")</f>
        <v>No</v>
      </c>
      <c r="E4481">
        <v>1.0019603567986E-2</v>
      </c>
      <c r="F4481">
        <f t="shared" si="76"/>
        <v>10.019603567986</v>
      </c>
      <c r="H4481">
        <v>2.1524901390075684</v>
      </c>
      <c r="I4481">
        <v>57600.03827564414</v>
      </c>
      <c r="J4481">
        <f>ROUND(Table1[[#This Row],[Discharge Time (s)]]/3600,3)</f>
        <v>16</v>
      </c>
    </row>
    <row r="4482" spans="1:10">
      <c r="A4482" t="s">
        <v>10</v>
      </c>
      <c r="B4482">
        <v>6</v>
      </c>
      <c r="C4482">
        <v>219</v>
      </c>
      <c r="D4482" t="str">
        <f>IF(OR(MOD((Table1[[#This Row],[Cycle]])-1,8)=0,Table1[[#This Row],[Cycle]]=1),"Yes","No")</f>
        <v>No</v>
      </c>
      <c r="E4482">
        <v>1.0018969310107E-2</v>
      </c>
      <c r="F4482">
        <f t="shared" si="76"/>
        <v>10.018969310107</v>
      </c>
      <c r="H4482">
        <v>1.8459405899047852</v>
      </c>
      <c r="I4482">
        <v>57600.037532123431</v>
      </c>
      <c r="J4482">
        <f>ROUND(Table1[[#This Row],[Discharge Time (s)]]/3600,3)</f>
        <v>16</v>
      </c>
    </row>
    <row r="4483" spans="1:10">
      <c r="A4483" t="s">
        <v>10</v>
      </c>
      <c r="B4483">
        <v>6</v>
      </c>
      <c r="C4483">
        <v>220</v>
      </c>
      <c r="D4483" t="str">
        <f>IF(OR(MOD((Table1[[#This Row],[Cycle]])-1,8)=0,Table1[[#This Row],[Cycle]]=1),"Yes","No")</f>
        <v>No</v>
      </c>
      <c r="E4483">
        <v>1.001448979574E-2</v>
      </c>
      <c r="F4483">
        <f t="shared" si="76"/>
        <v>10.014489795739999</v>
      </c>
      <c r="H4483">
        <v>1.9767765998840332</v>
      </c>
      <c r="I4483">
        <v>57601.99849018587</v>
      </c>
      <c r="J4483">
        <f>ROUND(Table1[[#This Row],[Discharge Time (s)]]/3600,3)</f>
        <v>16.001000000000001</v>
      </c>
    </row>
    <row r="4484" spans="1:10">
      <c r="A4484" t="s">
        <v>10</v>
      </c>
      <c r="B4484">
        <v>6</v>
      </c>
      <c r="C4484">
        <v>221</v>
      </c>
      <c r="D4484" t="str">
        <f>IF(OR(MOD((Table1[[#This Row],[Cycle]])-1,8)=0,Table1[[#This Row],[Cycle]]=1),"Yes","No")</f>
        <v>No</v>
      </c>
      <c r="E4484">
        <v>1.0016759476408999E-2</v>
      </c>
      <c r="F4484">
        <f t="shared" si="76"/>
        <v>10.016759476409</v>
      </c>
      <c r="H4484">
        <v>1.9328482151031494</v>
      </c>
      <c r="I4484">
        <v>57600.03994068801</v>
      </c>
      <c r="J4484">
        <f>ROUND(Table1[[#This Row],[Discharge Time (s)]]/3600,3)</f>
        <v>16</v>
      </c>
    </row>
    <row r="4485" spans="1:10">
      <c r="A4485" t="s">
        <v>10</v>
      </c>
      <c r="B4485">
        <v>6</v>
      </c>
      <c r="C4485">
        <v>222</v>
      </c>
      <c r="D4485" t="str">
        <f>IF(OR(MOD((Table1[[#This Row],[Cycle]])-1,8)=0,Table1[[#This Row],[Cycle]]=1),"Yes","No")</f>
        <v>No</v>
      </c>
      <c r="E4485">
        <v>1.0018712324879E-2</v>
      </c>
      <c r="F4485">
        <f t="shared" si="76"/>
        <v>10.018712324878999</v>
      </c>
      <c r="H4485">
        <v>1.975760817527771</v>
      </c>
      <c r="I4485">
        <v>57600.031572025429</v>
      </c>
      <c r="J4485">
        <f>ROUND(Table1[[#This Row],[Discharge Time (s)]]/3600,3)</f>
        <v>16</v>
      </c>
    </row>
    <row r="4486" spans="1:10">
      <c r="A4486" t="s">
        <v>10</v>
      </c>
      <c r="B4486">
        <v>6</v>
      </c>
      <c r="C4486">
        <v>223</v>
      </c>
      <c r="D4486" t="str">
        <f>IF(OR(MOD((Table1[[#This Row],[Cycle]])-1,8)=0,Table1[[#This Row],[Cycle]]=1),"Yes","No")</f>
        <v>No</v>
      </c>
      <c r="E4486">
        <v>1.0021024476115E-2</v>
      </c>
      <c r="F4486">
        <f t="shared" si="76"/>
        <v>10.021024476115</v>
      </c>
      <c r="H4486">
        <v>1.8459405899047852</v>
      </c>
      <c r="I4486">
        <v>57600.03910752169</v>
      </c>
      <c r="J4486">
        <f>ROUND(Table1[[#This Row],[Discharge Time (s)]]/3600,3)</f>
        <v>16</v>
      </c>
    </row>
    <row r="4487" spans="1:10">
      <c r="A4487" t="s">
        <v>10</v>
      </c>
      <c r="B4487">
        <v>6</v>
      </c>
      <c r="C4487">
        <v>224</v>
      </c>
      <c r="D4487" t="str">
        <f>IF(OR(MOD((Table1[[#This Row],[Cycle]])-1,8)=0,Table1[[#This Row],[Cycle]]=1),"Yes","No")</f>
        <v>No</v>
      </c>
      <c r="E4487">
        <v>0</v>
      </c>
      <c r="F4487">
        <f t="shared" si="76"/>
        <v>0</v>
      </c>
      <c r="H4487">
        <v>1.8459405899047852</v>
      </c>
      <c r="I4487">
        <v>0</v>
      </c>
      <c r="J4487">
        <f>ROUND(Table1[[#This Row],[Discharge Time (s)]]/3600,3)</f>
        <v>0</v>
      </c>
    </row>
    <row r="4488" spans="1:10">
      <c r="A4488" t="s">
        <v>10</v>
      </c>
      <c r="B4488">
        <v>6</v>
      </c>
      <c r="C4488">
        <v>226</v>
      </c>
      <c r="D4488" t="str">
        <f>IF(OR(MOD((Table1[[#This Row],[Cycle]])-1,8)=0,Table1[[#This Row],[Cycle]]=1),"Yes","No")</f>
        <v>No</v>
      </c>
      <c r="E4488">
        <v>1.0021735331020999E-2</v>
      </c>
      <c r="F4488">
        <f t="shared" si="76"/>
        <v>10.021735331020999</v>
      </c>
      <c r="H4488">
        <v>2.1107320785522461</v>
      </c>
      <c r="I4488">
        <v>57600.024771875651</v>
      </c>
      <c r="J4488">
        <f>ROUND(Table1[[#This Row],[Discharge Time (s)]]/3600,3)</f>
        <v>16</v>
      </c>
    </row>
    <row r="4489" spans="1:10">
      <c r="A4489" t="s">
        <v>10</v>
      </c>
      <c r="B4489">
        <v>6</v>
      </c>
      <c r="C4489">
        <v>227</v>
      </c>
      <c r="D4489" t="str">
        <f>IF(OR(MOD((Table1[[#This Row],[Cycle]])-1,8)=0,Table1[[#This Row],[Cycle]]=1),"Yes","No")</f>
        <v>No</v>
      </c>
      <c r="E4489">
        <v>1.0015779787053E-2</v>
      </c>
      <c r="F4489">
        <f t="shared" si="76"/>
        <v>10.015779787052999</v>
      </c>
      <c r="H4489">
        <v>1.9328482151031494</v>
      </c>
      <c r="I4489">
        <v>57600.037943320509</v>
      </c>
      <c r="J4489">
        <f>ROUND(Table1[[#This Row],[Discharge Time (s)]]/3600,3)</f>
        <v>16</v>
      </c>
    </row>
    <row r="4490" spans="1:10">
      <c r="A4490" t="s">
        <v>10</v>
      </c>
      <c r="B4490">
        <v>6</v>
      </c>
      <c r="C4490">
        <v>228</v>
      </c>
      <c r="D4490" t="str">
        <f>IF(OR(MOD((Table1[[#This Row],[Cycle]])-1,8)=0,Table1[[#This Row],[Cycle]]=1),"Yes","No")</f>
        <v>No</v>
      </c>
      <c r="E4490">
        <v>1.0016370747926001E-2</v>
      </c>
      <c r="F4490">
        <f t="shared" si="76"/>
        <v>10.016370747926</v>
      </c>
      <c r="H4490">
        <v>1.8478416204452515</v>
      </c>
      <c r="I4490">
        <v>57602.003657594461</v>
      </c>
      <c r="J4490">
        <f>ROUND(Table1[[#This Row],[Discharge Time (s)]]/3600,3)</f>
        <v>16.001000000000001</v>
      </c>
    </row>
    <row r="4491" spans="1:10">
      <c r="A4491" t="s">
        <v>10</v>
      </c>
      <c r="B4491">
        <v>6</v>
      </c>
      <c r="C4491">
        <v>229</v>
      </c>
      <c r="D4491" t="str">
        <f>IF(OR(MOD((Table1[[#This Row],[Cycle]])-1,8)=0,Table1[[#This Row],[Cycle]]=1),"Yes","No")</f>
        <v>No</v>
      </c>
      <c r="E4491">
        <v>1.0020218240282E-2</v>
      </c>
      <c r="F4491">
        <f t="shared" si="76"/>
        <v>10.020218240282</v>
      </c>
      <c r="H4491">
        <v>1.9328482151031494</v>
      </c>
      <c r="I4491">
        <v>57602.0008881748</v>
      </c>
      <c r="J4491">
        <f>ROUND(Table1[[#This Row],[Discharge Time (s)]]/3600,3)</f>
        <v>16.001000000000001</v>
      </c>
    </row>
    <row r="4492" spans="1:10">
      <c r="A4492" t="s">
        <v>10</v>
      </c>
      <c r="B4492">
        <v>6</v>
      </c>
      <c r="C4492">
        <v>230</v>
      </c>
      <c r="D4492" t="str">
        <f>IF(OR(MOD((Table1[[#This Row],[Cycle]])-1,8)=0,Table1[[#This Row],[Cycle]]=1),"Yes","No")</f>
        <v>No</v>
      </c>
      <c r="E4492">
        <v>1.0020116959364E-2</v>
      </c>
      <c r="F4492">
        <f t="shared" si="76"/>
        <v>10.020116959364</v>
      </c>
      <c r="H4492">
        <v>1.9338424205780029</v>
      </c>
      <c r="I4492">
        <v>57602.003309267246</v>
      </c>
      <c r="J4492">
        <f>ROUND(Table1[[#This Row],[Discharge Time (s)]]/3600,3)</f>
        <v>16.001000000000001</v>
      </c>
    </row>
    <row r="4493" spans="1:10">
      <c r="A4493" t="s">
        <v>10</v>
      </c>
      <c r="B4493">
        <v>6</v>
      </c>
      <c r="C4493">
        <v>231</v>
      </c>
      <c r="D4493" t="str">
        <f>IF(OR(MOD((Table1[[#This Row],[Cycle]])-1,8)=0,Table1[[#This Row],[Cycle]]=1),"Yes","No")</f>
        <v>No</v>
      </c>
      <c r="E4493">
        <v>1.0029541981800999E-2</v>
      </c>
      <c r="F4493">
        <f t="shared" si="76"/>
        <v>10.029541981801</v>
      </c>
      <c r="H4493">
        <v>1.8918378353118896</v>
      </c>
      <c r="I4493">
        <v>57600.037797544777</v>
      </c>
      <c r="J4493">
        <f>ROUND(Table1[[#This Row],[Discharge Time (s)]]/3600,3)</f>
        <v>16</v>
      </c>
    </row>
    <row r="4494" spans="1:10">
      <c r="A4494" t="s">
        <v>10</v>
      </c>
      <c r="B4494">
        <v>6</v>
      </c>
      <c r="C4494">
        <v>232</v>
      </c>
      <c r="D4494" t="str">
        <f>IF(OR(MOD((Table1[[#This Row],[Cycle]])-1,8)=0,Table1[[#This Row],[Cycle]]=1),"Yes","No")</f>
        <v>No</v>
      </c>
      <c r="E4494">
        <v>0</v>
      </c>
      <c r="F4494">
        <f t="shared" si="76"/>
        <v>0</v>
      </c>
      <c r="H4494">
        <v>1.8918378353118896</v>
      </c>
      <c r="I4494">
        <v>0</v>
      </c>
      <c r="J4494">
        <f>ROUND(Table1[[#This Row],[Discharge Time (s)]]/3600,3)</f>
        <v>0</v>
      </c>
    </row>
    <row r="4495" spans="1:10">
      <c r="A4495" t="s">
        <v>10</v>
      </c>
      <c r="B4495">
        <v>6</v>
      </c>
      <c r="C4495">
        <v>234</v>
      </c>
      <c r="D4495" t="str">
        <f>IF(OR(MOD((Table1[[#This Row],[Cycle]])-1,8)=0,Table1[[#This Row],[Cycle]]=1),"Yes","No")</f>
        <v>No</v>
      </c>
      <c r="E4495">
        <v>1.0019314707892E-2</v>
      </c>
      <c r="F4495">
        <f t="shared" si="76"/>
        <v>10.019314707892001</v>
      </c>
      <c r="H4495">
        <v>2.0678226947784424</v>
      </c>
      <c r="I4495">
        <v>57602.00368115578</v>
      </c>
      <c r="J4495">
        <f>ROUND(Table1[[#This Row],[Discharge Time (s)]]/3600,3)</f>
        <v>16.001000000000001</v>
      </c>
    </row>
    <row r="4496" spans="1:10">
      <c r="A4496" t="s">
        <v>10</v>
      </c>
      <c r="B4496">
        <v>6</v>
      </c>
      <c r="C4496">
        <v>235</v>
      </c>
      <c r="D4496" t="str">
        <f>IF(OR(MOD((Table1[[#This Row],[Cycle]])-1,8)=0,Table1[[#This Row],[Cycle]]=1),"Yes","No")</f>
        <v>No</v>
      </c>
      <c r="E4496">
        <v>1.0016381885635001E-2</v>
      </c>
      <c r="F4496">
        <f t="shared" si="76"/>
        <v>10.016381885635001</v>
      </c>
      <c r="H4496">
        <v>1.934837818145752</v>
      </c>
      <c r="I4496">
        <v>57600.038023417743</v>
      </c>
      <c r="J4496">
        <f>ROUND(Table1[[#This Row],[Discharge Time (s)]]/3600,3)</f>
        <v>16</v>
      </c>
    </row>
    <row r="4497" spans="1:10">
      <c r="A4497" t="s">
        <v>10</v>
      </c>
      <c r="B4497">
        <v>6</v>
      </c>
      <c r="C4497">
        <v>236</v>
      </c>
      <c r="D4497" t="str">
        <f>IF(OR(MOD((Table1[[#This Row],[Cycle]])-1,8)=0,Table1[[#This Row],[Cycle]]=1),"Yes","No")</f>
        <v>No</v>
      </c>
      <c r="E4497">
        <v>1.0017404619032E-2</v>
      </c>
      <c r="F4497">
        <f t="shared" si="76"/>
        <v>10.017404619032</v>
      </c>
      <c r="H4497">
        <v>1.9338424205780029</v>
      </c>
      <c r="I4497">
        <v>57600.021227065889</v>
      </c>
      <c r="J4497">
        <f>ROUND(Table1[[#This Row],[Discharge Time (s)]]/3600,3)</f>
        <v>16</v>
      </c>
    </row>
    <row r="4498" spans="1:10">
      <c r="A4498" t="s">
        <v>10</v>
      </c>
      <c r="B4498">
        <v>6</v>
      </c>
      <c r="C4498">
        <v>237</v>
      </c>
      <c r="D4498" t="str">
        <f>IF(OR(MOD((Table1[[#This Row],[Cycle]])-1,8)=0,Table1[[#This Row],[Cycle]]=1),"Yes","No")</f>
        <v>No</v>
      </c>
      <c r="E4498">
        <v>1.0033810899845E-2</v>
      </c>
      <c r="F4498">
        <f t="shared" si="76"/>
        <v>10.033810899844999</v>
      </c>
      <c r="H4498">
        <v>1.889891505241394</v>
      </c>
      <c r="I4498">
        <v>57600.037673876075</v>
      </c>
      <c r="J4498">
        <f>ROUND(Table1[[#This Row],[Discharge Time (s)]]/3600,3)</f>
        <v>16</v>
      </c>
    </row>
    <row r="4499" spans="1:10">
      <c r="A4499" t="s">
        <v>10</v>
      </c>
      <c r="B4499">
        <v>6</v>
      </c>
      <c r="C4499">
        <v>238</v>
      </c>
      <c r="D4499" t="str">
        <f>IF(OR(MOD((Table1[[#This Row],[Cycle]])-1,8)=0,Table1[[#This Row],[Cycle]]=1),"Yes","No")</f>
        <v>No</v>
      </c>
      <c r="E4499">
        <v>1.0034186033369001E-2</v>
      </c>
      <c r="F4499">
        <f t="shared" si="76"/>
        <v>10.034186033369</v>
      </c>
      <c r="H4499">
        <v>1.9767765998840332</v>
      </c>
      <c r="I4499">
        <v>57600.037789286536</v>
      </c>
      <c r="J4499">
        <f>ROUND(Table1[[#This Row],[Discharge Time (s)]]/3600,3)</f>
        <v>16</v>
      </c>
    </row>
    <row r="4500" spans="1:10">
      <c r="A4500" t="s">
        <v>10</v>
      </c>
      <c r="B4500">
        <v>6</v>
      </c>
      <c r="C4500">
        <v>239</v>
      </c>
      <c r="D4500" t="str">
        <f>IF(OR(MOD((Table1[[#This Row],[Cycle]])-1,8)=0,Table1[[#This Row],[Cycle]]=1),"Yes","No")</f>
        <v>No</v>
      </c>
      <c r="E4500">
        <v>1.0036248863899E-2</v>
      </c>
      <c r="F4500">
        <f t="shared" si="76"/>
        <v>10.036248863899001</v>
      </c>
      <c r="H4500">
        <v>1.9767765998840332</v>
      </c>
      <c r="I4500">
        <v>57602.003458208303</v>
      </c>
      <c r="J4500">
        <f>ROUND(Table1[[#This Row],[Discharge Time (s)]]/3600,3)</f>
        <v>16.001000000000001</v>
      </c>
    </row>
    <row r="4501" spans="1:10">
      <c r="A4501" t="s">
        <v>10</v>
      </c>
      <c r="B4501">
        <v>6</v>
      </c>
      <c r="C4501">
        <v>240</v>
      </c>
      <c r="D4501" t="str">
        <f>IF(OR(MOD((Table1[[#This Row],[Cycle]])-1,8)=0,Table1[[#This Row],[Cycle]]=1),"Yes","No")</f>
        <v>No</v>
      </c>
      <c r="E4501">
        <v>0</v>
      </c>
      <c r="F4501">
        <f t="shared" si="76"/>
        <v>0</v>
      </c>
      <c r="H4501">
        <v>1.9767765998840332</v>
      </c>
      <c r="I4501">
        <v>0</v>
      </c>
      <c r="J4501">
        <f>ROUND(Table1[[#This Row],[Discharge Time (s)]]/3600,3)</f>
        <v>0</v>
      </c>
    </row>
    <row r="4502" spans="1:10">
      <c r="A4502" t="s">
        <v>10</v>
      </c>
      <c r="B4502">
        <v>6</v>
      </c>
      <c r="C4502">
        <v>242</v>
      </c>
      <c r="D4502" t="str">
        <f>IF(OR(MOD((Table1[[#This Row],[Cycle]])-1,8)=0,Table1[[#This Row],[Cycle]]=1),"Yes","No")</f>
        <v>No</v>
      </c>
      <c r="E4502">
        <v>1.0021275834530999E-2</v>
      </c>
      <c r="F4502">
        <f t="shared" si="76"/>
        <v>10.021275834531</v>
      </c>
      <c r="H4502">
        <v>2.153597354888916</v>
      </c>
      <c r="I4502">
        <v>57602.003982278897</v>
      </c>
      <c r="J4502">
        <f>ROUND(Table1[[#This Row],[Discharge Time (s)]]/3600,3)</f>
        <v>16.001000000000001</v>
      </c>
    </row>
    <row r="4503" spans="1:10">
      <c r="A4503" t="s">
        <v>10</v>
      </c>
      <c r="B4503">
        <v>6</v>
      </c>
      <c r="C4503">
        <v>243</v>
      </c>
      <c r="D4503" t="str">
        <f>IF(OR(MOD((Table1[[#This Row],[Cycle]])-1,8)=0,Table1[[#This Row],[Cycle]]=1),"Yes","No")</f>
        <v>No</v>
      </c>
      <c r="E4503">
        <v>1.0017537112483E-2</v>
      </c>
      <c r="F4503">
        <f t="shared" si="76"/>
        <v>10.017537112483</v>
      </c>
      <c r="H4503">
        <v>1.9338424205780029</v>
      </c>
      <c r="I4503">
        <v>57600.062668199833</v>
      </c>
      <c r="J4503">
        <f>ROUND(Table1[[#This Row],[Discharge Time (s)]]/3600,3)</f>
        <v>16</v>
      </c>
    </row>
    <row r="4504" spans="1:10">
      <c r="A4504" t="s">
        <v>10</v>
      </c>
      <c r="B4504">
        <v>6</v>
      </c>
      <c r="C4504">
        <v>244</v>
      </c>
      <c r="D4504" t="str">
        <f>IF(OR(MOD((Table1[[#This Row],[Cycle]])-1,8)=0,Table1[[#This Row],[Cycle]]=1),"Yes","No")</f>
        <v>No</v>
      </c>
      <c r="E4504">
        <v>1.0040783802035999E-2</v>
      </c>
      <c r="F4504">
        <f t="shared" si="76"/>
        <v>10.040783802036</v>
      </c>
      <c r="H4504">
        <v>2.0186293125152588</v>
      </c>
      <c r="I4504">
        <v>57600.035459052713</v>
      </c>
      <c r="J4504">
        <f>ROUND(Table1[[#This Row],[Discharge Time (s)]]/3600,3)</f>
        <v>16</v>
      </c>
    </row>
    <row r="4505" spans="1:10">
      <c r="A4505" t="s">
        <v>10</v>
      </c>
      <c r="B4505">
        <v>6</v>
      </c>
      <c r="C4505">
        <v>245</v>
      </c>
      <c r="D4505" t="str">
        <f>IF(OR(MOD((Table1[[#This Row],[Cycle]])-1,8)=0,Table1[[#This Row],[Cycle]]=1),"Yes","No")</f>
        <v>No</v>
      </c>
      <c r="E4505">
        <v>1.0036666871374E-2</v>
      </c>
      <c r="F4505">
        <f t="shared" si="76"/>
        <v>10.036666871374001</v>
      </c>
      <c r="H4505">
        <v>2.0646333694458008</v>
      </c>
      <c r="I4505">
        <v>57600.032166875135</v>
      </c>
      <c r="J4505">
        <f>ROUND(Table1[[#This Row],[Discharge Time (s)]]/3600,3)</f>
        <v>16</v>
      </c>
    </row>
    <row r="4506" spans="1:10">
      <c r="A4506" t="s">
        <v>10</v>
      </c>
      <c r="B4506">
        <v>6</v>
      </c>
      <c r="C4506">
        <v>246</v>
      </c>
      <c r="D4506" t="str">
        <f>IF(OR(MOD((Table1[[#This Row],[Cycle]])-1,8)=0,Table1[[#This Row],[Cycle]]=1),"Yes","No")</f>
        <v>No</v>
      </c>
      <c r="E4506">
        <v>1.0033578383326001E-2</v>
      </c>
      <c r="F4506">
        <f t="shared" si="76"/>
        <v>10.033578383326001</v>
      </c>
      <c r="H4506">
        <v>1.9777934551239014</v>
      </c>
      <c r="I4506">
        <v>57602.001859452968</v>
      </c>
      <c r="J4506">
        <f>ROUND(Table1[[#This Row],[Discharge Time (s)]]/3600,3)</f>
        <v>16.001000000000001</v>
      </c>
    </row>
    <row r="4507" spans="1:10">
      <c r="A4507" t="s">
        <v>10</v>
      </c>
      <c r="B4507">
        <v>6</v>
      </c>
      <c r="C4507">
        <v>247</v>
      </c>
      <c r="D4507" t="str">
        <f>IF(OR(MOD((Table1[[#This Row],[Cycle]])-1,8)=0,Table1[[#This Row],[Cycle]]=1),"Yes","No")</f>
        <v>No</v>
      </c>
      <c r="E4507">
        <v>1.0027990606159E-2</v>
      </c>
      <c r="F4507">
        <f t="shared" si="76"/>
        <v>10.027990606158999</v>
      </c>
      <c r="H4507">
        <v>1.9767765998840332</v>
      </c>
      <c r="I4507">
        <v>57602.001080141315</v>
      </c>
      <c r="J4507">
        <f>ROUND(Table1[[#This Row],[Discharge Time (s)]]/3600,3)</f>
        <v>16.001000000000001</v>
      </c>
    </row>
    <row r="4508" spans="1:10">
      <c r="A4508" t="s">
        <v>10</v>
      </c>
      <c r="B4508">
        <v>6</v>
      </c>
      <c r="C4508">
        <v>248</v>
      </c>
      <c r="D4508" t="str">
        <f>IF(OR(MOD((Table1[[#This Row],[Cycle]])-1,8)=0,Table1[[#This Row],[Cycle]]=1),"Yes","No")</f>
        <v>No</v>
      </c>
      <c r="E4508">
        <v>0</v>
      </c>
      <c r="F4508">
        <f t="shared" si="76"/>
        <v>0</v>
      </c>
      <c r="H4508">
        <v>1.9767765998840332</v>
      </c>
      <c r="I4508">
        <v>0</v>
      </c>
      <c r="J4508">
        <f>ROUND(Table1[[#This Row],[Discharge Time (s)]]/3600,3)</f>
        <v>0</v>
      </c>
    </row>
    <row r="4509" spans="1:10">
      <c r="A4509" t="s">
        <v>10</v>
      </c>
      <c r="B4509">
        <v>6</v>
      </c>
      <c r="C4509">
        <v>250</v>
      </c>
      <c r="D4509" t="str">
        <f>IF(OR(MOD((Table1[[#This Row],[Cycle]])-1,8)=0,Table1[[#This Row],[Cycle]]=1),"Yes","No")</f>
        <v>No</v>
      </c>
      <c r="E4509">
        <v>1.0035199506526E-2</v>
      </c>
      <c r="F4509">
        <f t="shared" si="76"/>
        <v>10.035199506526</v>
      </c>
      <c r="H4509">
        <v>2.1107320785522461</v>
      </c>
      <c r="I4509">
        <v>57600.021485465506</v>
      </c>
      <c r="J4509">
        <f>ROUND(Table1[[#This Row],[Discharge Time (s)]]/3600,3)</f>
        <v>16</v>
      </c>
    </row>
    <row r="4510" spans="1:10">
      <c r="A4510" t="s">
        <v>10</v>
      </c>
      <c r="B4510">
        <v>6</v>
      </c>
      <c r="C4510">
        <v>251</v>
      </c>
      <c r="D4510" t="str">
        <f>IF(OR(MOD((Table1[[#This Row],[Cycle]])-1,8)=0,Table1[[#This Row],[Cycle]]=1),"Yes","No")</f>
        <v>No</v>
      </c>
      <c r="E4510">
        <v>1.0032202722976001E-2</v>
      </c>
      <c r="F4510">
        <f t="shared" si="76"/>
        <v>10.032202722976001</v>
      </c>
      <c r="H4510">
        <v>2.020704984664917</v>
      </c>
      <c r="I4510">
        <v>57600.035617369853</v>
      </c>
      <c r="J4510">
        <f>ROUND(Table1[[#This Row],[Discharge Time (s)]]/3600,3)</f>
        <v>16</v>
      </c>
    </row>
    <row r="4511" spans="1:10">
      <c r="A4511" t="s">
        <v>10</v>
      </c>
      <c r="B4511">
        <v>6</v>
      </c>
      <c r="C4511">
        <v>252</v>
      </c>
      <c r="D4511" t="str">
        <f>IF(OR(MOD((Table1[[#This Row],[Cycle]])-1,8)=0,Table1[[#This Row],[Cycle]]=1),"Yes","No")</f>
        <v>No</v>
      </c>
      <c r="E4511">
        <v>1.0031509247082E-2</v>
      </c>
      <c r="F4511">
        <f t="shared" si="76"/>
        <v>10.031509247081999</v>
      </c>
      <c r="H4511">
        <v>1.8908641338348389</v>
      </c>
      <c r="I4511">
        <v>57600.037648899422</v>
      </c>
      <c r="J4511">
        <f>ROUND(Table1[[#This Row],[Discharge Time (s)]]/3600,3)</f>
        <v>16</v>
      </c>
    </row>
    <row r="4512" spans="1:10">
      <c r="A4512" t="s">
        <v>10</v>
      </c>
      <c r="B4512">
        <v>6</v>
      </c>
      <c r="C4512">
        <v>253</v>
      </c>
      <c r="D4512" t="str">
        <f>IF(OR(MOD((Table1[[#This Row],[Cycle]])-1,8)=0,Table1[[#This Row],[Cycle]]=1),"Yes","No")</f>
        <v>No</v>
      </c>
      <c r="E4512">
        <v>1.0035636011646001E-2</v>
      </c>
      <c r="F4512">
        <f t="shared" si="76"/>
        <v>10.035636011646</v>
      </c>
      <c r="H4512">
        <v>1.9777934551239014</v>
      </c>
      <c r="I4512">
        <v>57600.04244994912</v>
      </c>
      <c r="J4512">
        <f>ROUND(Table1[[#This Row],[Discharge Time (s)]]/3600,3)</f>
        <v>16</v>
      </c>
    </row>
    <row r="4513" spans="1:10">
      <c r="A4513" t="s">
        <v>10</v>
      </c>
      <c r="B4513">
        <v>6</v>
      </c>
      <c r="C4513">
        <v>254</v>
      </c>
      <c r="D4513" t="str">
        <f>IF(OR(MOD((Table1[[#This Row],[Cycle]])-1,8)=0,Table1[[#This Row],[Cycle]]=1),"Yes","No")</f>
        <v>No</v>
      </c>
      <c r="E4513">
        <v>1.0037251993185999E-2</v>
      </c>
      <c r="F4513">
        <f t="shared" si="76"/>
        <v>10.037251993185999</v>
      </c>
      <c r="H4513">
        <v>2.0635724067687988</v>
      </c>
      <c r="I4513">
        <v>57600.025992574352</v>
      </c>
      <c r="J4513">
        <f>ROUND(Table1[[#This Row],[Discharge Time (s)]]/3600,3)</f>
        <v>16</v>
      </c>
    </row>
    <row r="4514" spans="1:10">
      <c r="A4514" t="s">
        <v>10</v>
      </c>
      <c r="B4514">
        <v>6</v>
      </c>
      <c r="C4514">
        <v>255</v>
      </c>
      <c r="D4514" t="str">
        <f>IF(OR(MOD((Table1[[#This Row],[Cycle]])-1,8)=0,Table1[[#This Row],[Cycle]]=1),"Yes","No")</f>
        <v>No</v>
      </c>
      <c r="E4514">
        <v>1.0036085538991E-2</v>
      </c>
      <c r="F4514">
        <f t="shared" si="76"/>
        <v>10.036085538990999</v>
      </c>
      <c r="H4514">
        <v>1.934837818145752</v>
      </c>
      <c r="I4514">
        <v>57602.003860966666</v>
      </c>
      <c r="J4514">
        <f>ROUND(Table1[[#This Row],[Discharge Time (s)]]/3600,3)</f>
        <v>16.001000000000001</v>
      </c>
    </row>
    <row r="4515" spans="1:10">
      <c r="A4515" t="s">
        <v>10</v>
      </c>
      <c r="B4515">
        <v>6</v>
      </c>
      <c r="C4515">
        <v>256</v>
      </c>
      <c r="D4515" t="str">
        <f>IF(OR(MOD((Table1[[#This Row],[Cycle]])-1,8)=0,Table1[[#This Row],[Cycle]]=1),"Yes","No")</f>
        <v>No</v>
      </c>
      <c r="E4515">
        <v>0</v>
      </c>
      <c r="F4515">
        <f t="shared" si="76"/>
        <v>0</v>
      </c>
      <c r="H4515">
        <v>1.934837818145752</v>
      </c>
      <c r="I4515">
        <v>0</v>
      </c>
      <c r="J4515">
        <f>ROUND(Table1[[#This Row],[Discharge Time (s)]]/3600,3)</f>
        <v>0</v>
      </c>
    </row>
    <row r="4516" spans="1:10">
      <c r="A4516" t="s">
        <v>10</v>
      </c>
      <c r="B4516">
        <v>6</v>
      </c>
      <c r="C4516">
        <v>258</v>
      </c>
      <c r="D4516" t="str">
        <f>IF(OR(MOD((Table1[[#This Row],[Cycle]])-1,8)=0,Table1[[#This Row],[Cycle]]=1),"Yes","No")</f>
        <v>No</v>
      </c>
      <c r="E4516">
        <v>1.0033739686803E-2</v>
      </c>
      <c r="F4516">
        <f t="shared" si="76"/>
        <v>10.033739686802999</v>
      </c>
      <c r="H4516">
        <v>2.1975483894348145</v>
      </c>
      <c r="I4516">
        <v>57600.037892894979</v>
      </c>
      <c r="J4516">
        <f>ROUND(Table1[[#This Row],[Discharge Time (s)]]/3600,3)</f>
        <v>16</v>
      </c>
    </row>
    <row r="4517" spans="1:10">
      <c r="A4517" t="s">
        <v>10</v>
      </c>
      <c r="B4517">
        <v>6</v>
      </c>
      <c r="C4517">
        <v>259</v>
      </c>
      <c r="D4517" t="str">
        <f>IF(OR(MOD((Table1[[#This Row],[Cycle]])-1,8)=0,Table1[[#This Row],[Cycle]]=1),"Yes","No")</f>
        <v>No</v>
      </c>
      <c r="E4517">
        <v>1.0035941247744999E-2</v>
      </c>
      <c r="F4517">
        <f t="shared" si="76"/>
        <v>10.035941247744999</v>
      </c>
      <c r="H4517">
        <v>1.8908641338348389</v>
      </c>
      <c r="I4517">
        <v>57600.037851976886</v>
      </c>
      <c r="J4517">
        <f>ROUND(Table1[[#This Row],[Discharge Time (s)]]/3600,3)</f>
        <v>16</v>
      </c>
    </row>
    <row r="4518" spans="1:10">
      <c r="A4518" t="s">
        <v>10</v>
      </c>
      <c r="B4518">
        <v>6</v>
      </c>
      <c r="C4518">
        <v>260</v>
      </c>
      <c r="D4518" t="str">
        <f>IF(OR(MOD((Table1[[#This Row],[Cycle]])-1,8)=0,Table1[[#This Row],[Cycle]]=1),"Yes","No")</f>
        <v>No</v>
      </c>
      <c r="E4518">
        <v>1.0032126283636001E-2</v>
      </c>
      <c r="F4518">
        <f t="shared" si="76"/>
        <v>10.032126283636</v>
      </c>
      <c r="H4518">
        <v>1.9777934551239014</v>
      </c>
      <c r="I4518">
        <v>57600.037117318439</v>
      </c>
      <c r="J4518">
        <f>ROUND(Table1[[#This Row],[Discharge Time (s)]]/3600,3)</f>
        <v>16</v>
      </c>
    </row>
    <row r="4519" spans="1:10">
      <c r="A4519" t="s">
        <v>10</v>
      </c>
      <c r="B4519">
        <v>6</v>
      </c>
      <c r="C4519">
        <v>261</v>
      </c>
      <c r="D4519" t="str">
        <f>IF(OR(MOD((Table1[[#This Row],[Cycle]])-1,8)=0,Table1[[#This Row],[Cycle]]=1),"Yes","No")</f>
        <v>No</v>
      </c>
      <c r="E4519">
        <v>1.0018344195725001E-2</v>
      </c>
      <c r="F4519">
        <f t="shared" si="76"/>
        <v>10.018344195725001</v>
      </c>
      <c r="H4519">
        <v>1.9767765998840332</v>
      </c>
      <c r="I4519">
        <v>57600.021811714818</v>
      </c>
      <c r="J4519">
        <f>ROUND(Table1[[#This Row],[Discharge Time (s)]]/3600,3)</f>
        <v>16</v>
      </c>
    </row>
    <row r="4520" spans="1:10">
      <c r="A4520" t="s">
        <v>10</v>
      </c>
      <c r="B4520">
        <v>6</v>
      </c>
      <c r="C4520">
        <v>262</v>
      </c>
      <c r="D4520" t="str">
        <f>IF(OR(MOD((Table1[[#This Row],[Cycle]])-1,8)=0,Table1[[#This Row],[Cycle]]=1),"Yes","No")</f>
        <v>No</v>
      </c>
      <c r="E4520">
        <v>1.002813185849E-2</v>
      </c>
      <c r="F4520">
        <f t="shared" si="76"/>
        <v>10.028131858490001</v>
      </c>
      <c r="H4520">
        <v>1.9777934551239014</v>
      </c>
      <c r="I4520">
        <v>57602.00311865042</v>
      </c>
      <c r="J4520">
        <f>ROUND(Table1[[#This Row],[Discharge Time (s)]]/3600,3)</f>
        <v>16.001000000000001</v>
      </c>
    </row>
    <row r="4521" spans="1:10">
      <c r="A4521" t="s">
        <v>10</v>
      </c>
      <c r="B4521">
        <v>6</v>
      </c>
      <c r="C4521">
        <v>263</v>
      </c>
      <c r="D4521" t="str">
        <f>IF(OR(MOD((Table1[[#This Row],[Cycle]])-1,8)=0,Table1[[#This Row],[Cycle]]=1),"Yes","No")</f>
        <v>No</v>
      </c>
      <c r="E4521">
        <v>1.0028659471441E-2</v>
      </c>
      <c r="F4521">
        <f t="shared" si="76"/>
        <v>10.028659471440999</v>
      </c>
      <c r="H4521">
        <v>2.0196666717529297</v>
      </c>
      <c r="I4521">
        <v>57600.037613812994</v>
      </c>
      <c r="J4521">
        <f>ROUND(Table1[[#This Row],[Discharge Time (s)]]/3600,3)</f>
        <v>16</v>
      </c>
    </row>
    <row r="4522" spans="1:10">
      <c r="A4522" t="s">
        <v>10</v>
      </c>
      <c r="B4522">
        <v>6</v>
      </c>
      <c r="C4522">
        <v>264</v>
      </c>
      <c r="D4522" t="str">
        <f>IF(OR(MOD((Table1[[#This Row],[Cycle]])-1,8)=0,Table1[[#This Row],[Cycle]]=1),"Yes","No")</f>
        <v>No</v>
      </c>
      <c r="E4522">
        <v>0</v>
      </c>
      <c r="F4522">
        <f t="shared" si="76"/>
        <v>0</v>
      </c>
      <c r="H4522">
        <v>2.0196666717529297</v>
      </c>
      <c r="I4522">
        <v>0</v>
      </c>
      <c r="J4522">
        <f>ROUND(Table1[[#This Row],[Discharge Time (s)]]/3600,3)</f>
        <v>0</v>
      </c>
    </row>
    <row r="4523" spans="1:10">
      <c r="A4523" t="s">
        <v>10</v>
      </c>
      <c r="B4523">
        <v>6</v>
      </c>
      <c r="C4523">
        <v>266</v>
      </c>
      <c r="D4523" t="str">
        <f>IF(OR(MOD((Table1[[#This Row],[Cycle]])-1,8)=0,Table1[[#This Row],[Cycle]]=1),"Yes","No")</f>
        <v>No</v>
      </c>
      <c r="E4523">
        <v>1.0033930569305001E-2</v>
      </c>
      <c r="F4523">
        <f t="shared" si="76"/>
        <v>10.033930569305001</v>
      </c>
      <c r="H4523">
        <v>2.1975483894348145</v>
      </c>
      <c r="I4523">
        <v>57600.037897732058</v>
      </c>
      <c r="J4523">
        <f>ROUND(Table1[[#This Row],[Discharge Time (s)]]/3600,3)</f>
        <v>16</v>
      </c>
    </row>
    <row r="4524" spans="1:10">
      <c r="A4524" t="s">
        <v>10</v>
      </c>
      <c r="B4524">
        <v>6</v>
      </c>
      <c r="C4524">
        <v>267</v>
      </c>
      <c r="D4524" t="str">
        <f>IF(OR(MOD((Table1[[#This Row],[Cycle]])-1,8)=0,Table1[[#This Row],[Cycle]]=1),"Yes","No")</f>
        <v>No</v>
      </c>
      <c r="E4524">
        <v>1.0027984513391E-2</v>
      </c>
      <c r="F4524">
        <f t="shared" si="76"/>
        <v>10.027984513391001</v>
      </c>
      <c r="H4524">
        <v>1.934837818145752</v>
      </c>
      <c r="I4524">
        <v>57600.037594242662</v>
      </c>
      <c r="J4524">
        <f>ROUND(Table1[[#This Row],[Discharge Time (s)]]/3600,3)</f>
        <v>16</v>
      </c>
    </row>
    <row r="4525" spans="1:10">
      <c r="A4525" t="s">
        <v>10</v>
      </c>
      <c r="B4525">
        <v>6</v>
      </c>
      <c r="C4525">
        <v>268</v>
      </c>
      <c r="D4525" t="str">
        <f>IF(OR(MOD((Table1[[#This Row],[Cycle]])-1,8)=0,Table1[[#This Row],[Cycle]]=1),"Yes","No")</f>
        <v>No</v>
      </c>
      <c r="E4525">
        <v>1.0038071593949999E-2</v>
      </c>
      <c r="F4525">
        <f t="shared" si="76"/>
        <v>10.038071593949999</v>
      </c>
      <c r="H4525">
        <v>2.0646333694458008</v>
      </c>
      <c r="I4525">
        <v>57600.037711267301</v>
      </c>
      <c r="J4525">
        <f>ROUND(Table1[[#This Row],[Discharge Time (s)]]/3600,3)</f>
        <v>16</v>
      </c>
    </row>
    <row r="4526" spans="1:10">
      <c r="A4526" t="s">
        <v>10</v>
      </c>
      <c r="B4526">
        <v>6</v>
      </c>
      <c r="C4526">
        <v>269</v>
      </c>
      <c r="D4526" t="str">
        <f>IF(OR(MOD((Table1[[#This Row],[Cycle]])-1,8)=0,Table1[[#This Row],[Cycle]]=1),"Yes","No")</f>
        <v>No</v>
      </c>
      <c r="E4526">
        <v>1.003728347599E-2</v>
      </c>
      <c r="F4526">
        <f t="shared" si="76"/>
        <v>10.03728347599</v>
      </c>
      <c r="H4526">
        <v>2.020704984664917</v>
      </c>
      <c r="I4526">
        <v>57600.037281111065</v>
      </c>
      <c r="J4526">
        <f>ROUND(Table1[[#This Row],[Discharge Time (s)]]/3600,3)</f>
        <v>16</v>
      </c>
    </row>
    <row r="4527" spans="1:10">
      <c r="A4527" t="s">
        <v>10</v>
      </c>
      <c r="B4527">
        <v>6</v>
      </c>
      <c r="C4527">
        <v>270</v>
      </c>
      <c r="D4527" t="str">
        <f>IF(OR(MOD((Table1[[#This Row],[Cycle]])-1,8)=0,Table1[[#This Row],[Cycle]]=1),"Yes","No")</f>
        <v>No</v>
      </c>
      <c r="E4527">
        <v>1.0033983320558E-2</v>
      </c>
      <c r="F4527">
        <f t="shared" si="76"/>
        <v>10.033983320558001</v>
      </c>
      <c r="H4527">
        <v>2.0646333694458008</v>
      </c>
      <c r="I4527">
        <v>57600.037402492875</v>
      </c>
      <c r="J4527">
        <f>ROUND(Table1[[#This Row],[Discharge Time (s)]]/3600,3)</f>
        <v>16</v>
      </c>
    </row>
    <row r="4528" spans="1:10">
      <c r="A4528" t="s">
        <v>10</v>
      </c>
      <c r="B4528">
        <v>6</v>
      </c>
      <c r="C4528">
        <v>271</v>
      </c>
      <c r="D4528" t="str">
        <f>IF(OR(MOD((Table1[[#This Row],[Cycle]])-1,8)=0,Table1[[#This Row],[Cycle]]=1),"Yes","No")</f>
        <v>No</v>
      </c>
      <c r="E4528">
        <v>1.0032584499544001E-2</v>
      </c>
      <c r="F4528">
        <f t="shared" si="76"/>
        <v>10.032584499544001</v>
      </c>
      <c r="H4528">
        <v>2.0635724067687988</v>
      </c>
      <c r="I4528">
        <v>57600.036172685155</v>
      </c>
      <c r="J4528">
        <f>ROUND(Table1[[#This Row],[Discharge Time (s)]]/3600,3)</f>
        <v>16</v>
      </c>
    </row>
    <row r="4529" spans="1:10">
      <c r="A4529" t="s">
        <v>10</v>
      </c>
      <c r="B4529">
        <v>6</v>
      </c>
      <c r="C4529">
        <v>272</v>
      </c>
      <c r="D4529" t="str">
        <f>IF(OR(MOD((Table1[[#This Row],[Cycle]])-1,8)=0,Table1[[#This Row],[Cycle]]=1),"Yes","No")</f>
        <v>No</v>
      </c>
      <c r="E4529">
        <v>0</v>
      </c>
      <c r="F4529">
        <f t="shared" ref="F4529:F4592" si="77">1000*E4529</f>
        <v>0</v>
      </c>
      <c r="H4529">
        <v>2.0635724067687988</v>
      </c>
      <c r="I4529">
        <v>0</v>
      </c>
      <c r="J4529">
        <f>ROUND(Table1[[#This Row],[Discharge Time (s)]]/3600,3)</f>
        <v>0</v>
      </c>
    </row>
    <row r="4530" spans="1:10">
      <c r="A4530" t="s">
        <v>10</v>
      </c>
      <c r="B4530">
        <v>6</v>
      </c>
      <c r="C4530">
        <v>274</v>
      </c>
      <c r="D4530" t="str">
        <f>IF(OR(MOD((Table1[[#This Row],[Cycle]])-1,8)=0,Table1[[#This Row],[Cycle]]=1),"Yes","No")</f>
        <v>No</v>
      </c>
      <c r="E4530">
        <v>1.0035123645796E-2</v>
      </c>
      <c r="F4530">
        <f t="shared" si="77"/>
        <v>10.035123645796</v>
      </c>
      <c r="H4530">
        <v>2.2831013202667236</v>
      </c>
      <c r="I4530">
        <v>57600.028724529941</v>
      </c>
      <c r="J4530">
        <f>ROUND(Table1[[#This Row],[Discharge Time (s)]]/3600,3)</f>
        <v>16</v>
      </c>
    </row>
    <row r="4531" spans="1:10">
      <c r="A4531" t="s">
        <v>10</v>
      </c>
      <c r="B4531">
        <v>6</v>
      </c>
      <c r="C4531">
        <v>275</v>
      </c>
      <c r="D4531" t="str">
        <f>IF(OR(MOD((Table1[[#This Row],[Cycle]])-1,8)=0,Table1[[#This Row],[Cycle]]=1),"Yes","No")</f>
        <v>No</v>
      </c>
      <c r="E4531">
        <v>1.0036554003992001E-2</v>
      </c>
      <c r="F4531">
        <f t="shared" si="77"/>
        <v>10.036554003992</v>
      </c>
      <c r="H4531">
        <v>1.9788113832473755</v>
      </c>
      <c r="I4531">
        <v>57600.022870146029</v>
      </c>
      <c r="J4531">
        <f>ROUND(Table1[[#This Row],[Discharge Time (s)]]/3600,3)</f>
        <v>16</v>
      </c>
    </row>
    <row r="4532" spans="1:10">
      <c r="A4532" t="s">
        <v>10</v>
      </c>
      <c r="B4532">
        <v>6</v>
      </c>
      <c r="C4532">
        <v>276</v>
      </c>
      <c r="D4532" t="str">
        <f>IF(OR(MOD((Table1[[#This Row],[Cycle]])-1,8)=0,Table1[[#This Row],[Cycle]]=1),"Yes","No")</f>
        <v>No</v>
      </c>
      <c r="E4532">
        <v>1.0033817998411E-2</v>
      </c>
      <c r="F4532">
        <f t="shared" si="77"/>
        <v>10.033817998411001</v>
      </c>
      <c r="H4532">
        <v>2.0635724067687988</v>
      </c>
      <c r="I4532">
        <v>57602.002532663791</v>
      </c>
      <c r="J4532">
        <f>ROUND(Table1[[#This Row],[Discharge Time (s)]]/3600,3)</f>
        <v>16.001000000000001</v>
      </c>
    </row>
    <row r="4533" spans="1:10">
      <c r="A4533" t="s">
        <v>10</v>
      </c>
      <c r="B4533">
        <v>6</v>
      </c>
      <c r="C4533">
        <v>277</v>
      </c>
      <c r="D4533" t="str">
        <f>IF(OR(MOD((Table1[[#This Row],[Cycle]])-1,8)=0,Table1[[#This Row],[Cycle]]=1),"Yes","No")</f>
        <v>No</v>
      </c>
      <c r="E4533">
        <v>1.0035074742064999E-2</v>
      </c>
      <c r="F4533">
        <f t="shared" si="77"/>
        <v>10.035074742064999</v>
      </c>
      <c r="H4533">
        <v>1.934837818145752</v>
      </c>
      <c r="I4533">
        <v>57600.029494001239</v>
      </c>
      <c r="J4533">
        <f>ROUND(Table1[[#This Row],[Discharge Time (s)]]/3600,3)</f>
        <v>16</v>
      </c>
    </row>
    <row r="4534" spans="1:10">
      <c r="A4534" t="s">
        <v>10</v>
      </c>
      <c r="B4534">
        <v>6</v>
      </c>
      <c r="C4534">
        <v>278</v>
      </c>
      <c r="D4534" t="str">
        <f>IF(OR(MOD((Table1[[#This Row],[Cycle]])-1,8)=0,Table1[[#This Row],[Cycle]]=1),"Yes","No")</f>
        <v>No</v>
      </c>
      <c r="E4534">
        <v>1.0035367561312999E-2</v>
      </c>
      <c r="F4534">
        <f t="shared" si="77"/>
        <v>10.035367561312999</v>
      </c>
      <c r="H4534">
        <v>2.1502790451049805</v>
      </c>
      <c r="I4534">
        <v>57600.037701912152</v>
      </c>
      <c r="J4534">
        <f>ROUND(Table1[[#This Row],[Discharge Time (s)]]/3600,3)</f>
        <v>16</v>
      </c>
    </row>
    <row r="4535" spans="1:10">
      <c r="A4535" t="s">
        <v>10</v>
      </c>
      <c r="B4535">
        <v>6</v>
      </c>
      <c r="C4535">
        <v>279</v>
      </c>
      <c r="D4535" t="str">
        <f>IF(OR(MOD((Table1[[#This Row],[Cycle]])-1,8)=0,Table1[[#This Row],[Cycle]]=1),"Yes","No")</f>
        <v>No</v>
      </c>
      <c r="E4535">
        <v>1.0030962368088999E-2</v>
      </c>
      <c r="F4535">
        <f t="shared" si="77"/>
        <v>10.030962368089</v>
      </c>
      <c r="H4535">
        <v>2.0667586326599121</v>
      </c>
      <c r="I4535">
        <v>57602.003351993102</v>
      </c>
      <c r="J4535">
        <f>ROUND(Table1[[#This Row],[Discharge Time (s)]]/3600,3)</f>
        <v>16.001000000000001</v>
      </c>
    </row>
    <row r="4536" spans="1:10">
      <c r="A4536" t="s">
        <v>10</v>
      </c>
      <c r="B4536">
        <v>6</v>
      </c>
      <c r="C4536">
        <v>280</v>
      </c>
      <c r="D4536" t="str">
        <f>IF(OR(MOD((Table1[[#This Row],[Cycle]])-1,8)=0,Table1[[#This Row],[Cycle]]=1),"Yes","No")</f>
        <v>No</v>
      </c>
      <c r="E4536">
        <v>0</v>
      </c>
      <c r="F4536">
        <f t="shared" si="77"/>
        <v>0</v>
      </c>
      <c r="H4536">
        <v>2.0667586326599121</v>
      </c>
      <c r="I4536">
        <v>0</v>
      </c>
      <c r="J4536">
        <f>ROUND(Table1[[#This Row],[Discharge Time (s)]]/3600,3)</f>
        <v>0</v>
      </c>
    </row>
    <row r="4537" spans="1:10">
      <c r="A4537" t="s">
        <v>10</v>
      </c>
      <c r="B4537">
        <v>6</v>
      </c>
      <c r="C4537">
        <v>282</v>
      </c>
      <c r="D4537" t="str">
        <f>IF(OR(MOD((Table1[[#This Row],[Cycle]])-1,8)=0,Table1[[#This Row],[Cycle]]=1),"Yes","No")</f>
        <v>No</v>
      </c>
      <c r="E4537">
        <v>1.0030586449553999E-2</v>
      </c>
      <c r="F4537">
        <f t="shared" si="77"/>
        <v>10.030586449553999</v>
      </c>
      <c r="H4537">
        <v>2.2403469085693359</v>
      </c>
      <c r="I4537">
        <v>57601.99578430265</v>
      </c>
      <c r="J4537">
        <f>ROUND(Table1[[#This Row],[Discharge Time (s)]]/3600,3)</f>
        <v>16.001000000000001</v>
      </c>
    </row>
    <row r="4538" spans="1:10">
      <c r="A4538" t="s">
        <v>10</v>
      </c>
      <c r="B4538">
        <v>6</v>
      </c>
      <c r="C4538">
        <v>283</v>
      </c>
      <c r="D4538" t="str">
        <f>IF(OR(MOD((Table1[[#This Row],[Cycle]])-1,8)=0,Table1[[#This Row],[Cycle]]=1),"Yes","No")</f>
        <v>No</v>
      </c>
      <c r="E4538">
        <v>1.0022659648719E-2</v>
      </c>
      <c r="F4538">
        <f t="shared" si="77"/>
        <v>10.022659648718999</v>
      </c>
      <c r="H4538">
        <v>2.0217444896697998</v>
      </c>
      <c r="I4538">
        <v>57600.02528091862</v>
      </c>
      <c r="J4538">
        <f>ROUND(Table1[[#This Row],[Discharge Time (s)]]/3600,3)</f>
        <v>16</v>
      </c>
    </row>
    <row r="4539" spans="1:10">
      <c r="A4539" t="s">
        <v>10</v>
      </c>
      <c r="B4539">
        <v>6</v>
      </c>
      <c r="C4539">
        <v>284</v>
      </c>
      <c r="D4539" t="str">
        <f>IF(OR(MOD((Table1[[#This Row],[Cycle]])-1,8)=0,Table1[[#This Row],[Cycle]]=1),"Yes","No")</f>
        <v>No</v>
      </c>
      <c r="E4539">
        <v>1.0023351607942E-2</v>
      </c>
      <c r="F4539">
        <f t="shared" si="77"/>
        <v>10.023351607942001</v>
      </c>
      <c r="H4539">
        <v>2.0646333694458008</v>
      </c>
      <c r="I4539">
        <v>57600.033813373928</v>
      </c>
      <c r="J4539">
        <f>ROUND(Table1[[#This Row],[Discharge Time (s)]]/3600,3)</f>
        <v>16</v>
      </c>
    </row>
    <row r="4540" spans="1:10">
      <c r="A4540" t="s">
        <v>10</v>
      </c>
      <c r="B4540">
        <v>6</v>
      </c>
      <c r="C4540">
        <v>285</v>
      </c>
      <c r="D4540" t="str">
        <f>IF(OR(MOD((Table1[[#This Row],[Cycle]])-1,8)=0,Table1[[#This Row],[Cycle]]=1),"Yes","No")</f>
        <v>No</v>
      </c>
      <c r="E4540">
        <v>1.0027048581518001E-2</v>
      </c>
      <c r="F4540">
        <f t="shared" si="77"/>
        <v>10.027048581518001</v>
      </c>
      <c r="H4540">
        <v>2.0646333694458008</v>
      </c>
      <c r="I4540">
        <v>57600.037631243278</v>
      </c>
      <c r="J4540">
        <f>ROUND(Table1[[#This Row],[Discharge Time (s)]]/3600,3)</f>
        <v>16</v>
      </c>
    </row>
    <row r="4541" spans="1:10">
      <c r="A4541" t="s">
        <v>10</v>
      </c>
      <c r="B4541">
        <v>6</v>
      </c>
      <c r="C4541">
        <v>286</v>
      </c>
      <c r="D4541" t="str">
        <f>IF(OR(MOD((Table1[[#This Row],[Cycle]])-1,8)=0,Table1[[#This Row],[Cycle]]=1),"Yes","No")</f>
        <v>No</v>
      </c>
      <c r="E4541">
        <v>1.0027379307965E-2</v>
      </c>
      <c r="F4541">
        <f t="shared" si="77"/>
        <v>10.027379307965001</v>
      </c>
      <c r="H4541">
        <v>2.0656952857971191</v>
      </c>
      <c r="I4541">
        <v>57602.003687725315</v>
      </c>
      <c r="J4541">
        <f>ROUND(Table1[[#This Row],[Discharge Time (s)]]/3600,3)</f>
        <v>16.001000000000001</v>
      </c>
    </row>
    <row r="4542" spans="1:10">
      <c r="A4542" t="s">
        <v>10</v>
      </c>
      <c r="B4542">
        <v>6</v>
      </c>
      <c r="C4542">
        <v>287</v>
      </c>
      <c r="D4542" t="str">
        <f>IF(OR(MOD((Table1[[#This Row],[Cycle]])-1,8)=0,Table1[[#This Row],[Cycle]]=1),"Yes","No")</f>
        <v>No</v>
      </c>
      <c r="E4542">
        <v>1.0026641163125001E-2</v>
      </c>
      <c r="F4542">
        <f t="shared" si="77"/>
        <v>10.026641163125001</v>
      </c>
      <c r="H4542">
        <v>2.0656952857971191</v>
      </c>
      <c r="I4542">
        <v>57602.003860820216</v>
      </c>
      <c r="J4542">
        <f>ROUND(Table1[[#This Row],[Discharge Time (s)]]/3600,3)</f>
        <v>16.001000000000001</v>
      </c>
    </row>
    <row r="4543" spans="1:10">
      <c r="A4543" t="s">
        <v>10</v>
      </c>
      <c r="B4543">
        <v>6</v>
      </c>
      <c r="C4543">
        <v>288</v>
      </c>
      <c r="D4543" t="str">
        <f>IF(OR(MOD((Table1[[#This Row],[Cycle]])-1,8)=0,Table1[[#This Row],[Cycle]]=1),"Yes","No")</f>
        <v>No</v>
      </c>
      <c r="E4543">
        <v>0</v>
      </c>
      <c r="F4543">
        <f t="shared" si="77"/>
        <v>0</v>
      </c>
      <c r="H4543">
        <v>2.0656952857971191</v>
      </c>
      <c r="I4543">
        <v>0</v>
      </c>
      <c r="J4543">
        <f>ROUND(Table1[[#This Row],[Discharge Time (s)]]/3600,3)</f>
        <v>0</v>
      </c>
    </row>
    <row r="4544" spans="1:10">
      <c r="A4544" t="s">
        <v>10</v>
      </c>
      <c r="B4544">
        <v>6</v>
      </c>
      <c r="C4544">
        <v>290</v>
      </c>
      <c r="D4544" t="str">
        <f>IF(OR(MOD((Table1[[#This Row],[Cycle]])-1,8)=0,Table1[[#This Row],[Cycle]]=1),"Yes","No")</f>
        <v>No</v>
      </c>
      <c r="E4544">
        <v>1.0031919947279999E-2</v>
      </c>
      <c r="F4544">
        <f t="shared" si="77"/>
        <v>10.031919947279999</v>
      </c>
      <c r="H4544">
        <v>2.2414991855621338</v>
      </c>
      <c r="I4544">
        <v>57600.057371609539</v>
      </c>
      <c r="J4544">
        <f>ROUND(Table1[[#This Row],[Discharge Time (s)]]/3600,3)</f>
        <v>16</v>
      </c>
    </row>
    <row r="4545" spans="1:10">
      <c r="A4545" t="s">
        <v>10</v>
      </c>
      <c r="B4545">
        <v>6</v>
      </c>
      <c r="C4545">
        <v>291</v>
      </c>
      <c r="D4545" t="str">
        <f>IF(OR(MOD((Table1[[#This Row],[Cycle]])-1,8)=0,Table1[[#This Row],[Cycle]]=1),"Yes","No")</f>
        <v>No</v>
      </c>
      <c r="E4545">
        <v>1.0031236710365999E-2</v>
      </c>
      <c r="F4545">
        <f t="shared" si="77"/>
        <v>10.031236710365999</v>
      </c>
      <c r="H4545">
        <v>2.1085617542266846</v>
      </c>
      <c r="I4545">
        <v>57600.066454770931</v>
      </c>
      <c r="J4545">
        <f>ROUND(Table1[[#This Row],[Discharge Time (s)]]/3600,3)</f>
        <v>16</v>
      </c>
    </row>
    <row r="4546" spans="1:10">
      <c r="A4546" t="s">
        <v>10</v>
      </c>
      <c r="B4546">
        <v>6</v>
      </c>
      <c r="C4546">
        <v>292</v>
      </c>
      <c r="D4546" t="str">
        <f>IF(OR(MOD((Table1[[#This Row],[Cycle]])-1,8)=0,Table1[[#This Row],[Cycle]]=1),"Yes","No")</f>
        <v>No</v>
      </c>
      <c r="E4546">
        <v>1.0037117979758E-2</v>
      </c>
      <c r="F4546">
        <f t="shared" si="77"/>
        <v>10.037117979757999</v>
      </c>
      <c r="H4546">
        <v>2.1085617542266846</v>
      </c>
      <c r="I4546">
        <v>57602.003401284375</v>
      </c>
      <c r="J4546">
        <f>ROUND(Table1[[#This Row],[Discharge Time (s)]]/3600,3)</f>
        <v>16.001000000000001</v>
      </c>
    </row>
    <row r="4547" spans="1:10">
      <c r="A4547" t="s">
        <v>10</v>
      </c>
      <c r="B4547">
        <v>6</v>
      </c>
      <c r="C4547">
        <v>293</v>
      </c>
      <c r="D4547" t="str">
        <f>IF(OR(MOD((Table1[[#This Row],[Cycle]])-1,8)=0,Table1[[#This Row],[Cycle]]=1),"Yes","No")</f>
        <v>No</v>
      </c>
      <c r="E4547">
        <v>1.0042305912713E-2</v>
      </c>
      <c r="F4547">
        <f t="shared" si="77"/>
        <v>10.042305912713001</v>
      </c>
      <c r="H4547">
        <v>2.0656952857971191</v>
      </c>
      <c r="I4547">
        <v>57601.99016926952</v>
      </c>
      <c r="J4547">
        <f>ROUND(Table1[[#This Row],[Discharge Time (s)]]/3600,3)</f>
        <v>16.001000000000001</v>
      </c>
    </row>
    <row r="4548" spans="1:10">
      <c r="A4548" t="s">
        <v>10</v>
      </c>
      <c r="B4548">
        <v>6</v>
      </c>
      <c r="C4548">
        <v>294</v>
      </c>
      <c r="D4548" t="str">
        <f>IF(OR(MOD((Table1[[#This Row],[Cycle]])-1,8)=0,Table1[[#This Row],[Cycle]]=1),"Yes","No")</f>
        <v>No</v>
      </c>
      <c r="E4548">
        <v>1.0027735765189999E-2</v>
      </c>
      <c r="F4548">
        <f t="shared" si="77"/>
        <v>10.02773576519</v>
      </c>
      <c r="H4548">
        <v>1.9788113832473755</v>
      </c>
      <c r="I4548">
        <v>57602.004038260711</v>
      </c>
      <c r="J4548">
        <f>ROUND(Table1[[#This Row],[Discharge Time (s)]]/3600,3)</f>
        <v>16.001000000000001</v>
      </c>
    </row>
    <row r="4549" spans="1:10">
      <c r="A4549" t="s">
        <v>10</v>
      </c>
      <c r="B4549">
        <v>6</v>
      </c>
      <c r="C4549">
        <v>295</v>
      </c>
      <c r="D4549" t="str">
        <f>IF(OR(MOD((Table1[[#This Row],[Cycle]])-1,8)=0,Table1[[#This Row],[Cycle]]=1),"Yes","No")</f>
        <v>No</v>
      </c>
      <c r="E4549">
        <v>1.0020056816625E-2</v>
      </c>
      <c r="F4549">
        <f t="shared" si="77"/>
        <v>10.020056816624999</v>
      </c>
      <c r="H4549">
        <v>2.1085617542266846</v>
      </c>
      <c r="I4549">
        <v>57600.035573988032</v>
      </c>
      <c r="J4549">
        <f>ROUND(Table1[[#This Row],[Discharge Time (s)]]/3600,3)</f>
        <v>16</v>
      </c>
    </row>
    <row r="4550" spans="1:10">
      <c r="A4550" t="s">
        <v>10</v>
      </c>
      <c r="B4550">
        <v>6</v>
      </c>
      <c r="C4550">
        <v>296</v>
      </c>
      <c r="D4550" t="str">
        <f>IF(OR(MOD((Table1[[#This Row],[Cycle]])-1,8)=0,Table1[[#This Row],[Cycle]]=1),"Yes","No")</f>
        <v>No</v>
      </c>
      <c r="E4550">
        <v>0</v>
      </c>
      <c r="F4550">
        <f t="shared" si="77"/>
        <v>0</v>
      </c>
      <c r="H4550">
        <v>2.1085617542266846</v>
      </c>
      <c r="I4550">
        <v>0</v>
      </c>
      <c r="J4550">
        <f>ROUND(Table1[[#This Row],[Discharge Time (s)]]/3600,3)</f>
        <v>0</v>
      </c>
    </row>
    <row r="4551" spans="1:10">
      <c r="A4551" t="s">
        <v>10</v>
      </c>
      <c r="B4551">
        <v>6</v>
      </c>
      <c r="C4551">
        <v>298</v>
      </c>
      <c r="D4551" t="str">
        <f>IF(OR(MOD((Table1[[#This Row],[Cycle]])-1,8)=0,Table1[[#This Row],[Cycle]]=1),"Yes","No")</f>
        <v>No</v>
      </c>
      <c r="E4551">
        <v>1.0040393914684E-2</v>
      </c>
      <c r="F4551">
        <f t="shared" si="77"/>
        <v>10.040393914684</v>
      </c>
      <c r="H4551">
        <v>2.2414991855621338</v>
      </c>
      <c r="I4551">
        <v>57602.004392191666</v>
      </c>
      <c r="J4551">
        <f>ROUND(Table1[[#This Row],[Discharge Time (s)]]/3600,3)</f>
        <v>16.001000000000001</v>
      </c>
    </row>
    <row r="4552" spans="1:10">
      <c r="A4552" t="s">
        <v>10</v>
      </c>
      <c r="B4552">
        <v>6</v>
      </c>
      <c r="C4552">
        <v>299</v>
      </c>
      <c r="D4552" t="str">
        <f>IF(OR(MOD((Table1[[#This Row],[Cycle]])-1,8)=0,Table1[[#This Row],[Cycle]]=1),"Yes","No")</f>
        <v>No</v>
      </c>
      <c r="E4552">
        <v>1.0041239997486E-2</v>
      </c>
      <c r="F4552">
        <f t="shared" si="77"/>
        <v>10.041239997486</v>
      </c>
      <c r="H4552">
        <v>2.107478141784668</v>
      </c>
      <c r="I4552">
        <v>57601.999494955657</v>
      </c>
      <c r="J4552">
        <f>ROUND(Table1[[#This Row],[Discharge Time (s)]]/3600,3)</f>
        <v>16.001000000000001</v>
      </c>
    </row>
    <row r="4553" spans="1:10">
      <c r="A4553" t="s">
        <v>10</v>
      </c>
      <c r="B4553">
        <v>6</v>
      </c>
      <c r="C4553">
        <v>300</v>
      </c>
      <c r="D4553" t="str">
        <f>IF(OR(MOD((Table1[[#This Row],[Cycle]])-1,8)=0,Table1[[#This Row],[Cycle]]=1),"Yes","No")</f>
        <v>No</v>
      </c>
      <c r="E4553">
        <v>1.0043092576570999E-2</v>
      </c>
      <c r="F4553">
        <f t="shared" si="77"/>
        <v>10.043092576570999</v>
      </c>
      <c r="H4553">
        <v>2.1085617542266846</v>
      </c>
      <c r="I4553">
        <v>57600.067515803421</v>
      </c>
      <c r="J4553">
        <f>ROUND(Table1[[#This Row],[Discharge Time (s)]]/3600,3)</f>
        <v>16</v>
      </c>
    </row>
    <row r="4554" spans="1:10">
      <c r="A4554" t="s">
        <v>10</v>
      </c>
      <c r="B4554">
        <v>6</v>
      </c>
      <c r="C4554">
        <v>301</v>
      </c>
      <c r="D4554" t="str">
        <f>IF(OR(MOD((Table1[[#This Row],[Cycle]])-1,8)=0,Table1[[#This Row],[Cycle]]=1),"Yes","No")</f>
        <v>No</v>
      </c>
      <c r="E4554">
        <v>1.0039320751020001E-2</v>
      </c>
      <c r="F4554">
        <f t="shared" si="77"/>
        <v>10.03932075102</v>
      </c>
      <c r="H4554">
        <v>2.1096463203430176</v>
      </c>
      <c r="I4554">
        <v>57600.037176547499</v>
      </c>
      <c r="J4554">
        <f>ROUND(Table1[[#This Row],[Discharge Time (s)]]/3600,3)</f>
        <v>16</v>
      </c>
    </row>
    <row r="4555" spans="1:10">
      <c r="A4555" t="s">
        <v>10</v>
      </c>
      <c r="B4555">
        <v>6</v>
      </c>
      <c r="C4555">
        <v>302</v>
      </c>
      <c r="D4555" t="str">
        <f>IF(OR(MOD((Table1[[#This Row],[Cycle]])-1,8)=0,Table1[[#This Row],[Cycle]]=1),"Yes","No")</f>
        <v>No</v>
      </c>
      <c r="E4555">
        <v>1.0041131236554E-2</v>
      </c>
      <c r="F4555">
        <f t="shared" si="77"/>
        <v>10.041131236554</v>
      </c>
      <c r="H4555">
        <v>2.1085617542266846</v>
      </c>
      <c r="I4555">
        <v>57600.037647209989</v>
      </c>
      <c r="J4555">
        <f>ROUND(Table1[[#This Row],[Discharge Time (s)]]/3600,3)</f>
        <v>16</v>
      </c>
    </row>
    <row r="4556" spans="1:10">
      <c r="A4556" t="s">
        <v>10</v>
      </c>
      <c r="B4556">
        <v>6</v>
      </c>
      <c r="C4556">
        <v>303</v>
      </c>
      <c r="D4556" t="str">
        <f>IF(OR(MOD((Table1[[#This Row],[Cycle]])-1,8)=0,Table1[[#This Row],[Cycle]]=1),"Yes","No")</f>
        <v>No</v>
      </c>
      <c r="E4556">
        <v>1.0043716317222E-2</v>
      </c>
      <c r="F4556">
        <f t="shared" si="77"/>
        <v>10.043716317222</v>
      </c>
      <c r="H4556">
        <v>2.0656952857971191</v>
      </c>
      <c r="I4556">
        <v>57601.997045273121</v>
      </c>
      <c r="J4556">
        <f>ROUND(Table1[[#This Row],[Discharge Time (s)]]/3600,3)</f>
        <v>16.001000000000001</v>
      </c>
    </row>
    <row r="4557" spans="1:10">
      <c r="A4557" t="s">
        <v>10</v>
      </c>
      <c r="B4557">
        <v>6</v>
      </c>
      <c r="C4557">
        <v>304</v>
      </c>
      <c r="D4557" t="str">
        <f>IF(OR(MOD((Table1[[#This Row],[Cycle]])-1,8)=0,Table1[[#This Row],[Cycle]]=1),"Yes","No")</f>
        <v>No</v>
      </c>
      <c r="E4557">
        <v>0</v>
      </c>
      <c r="F4557">
        <f t="shared" si="77"/>
        <v>0</v>
      </c>
      <c r="H4557">
        <v>2.0656952857971191</v>
      </c>
      <c r="I4557">
        <v>0</v>
      </c>
      <c r="J4557">
        <f>ROUND(Table1[[#This Row],[Discharge Time (s)]]/3600,3)</f>
        <v>0</v>
      </c>
    </row>
    <row r="4558" spans="1:10">
      <c r="A4558" t="s">
        <v>10</v>
      </c>
      <c r="B4558">
        <v>6</v>
      </c>
      <c r="C4558">
        <v>306</v>
      </c>
      <c r="D4558" t="str">
        <f>IF(OR(MOD((Table1[[#This Row],[Cycle]])-1,8)=0,Table1[[#This Row],[Cycle]]=1),"Yes","No")</f>
        <v>No</v>
      </c>
      <c r="E4558">
        <v>1.0036763614856E-2</v>
      </c>
      <c r="F4558">
        <f t="shared" si="77"/>
        <v>10.036763614856</v>
      </c>
      <c r="H4558">
        <v>2.1986792087554932</v>
      </c>
      <c r="I4558">
        <v>57602.016616222361</v>
      </c>
      <c r="J4558">
        <f>ROUND(Table1[[#This Row],[Discharge Time (s)]]/3600,3)</f>
        <v>16.001000000000001</v>
      </c>
    </row>
    <row r="4559" spans="1:10">
      <c r="A4559" t="s">
        <v>10</v>
      </c>
      <c r="B4559">
        <v>6</v>
      </c>
      <c r="C4559">
        <v>307</v>
      </c>
      <c r="D4559" t="str">
        <f>IF(OR(MOD((Table1[[#This Row],[Cycle]])-1,8)=0,Table1[[#This Row],[Cycle]]=1),"Yes","No")</f>
        <v>No</v>
      </c>
      <c r="E4559">
        <v>1.0034488842024E-2</v>
      </c>
      <c r="F4559">
        <f t="shared" si="77"/>
        <v>10.034488842024</v>
      </c>
      <c r="H4559">
        <v>2.1107320785522461</v>
      </c>
      <c r="I4559">
        <v>57601.992146158736</v>
      </c>
      <c r="J4559">
        <f>ROUND(Table1[[#This Row],[Discharge Time (s)]]/3600,3)</f>
        <v>16.001000000000001</v>
      </c>
    </row>
    <row r="4560" spans="1:10">
      <c r="A4560" t="s">
        <v>10</v>
      </c>
      <c r="B4560">
        <v>6</v>
      </c>
      <c r="C4560">
        <v>308</v>
      </c>
      <c r="D4560" t="str">
        <f>IF(OR(MOD((Table1[[#This Row],[Cycle]])-1,8)=0,Table1[[#This Row],[Cycle]]=1),"Yes","No")</f>
        <v>No</v>
      </c>
      <c r="E4560">
        <v>1.0033278555209999E-2</v>
      </c>
      <c r="F4560">
        <f t="shared" si="77"/>
        <v>10.03327855521</v>
      </c>
      <c r="H4560">
        <v>2.1096463203430176</v>
      </c>
      <c r="I4560">
        <v>57600.035481597923</v>
      </c>
      <c r="J4560">
        <f>ROUND(Table1[[#This Row],[Discharge Time (s)]]/3600,3)</f>
        <v>16</v>
      </c>
    </row>
    <row r="4561" spans="1:10">
      <c r="A4561" t="s">
        <v>10</v>
      </c>
      <c r="B4561">
        <v>6</v>
      </c>
      <c r="C4561">
        <v>309</v>
      </c>
      <c r="D4561" t="str">
        <f>IF(OR(MOD((Table1[[#This Row],[Cycle]])-1,8)=0,Table1[[#This Row],[Cycle]]=1),"Yes","No")</f>
        <v>No</v>
      </c>
      <c r="E4561">
        <v>1.0031763323646E-2</v>
      </c>
      <c r="F4561">
        <f t="shared" si="77"/>
        <v>10.031763323646</v>
      </c>
      <c r="H4561">
        <v>2.194162130355835</v>
      </c>
      <c r="I4561">
        <v>57600.037750958181</v>
      </c>
      <c r="J4561">
        <f>ROUND(Table1[[#This Row],[Discharge Time (s)]]/3600,3)</f>
        <v>16</v>
      </c>
    </row>
    <row r="4562" spans="1:10">
      <c r="A4562" t="s">
        <v>10</v>
      </c>
      <c r="B4562">
        <v>6</v>
      </c>
      <c r="C4562">
        <v>310</v>
      </c>
      <c r="D4562" t="str">
        <f>IF(OR(MOD((Table1[[#This Row],[Cycle]])-1,8)=0,Table1[[#This Row],[Cycle]]=1),"Yes","No")</f>
        <v>No</v>
      </c>
      <c r="E4562">
        <v>1.0033478208891E-2</v>
      </c>
      <c r="F4562">
        <f t="shared" si="77"/>
        <v>10.033478208891001</v>
      </c>
      <c r="H4562">
        <v>2.1085617542266846</v>
      </c>
      <c r="I4562">
        <v>57600.033920736088</v>
      </c>
      <c r="J4562">
        <f>ROUND(Table1[[#This Row],[Discharge Time (s)]]/3600,3)</f>
        <v>16</v>
      </c>
    </row>
    <row r="4563" spans="1:10">
      <c r="A4563" t="s">
        <v>10</v>
      </c>
      <c r="B4563">
        <v>6</v>
      </c>
      <c r="C4563">
        <v>311</v>
      </c>
      <c r="D4563" t="str">
        <f>IF(OR(MOD((Table1[[#This Row],[Cycle]])-1,8)=0,Table1[[#This Row],[Cycle]]=1),"Yes","No")</f>
        <v>No</v>
      </c>
      <c r="E4563">
        <v>1.0039023090080999E-2</v>
      </c>
      <c r="F4563">
        <f t="shared" si="77"/>
        <v>10.039023090080999</v>
      </c>
      <c r="H4563">
        <v>2.022784948348999</v>
      </c>
      <c r="I4563">
        <v>57600.037559143675</v>
      </c>
      <c r="J4563">
        <f>ROUND(Table1[[#This Row],[Discharge Time (s)]]/3600,3)</f>
        <v>16</v>
      </c>
    </row>
    <row r="4564" spans="1:10">
      <c r="A4564" t="s">
        <v>10</v>
      </c>
      <c r="B4564">
        <v>6</v>
      </c>
      <c r="C4564">
        <v>312</v>
      </c>
      <c r="D4564" t="str">
        <f>IF(OR(MOD((Table1[[#This Row],[Cycle]])-1,8)=0,Table1[[#This Row],[Cycle]]=1),"Yes","No")</f>
        <v>No</v>
      </c>
      <c r="E4564">
        <v>0</v>
      </c>
      <c r="F4564">
        <f t="shared" si="77"/>
        <v>0</v>
      </c>
      <c r="H4564">
        <v>2.022784948348999</v>
      </c>
      <c r="I4564">
        <v>0</v>
      </c>
      <c r="J4564">
        <f>ROUND(Table1[[#This Row],[Discharge Time (s)]]/3600,3)</f>
        <v>0</v>
      </c>
    </row>
    <row r="4565" spans="1:10">
      <c r="A4565" t="s">
        <v>10</v>
      </c>
      <c r="B4565">
        <v>6</v>
      </c>
      <c r="C4565">
        <v>314</v>
      </c>
      <c r="D4565" t="str">
        <f>IF(OR(MOD((Table1[[#This Row],[Cycle]])-1,8)=0,Table1[[#This Row],[Cycle]]=1),"Yes","No")</f>
        <v>No</v>
      </c>
      <c r="E4565">
        <v>1.003794405215E-2</v>
      </c>
      <c r="F4565">
        <f t="shared" si="77"/>
        <v>10.037944052149999</v>
      </c>
      <c r="H4565">
        <v>2.2866263389587402</v>
      </c>
      <c r="I4565">
        <v>57600.038469123574</v>
      </c>
      <c r="J4565">
        <f>ROUND(Table1[[#This Row],[Discharge Time (s)]]/3600,3)</f>
        <v>16</v>
      </c>
    </row>
    <row r="4566" spans="1:10">
      <c r="A4566" t="s">
        <v>10</v>
      </c>
      <c r="B4566">
        <v>6</v>
      </c>
      <c r="C4566">
        <v>315</v>
      </c>
      <c r="D4566" t="str">
        <f>IF(OR(MOD((Table1[[#This Row],[Cycle]])-1,8)=0,Table1[[#This Row],[Cycle]]=1),"Yes","No")</f>
        <v>No</v>
      </c>
      <c r="E4566">
        <v>1.0035938843866001E-2</v>
      </c>
      <c r="F4566">
        <f t="shared" si="77"/>
        <v>10.035938843866001</v>
      </c>
      <c r="H4566">
        <v>2.1107320785522461</v>
      </c>
      <c r="I4566">
        <v>57600.039482869019</v>
      </c>
      <c r="J4566">
        <f>ROUND(Table1[[#This Row],[Discharge Time (s)]]/3600,3)</f>
        <v>16</v>
      </c>
    </row>
    <row r="4567" spans="1:10">
      <c r="A4567" t="s">
        <v>10</v>
      </c>
      <c r="B4567">
        <v>6</v>
      </c>
      <c r="C4567">
        <v>316</v>
      </c>
      <c r="D4567" t="str">
        <f>IF(OR(MOD((Table1[[#This Row],[Cycle]])-1,8)=0,Table1[[#This Row],[Cycle]]=1),"Yes","No")</f>
        <v>No</v>
      </c>
      <c r="E4567">
        <v>1.0032337972071001E-2</v>
      </c>
      <c r="F4567">
        <f t="shared" si="77"/>
        <v>10.032337972071</v>
      </c>
      <c r="H4567">
        <v>2.022784948348999</v>
      </c>
      <c r="I4567">
        <v>57602.003847315456</v>
      </c>
      <c r="J4567">
        <f>ROUND(Table1[[#This Row],[Discharge Time (s)]]/3600,3)</f>
        <v>16.001000000000001</v>
      </c>
    </row>
    <row r="4568" spans="1:10">
      <c r="A4568" t="s">
        <v>10</v>
      </c>
      <c r="B4568">
        <v>6</v>
      </c>
      <c r="C4568">
        <v>317</v>
      </c>
      <c r="D4568" t="str">
        <f>IF(OR(MOD((Table1[[#This Row],[Cycle]])-1,8)=0,Table1[[#This Row],[Cycle]]=1),"Yes","No")</f>
        <v>No</v>
      </c>
      <c r="E4568">
        <v>1.0031697996684E-2</v>
      </c>
      <c r="F4568">
        <f t="shared" si="77"/>
        <v>10.031697996684001</v>
      </c>
      <c r="H4568">
        <v>2.1096463203430176</v>
      </c>
      <c r="I4568">
        <v>57600.036915555786</v>
      </c>
      <c r="J4568">
        <f>ROUND(Table1[[#This Row],[Discharge Time (s)]]/3600,3)</f>
        <v>16</v>
      </c>
    </row>
    <row r="4569" spans="1:10">
      <c r="A4569" t="s">
        <v>10</v>
      </c>
      <c r="B4569">
        <v>6</v>
      </c>
      <c r="C4569">
        <v>318</v>
      </c>
      <c r="D4569" t="str">
        <f>IF(OR(MOD((Table1[[#This Row],[Cycle]])-1,8)=0,Table1[[#This Row],[Cycle]]=1),"Yes","No")</f>
        <v>No</v>
      </c>
      <c r="E4569">
        <v>1.0029664767318E-2</v>
      </c>
      <c r="F4569">
        <f t="shared" si="77"/>
        <v>10.029664767318</v>
      </c>
      <c r="H4569">
        <v>2.1952898502349854</v>
      </c>
      <c r="I4569">
        <v>57600.037656670378</v>
      </c>
      <c r="J4569">
        <f>ROUND(Table1[[#This Row],[Discharge Time (s)]]/3600,3)</f>
        <v>16</v>
      </c>
    </row>
    <row r="4570" spans="1:10">
      <c r="A4570" t="s">
        <v>10</v>
      </c>
      <c r="B4570">
        <v>6</v>
      </c>
      <c r="C4570">
        <v>319</v>
      </c>
      <c r="D4570" t="str">
        <f>IF(OR(MOD((Table1[[#This Row],[Cycle]])-1,8)=0,Table1[[#This Row],[Cycle]]=1),"Yes","No")</f>
        <v>No</v>
      </c>
      <c r="E4570">
        <v>1.0030574188879E-2</v>
      </c>
      <c r="F4570">
        <f t="shared" si="77"/>
        <v>10.030574188878999</v>
      </c>
      <c r="H4570">
        <v>2.153597354888916</v>
      </c>
      <c r="I4570">
        <v>57600.037720484353</v>
      </c>
      <c r="J4570">
        <f>ROUND(Table1[[#This Row],[Discharge Time (s)]]/3600,3)</f>
        <v>16</v>
      </c>
    </row>
    <row r="4571" spans="1:10">
      <c r="A4571" t="s">
        <v>10</v>
      </c>
      <c r="B4571">
        <v>6</v>
      </c>
      <c r="C4571">
        <v>320</v>
      </c>
      <c r="D4571" t="str">
        <f>IF(OR(MOD((Table1[[#This Row],[Cycle]])-1,8)=0,Table1[[#This Row],[Cycle]]=1),"Yes","No")</f>
        <v>No</v>
      </c>
      <c r="E4571">
        <v>0</v>
      </c>
      <c r="F4571">
        <f t="shared" si="77"/>
        <v>0</v>
      </c>
      <c r="H4571">
        <v>2.153597354888916</v>
      </c>
      <c r="I4571">
        <v>0</v>
      </c>
      <c r="J4571">
        <f>ROUND(Table1[[#This Row],[Discharge Time (s)]]/3600,3)</f>
        <v>0</v>
      </c>
    </row>
    <row r="4572" spans="1:10">
      <c r="A4572" t="s">
        <v>10</v>
      </c>
      <c r="B4572">
        <v>6</v>
      </c>
      <c r="C4572">
        <v>322</v>
      </c>
      <c r="D4572" t="str">
        <f>IF(OR(MOD((Table1[[#This Row],[Cycle]])-1,8)=0,Table1[[#This Row],[Cycle]]=1),"Yes","No")</f>
        <v>No</v>
      </c>
      <c r="E4572">
        <v>1.0032984777787E-2</v>
      </c>
      <c r="F4572">
        <f t="shared" si="77"/>
        <v>10.032984777787</v>
      </c>
      <c r="H4572">
        <v>2.1998114585876465</v>
      </c>
      <c r="I4572">
        <v>57600.035415896615</v>
      </c>
      <c r="J4572">
        <f>ROUND(Table1[[#This Row],[Discharge Time (s)]]/3600,3)</f>
        <v>16</v>
      </c>
    </row>
    <row r="4573" spans="1:10">
      <c r="A4573" t="s">
        <v>10</v>
      </c>
      <c r="B4573">
        <v>6</v>
      </c>
      <c r="C4573">
        <v>323</v>
      </c>
      <c r="D4573" t="str">
        <f>IF(OR(MOD((Table1[[#This Row],[Cycle]])-1,8)=0,Table1[[#This Row],[Cycle]]=1),"Yes","No")</f>
        <v>No</v>
      </c>
      <c r="E4573">
        <v>1.0034963921989E-2</v>
      </c>
      <c r="F4573">
        <f t="shared" si="77"/>
        <v>10.034963921989</v>
      </c>
      <c r="H4573">
        <v>2.1085617542266846</v>
      </c>
      <c r="I4573">
        <v>57600.013806372008</v>
      </c>
      <c r="J4573">
        <f>ROUND(Table1[[#This Row],[Discharge Time (s)]]/3600,3)</f>
        <v>16</v>
      </c>
    </row>
    <row r="4574" spans="1:10">
      <c r="A4574" t="s">
        <v>10</v>
      </c>
      <c r="B4574">
        <v>6</v>
      </c>
      <c r="C4574">
        <v>324</v>
      </c>
      <c r="D4574" t="str">
        <f>IF(OR(MOD((Table1[[#This Row],[Cycle]])-1,8)=0,Table1[[#This Row],[Cycle]]=1),"Yes","No")</f>
        <v>No</v>
      </c>
      <c r="E4574">
        <v>1.0033786371159001E-2</v>
      </c>
      <c r="F4574">
        <f t="shared" si="77"/>
        <v>10.033786371159</v>
      </c>
      <c r="H4574">
        <v>2.1107320785522461</v>
      </c>
      <c r="I4574">
        <v>57600.021141624718</v>
      </c>
      <c r="J4574">
        <f>ROUND(Table1[[#This Row],[Discharge Time (s)]]/3600,3)</f>
        <v>16</v>
      </c>
    </row>
    <row r="4575" spans="1:10">
      <c r="A4575" t="s">
        <v>10</v>
      </c>
      <c r="B4575">
        <v>6</v>
      </c>
      <c r="C4575">
        <v>325</v>
      </c>
      <c r="D4575" t="str">
        <f>IF(OR(MOD((Table1[[#This Row],[Cycle]])-1,8)=0,Table1[[#This Row],[Cycle]]=1),"Yes","No")</f>
        <v>No</v>
      </c>
      <c r="E4575">
        <v>1.0034952903738001E-2</v>
      </c>
      <c r="F4575">
        <f t="shared" si="77"/>
        <v>10.034952903738001</v>
      </c>
      <c r="H4575">
        <v>2.1975483894348145</v>
      </c>
      <c r="I4575">
        <v>57600.01504691242</v>
      </c>
      <c r="J4575">
        <f>ROUND(Table1[[#This Row],[Discharge Time (s)]]/3600,3)</f>
        <v>16</v>
      </c>
    </row>
    <row r="4576" spans="1:10">
      <c r="A4576" t="s">
        <v>10</v>
      </c>
      <c r="B4576">
        <v>6</v>
      </c>
      <c r="C4576">
        <v>326</v>
      </c>
      <c r="D4576" t="str">
        <f>IF(OR(MOD((Table1[[#This Row],[Cycle]])-1,8)=0,Table1[[#This Row],[Cycle]]=1),"Yes","No")</f>
        <v>No</v>
      </c>
      <c r="E4576">
        <v>1.0035530314154001E-2</v>
      </c>
      <c r="F4576">
        <f t="shared" si="77"/>
        <v>10.035530314154</v>
      </c>
      <c r="H4576">
        <v>2.153597354888916</v>
      </c>
      <c r="I4576">
        <v>57601.980403394584</v>
      </c>
      <c r="J4576">
        <f>ROUND(Table1[[#This Row],[Discharge Time (s)]]/3600,3)</f>
        <v>16.001000000000001</v>
      </c>
    </row>
    <row r="4577" spans="1:10">
      <c r="A4577" t="s">
        <v>10</v>
      </c>
      <c r="B4577">
        <v>6</v>
      </c>
      <c r="C4577">
        <v>327</v>
      </c>
      <c r="D4577" t="str">
        <f>IF(OR(MOD((Table1[[#This Row],[Cycle]])-1,8)=0,Table1[[#This Row],[Cycle]]=1),"Yes","No")</f>
        <v>No</v>
      </c>
      <c r="E4577">
        <v>1.0039688675920999E-2</v>
      </c>
      <c r="F4577">
        <f t="shared" si="77"/>
        <v>10.039688675920999</v>
      </c>
      <c r="H4577">
        <v>2.1524901390075684</v>
      </c>
      <c r="I4577">
        <v>57600.026044077167</v>
      </c>
      <c r="J4577">
        <f>ROUND(Table1[[#This Row],[Discharge Time (s)]]/3600,3)</f>
        <v>16</v>
      </c>
    </row>
    <row r="4578" spans="1:10">
      <c r="A4578" t="s">
        <v>10</v>
      </c>
      <c r="B4578">
        <v>6</v>
      </c>
      <c r="C4578">
        <v>328</v>
      </c>
      <c r="D4578" t="str">
        <f>IF(OR(MOD((Table1[[#This Row],[Cycle]])-1,8)=0,Table1[[#This Row],[Cycle]]=1),"Yes","No")</f>
        <v>No</v>
      </c>
      <c r="E4578">
        <v>0</v>
      </c>
      <c r="F4578">
        <f t="shared" si="77"/>
        <v>0</v>
      </c>
      <c r="H4578">
        <v>2.1524901390075684</v>
      </c>
      <c r="I4578">
        <v>0</v>
      </c>
      <c r="J4578">
        <f>ROUND(Table1[[#This Row],[Discharge Time (s)]]/3600,3)</f>
        <v>0</v>
      </c>
    </row>
    <row r="4579" spans="1:10">
      <c r="A4579" t="s">
        <v>10</v>
      </c>
      <c r="B4579">
        <v>6</v>
      </c>
      <c r="C4579">
        <v>330</v>
      </c>
      <c r="D4579" t="str">
        <f>IF(OR(MOD((Table1[[#This Row],[Cycle]])-1,8)=0,Table1[[#This Row],[Cycle]]=1),"Yes","No")</f>
        <v>No</v>
      </c>
      <c r="E4579">
        <v>1.0043821941703E-2</v>
      </c>
      <c r="F4579">
        <f t="shared" si="77"/>
        <v>10.043821941702999</v>
      </c>
      <c r="H4579">
        <v>2.3282034397125244</v>
      </c>
      <c r="I4579">
        <v>57600.014653319886</v>
      </c>
      <c r="J4579">
        <f>ROUND(Table1[[#This Row],[Discharge Time (s)]]/3600,3)</f>
        <v>16</v>
      </c>
    </row>
    <row r="4580" spans="1:10">
      <c r="A4580" t="s">
        <v>10</v>
      </c>
      <c r="B4580">
        <v>6</v>
      </c>
      <c r="C4580">
        <v>331</v>
      </c>
      <c r="D4580" t="str">
        <f>IF(OR(MOD((Table1[[#This Row],[Cycle]])-1,8)=0,Table1[[#This Row],[Cycle]]=1),"Yes","No")</f>
        <v>No</v>
      </c>
      <c r="E4580">
        <v>1.003610110222E-2</v>
      </c>
      <c r="F4580">
        <f t="shared" si="77"/>
        <v>10.03610110222</v>
      </c>
      <c r="H4580">
        <v>2.1952898502349854</v>
      </c>
      <c r="I4580">
        <v>57600.018045206736</v>
      </c>
      <c r="J4580">
        <f>ROUND(Table1[[#This Row],[Discharge Time (s)]]/3600,3)</f>
        <v>16</v>
      </c>
    </row>
    <row r="4581" spans="1:10">
      <c r="A4581" t="s">
        <v>10</v>
      </c>
      <c r="B4581">
        <v>6</v>
      </c>
      <c r="C4581">
        <v>332</v>
      </c>
      <c r="D4581" t="str">
        <f>IF(OR(MOD((Table1[[#This Row],[Cycle]])-1,8)=0,Table1[[#This Row],[Cycle]]=1),"Yes","No")</f>
        <v>No</v>
      </c>
      <c r="E4581">
        <v>1.0034120046958001E-2</v>
      </c>
      <c r="F4581">
        <f t="shared" si="77"/>
        <v>10.034120046958</v>
      </c>
      <c r="H4581">
        <v>2.1952898502349854</v>
      </c>
      <c r="I4581">
        <v>57601.985628690018</v>
      </c>
      <c r="J4581">
        <f>ROUND(Table1[[#This Row],[Discharge Time (s)]]/3600,3)</f>
        <v>16.001000000000001</v>
      </c>
    </row>
    <row r="4582" spans="1:10">
      <c r="A4582" t="s">
        <v>10</v>
      </c>
      <c r="B4582">
        <v>6</v>
      </c>
      <c r="C4582">
        <v>333</v>
      </c>
      <c r="D4582" t="str">
        <f>IF(OR(MOD((Table1[[#This Row],[Cycle]])-1,8)=0,Table1[[#This Row],[Cycle]]=1),"Yes","No")</f>
        <v>No</v>
      </c>
      <c r="E4582">
        <v>1.0038814098868001E-2</v>
      </c>
      <c r="F4582">
        <f t="shared" si="77"/>
        <v>10.038814098868</v>
      </c>
      <c r="H4582">
        <v>2.1964185237884521</v>
      </c>
      <c r="I4582">
        <v>57602.006255852306</v>
      </c>
      <c r="J4582">
        <f>ROUND(Table1[[#This Row],[Discharge Time (s)]]/3600,3)</f>
        <v>16.001000000000001</v>
      </c>
    </row>
    <row r="4583" spans="1:10">
      <c r="A4583" t="s">
        <v>10</v>
      </c>
      <c r="B4583">
        <v>6</v>
      </c>
      <c r="C4583">
        <v>334</v>
      </c>
      <c r="D4583" t="str">
        <f>IF(OR(MOD((Table1[[#This Row],[Cycle]])-1,8)=0,Table1[[#This Row],[Cycle]]=1),"Yes","No")</f>
        <v>No</v>
      </c>
      <c r="E4583">
        <v>1.0039485831226E-2</v>
      </c>
      <c r="F4583">
        <f t="shared" si="77"/>
        <v>10.039485831226001</v>
      </c>
      <c r="H4583">
        <v>2.2403469085693359</v>
      </c>
      <c r="I4583">
        <v>57602.002098504818</v>
      </c>
      <c r="J4583">
        <f>ROUND(Table1[[#This Row],[Discharge Time (s)]]/3600,3)</f>
        <v>16.001000000000001</v>
      </c>
    </row>
    <row r="4584" spans="1:10">
      <c r="A4584" t="s">
        <v>10</v>
      </c>
      <c r="B4584">
        <v>6</v>
      </c>
      <c r="C4584">
        <v>335</v>
      </c>
      <c r="D4584" t="str">
        <f>IF(OR(MOD((Table1[[#This Row],[Cycle]])-1,8)=0,Table1[[#This Row],[Cycle]]=1),"Yes","No")</f>
        <v>No</v>
      </c>
      <c r="E4584">
        <v>1.0043037414543E-2</v>
      </c>
      <c r="F4584">
        <f t="shared" si="77"/>
        <v>10.043037414543001</v>
      </c>
      <c r="H4584">
        <v>2.2831013202667236</v>
      </c>
      <c r="I4584">
        <v>57602.020074387707</v>
      </c>
      <c r="J4584">
        <f>ROUND(Table1[[#This Row],[Discharge Time (s)]]/3600,3)</f>
        <v>16.001000000000001</v>
      </c>
    </row>
    <row r="4585" spans="1:10">
      <c r="A4585" t="s">
        <v>10</v>
      </c>
      <c r="B4585">
        <v>6</v>
      </c>
      <c r="C4585">
        <v>336</v>
      </c>
      <c r="D4585" t="str">
        <f>IF(OR(MOD((Table1[[#This Row],[Cycle]])-1,8)=0,Table1[[#This Row],[Cycle]]=1),"Yes","No")</f>
        <v>No</v>
      </c>
      <c r="E4585">
        <v>0</v>
      </c>
      <c r="F4585">
        <f t="shared" si="77"/>
        <v>0</v>
      </c>
      <c r="H4585">
        <v>2.2831013202667236</v>
      </c>
      <c r="I4585">
        <v>0</v>
      </c>
      <c r="J4585">
        <f>ROUND(Table1[[#This Row],[Discharge Time (s)]]/3600,3)</f>
        <v>0</v>
      </c>
    </row>
    <row r="4586" spans="1:10">
      <c r="A4586" t="s">
        <v>10</v>
      </c>
      <c r="B4586">
        <v>6</v>
      </c>
      <c r="C4586">
        <v>338</v>
      </c>
      <c r="D4586" t="str">
        <f>IF(OR(MOD((Table1[[#This Row],[Cycle]])-1,8)=0,Table1[[#This Row],[Cycle]]=1),"Yes","No")</f>
        <v>No</v>
      </c>
      <c r="E4586">
        <v>1.0041807856203001E-2</v>
      </c>
      <c r="F4586">
        <f t="shared" si="77"/>
        <v>10.041807856203</v>
      </c>
      <c r="H4586">
        <v>2.3721318244934082</v>
      </c>
      <c r="I4586">
        <v>57600.06904011959</v>
      </c>
      <c r="J4586">
        <f>ROUND(Table1[[#This Row],[Discharge Time (s)]]/3600,3)</f>
        <v>16</v>
      </c>
    </row>
    <row r="4587" spans="1:10">
      <c r="A4587" t="s">
        <v>10</v>
      </c>
      <c r="B4587">
        <v>6</v>
      </c>
      <c r="C4587">
        <v>339</v>
      </c>
      <c r="D4587" t="str">
        <f>IF(OR(MOD((Table1[[#This Row],[Cycle]])-1,8)=0,Table1[[#This Row],[Cycle]]=1),"Yes","No")</f>
        <v>No</v>
      </c>
      <c r="E4587">
        <v>1.0037023141202001E-2</v>
      </c>
      <c r="F4587">
        <f t="shared" si="77"/>
        <v>10.037023141202001</v>
      </c>
      <c r="H4587">
        <v>2.1952898502349854</v>
      </c>
      <c r="I4587">
        <v>57602.047457795539</v>
      </c>
      <c r="J4587">
        <f>ROUND(Table1[[#This Row],[Discharge Time (s)]]/3600,3)</f>
        <v>16.001000000000001</v>
      </c>
    </row>
    <row r="4588" spans="1:10">
      <c r="A4588" t="s">
        <v>10</v>
      </c>
      <c r="B4588">
        <v>6</v>
      </c>
      <c r="C4588">
        <v>340</v>
      </c>
      <c r="D4588" t="str">
        <f>IF(OR(MOD((Table1[[#This Row],[Cycle]])-1,8)=0,Table1[[#This Row],[Cycle]]=1),"Yes","No")</f>
        <v>No</v>
      </c>
      <c r="E4588">
        <v>1.0029620282106E-2</v>
      </c>
      <c r="F4588">
        <f t="shared" si="77"/>
        <v>10.029620282106</v>
      </c>
      <c r="H4588">
        <v>2.153597354888916</v>
      </c>
      <c r="I4588">
        <v>57600.03759386103</v>
      </c>
      <c r="J4588">
        <f>ROUND(Table1[[#This Row],[Discharge Time (s)]]/3600,3)</f>
        <v>16</v>
      </c>
    </row>
    <row r="4589" spans="1:10">
      <c r="A4589" t="s">
        <v>10</v>
      </c>
      <c r="B4589">
        <v>6</v>
      </c>
      <c r="C4589">
        <v>341</v>
      </c>
      <c r="D4589" t="str">
        <f>IF(OR(MOD((Table1[[#This Row],[Cycle]])-1,8)=0,Table1[[#This Row],[Cycle]]=1),"Yes","No")</f>
        <v>No</v>
      </c>
      <c r="E4589">
        <v>1.0026552432455E-2</v>
      </c>
      <c r="F4589">
        <f t="shared" si="77"/>
        <v>10.026552432455</v>
      </c>
      <c r="H4589">
        <v>2.153597354888916</v>
      </c>
      <c r="I4589">
        <v>57600.038951371258</v>
      </c>
      <c r="J4589">
        <f>ROUND(Table1[[#This Row],[Discharge Time (s)]]/3600,3)</f>
        <v>16</v>
      </c>
    </row>
    <row r="4590" spans="1:10">
      <c r="A4590" t="s">
        <v>10</v>
      </c>
      <c r="B4590">
        <v>6</v>
      </c>
      <c r="C4590">
        <v>342</v>
      </c>
      <c r="D4590" t="str">
        <f>IF(OR(MOD((Table1[[#This Row],[Cycle]])-1,8)=0,Table1[[#This Row],[Cycle]]=1),"Yes","No")</f>
        <v>No</v>
      </c>
      <c r="E4590">
        <v>1.0031815060906E-2</v>
      </c>
      <c r="F4590">
        <f t="shared" si="77"/>
        <v>10.031815060906</v>
      </c>
      <c r="H4590">
        <v>2.153597354888916</v>
      </c>
      <c r="I4590">
        <v>57600.037474240562</v>
      </c>
      <c r="J4590">
        <f>ROUND(Table1[[#This Row],[Discharge Time (s)]]/3600,3)</f>
        <v>16</v>
      </c>
    </row>
    <row r="4591" spans="1:10">
      <c r="A4591" t="s">
        <v>10</v>
      </c>
      <c r="B4591">
        <v>6</v>
      </c>
      <c r="C4591">
        <v>343</v>
      </c>
      <c r="D4591" t="str">
        <f>IF(OR(MOD((Table1[[#This Row],[Cycle]])-1,8)=0,Table1[[#This Row],[Cycle]]=1),"Yes","No")</f>
        <v>No</v>
      </c>
      <c r="E4591">
        <v>1.0033482656953E-2</v>
      </c>
      <c r="F4591">
        <f t="shared" si="77"/>
        <v>10.033482656953</v>
      </c>
      <c r="H4591">
        <v>2.153597354888916</v>
      </c>
      <c r="I4591">
        <v>57600.034171114487</v>
      </c>
      <c r="J4591">
        <f>ROUND(Table1[[#This Row],[Discharge Time (s)]]/3600,3)</f>
        <v>16</v>
      </c>
    </row>
    <row r="4592" spans="1:10">
      <c r="A4592" t="s">
        <v>10</v>
      </c>
      <c r="B4592">
        <v>6</v>
      </c>
      <c r="C4592">
        <v>344</v>
      </c>
      <c r="D4592" t="str">
        <f>IF(OR(MOD((Table1[[#This Row],[Cycle]])-1,8)=0,Table1[[#This Row],[Cycle]]=1),"Yes","No")</f>
        <v>No</v>
      </c>
      <c r="E4592">
        <v>0</v>
      </c>
      <c r="F4592">
        <f t="shared" si="77"/>
        <v>0</v>
      </c>
      <c r="H4592">
        <v>2.153597354888916</v>
      </c>
      <c r="I4592">
        <v>0</v>
      </c>
      <c r="J4592">
        <f>ROUND(Table1[[#This Row],[Discharge Time (s)]]/3600,3)</f>
        <v>0</v>
      </c>
    </row>
    <row r="4593" spans="1:10">
      <c r="A4593" t="s">
        <v>10</v>
      </c>
      <c r="B4593">
        <v>6</v>
      </c>
      <c r="C4593">
        <v>346</v>
      </c>
      <c r="D4593" t="str">
        <f>IF(OR(MOD((Table1[[#This Row],[Cycle]])-1,8)=0,Table1[[#This Row],[Cycle]]=1),"Yes","No")</f>
        <v>No</v>
      </c>
      <c r="E4593">
        <v>1.0031517233907E-2</v>
      </c>
      <c r="F4593">
        <f t="shared" ref="F4593:F4656" si="78">1000*E4593</f>
        <v>10.031517233907</v>
      </c>
      <c r="H4593">
        <v>2.3282034397125244</v>
      </c>
      <c r="I4593">
        <v>57600.038105308697</v>
      </c>
      <c r="J4593">
        <f>ROUND(Table1[[#This Row],[Discharge Time (s)]]/3600,3)</f>
        <v>16</v>
      </c>
    </row>
    <row r="4594" spans="1:10">
      <c r="A4594" t="s">
        <v>10</v>
      </c>
      <c r="B4594">
        <v>6</v>
      </c>
      <c r="C4594">
        <v>347</v>
      </c>
      <c r="D4594" t="str">
        <f>IF(OR(MOD((Table1[[#This Row],[Cycle]])-1,8)=0,Table1[[#This Row],[Cycle]]=1),"Yes","No")</f>
        <v>No</v>
      </c>
      <c r="E4594">
        <v>1.0027730695329E-2</v>
      </c>
      <c r="F4594">
        <f t="shared" si="78"/>
        <v>10.027730695329</v>
      </c>
      <c r="H4594">
        <v>2.1964185237884521</v>
      </c>
      <c r="I4594">
        <v>57600.038099620877</v>
      </c>
      <c r="J4594">
        <f>ROUND(Table1[[#This Row],[Discharge Time (s)]]/3600,3)</f>
        <v>16</v>
      </c>
    </row>
    <row r="4595" spans="1:10">
      <c r="A4595" t="s">
        <v>10</v>
      </c>
      <c r="B4595">
        <v>6</v>
      </c>
      <c r="C4595">
        <v>348</v>
      </c>
      <c r="D4595" t="str">
        <f>IF(OR(MOD((Table1[[#This Row],[Cycle]])-1,8)=0,Table1[[#This Row],[Cycle]]=1),"Yes","No")</f>
        <v>No</v>
      </c>
      <c r="E4595">
        <v>1.0021945347513E-2</v>
      </c>
      <c r="F4595">
        <f t="shared" si="78"/>
        <v>10.021945347513</v>
      </c>
      <c r="H4595">
        <v>2.1975483894348145</v>
      </c>
      <c r="I4595">
        <v>57600.037434008133</v>
      </c>
      <c r="J4595">
        <f>ROUND(Table1[[#This Row],[Discharge Time (s)]]/3600,3)</f>
        <v>16</v>
      </c>
    </row>
    <row r="4596" spans="1:10">
      <c r="A4596" t="s">
        <v>10</v>
      </c>
      <c r="B4596">
        <v>6</v>
      </c>
      <c r="C4596">
        <v>349</v>
      </c>
      <c r="D4596" t="str">
        <f>IF(OR(MOD((Table1[[#This Row],[Cycle]])-1,8)=0,Table1[[#This Row],[Cycle]]=1),"Yes","No")</f>
        <v>No</v>
      </c>
      <c r="E4596">
        <v>1.0026647134111E-2</v>
      </c>
      <c r="F4596">
        <f t="shared" si="78"/>
        <v>10.026647134111</v>
      </c>
      <c r="H4596">
        <v>2.1118190288543701</v>
      </c>
      <c r="I4596">
        <v>57600.037367354074</v>
      </c>
      <c r="J4596">
        <f>ROUND(Table1[[#This Row],[Discharge Time (s)]]/3600,3)</f>
        <v>16</v>
      </c>
    </row>
    <row r="4597" spans="1:10">
      <c r="A4597" t="s">
        <v>10</v>
      </c>
      <c r="B4597">
        <v>6</v>
      </c>
      <c r="C4597">
        <v>350</v>
      </c>
      <c r="D4597" t="str">
        <f>IF(OR(MOD((Table1[[#This Row],[Cycle]])-1,8)=0,Table1[[#This Row],[Cycle]]=1),"Yes","No")</f>
        <v>No</v>
      </c>
      <c r="E4597">
        <v>1.0032357420346E-2</v>
      </c>
      <c r="F4597">
        <f t="shared" si="78"/>
        <v>10.032357420345999</v>
      </c>
      <c r="H4597">
        <v>2.1547057628631592</v>
      </c>
      <c r="I4597">
        <v>57602.014304771736</v>
      </c>
      <c r="J4597">
        <f>ROUND(Table1[[#This Row],[Discharge Time (s)]]/3600,3)</f>
        <v>16.001000000000001</v>
      </c>
    </row>
    <row r="4598" spans="1:10">
      <c r="A4598" t="s">
        <v>10</v>
      </c>
      <c r="B4598">
        <v>6</v>
      </c>
      <c r="C4598">
        <v>351</v>
      </c>
      <c r="D4598" t="str">
        <f>IF(OR(MOD((Table1[[#This Row],[Cycle]])-1,8)=0,Table1[[#This Row],[Cycle]]=1),"Yes","No")</f>
        <v>No</v>
      </c>
      <c r="E4598">
        <v>1.0032226425491E-2</v>
      </c>
      <c r="F4598">
        <f t="shared" si="78"/>
        <v>10.032226425491</v>
      </c>
      <c r="H4598">
        <v>2.1986792087554932</v>
      </c>
      <c r="I4598">
        <v>57602.006468423322</v>
      </c>
      <c r="J4598">
        <f>ROUND(Table1[[#This Row],[Discharge Time (s)]]/3600,3)</f>
        <v>16.001000000000001</v>
      </c>
    </row>
    <row r="4599" spans="1:10">
      <c r="A4599" t="s">
        <v>10</v>
      </c>
      <c r="B4599">
        <v>6</v>
      </c>
      <c r="C4599">
        <v>352</v>
      </c>
      <c r="D4599" t="str">
        <f>IF(OR(MOD((Table1[[#This Row],[Cycle]])-1,8)=0,Table1[[#This Row],[Cycle]]=1),"Yes","No")</f>
        <v>No</v>
      </c>
      <c r="E4599">
        <v>0</v>
      </c>
      <c r="F4599">
        <f t="shared" si="78"/>
        <v>0</v>
      </c>
      <c r="H4599">
        <v>2.1986792087554932</v>
      </c>
      <c r="I4599">
        <v>0</v>
      </c>
      <c r="J4599">
        <f>ROUND(Table1[[#This Row],[Discharge Time (s)]]/3600,3)</f>
        <v>0</v>
      </c>
    </row>
    <row r="4600" spans="1:10">
      <c r="A4600" t="s">
        <v>10</v>
      </c>
      <c r="B4600">
        <v>6</v>
      </c>
      <c r="C4600">
        <v>354</v>
      </c>
      <c r="D4600" t="str">
        <f>IF(OR(MOD((Table1[[#This Row],[Cycle]])-1,8)=0,Table1[[#This Row],[Cycle]]=1),"Yes","No")</f>
        <v>No</v>
      </c>
      <c r="E4600">
        <v>1.0032128810931001E-2</v>
      </c>
      <c r="F4600">
        <f t="shared" si="78"/>
        <v>10.032128810931001</v>
      </c>
      <c r="H4600">
        <v>2.37335205078125</v>
      </c>
      <c r="I4600">
        <v>57600.037964082832</v>
      </c>
      <c r="J4600">
        <f>ROUND(Table1[[#This Row],[Discharge Time (s)]]/3600,3)</f>
        <v>16</v>
      </c>
    </row>
    <row r="4601" spans="1:10">
      <c r="A4601" t="s">
        <v>10</v>
      </c>
      <c r="B4601">
        <v>6</v>
      </c>
      <c r="C4601">
        <v>355</v>
      </c>
      <c r="D4601" t="str">
        <f>IF(OR(MOD((Table1[[#This Row],[Cycle]])-1,8)=0,Table1[[#This Row],[Cycle]]=1),"Yes","No")</f>
        <v>No</v>
      </c>
      <c r="E4601">
        <v>1.0028724834209E-2</v>
      </c>
      <c r="F4601">
        <f t="shared" si="78"/>
        <v>10.028724834208999</v>
      </c>
      <c r="H4601">
        <v>2.2403469085693359</v>
      </c>
      <c r="I4601">
        <v>57600.037552106834</v>
      </c>
      <c r="J4601">
        <f>ROUND(Table1[[#This Row],[Discharge Time (s)]]/3600,3)</f>
        <v>16</v>
      </c>
    </row>
    <row r="4602" spans="1:10">
      <c r="A4602" t="s">
        <v>10</v>
      </c>
      <c r="B4602">
        <v>6</v>
      </c>
      <c r="C4602">
        <v>356</v>
      </c>
      <c r="D4602" t="str">
        <f>IF(OR(MOD((Table1[[#This Row],[Cycle]])-1,8)=0,Table1[[#This Row],[Cycle]]=1),"Yes","No")</f>
        <v>No</v>
      </c>
      <c r="E4602">
        <v>1.0026788051192E-2</v>
      </c>
      <c r="F4602">
        <f t="shared" si="78"/>
        <v>10.026788051192</v>
      </c>
      <c r="H4602">
        <v>2.2403469085693359</v>
      </c>
      <c r="I4602">
        <v>57600.067517542222</v>
      </c>
      <c r="J4602">
        <f>ROUND(Table1[[#This Row],[Discharge Time (s)]]/3600,3)</f>
        <v>16</v>
      </c>
    </row>
    <row r="4603" spans="1:10">
      <c r="A4603" t="s">
        <v>10</v>
      </c>
      <c r="B4603">
        <v>6</v>
      </c>
      <c r="C4603">
        <v>357</v>
      </c>
      <c r="D4603" t="str">
        <f>IF(OR(MOD((Table1[[#This Row],[Cycle]])-1,8)=0,Table1[[#This Row],[Cycle]]=1),"Yes","No")</f>
        <v>No</v>
      </c>
      <c r="F4603">
        <f t="shared" si="78"/>
        <v>0</v>
      </c>
      <c r="J4603">
        <f>ROUND(Table1[[#This Row],[Discharge Time (s)]]/3600,3)</f>
        <v>0</v>
      </c>
    </row>
    <row r="4604" spans="1:10">
      <c r="A4604" t="s">
        <v>10</v>
      </c>
      <c r="B4604">
        <v>6</v>
      </c>
      <c r="C4604">
        <v>358</v>
      </c>
      <c r="D4604" t="str">
        <f>IF(OR(MOD((Table1[[#This Row],[Cycle]])-1,8)=0,Table1[[#This Row],[Cycle]]=1),"Yes","No")</f>
        <v>No</v>
      </c>
      <c r="F4604">
        <f t="shared" si="78"/>
        <v>0</v>
      </c>
      <c r="J4604">
        <f>ROUND(Table1[[#This Row],[Discharge Time (s)]]/3600,3)</f>
        <v>0</v>
      </c>
    </row>
    <row r="4605" spans="1:10">
      <c r="A4605" t="s">
        <v>10</v>
      </c>
      <c r="B4605">
        <v>6</v>
      </c>
      <c r="C4605">
        <v>359</v>
      </c>
      <c r="D4605" t="str">
        <f>IF(OR(MOD((Table1[[#This Row],[Cycle]])-1,8)=0,Table1[[#This Row],[Cycle]]=1),"Yes","No")</f>
        <v>No</v>
      </c>
      <c r="F4605">
        <f t="shared" si="78"/>
        <v>0</v>
      </c>
      <c r="J4605">
        <f>ROUND(Table1[[#This Row],[Discharge Time (s)]]/3600,3)</f>
        <v>0</v>
      </c>
    </row>
    <row r="4606" spans="1:10">
      <c r="A4606" t="s">
        <v>10</v>
      </c>
      <c r="B4606">
        <v>6</v>
      </c>
      <c r="C4606">
        <v>360</v>
      </c>
      <c r="D4606" t="str">
        <f>IF(OR(MOD((Table1[[#This Row],[Cycle]])-1,8)=0,Table1[[#This Row],[Cycle]]=1),"Yes","No")</f>
        <v>No</v>
      </c>
      <c r="F4606">
        <f t="shared" si="78"/>
        <v>0</v>
      </c>
      <c r="J4606">
        <f>ROUND(Table1[[#This Row],[Discharge Time (s)]]/3600,3)</f>
        <v>0</v>
      </c>
    </row>
    <row r="4607" spans="1:10">
      <c r="A4607" t="s">
        <v>10</v>
      </c>
      <c r="B4607">
        <v>6</v>
      </c>
      <c r="C4607">
        <v>362</v>
      </c>
      <c r="D4607" t="str">
        <f>IF(OR(MOD((Table1[[#This Row],[Cycle]])-1,8)=0,Table1[[#This Row],[Cycle]]=1),"Yes","No")</f>
        <v>No</v>
      </c>
      <c r="E4607">
        <v>1.0026973557538E-2</v>
      </c>
      <c r="F4607">
        <f t="shared" si="78"/>
        <v>10.026973557538</v>
      </c>
      <c r="H4607">
        <v>2.3294012546539307</v>
      </c>
      <c r="I4607">
        <v>57601.99171436207</v>
      </c>
      <c r="J4607">
        <f>ROUND(Table1[[#This Row],[Discharge Time (s)]]/3600,3)</f>
        <v>16.001000000000001</v>
      </c>
    </row>
    <row r="4608" spans="1:10">
      <c r="A4608" t="s">
        <v>10</v>
      </c>
      <c r="B4608">
        <v>6</v>
      </c>
      <c r="C4608">
        <v>363</v>
      </c>
      <c r="D4608" t="str">
        <f>IF(OR(MOD((Table1[[#This Row],[Cycle]])-1,8)=0,Table1[[#This Row],[Cycle]]=1),"Yes","No")</f>
        <v>No</v>
      </c>
      <c r="E4608">
        <v>1.0020535367977999E-2</v>
      </c>
      <c r="F4608">
        <f t="shared" si="78"/>
        <v>10.020535367977999</v>
      </c>
      <c r="H4608">
        <v>2.1107320785522461</v>
      </c>
      <c r="I4608">
        <v>57600.04259348879</v>
      </c>
      <c r="J4608">
        <f>ROUND(Table1[[#This Row],[Discharge Time (s)]]/3600,3)</f>
        <v>16</v>
      </c>
    </row>
    <row r="4609" spans="1:10">
      <c r="A4609" t="s">
        <v>10</v>
      </c>
      <c r="B4609">
        <v>6</v>
      </c>
      <c r="C4609">
        <v>364</v>
      </c>
      <c r="D4609" t="str">
        <f>IF(OR(MOD((Table1[[#This Row],[Cycle]])-1,8)=0,Table1[[#This Row],[Cycle]]=1),"Yes","No")</f>
        <v>No</v>
      </c>
      <c r="E4609">
        <v>1.0030153060819001E-2</v>
      </c>
      <c r="F4609">
        <f t="shared" si="78"/>
        <v>10.030153060819002</v>
      </c>
      <c r="H4609">
        <v>2.1986792087554932</v>
      </c>
      <c r="I4609">
        <v>57600.030493532126</v>
      </c>
      <c r="J4609">
        <f>ROUND(Table1[[#This Row],[Discharge Time (s)]]/3600,3)</f>
        <v>16</v>
      </c>
    </row>
    <row r="4610" spans="1:10">
      <c r="A4610" t="s">
        <v>10</v>
      </c>
      <c r="B4610">
        <v>6</v>
      </c>
      <c r="C4610">
        <v>365</v>
      </c>
      <c r="D4610" t="str">
        <f>IF(OR(MOD((Table1[[#This Row],[Cycle]])-1,8)=0,Table1[[#This Row],[Cycle]]=1),"Yes","No")</f>
        <v>No</v>
      </c>
      <c r="E4610">
        <v>1.0018518883800001E-2</v>
      </c>
      <c r="F4610">
        <f t="shared" si="78"/>
        <v>10.018518883800001</v>
      </c>
      <c r="H4610">
        <v>2.2403469085693359</v>
      </c>
      <c r="I4610">
        <v>57601.986795665536</v>
      </c>
      <c r="J4610">
        <f>ROUND(Table1[[#This Row],[Discharge Time (s)]]/3600,3)</f>
        <v>16.001000000000001</v>
      </c>
    </row>
    <row r="4611" spans="1:10">
      <c r="A4611" t="s">
        <v>10</v>
      </c>
      <c r="B4611">
        <v>6</v>
      </c>
      <c r="C4611">
        <v>366</v>
      </c>
      <c r="D4611" t="str">
        <f>IF(OR(MOD((Table1[[#This Row],[Cycle]])-1,8)=0,Table1[[#This Row],[Cycle]]=1),"Yes","No")</f>
        <v>No</v>
      </c>
      <c r="E4611">
        <v>1.0026306000156001E-2</v>
      </c>
      <c r="F4611">
        <f t="shared" si="78"/>
        <v>10.026306000156001</v>
      </c>
      <c r="H4611">
        <v>2.2403469085693359</v>
      </c>
      <c r="I4611">
        <v>57600.016789223395</v>
      </c>
      <c r="J4611">
        <f>ROUND(Table1[[#This Row],[Discharge Time (s)]]/3600,3)</f>
        <v>16</v>
      </c>
    </row>
    <row r="4612" spans="1:10">
      <c r="A4612" t="s">
        <v>10</v>
      </c>
      <c r="B4612">
        <v>6</v>
      </c>
      <c r="C4612">
        <v>367</v>
      </c>
      <c r="D4612" t="str">
        <f>IF(OR(MOD((Table1[[#This Row],[Cycle]])-1,8)=0,Table1[[#This Row],[Cycle]]=1),"Yes","No")</f>
        <v>No</v>
      </c>
      <c r="E4612">
        <v>1.0026967667013E-2</v>
      </c>
      <c r="F4612">
        <f t="shared" si="78"/>
        <v>10.026967667013</v>
      </c>
      <c r="H4612">
        <v>2.1986792087554932</v>
      </c>
      <c r="I4612">
        <v>57600.019674856885</v>
      </c>
      <c r="J4612">
        <f>ROUND(Table1[[#This Row],[Discharge Time (s)]]/3600,3)</f>
        <v>16</v>
      </c>
    </row>
    <row r="4613" spans="1:10">
      <c r="A4613" t="s">
        <v>10</v>
      </c>
      <c r="B4613">
        <v>6</v>
      </c>
      <c r="C4613">
        <v>368</v>
      </c>
      <c r="D4613" t="str">
        <f>IF(OR(MOD((Table1[[#This Row],[Cycle]])-1,8)=0,Table1[[#This Row],[Cycle]]=1),"Yes","No")</f>
        <v>No</v>
      </c>
      <c r="E4613">
        <v>0</v>
      </c>
      <c r="F4613">
        <f t="shared" si="78"/>
        <v>0</v>
      </c>
      <c r="H4613">
        <v>2.1986792087554932</v>
      </c>
      <c r="I4613">
        <v>0</v>
      </c>
      <c r="J4613">
        <f>ROUND(Table1[[#This Row],[Discharge Time (s)]]/3600,3)</f>
        <v>0</v>
      </c>
    </row>
    <row r="4614" spans="1:10">
      <c r="A4614" t="s">
        <v>10</v>
      </c>
      <c r="B4614">
        <v>6</v>
      </c>
      <c r="C4614">
        <v>370</v>
      </c>
      <c r="D4614" t="str">
        <f>IF(OR(MOD((Table1[[#This Row],[Cycle]])-1,8)=0,Table1[[#This Row],[Cycle]]=1),"Yes","No")</f>
        <v>No</v>
      </c>
      <c r="E4614">
        <v>1.0067356161520999E-2</v>
      </c>
      <c r="F4614">
        <f t="shared" si="78"/>
        <v>10.067356161520999</v>
      </c>
      <c r="H4614">
        <v>2.4176387786865234</v>
      </c>
      <c r="I4614">
        <v>57600.039381077018</v>
      </c>
      <c r="J4614">
        <f>ROUND(Table1[[#This Row],[Discharge Time (s)]]/3600,3)</f>
        <v>16</v>
      </c>
    </row>
    <row r="4615" spans="1:10">
      <c r="A4615" t="s">
        <v>10</v>
      </c>
      <c r="B4615">
        <v>6</v>
      </c>
      <c r="C4615">
        <v>371</v>
      </c>
      <c r="D4615" t="str">
        <f>IF(OR(MOD((Table1[[#This Row],[Cycle]])-1,8)=0,Table1[[#This Row],[Cycle]]=1),"Yes","No")</f>
        <v>No</v>
      </c>
      <c r="E4615">
        <v>1.0064971993007E-2</v>
      </c>
      <c r="F4615">
        <f t="shared" si="78"/>
        <v>10.064971993007001</v>
      </c>
      <c r="H4615">
        <v>2.2001159191131592</v>
      </c>
      <c r="I4615">
        <v>57600.037363263502</v>
      </c>
      <c r="J4615">
        <f>ROUND(Table1[[#This Row],[Discharge Time (s)]]/3600,3)</f>
        <v>16</v>
      </c>
    </row>
    <row r="4616" spans="1:10">
      <c r="A4616" t="s">
        <v>10</v>
      </c>
      <c r="B4616">
        <v>6</v>
      </c>
      <c r="C4616">
        <v>372</v>
      </c>
      <c r="D4616" t="str">
        <f>IF(OR(MOD((Table1[[#This Row],[Cycle]])-1,8)=0,Table1[[#This Row],[Cycle]]=1),"Yes","No")</f>
        <v>No</v>
      </c>
      <c r="E4616">
        <v>1.0060257744287E-2</v>
      </c>
      <c r="F4616">
        <f t="shared" si="78"/>
        <v>10.060257744287</v>
      </c>
      <c r="H4616">
        <v>2.2418105602264404</v>
      </c>
      <c r="I4616">
        <v>57600.039829608009</v>
      </c>
      <c r="J4616">
        <f>ROUND(Table1[[#This Row],[Discharge Time (s)]]/3600,3)</f>
        <v>16</v>
      </c>
    </row>
    <row r="4617" spans="1:10">
      <c r="A4617" t="s">
        <v>10</v>
      </c>
      <c r="B4617">
        <v>6</v>
      </c>
      <c r="C4617">
        <v>373</v>
      </c>
      <c r="D4617" t="str">
        <f>IF(OR(MOD((Table1[[#This Row],[Cycle]])-1,8)=0,Table1[[#This Row],[Cycle]]=1),"Yes","No")</f>
        <v>No</v>
      </c>
      <c r="E4617">
        <v>1.0051581650625E-2</v>
      </c>
      <c r="F4617">
        <f t="shared" si="78"/>
        <v>10.051581650625</v>
      </c>
      <c r="H4617">
        <v>2.1989841461181641</v>
      </c>
      <c r="I4617">
        <v>57600.039570266337</v>
      </c>
      <c r="J4617">
        <f>ROUND(Table1[[#This Row],[Discharge Time (s)]]/3600,3)</f>
        <v>16</v>
      </c>
    </row>
    <row r="4618" spans="1:10">
      <c r="A4618" t="s">
        <v>10</v>
      </c>
      <c r="B4618">
        <v>6</v>
      </c>
      <c r="C4618">
        <v>374</v>
      </c>
      <c r="D4618" t="str">
        <f>IF(OR(MOD((Table1[[#This Row],[Cycle]])-1,8)=0,Table1[[#This Row],[Cycle]]=1),"Yes","No")</f>
        <v>No</v>
      </c>
      <c r="E4618">
        <v>1.0053435192831001E-2</v>
      </c>
      <c r="F4618">
        <f t="shared" si="78"/>
        <v>10.053435192831001</v>
      </c>
      <c r="H4618">
        <v>2.2418105602264404</v>
      </c>
      <c r="I4618">
        <v>57600.039672302504</v>
      </c>
      <c r="J4618">
        <f>ROUND(Table1[[#This Row],[Discharge Time (s)]]/3600,3)</f>
        <v>16</v>
      </c>
    </row>
    <row r="4619" spans="1:10">
      <c r="A4619" t="s">
        <v>10</v>
      </c>
      <c r="B4619">
        <v>6</v>
      </c>
      <c r="C4619">
        <v>375</v>
      </c>
      <c r="D4619" t="str">
        <f>IF(OR(MOD((Table1[[#This Row],[Cycle]])-1,8)=0,Table1[[#This Row],[Cycle]]=1),"Yes","No")</f>
        <v>No</v>
      </c>
      <c r="E4619">
        <v>1.0053250392047E-2</v>
      </c>
      <c r="F4619">
        <f t="shared" si="78"/>
        <v>10.053250392047001</v>
      </c>
      <c r="H4619">
        <v>2.1989841461181641</v>
      </c>
      <c r="I4619">
        <v>57601.99482416219</v>
      </c>
      <c r="J4619">
        <f>ROUND(Table1[[#This Row],[Discharge Time (s)]]/3600,3)</f>
        <v>16.001000000000001</v>
      </c>
    </row>
    <row r="4620" spans="1:10">
      <c r="A4620" t="s">
        <v>10</v>
      </c>
      <c r="B4620">
        <v>6</v>
      </c>
      <c r="C4620">
        <v>376</v>
      </c>
      <c r="D4620" t="str">
        <f>IF(OR(MOD((Table1[[#This Row],[Cycle]])-1,8)=0,Table1[[#This Row],[Cycle]]=1),"Yes","No")</f>
        <v>No</v>
      </c>
      <c r="E4620">
        <v>0</v>
      </c>
      <c r="F4620">
        <f t="shared" si="78"/>
        <v>0</v>
      </c>
      <c r="H4620">
        <v>2.1989841461181641</v>
      </c>
      <c r="I4620">
        <v>0</v>
      </c>
      <c r="J4620">
        <f>ROUND(Table1[[#This Row],[Discharge Time (s)]]/3600,3)</f>
        <v>0</v>
      </c>
    </row>
    <row r="4621" spans="1:10">
      <c r="A4621" t="s">
        <v>10</v>
      </c>
      <c r="B4621">
        <v>6</v>
      </c>
      <c r="C4621">
        <v>378</v>
      </c>
      <c r="D4621" t="str">
        <f>IF(OR(MOD((Table1[[#This Row],[Cycle]])-1,8)=0,Table1[[#This Row],[Cycle]]=1),"Yes","No")</f>
        <v>No</v>
      </c>
      <c r="E4621">
        <v>1.0040030726370001E-2</v>
      </c>
      <c r="F4621">
        <f t="shared" si="78"/>
        <v>10.04003072637</v>
      </c>
      <c r="H4621">
        <v>2.3749027252197266</v>
      </c>
      <c r="I4621">
        <v>57602.006490330416</v>
      </c>
      <c r="J4621">
        <f>ROUND(Table1[[#This Row],[Discharge Time (s)]]/3600,3)</f>
        <v>16.001000000000001</v>
      </c>
    </row>
    <row r="4622" spans="1:10">
      <c r="A4622" t="s">
        <v>10</v>
      </c>
      <c r="B4622">
        <v>6</v>
      </c>
      <c r="C4622">
        <v>379</v>
      </c>
      <c r="D4622" t="str">
        <f>IF(OR(MOD((Table1[[#This Row],[Cycle]])-1,8)=0,Table1[[#This Row],[Cycle]]=1),"Yes","No")</f>
        <v>No</v>
      </c>
      <c r="E4622">
        <v>2.0175245700000001E-6</v>
      </c>
      <c r="F4622">
        <f t="shared" si="78"/>
        <v>2.01752457E-3</v>
      </c>
      <c r="H4622">
        <v>2.2418105602264404</v>
      </c>
      <c r="I4622">
        <v>4113.2771060774103</v>
      </c>
      <c r="J4622">
        <f>ROUND(Table1[[#This Row],[Discharge Time (s)]]/3600,3)</f>
        <v>1.143</v>
      </c>
    </row>
    <row r="4623" spans="1:10">
      <c r="A4623" t="s">
        <v>10</v>
      </c>
      <c r="B4623">
        <v>6</v>
      </c>
      <c r="C4623">
        <v>380</v>
      </c>
      <c r="D4623" t="str">
        <f>IF(OR(MOD((Table1[[#This Row],[Cycle]])-1,8)=0,Table1[[#This Row],[Cycle]]=1),"Yes","No")</f>
        <v>No</v>
      </c>
      <c r="E4623">
        <v>1.5328896789999999E-6</v>
      </c>
      <c r="F4623">
        <f t="shared" si="78"/>
        <v>1.5328896789999998E-3</v>
      </c>
      <c r="H4623">
        <v>0.14285130798816681</v>
      </c>
      <c r="I4623">
        <v>3834.09153030999</v>
      </c>
      <c r="J4623">
        <f>ROUND(Table1[[#This Row],[Discharge Time (s)]]/3600,3)</f>
        <v>1.0649999999999999</v>
      </c>
    </row>
    <row r="4624" spans="1:10">
      <c r="A4624" t="s">
        <v>10</v>
      </c>
      <c r="B4624">
        <v>6</v>
      </c>
      <c r="C4624">
        <v>381</v>
      </c>
      <c r="D4624" t="str">
        <f>IF(OR(MOD((Table1[[#This Row],[Cycle]])-1,8)=0,Table1[[#This Row],[Cycle]]=1),"Yes","No")</f>
        <v>No</v>
      </c>
      <c r="E4624">
        <v>1.2939722397E-5</v>
      </c>
      <c r="F4624">
        <f t="shared" si="78"/>
        <v>1.2939722397E-2</v>
      </c>
      <c r="H4624">
        <v>85.496505737304688</v>
      </c>
      <c r="I4624">
        <v>6308.1723217791568</v>
      </c>
      <c r="J4624">
        <f>ROUND(Table1[[#This Row],[Discharge Time (s)]]/3600,3)</f>
        <v>1.752</v>
      </c>
    </row>
    <row r="4625" spans="1:10">
      <c r="A4625" t="s">
        <v>10</v>
      </c>
      <c r="B4625">
        <v>6</v>
      </c>
      <c r="C4625">
        <v>382</v>
      </c>
      <c r="D4625" t="str">
        <f>IF(OR(MOD((Table1[[#This Row],[Cycle]])-1,8)=0,Table1[[#This Row],[Cycle]]=1),"Yes","No")</f>
        <v>No</v>
      </c>
      <c r="E4625">
        <v>1.8106064709999999E-6</v>
      </c>
      <c r="F4625">
        <f t="shared" si="78"/>
        <v>1.810606471E-3</v>
      </c>
      <c r="H4625">
        <v>3.1665370464324951</v>
      </c>
      <c r="I4625">
        <v>3973.2437284211633</v>
      </c>
      <c r="J4625">
        <f>ROUND(Table1[[#This Row],[Discharge Time (s)]]/3600,3)</f>
        <v>1.1040000000000001</v>
      </c>
    </row>
    <row r="4626" spans="1:10">
      <c r="A4626" t="s">
        <v>10</v>
      </c>
      <c r="B4626">
        <v>6</v>
      </c>
      <c r="C4626">
        <v>383</v>
      </c>
      <c r="D4626" t="str">
        <f>IF(OR(MOD((Table1[[#This Row],[Cycle]])-1,8)=0,Table1[[#This Row],[Cycle]]=1),"Yes","No")</f>
        <v>No</v>
      </c>
      <c r="E4626">
        <v>1.24362806E-6</v>
      </c>
      <c r="F4626">
        <f t="shared" si="78"/>
        <v>1.2436280600000001E-3</v>
      </c>
      <c r="H4626">
        <v>0.16665984690189362</v>
      </c>
      <c r="I4626">
        <v>3582.3745677601391</v>
      </c>
      <c r="J4626">
        <f>ROUND(Table1[[#This Row],[Discharge Time (s)]]/3600,3)</f>
        <v>0.995</v>
      </c>
    </row>
    <row r="4627" spans="1:10">
      <c r="A4627" t="s">
        <v>10</v>
      </c>
      <c r="B4627">
        <v>6</v>
      </c>
      <c r="C4627">
        <v>384</v>
      </c>
      <c r="D4627" t="str">
        <f>IF(OR(MOD((Table1[[#This Row],[Cycle]])-1,8)=0,Table1[[#This Row],[Cycle]]=1),"Yes","No")</f>
        <v>No</v>
      </c>
      <c r="E4627">
        <v>0</v>
      </c>
      <c r="F4627">
        <f t="shared" si="78"/>
        <v>0</v>
      </c>
      <c r="H4627">
        <v>0.16665984690189362</v>
      </c>
      <c r="I4627">
        <v>0</v>
      </c>
      <c r="J4627">
        <f>ROUND(Table1[[#This Row],[Discharge Time (s)]]/3600,3)</f>
        <v>0</v>
      </c>
    </row>
    <row r="4628" spans="1:10">
      <c r="A4628" t="s">
        <v>10</v>
      </c>
      <c r="B4628">
        <v>6</v>
      </c>
      <c r="C4628">
        <v>386</v>
      </c>
      <c r="D4628" t="str">
        <f>IF(OR(MOD((Table1[[#This Row],[Cycle]])-1,8)=0,Table1[[#This Row],[Cycle]]=1),"Yes","No")</f>
        <v>No</v>
      </c>
      <c r="E4628">
        <v>1.0022898754183E-2</v>
      </c>
      <c r="F4628">
        <f t="shared" si="78"/>
        <v>10.022898754183</v>
      </c>
      <c r="H4628">
        <v>2.4188826084136963</v>
      </c>
      <c r="I4628">
        <v>57600.039633405955</v>
      </c>
      <c r="J4628">
        <f>ROUND(Table1[[#This Row],[Discharge Time (s)]]/3600,3)</f>
        <v>16</v>
      </c>
    </row>
    <row r="4629" spans="1:10">
      <c r="A4629" t="s">
        <v>10</v>
      </c>
      <c r="B4629">
        <v>6</v>
      </c>
      <c r="C4629">
        <v>387</v>
      </c>
      <c r="D4629" t="str">
        <f>IF(OR(MOD((Table1[[#This Row],[Cycle]])-1,8)=0,Table1[[#This Row],[Cycle]]=1),"Yes","No")</f>
        <v>No</v>
      </c>
      <c r="E4629">
        <v>1.0022360919315E-2</v>
      </c>
      <c r="F4629">
        <f t="shared" si="78"/>
        <v>10.022360919315</v>
      </c>
      <c r="H4629">
        <v>2.3736817836761475</v>
      </c>
      <c r="I4629">
        <v>57600.039789255607</v>
      </c>
      <c r="J4629">
        <f>ROUND(Table1[[#This Row],[Discharge Time (s)]]/3600,3)</f>
        <v>16</v>
      </c>
    </row>
    <row r="4630" spans="1:10">
      <c r="A4630" t="s">
        <v>10</v>
      </c>
      <c r="B4630">
        <v>6</v>
      </c>
      <c r="C4630">
        <v>388</v>
      </c>
      <c r="D4630" t="str">
        <f>IF(OR(MOD((Table1[[#This Row],[Cycle]])-1,8)=0,Table1[[#This Row],[Cycle]]=1),"Yes","No")</f>
        <v>No</v>
      </c>
      <c r="E4630">
        <v>1.0018448778636E-2</v>
      </c>
      <c r="F4630">
        <f t="shared" si="78"/>
        <v>10.018448778636001</v>
      </c>
      <c r="H4630">
        <v>2.332122802734375</v>
      </c>
      <c r="I4630">
        <v>57600.039576863062</v>
      </c>
      <c r="J4630">
        <f>ROUND(Table1[[#This Row],[Discharge Time (s)]]/3600,3)</f>
        <v>16</v>
      </c>
    </row>
    <row r="4631" spans="1:10">
      <c r="A4631" t="s">
        <v>10</v>
      </c>
      <c r="B4631">
        <v>6</v>
      </c>
      <c r="C4631">
        <v>389</v>
      </c>
      <c r="D4631" t="str">
        <f>IF(OR(MOD((Table1[[#This Row],[Cycle]])-1,8)=0,Table1[[#This Row],[Cycle]]=1),"Yes","No")</f>
        <v>No</v>
      </c>
      <c r="E4631">
        <v>1.0020671585590999E-2</v>
      </c>
      <c r="F4631">
        <f t="shared" si="78"/>
        <v>10.020671585591</v>
      </c>
      <c r="H4631">
        <v>2.4176387786865234</v>
      </c>
      <c r="I4631">
        <v>57600.041708423014</v>
      </c>
      <c r="J4631">
        <f>ROUND(Table1[[#This Row],[Discharge Time (s)]]/3600,3)</f>
        <v>16</v>
      </c>
    </row>
    <row r="4632" spans="1:10">
      <c r="A4632" t="s">
        <v>10</v>
      </c>
      <c r="B4632">
        <v>6</v>
      </c>
      <c r="C4632">
        <v>390</v>
      </c>
      <c r="D4632" t="str">
        <f>IF(OR(MOD((Table1[[#This Row],[Cycle]])-1,8)=0,Table1[[#This Row],[Cycle]]=1),"Yes","No")</f>
        <v>No</v>
      </c>
      <c r="E4632">
        <v>1.0019598275536E-2</v>
      </c>
      <c r="F4632">
        <f t="shared" si="78"/>
        <v>10.019598275536</v>
      </c>
      <c r="H4632">
        <v>2.3309230804443359</v>
      </c>
      <c r="I4632">
        <v>57600.039761931723</v>
      </c>
      <c r="J4632">
        <f>ROUND(Table1[[#This Row],[Discharge Time (s)]]/3600,3)</f>
        <v>16</v>
      </c>
    </row>
    <row r="4633" spans="1:10">
      <c r="A4633" t="s">
        <v>10</v>
      </c>
      <c r="B4633">
        <v>6</v>
      </c>
      <c r="C4633">
        <v>391</v>
      </c>
      <c r="D4633" t="str">
        <f>IF(OR(MOD((Table1[[#This Row],[Cycle]])-1,8)=0,Table1[[#This Row],[Cycle]]=1),"Yes","No")</f>
        <v>No</v>
      </c>
      <c r="E4633">
        <v>1.0016955935836E-2</v>
      </c>
      <c r="F4633">
        <f t="shared" si="78"/>
        <v>10.016955935836</v>
      </c>
      <c r="H4633">
        <v>2.4603309631347656</v>
      </c>
      <c r="I4633">
        <v>57601.990155992826</v>
      </c>
      <c r="J4633">
        <f>ROUND(Table1[[#This Row],[Discharge Time (s)]]/3600,3)</f>
        <v>16.001000000000001</v>
      </c>
    </row>
    <row r="4634" spans="1:10">
      <c r="A4634" t="s">
        <v>10</v>
      </c>
      <c r="B4634">
        <v>6</v>
      </c>
      <c r="C4634">
        <v>392</v>
      </c>
      <c r="D4634" t="str">
        <f>IF(OR(MOD((Table1[[#This Row],[Cycle]])-1,8)=0,Table1[[#This Row],[Cycle]]=1),"Yes","No")</f>
        <v>No</v>
      </c>
      <c r="E4634">
        <v>0</v>
      </c>
      <c r="F4634">
        <f t="shared" si="78"/>
        <v>0</v>
      </c>
      <c r="H4634">
        <v>2.4603309631347656</v>
      </c>
      <c r="I4634">
        <v>0</v>
      </c>
      <c r="J4634">
        <f>ROUND(Table1[[#This Row],[Discharge Time (s)]]/3600,3)</f>
        <v>0</v>
      </c>
    </row>
    <row r="4635" spans="1:10">
      <c r="A4635" t="s">
        <v>10</v>
      </c>
      <c r="B4635">
        <v>6</v>
      </c>
      <c r="C4635">
        <v>394</v>
      </c>
      <c r="D4635" t="str">
        <f>IF(OR(MOD((Table1[[#This Row],[Cycle]])-1,8)=0,Table1[[#This Row],[Cycle]]=1),"Yes","No")</f>
        <v>No</v>
      </c>
      <c r="E4635">
        <v>1.0025284248780001E-2</v>
      </c>
      <c r="F4635">
        <f t="shared" si="78"/>
        <v>10.02528424878</v>
      </c>
      <c r="H4635">
        <v>2.5921344757080078</v>
      </c>
      <c r="I4635">
        <v>57600.041728762066</v>
      </c>
      <c r="J4635">
        <f>ROUND(Table1[[#This Row],[Discharge Time (s)]]/3600,3)</f>
        <v>16</v>
      </c>
    </row>
    <row r="4636" spans="1:10">
      <c r="A4636" t="s">
        <v>10</v>
      </c>
      <c r="B4636">
        <v>6</v>
      </c>
      <c r="C4636">
        <v>395</v>
      </c>
      <c r="D4636" t="str">
        <f>IF(OR(MOD((Table1[[#This Row],[Cycle]])-1,8)=0,Table1[[#This Row],[Cycle]]=1),"Yes","No")</f>
        <v>No</v>
      </c>
      <c r="E4636">
        <v>1.004216916493E-2</v>
      </c>
      <c r="F4636">
        <f t="shared" si="78"/>
        <v>10.04216916493</v>
      </c>
      <c r="H4636">
        <v>2.4176387786865234</v>
      </c>
      <c r="I4636">
        <v>57600.024706342941</v>
      </c>
      <c r="J4636">
        <f>ROUND(Table1[[#This Row],[Discharge Time (s)]]/3600,3)</f>
        <v>16</v>
      </c>
    </row>
    <row r="4637" spans="1:10">
      <c r="A4637" t="s">
        <v>10</v>
      </c>
      <c r="B4637">
        <v>6</v>
      </c>
      <c r="C4637">
        <v>396</v>
      </c>
      <c r="D4637" t="str">
        <f>IF(OR(MOD((Table1[[#This Row],[Cycle]])-1,8)=0,Table1[[#This Row],[Cycle]]=1),"Yes","No")</f>
        <v>No</v>
      </c>
      <c r="E4637">
        <v>1.0069275420437999E-2</v>
      </c>
      <c r="F4637">
        <f t="shared" si="78"/>
        <v>10.069275420438</v>
      </c>
      <c r="H4637">
        <v>2.4590673446655273</v>
      </c>
      <c r="I4637">
        <v>57600.03972767372</v>
      </c>
      <c r="J4637">
        <f>ROUND(Table1[[#This Row],[Discharge Time (s)]]/3600,3)</f>
        <v>16</v>
      </c>
    </row>
    <row r="4638" spans="1:10">
      <c r="A4638" t="s">
        <v>10</v>
      </c>
      <c r="B4638">
        <v>6</v>
      </c>
      <c r="C4638">
        <v>397</v>
      </c>
      <c r="D4638" t="str">
        <f>IF(OR(MOD((Table1[[#This Row],[Cycle]])-1,8)=0,Table1[[#This Row],[Cycle]]=1),"Yes","No")</f>
        <v>No</v>
      </c>
      <c r="E4638">
        <v>1.0074344726719E-2</v>
      </c>
      <c r="F4638">
        <f t="shared" si="78"/>
        <v>10.074344726719</v>
      </c>
      <c r="H4638">
        <v>2.3749027252197266</v>
      </c>
      <c r="I4638">
        <v>57600.039538432582</v>
      </c>
      <c r="J4638">
        <f>ROUND(Table1[[#This Row],[Discharge Time (s)]]/3600,3)</f>
        <v>16</v>
      </c>
    </row>
    <row r="4639" spans="1:10">
      <c r="A4639" t="s">
        <v>10</v>
      </c>
      <c r="B4639">
        <v>6</v>
      </c>
      <c r="C4639">
        <v>398</v>
      </c>
      <c r="D4639" t="str">
        <f>IF(OR(MOD((Table1[[#This Row],[Cycle]])-1,8)=0,Table1[[#This Row],[Cycle]]=1),"Yes","No")</f>
        <v>No</v>
      </c>
      <c r="E4639">
        <v>1.0075767697552E-2</v>
      </c>
      <c r="F4639">
        <f t="shared" si="78"/>
        <v>10.075767697551999</v>
      </c>
      <c r="H4639">
        <v>2.4628622531890869</v>
      </c>
      <c r="I4639">
        <v>57600.039667504694</v>
      </c>
      <c r="J4639">
        <f>ROUND(Table1[[#This Row],[Discharge Time (s)]]/3600,3)</f>
        <v>16</v>
      </c>
    </row>
    <row r="4640" spans="1:10">
      <c r="A4640" t="s">
        <v>10</v>
      </c>
      <c r="B4640">
        <v>6</v>
      </c>
      <c r="C4640">
        <v>399</v>
      </c>
      <c r="D4640" t="str">
        <f>IF(OR(MOD((Table1[[#This Row],[Cycle]])-1,8)=0,Table1[[#This Row],[Cycle]]=1),"Yes","No")</f>
        <v>No</v>
      </c>
      <c r="E4640">
        <v>1.0077867746326999E-2</v>
      </c>
      <c r="F4640">
        <f t="shared" si="78"/>
        <v>10.077867746327</v>
      </c>
      <c r="H4640">
        <v>2.4176387786865234</v>
      </c>
      <c r="I4640">
        <v>57600.039442069101</v>
      </c>
      <c r="J4640">
        <f>ROUND(Table1[[#This Row],[Discharge Time (s)]]/3600,3)</f>
        <v>16</v>
      </c>
    </row>
    <row r="4641" spans="1:10">
      <c r="A4641" t="s">
        <v>10</v>
      </c>
      <c r="B4641">
        <v>6</v>
      </c>
      <c r="C4641">
        <v>400</v>
      </c>
      <c r="D4641" t="str">
        <f>IF(OR(MOD((Table1[[#This Row],[Cycle]])-1,8)=0,Table1[[#This Row],[Cycle]]=1),"Yes","No")</f>
        <v>No</v>
      </c>
      <c r="E4641">
        <v>0</v>
      </c>
      <c r="F4641">
        <f t="shared" si="78"/>
        <v>0</v>
      </c>
      <c r="H4641">
        <v>2.4176387786865234</v>
      </c>
      <c r="I4641">
        <v>0</v>
      </c>
      <c r="J4641">
        <f>ROUND(Table1[[#This Row],[Discharge Time (s)]]/3600,3)</f>
        <v>0</v>
      </c>
    </row>
    <row r="4642" spans="1:10">
      <c r="A4642" t="s">
        <v>10</v>
      </c>
      <c r="B4642">
        <v>6</v>
      </c>
      <c r="C4642">
        <v>402</v>
      </c>
      <c r="D4642" t="str">
        <f>IF(OR(MOD((Table1[[#This Row],[Cycle]])-1,8)=0,Table1[[#This Row],[Cycle]]=1),"Yes","No")</f>
        <v>No</v>
      </c>
      <c r="E4642">
        <v>1.0073711862339E-2</v>
      </c>
      <c r="F4642">
        <f t="shared" si="78"/>
        <v>10.073711862339</v>
      </c>
      <c r="H4642">
        <v>2.5068418979644775</v>
      </c>
      <c r="I4642">
        <v>57602.0054468038</v>
      </c>
      <c r="J4642">
        <f>ROUND(Table1[[#This Row],[Discharge Time (s)]]/3600,3)</f>
        <v>16.001000000000001</v>
      </c>
    </row>
    <row r="4643" spans="1:10">
      <c r="A4643" t="s">
        <v>10</v>
      </c>
      <c r="B4643">
        <v>6</v>
      </c>
      <c r="C4643">
        <v>403</v>
      </c>
      <c r="D4643" t="str">
        <f>IF(OR(MOD((Table1[[#This Row],[Cycle]])-1,8)=0,Table1[[#This Row],[Cycle]]=1),"Yes","No")</f>
        <v>No</v>
      </c>
      <c r="E4643">
        <v>1.0078263000070999E-2</v>
      </c>
      <c r="F4643">
        <f t="shared" si="78"/>
        <v>10.078263000070999</v>
      </c>
      <c r="H4643">
        <v>2.332122802734375</v>
      </c>
      <c r="I4643">
        <v>57601.991842174175</v>
      </c>
      <c r="J4643">
        <f>ROUND(Table1[[#This Row],[Discharge Time (s)]]/3600,3)</f>
        <v>16.001000000000001</v>
      </c>
    </row>
    <row r="4644" spans="1:10">
      <c r="A4644" t="s">
        <v>10</v>
      </c>
      <c r="B4644">
        <v>6</v>
      </c>
      <c r="C4644">
        <v>404</v>
      </c>
      <c r="D4644" t="str">
        <f>IF(OR(MOD((Table1[[#This Row],[Cycle]])-1,8)=0,Table1[[#This Row],[Cycle]]=1),"Yes","No")</f>
        <v>No</v>
      </c>
      <c r="E4644">
        <v>1.0078915957965E-2</v>
      </c>
      <c r="F4644">
        <f t="shared" si="78"/>
        <v>10.078915957965</v>
      </c>
      <c r="H4644">
        <v>2.4188826084136963</v>
      </c>
      <c r="I4644">
        <v>57602.005543492312</v>
      </c>
      <c r="J4644">
        <f>ROUND(Table1[[#This Row],[Discharge Time (s)]]/3600,3)</f>
        <v>16.001000000000001</v>
      </c>
    </row>
    <row r="4645" spans="1:10">
      <c r="A4645" t="s">
        <v>10</v>
      </c>
      <c r="B4645">
        <v>6</v>
      </c>
      <c r="C4645">
        <v>405</v>
      </c>
      <c r="D4645" t="str">
        <f>IF(OR(MOD((Table1[[#This Row],[Cycle]])-1,8)=0,Table1[[#This Row],[Cycle]]=1),"Yes","No")</f>
        <v>No</v>
      </c>
      <c r="E4645">
        <v>1.0075682410096E-2</v>
      </c>
      <c r="F4645">
        <f t="shared" si="78"/>
        <v>10.075682410096</v>
      </c>
      <c r="H4645">
        <v>2.4615960121154785</v>
      </c>
      <c r="I4645">
        <v>57600.038880572749</v>
      </c>
      <c r="J4645">
        <f>ROUND(Table1[[#This Row],[Discharge Time (s)]]/3600,3)</f>
        <v>16</v>
      </c>
    </row>
    <row r="4646" spans="1:10">
      <c r="A4646" t="s">
        <v>10</v>
      </c>
      <c r="B4646">
        <v>6</v>
      </c>
      <c r="C4646">
        <v>406</v>
      </c>
      <c r="D4646" t="str">
        <f>IF(OR(MOD((Table1[[#This Row],[Cycle]])-1,8)=0,Table1[[#This Row],[Cycle]]=1),"Yes","No")</f>
        <v>No</v>
      </c>
      <c r="E4646">
        <v>1.0050781063527E-2</v>
      </c>
      <c r="F4646">
        <f t="shared" si="78"/>
        <v>10.050781063526999</v>
      </c>
      <c r="H4646">
        <v>2.4188826084136963</v>
      </c>
      <c r="I4646">
        <v>57600.039864318795</v>
      </c>
      <c r="J4646">
        <f>ROUND(Table1[[#This Row],[Discharge Time (s)]]/3600,3)</f>
        <v>16</v>
      </c>
    </row>
    <row r="4647" spans="1:10">
      <c r="A4647" t="s">
        <v>10</v>
      </c>
      <c r="B4647">
        <v>6</v>
      </c>
      <c r="C4647">
        <v>407</v>
      </c>
      <c r="D4647" t="str">
        <f>IF(OR(MOD((Table1[[#This Row],[Cycle]])-1,8)=0,Table1[[#This Row],[Cycle]]=1),"Yes","No")</f>
        <v>No</v>
      </c>
      <c r="E4647">
        <v>1.0047448695335E-2</v>
      </c>
      <c r="F4647">
        <f t="shared" si="78"/>
        <v>10.047448695335</v>
      </c>
      <c r="H4647">
        <v>2.4188826084136963</v>
      </c>
      <c r="I4647">
        <v>57600.039820730824</v>
      </c>
      <c r="J4647">
        <f>ROUND(Table1[[#This Row],[Discharge Time (s)]]/3600,3)</f>
        <v>16</v>
      </c>
    </row>
    <row r="4648" spans="1:10">
      <c r="A4648" t="s">
        <v>10</v>
      </c>
      <c r="B4648">
        <v>6</v>
      </c>
      <c r="C4648">
        <v>408</v>
      </c>
      <c r="D4648" t="str">
        <f>IF(OR(MOD((Table1[[#This Row],[Cycle]])-1,8)=0,Table1[[#This Row],[Cycle]]=1),"Yes","No")</f>
        <v>No</v>
      </c>
      <c r="E4648">
        <v>0</v>
      </c>
      <c r="F4648">
        <f t="shared" si="78"/>
        <v>0</v>
      </c>
      <c r="H4648">
        <v>2.4188826084136963</v>
      </c>
      <c r="I4648">
        <v>0</v>
      </c>
      <c r="J4648">
        <f>ROUND(Table1[[#This Row],[Discharge Time (s)]]/3600,3)</f>
        <v>0</v>
      </c>
    </row>
    <row r="4649" spans="1:10">
      <c r="A4649" t="s">
        <v>10</v>
      </c>
      <c r="B4649">
        <v>6</v>
      </c>
      <c r="C4649">
        <v>410</v>
      </c>
      <c r="D4649" t="str">
        <f>IF(OR(MOD((Table1[[#This Row],[Cycle]])-1,8)=0,Table1[[#This Row],[Cycle]]=1),"Yes","No")</f>
        <v>No</v>
      </c>
      <c r="E4649">
        <v>1.004626450139E-2</v>
      </c>
      <c r="F4649">
        <f t="shared" si="78"/>
        <v>10.04626450139</v>
      </c>
      <c r="H4649">
        <v>2.5495100021362305</v>
      </c>
      <c r="I4649">
        <v>57602.004804132361</v>
      </c>
      <c r="J4649">
        <f>ROUND(Table1[[#This Row],[Discharge Time (s)]]/3600,3)</f>
        <v>16.001000000000001</v>
      </c>
    </row>
    <row r="4650" spans="1:10">
      <c r="A4650" t="s">
        <v>10</v>
      </c>
      <c r="B4650">
        <v>6</v>
      </c>
      <c r="C4650">
        <v>411</v>
      </c>
      <c r="D4650" t="str">
        <f>IF(OR(MOD((Table1[[#This Row],[Cycle]])-1,8)=0,Table1[[#This Row],[Cycle]]=1),"Yes","No")</f>
        <v>No</v>
      </c>
      <c r="E4650">
        <v>1.0049783535157999E-2</v>
      </c>
      <c r="F4650">
        <f t="shared" si="78"/>
        <v>10.049783535157999</v>
      </c>
      <c r="H4650">
        <v>2.4188826084136963</v>
      </c>
      <c r="I4650">
        <v>57600.03976052384</v>
      </c>
      <c r="J4650">
        <f>ROUND(Table1[[#This Row],[Discharge Time (s)]]/3600,3)</f>
        <v>16</v>
      </c>
    </row>
    <row r="4651" spans="1:10">
      <c r="A4651" t="s">
        <v>10</v>
      </c>
      <c r="B4651">
        <v>6</v>
      </c>
      <c r="C4651">
        <v>412</v>
      </c>
      <c r="D4651" t="str">
        <f>IF(OR(MOD((Table1[[#This Row],[Cycle]])-1,8)=0,Table1[[#This Row],[Cycle]]=1),"Yes","No")</f>
        <v>No</v>
      </c>
      <c r="E4651">
        <v>1.0047847745881E-2</v>
      </c>
      <c r="F4651">
        <f t="shared" si="78"/>
        <v>10.047847745881</v>
      </c>
      <c r="H4651">
        <v>2.4188826084136963</v>
      </c>
      <c r="I4651">
        <v>57600.039505003107</v>
      </c>
      <c r="J4651">
        <f>ROUND(Table1[[#This Row],[Discharge Time (s)]]/3600,3)</f>
        <v>16</v>
      </c>
    </row>
    <row r="4652" spans="1:10">
      <c r="A4652" t="s">
        <v>10</v>
      </c>
      <c r="B4652">
        <v>6</v>
      </c>
      <c r="C4652">
        <v>413</v>
      </c>
      <c r="D4652" t="str">
        <f>IF(OR(MOD((Table1[[#This Row],[Cycle]])-1,8)=0,Table1[[#This Row],[Cycle]]=1),"Yes","No")</f>
        <v>No</v>
      </c>
      <c r="E4652">
        <v>1.0046531487510999E-2</v>
      </c>
      <c r="F4652">
        <f t="shared" si="78"/>
        <v>10.046531487511</v>
      </c>
      <c r="H4652">
        <v>2.3749027252197266</v>
      </c>
      <c r="I4652">
        <v>57602.005769391355</v>
      </c>
      <c r="J4652">
        <f>ROUND(Table1[[#This Row],[Discharge Time (s)]]/3600,3)</f>
        <v>16.001000000000001</v>
      </c>
    </row>
    <row r="4653" spans="1:10">
      <c r="A4653" t="s">
        <v>10</v>
      </c>
      <c r="B4653">
        <v>6</v>
      </c>
      <c r="C4653">
        <v>414</v>
      </c>
      <c r="D4653" t="str">
        <f>IF(OR(MOD((Table1[[#This Row],[Cycle]])-1,8)=0,Table1[[#This Row],[Cycle]]=1),"Yes","No")</f>
        <v>No</v>
      </c>
      <c r="E4653">
        <v>8.8252476851310001E-3</v>
      </c>
      <c r="F4653">
        <f t="shared" si="78"/>
        <v>8.825247685131</v>
      </c>
      <c r="H4653">
        <v>2.5042655467987061</v>
      </c>
      <c r="I4653">
        <v>49480.536917452977</v>
      </c>
      <c r="J4653">
        <f>ROUND(Table1[[#This Row],[Discharge Time (s)]]/3600,3)</f>
        <v>13.744999999999999</v>
      </c>
    </row>
    <row r="4654" spans="1:10" hidden="1">
      <c r="A4654" t="s">
        <v>11</v>
      </c>
      <c r="B4654">
        <v>6</v>
      </c>
      <c r="C4654">
        <v>196</v>
      </c>
      <c r="D4654" t="str">
        <f>IF(OR(MOD((Table1[[#This Row],[Cycle]])-1,8)=0,Table1[[#This Row],[Cycle]]=1),"Yes","No")</f>
        <v>No</v>
      </c>
      <c r="E4654">
        <v>9.9805255942339993E-3</v>
      </c>
      <c r="F4654">
        <f t="shared" si="78"/>
        <v>9.980525594233999</v>
      </c>
      <c r="H4654">
        <v>3.6909856796264648</v>
      </c>
      <c r="I4654">
        <v>57600.037575115603</v>
      </c>
      <c r="J4654">
        <f>ROUND(Table1[[#This Row],[Discharge Time (s)]]/3600,3)</f>
        <v>16</v>
      </c>
    </row>
    <row r="4655" spans="1:10" hidden="1">
      <c r="A4655" t="s">
        <v>11</v>
      </c>
      <c r="B4655">
        <v>6</v>
      </c>
      <c r="C4655">
        <v>197</v>
      </c>
      <c r="D4655" t="str">
        <f>IF(OR(MOD((Table1[[#This Row],[Cycle]])-1,8)=0,Table1[[#This Row],[Cycle]]=1),"Yes","No")</f>
        <v>No</v>
      </c>
      <c r="E4655">
        <v>9.9601935095500003E-3</v>
      </c>
      <c r="F4655">
        <f t="shared" si="78"/>
        <v>9.9601935095500007</v>
      </c>
      <c r="H4655">
        <v>3.650749683380127</v>
      </c>
      <c r="I4655">
        <v>57600.03789343212</v>
      </c>
      <c r="J4655">
        <f>ROUND(Table1[[#This Row],[Discharge Time (s)]]/3600,3)</f>
        <v>16</v>
      </c>
    </row>
    <row r="4656" spans="1:10" hidden="1">
      <c r="A4656" t="s">
        <v>11</v>
      </c>
      <c r="B4656">
        <v>6</v>
      </c>
      <c r="C4656">
        <v>198</v>
      </c>
      <c r="D4656" t="str">
        <f>IF(OR(MOD((Table1[[#This Row],[Cycle]])-1,8)=0,Table1[[#This Row],[Cycle]]=1),"Yes","No")</f>
        <v>No</v>
      </c>
      <c r="E4656">
        <v>9.9583122421020003E-3</v>
      </c>
      <c r="F4656">
        <f t="shared" si="78"/>
        <v>9.9583122421020001</v>
      </c>
      <c r="H4656">
        <v>3.7769496440887451</v>
      </c>
      <c r="I4656">
        <v>57600.0379027323</v>
      </c>
      <c r="J4656">
        <f>ROUND(Table1[[#This Row],[Discharge Time (s)]]/3600,3)</f>
        <v>16</v>
      </c>
    </row>
    <row r="4657" spans="1:10" hidden="1">
      <c r="A4657" t="s">
        <v>11</v>
      </c>
      <c r="B4657">
        <v>6</v>
      </c>
      <c r="C4657">
        <v>199</v>
      </c>
      <c r="D4657" t="str">
        <f>IF(OR(MOD((Table1[[#This Row],[Cycle]])-1,8)=0,Table1[[#This Row],[Cycle]]=1),"Yes","No")</f>
        <v>No</v>
      </c>
      <c r="E4657">
        <v>9.9650341524990006E-3</v>
      </c>
      <c r="F4657">
        <f t="shared" ref="F4657:F4720" si="79">1000*E4657</f>
        <v>9.9650341524990012</v>
      </c>
      <c r="H4657">
        <v>3.6067647933959961</v>
      </c>
      <c r="I4657">
        <v>57600.03779861184</v>
      </c>
      <c r="J4657">
        <f>ROUND(Table1[[#This Row],[Discharge Time (s)]]/3600,3)</f>
        <v>16</v>
      </c>
    </row>
    <row r="4658" spans="1:10" hidden="1">
      <c r="A4658" t="s">
        <v>11</v>
      </c>
      <c r="B4658">
        <v>6</v>
      </c>
      <c r="C4658">
        <v>200</v>
      </c>
      <c r="D4658" t="str">
        <f>IF(OR(MOD((Table1[[#This Row],[Cycle]])-1,8)=0,Table1[[#This Row],[Cycle]]=1),"Yes","No")</f>
        <v>No</v>
      </c>
      <c r="E4658">
        <v>0</v>
      </c>
      <c r="F4658">
        <f t="shared" si="79"/>
        <v>0</v>
      </c>
      <c r="H4658">
        <v>3.6067647933959961</v>
      </c>
      <c r="I4658">
        <v>0</v>
      </c>
      <c r="J4658">
        <f>ROUND(Table1[[#This Row],[Discharge Time (s)]]/3600,3)</f>
        <v>0</v>
      </c>
    </row>
    <row r="4659" spans="1:10" hidden="1">
      <c r="A4659" t="s">
        <v>11</v>
      </c>
      <c r="B4659">
        <v>6</v>
      </c>
      <c r="C4659">
        <v>201</v>
      </c>
      <c r="D4659" t="str">
        <f>IF(OR(MOD((Table1[[#This Row],[Cycle]])-1,8)=0,Table1[[#This Row],[Cycle]]=1),"Yes","No")</f>
        <v>Yes</v>
      </c>
      <c r="E4659">
        <v>2.0244556687746999E-2</v>
      </c>
      <c r="F4659">
        <f t="shared" si="79"/>
        <v>20.244556687747</v>
      </c>
      <c r="H4659">
        <v>3.6928591728210449</v>
      </c>
      <c r="I4659">
        <v>127206.57376988606</v>
      </c>
      <c r="J4659">
        <f>ROUND(Table1[[#This Row],[Discharge Time (s)]]/3600,3)</f>
        <v>35.335000000000001</v>
      </c>
    </row>
    <row r="4660" spans="1:10" hidden="1">
      <c r="A4660" t="s">
        <v>11</v>
      </c>
      <c r="B4660">
        <v>6</v>
      </c>
      <c r="C4660">
        <v>202</v>
      </c>
      <c r="D4660" t="str">
        <f>IF(OR(MOD((Table1[[#This Row],[Cycle]])-1,8)=0,Table1[[#This Row],[Cycle]]=1),"Yes","No")</f>
        <v>No</v>
      </c>
      <c r="E4660">
        <v>9.9619328375660007E-3</v>
      </c>
      <c r="F4660">
        <f t="shared" si="79"/>
        <v>9.9619328375660015</v>
      </c>
      <c r="H4660">
        <v>3.8765807151794434</v>
      </c>
      <c r="I4660">
        <v>57600.037459808933</v>
      </c>
      <c r="J4660">
        <f>ROUND(Table1[[#This Row],[Discharge Time (s)]]/3600,3)</f>
        <v>16</v>
      </c>
    </row>
    <row r="4661" spans="1:10" hidden="1">
      <c r="A4661" t="s">
        <v>11</v>
      </c>
      <c r="B4661">
        <v>6</v>
      </c>
      <c r="C4661">
        <v>203</v>
      </c>
      <c r="D4661" t="str">
        <f>IF(OR(MOD((Table1[[#This Row],[Cycle]])-1,8)=0,Table1[[#This Row],[Cycle]]=1),"Yes","No")</f>
        <v>No</v>
      </c>
      <c r="E4661">
        <v>9.9639677466039998E-3</v>
      </c>
      <c r="F4661">
        <f t="shared" si="79"/>
        <v>9.9639677466040002</v>
      </c>
      <c r="H4661">
        <v>3.650749683380127</v>
      </c>
      <c r="I4661">
        <v>57602.003728103606</v>
      </c>
      <c r="J4661">
        <f>ROUND(Table1[[#This Row],[Discharge Time (s)]]/3600,3)</f>
        <v>16.001000000000001</v>
      </c>
    </row>
    <row r="4662" spans="1:10" hidden="1">
      <c r="A4662" t="s">
        <v>11</v>
      </c>
      <c r="B4662">
        <v>6</v>
      </c>
      <c r="C4662">
        <v>204</v>
      </c>
      <c r="D4662" t="str">
        <f>IF(OR(MOD((Table1[[#This Row],[Cycle]])-1,8)=0,Table1[[#This Row],[Cycle]]=1),"Yes","No")</f>
        <v>No</v>
      </c>
      <c r="E4662">
        <v>9.9669433703250005E-3</v>
      </c>
      <c r="F4662">
        <f t="shared" si="79"/>
        <v>9.9669433703249997</v>
      </c>
      <c r="H4662">
        <v>3.6488964557647705</v>
      </c>
      <c r="I4662">
        <v>57600.037688763041</v>
      </c>
      <c r="J4662">
        <f>ROUND(Table1[[#This Row],[Discharge Time (s)]]/3600,3)</f>
        <v>16</v>
      </c>
    </row>
    <row r="4663" spans="1:10" hidden="1">
      <c r="A4663" t="s">
        <v>11</v>
      </c>
      <c r="B4663">
        <v>6</v>
      </c>
      <c r="C4663">
        <v>205</v>
      </c>
      <c r="D4663" t="str">
        <f>IF(OR(MOD((Table1[[#This Row],[Cycle]])-1,8)=0,Table1[[#This Row],[Cycle]]=1),"Yes","No")</f>
        <v>No</v>
      </c>
      <c r="E4663">
        <v>9.9671071247210002E-3</v>
      </c>
      <c r="F4663">
        <f t="shared" si="79"/>
        <v>9.9671071247210001</v>
      </c>
      <c r="H4663">
        <v>3.6067647933959961</v>
      </c>
      <c r="I4663">
        <v>57600.0376718146</v>
      </c>
      <c r="J4663">
        <f>ROUND(Table1[[#This Row],[Discharge Time (s)]]/3600,3)</f>
        <v>16</v>
      </c>
    </row>
    <row r="4664" spans="1:10" hidden="1">
      <c r="A4664" t="s">
        <v>11</v>
      </c>
      <c r="B4664">
        <v>6</v>
      </c>
      <c r="C4664">
        <v>206</v>
      </c>
      <c r="D4664" t="str">
        <f>IF(OR(MOD((Table1[[#This Row],[Cycle]])-1,8)=0,Table1[[#This Row],[Cycle]]=1),"Yes","No")</f>
        <v>No</v>
      </c>
      <c r="E4664">
        <v>9.9610511532479996E-3</v>
      </c>
      <c r="F4664">
        <f t="shared" si="79"/>
        <v>9.9610511532480004</v>
      </c>
      <c r="H4664">
        <v>3.5664021968841553</v>
      </c>
      <c r="I4664">
        <v>57600.035969004413</v>
      </c>
      <c r="J4664">
        <f>ROUND(Table1[[#This Row],[Discharge Time (s)]]/3600,3)</f>
        <v>16</v>
      </c>
    </row>
    <row r="4665" spans="1:10" hidden="1">
      <c r="A4665" t="s">
        <v>11</v>
      </c>
      <c r="B4665">
        <v>6</v>
      </c>
      <c r="C4665">
        <v>207</v>
      </c>
      <c r="D4665" t="str">
        <f>IF(OR(MOD((Table1[[#This Row],[Cycle]])-1,8)=0,Table1[[#This Row],[Cycle]]=1),"Yes","No")</f>
        <v>No</v>
      </c>
      <c r="E4665">
        <v>9.9650072852930007E-3</v>
      </c>
      <c r="F4665">
        <f t="shared" si="79"/>
        <v>9.9650072852929998</v>
      </c>
      <c r="H4665">
        <v>3.6526045799255371</v>
      </c>
      <c r="I4665">
        <v>57602.003812972122</v>
      </c>
      <c r="J4665">
        <f>ROUND(Table1[[#This Row],[Discharge Time (s)]]/3600,3)</f>
        <v>16.001000000000001</v>
      </c>
    </row>
    <row r="4666" spans="1:10" hidden="1">
      <c r="A4666" t="s">
        <v>11</v>
      </c>
      <c r="B4666">
        <v>6</v>
      </c>
      <c r="C4666">
        <v>208</v>
      </c>
      <c r="D4666" t="str">
        <f>IF(OR(MOD((Table1[[#This Row],[Cycle]])-1,8)=0,Table1[[#This Row],[Cycle]]=1),"Yes","No")</f>
        <v>No</v>
      </c>
      <c r="E4666">
        <v>0</v>
      </c>
      <c r="F4666">
        <f t="shared" si="79"/>
        <v>0</v>
      </c>
      <c r="H4666">
        <v>3.6526045799255371</v>
      </c>
      <c r="I4666">
        <v>0</v>
      </c>
      <c r="J4666">
        <f>ROUND(Table1[[#This Row],[Discharge Time (s)]]/3600,3)</f>
        <v>0</v>
      </c>
    </row>
    <row r="4667" spans="1:10" hidden="1">
      <c r="A4667" t="s">
        <v>11</v>
      </c>
      <c r="B4667">
        <v>6</v>
      </c>
      <c r="C4667">
        <v>209</v>
      </c>
      <c r="D4667" t="str">
        <f>IF(OR(MOD((Table1[[#This Row],[Cycle]])-1,8)=0,Table1[[#This Row],[Cycle]]=1),"Yes","No")</f>
        <v>Yes</v>
      </c>
      <c r="E4667">
        <v>2.0219585331248E-2</v>
      </c>
      <c r="F4667">
        <f t="shared" si="79"/>
        <v>20.219585331247998</v>
      </c>
      <c r="H4667">
        <v>3.6104319095611572</v>
      </c>
      <c r="I4667">
        <v>127041.70711597661</v>
      </c>
      <c r="J4667">
        <f>ROUND(Table1[[#This Row],[Discharge Time (s)]]/3600,3)</f>
        <v>35.289000000000001</v>
      </c>
    </row>
    <row r="4668" spans="1:10" hidden="1">
      <c r="A4668" t="s">
        <v>11</v>
      </c>
      <c r="B4668">
        <v>6</v>
      </c>
      <c r="C4668">
        <v>210</v>
      </c>
      <c r="D4668" t="str">
        <f>IF(OR(MOD((Table1[[#This Row],[Cycle]])-1,8)=0,Table1[[#This Row],[Cycle]]=1),"Yes","No")</f>
        <v>No</v>
      </c>
      <c r="E4668">
        <v>9.9597157668279996E-3</v>
      </c>
      <c r="F4668">
        <f t="shared" si="79"/>
        <v>9.9597157668279994</v>
      </c>
      <c r="H4668">
        <v>3.9186396598815918</v>
      </c>
      <c r="I4668">
        <v>57600.040555005835</v>
      </c>
      <c r="J4668">
        <f>ROUND(Table1[[#This Row],[Discharge Time (s)]]/3600,3)</f>
        <v>16</v>
      </c>
    </row>
    <row r="4669" spans="1:10" hidden="1">
      <c r="A4669" t="s">
        <v>11</v>
      </c>
      <c r="B4669">
        <v>6</v>
      </c>
      <c r="C4669">
        <v>211</v>
      </c>
      <c r="D4669" t="str">
        <f>IF(OR(MOD((Table1[[#This Row],[Cycle]])-1,8)=0,Table1[[#This Row],[Cycle]]=1),"Yes","No")</f>
        <v>No</v>
      </c>
      <c r="E4669">
        <v>9.9599397437390002E-3</v>
      </c>
      <c r="F4669">
        <f t="shared" si="79"/>
        <v>9.9599397437389996</v>
      </c>
      <c r="H4669">
        <v>3.6085975170135498</v>
      </c>
      <c r="I4669">
        <v>57600.037593671746</v>
      </c>
      <c r="J4669">
        <f>ROUND(Table1[[#This Row],[Discharge Time (s)]]/3600,3)</f>
        <v>16</v>
      </c>
    </row>
    <row r="4670" spans="1:10" hidden="1">
      <c r="A4670" t="s">
        <v>11</v>
      </c>
      <c r="B4670">
        <v>6</v>
      </c>
      <c r="C4670">
        <v>212</v>
      </c>
      <c r="D4670" t="str">
        <f>IF(OR(MOD((Table1[[#This Row],[Cycle]])-1,8)=0,Table1[[#This Row],[Cycle]]=1),"Yes","No")</f>
        <v>No</v>
      </c>
      <c r="E4670">
        <v>9.9542334373300002E-3</v>
      </c>
      <c r="F4670">
        <f t="shared" si="79"/>
        <v>9.9542334373300001</v>
      </c>
      <c r="H4670">
        <v>3.6104319095611572</v>
      </c>
      <c r="I4670">
        <v>57600.037691253397</v>
      </c>
      <c r="J4670">
        <f>ROUND(Table1[[#This Row],[Discharge Time (s)]]/3600,3)</f>
        <v>16</v>
      </c>
    </row>
    <row r="4671" spans="1:10" hidden="1">
      <c r="A4671" t="s">
        <v>11</v>
      </c>
      <c r="B4671">
        <v>6</v>
      </c>
      <c r="C4671">
        <v>213</v>
      </c>
      <c r="D4671" t="str">
        <f>IF(OR(MOD((Table1[[#This Row],[Cycle]])-1,8)=0,Table1[[#This Row],[Cycle]]=1),"Yes","No")</f>
        <v>No</v>
      </c>
      <c r="E4671">
        <v>9.9590085052120008E-3</v>
      </c>
      <c r="F4671">
        <f t="shared" si="79"/>
        <v>9.959008505212001</v>
      </c>
      <c r="H4671">
        <v>3.6526045799255371</v>
      </c>
      <c r="I4671">
        <v>57602.018668927405</v>
      </c>
      <c r="J4671">
        <f>ROUND(Table1[[#This Row],[Discharge Time (s)]]/3600,3)</f>
        <v>16.001000000000001</v>
      </c>
    </row>
    <row r="4672" spans="1:10" hidden="1">
      <c r="A4672" t="s">
        <v>11</v>
      </c>
      <c r="B4672">
        <v>6</v>
      </c>
      <c r="C4672">
        <v>214</v>
      </c>
      <c r="D4672" t="str">
        <f>IF(OR(MOD((Table1[[#This Row],[Cycle]])-1,8)=0,Table1[[#This Row],[Cycle]]=1),"Yes","No")</f>
        <v>No</v>
      </c>
      <c r="E4672">
        <v>9.9578150595220002E-3</v>
      </c>
      <c r="F4672">
        <f t="shared" si="79"/>
        <v>9.9578150595219999</v>
      </c>
      <c r="H4672">
        <v>3.6947345733642578</v>
      </c>
      <c r="I4672">
        <v>57601.999923875133</v>
      </c>
      <c r="J4672">
        <f>ROUND(Table1[[#This Row],[Discharge Time (s)]]/3600,3)</f>
        <v>16.001000000000001</v>
      </c>
    </row>
    <row r="4673" spans="1:10" hidden="1">
      <c r="A4673" t="s">
        <v>11</v>
      </c>
      <c r="B4673">
        <v>6</v>
      </c>
      <c r="C4673">
        <v>215</v>
      </c>
      <c r="D4673" t="str">
        <f>IF(OR(MOD((Table1[[#This Row],[Cycle]])-1,8)=0,Table1[[#This Row],[Cycle]]=1),"Yes","No")</f>
        <v>No</v>
      </c>
      <c r="E4673">
        <v>9.9623759101629995E-3</v>
      </c>
      <c r="F4673">
        <f t="shared" si="79"/>
        <v>9.9623759101629989</v>
      </c>
      <c r="H4673">
        <v>3.7387194633483887</v>
      </c>
      <c r="I4673">
        <v>57600.039248536275</v>
      </c>
      <c r="J4673">
        <f>ROUND(Table1[[#This Row],[Discharge Time (s)]]/3600,3)</f>
        <v>16</v>
      </c>
    </row>
    <row r="4674" spans="1:10" hidden="1">
      <c r="A4674" t="s">
        <v>11</v>
      </c>
      <c r="B4674">
        <v>6</v>
      </c>
      <c r="C4674">
        <v>216</v>
      </c>
      <c r="D4674" t="str">
        <f>IF(OR(MOD((Table1[[#This Row],[Cycle]])-1,8)=0,Table1[[#This Row],[Cycle]]=1),"Yes","No")</f>
        <v>No</v>
      </c>
      <c r="E4674">
        <v>0</v>
      </c>
      <c r="F4674">
        <f t="shared" si="79"/>
        <v>0</v>
      </c>
      <c r="H4674">
        <v>3.7387194633483887</v>
      </c>
      <c r="I4674">
        <v>0</v>
      </c>
      <c r="J4674">
        <f>ROUND(Table1[[#This Row],[Discharge Time (s)]]/3600,3)</f>
        <v>0</v>
      </c>
    </row>
    <row r="4675" spans="1:10" hidden="1">
      <c r="A4675" t="s">
        <v>11</v>
      </c>
      <c r="B4675">
        <v>6</v>
      </c>
      <c r="C4675">
        <v>217</v>
      </c>
      <c r="D4675" t="str">
        <f>IF(OR(MOD((Table1[[#This Row],[Cycle]])-1,8)=0,Table1[[#This Row],[Cycle]]=1),"Yes","No")</f>
        <v>Yes</v>
      </c>
      <c r="E4675">
        <v>2.0181204616488001E-2</v>
      </c>
      <c r="F4675">
        <f t="shared" si="79"/>
        <v>20.181204616487999</v>
      </c>
      <c r="H4675">
        <v>3.6104319095611572</v>
      </c>
      <c r="I4675">
        <v>126471.23701846672</v>
      </c>
      <c r="J4675">
        <f>ROUND(Table1[[#This Row],[Discharge Time (s)]]/3600,3)</f>
        <v>35.131</v>
      </c>
    </row>
    <row r="4676" spans="1:10" hidden="1">
      <c r="A4676" t="s">
        <v>11</v>
      </c>
      <c r="B4676">
        <v>6</v>
      </c>
      <c r="C4676">
        <v>218</v>
      </c>
      <c r="D4676" t="str">
        <f>IF(OR(MOD((Table1[[#This Row],[Cycle]])-1,8)=0,Table1[[#This Row],[Cycle]]=1),"Yes","No")</f>
        <v>No</v>
      </c>
      <c r="E4676">
        <v>9.9583220775049993E-3</v>
      </c>
      <c r="F4676">
        <f t="shared" si="79"/>
        <v>9.9583220775049988</v>
      </c>
      <c r="H4676">
        <v>4.002629280090332</v>
      </c>
      <c r="I4676">
        <v>57600.037769521063</v>
      </c>
      <c r="J4676">
        <f>ROUND(Table1[[#This Row],[Discharge Time (s)]]/3600,3)</f>
        <v>16</v>
      </c>
    </row>
    <row r="4677" spans="1:10" hidden="1">
      <c r="A4677" t="s">
        <v>11</v>
      </c>
      <c r="B4677">
        <v>6</v>
      </c>
      <c r="C4677">
        <v>219</v>
      </c>
      <c r="D4677" t="str">
        <f>IF(OR(MOD((Table1[[#This Row],[Cycle]])-1,8)=0,Table1[[#This Row],[Cycle]]=1),"Yes","No")</f>
        <v>No</v>
      </c>
      <c r="E4677">
        <v>9.9551822372220006E-3</v>
      </c>
      <c r="F4677">
        <f t="shared" si="79"/>
        <v>9.9551822372220009</v>
      </c>
      <c r="H4677">
        <v>3.6526045799255371</v>
      </c>
      <c r="I4677">
        <v>57600.037618156435</v>
      </c>
      <c r="J4677">
        <f>ROUND(Table1[[#This Row],[Discharge Time (s)]]/3600,3)</f>
        <v>16</v>
      </c>
    </row>
    <row r="4678" spans="1:10" hidden="1">
      <c r="A4678" t="s">
        <v>11</v>
      </c>
      <c r="B4678">
        <v>6</v>
      </c>
      <c r="C4678">
        <v>220</v>
      </c>
      <c r="D4678" t="str">
        <f>IF(OR(MOD((Table1[[#This Row],[Cycle]])-1,8)=0,Table1[[#This Row],[Cycle]]=1),"Yes","No")</f>
        <v>No</v>
      </c>
      <c r="E4678">
        <v>9.9586047616519995E-3</v>
      </c>
      <c r="F4678">
        <f t="shared" si="79"/>
        <v>9.9586047616519995</v>
      </c>
      <c r="H4678">
        <v>3.6085975170135498</v>
      </c>
      <c r="I4678">
        <v>57600.038121405451</v>
      </c>
      <c r="J4678">
        <f>ROUND(Table1[[#This Row],[Discharge Time (s)]]/3600,3)</f>
        <v>16</v>
      </c>
    </row>
    <row r="4679" spans="1:10" hidden="1">
      <c r="A4679" t="s">
        <v>11</v>
      </c>
      <c r="B4679">
        <v>6</v>
      </c>
      <c r="C4679">
        <v>221</v>
      </c>
      <c r="D4679" t="str">
        <f>IF(OR(MOD((Table1[[#This Row],[Cycle]])-1,8)=0,Table1[[#This Row],[Cycle]]=1),"Yes","No")</f>
        <v>No</v>
      </c>
      <c r="E4679">
        <v>9.9584963415310004E-3</v>
      </c>
      <c r="F4679">
        <f t="shared" si="79"/>
        <v>9.9584963415310011</v>
      </c>
      <c r="H4679">
        <v>3.6526045799255371</v>
      </c>
      <c r="I4679">
        <v>57600.037748362331</v>
      </c>
      <c r="J4679">
        <f>ROUND(Table1[[#This Row],[Discharge Time (s)]]/3600,3)</f>
        <v>16</v>
      </c>
    </row>
    <row r="4680" spans="1:10" hidden="1">
      <c r="A4680" t="s">
        <v>11</v>
      </c>
      <c r="B4680">
        <v>6</v>
      </c>
      <c r="C4680">
        <v>222</v>
      </c>
      <c r="D4680" t="str">
        <f>IF(OR(MOD((Table1[[#This Row],[Cycle]])-1,8)=0,Table1[[#This Row],[Cycle]]=1),"Yes","No")</f>
        <v>No</v>
      </c>
      <c r="E4680">
        <v>9.9708650353940009E-3</v>
      </c>
      <c r="F4680">
        <f t="shared" si="79"/>
        <v>9.9708650353940005</v>
      </c>
      <c r="H4680">
        <v>3.6928591728210449</v>
      </c>
      <c r="I4680">
        <v>57600.037806095483</v>
      </c>
      <c r="J4680">
        <f>ROUND(Table1[[#This Row],[Discharge Time (s)]]/3600,3)</f>
        <v>16</v>
      </c>
    </row>
    <row r="4681" spans="1:10" hidden="1">
      <c r="A4681" t="s">
        <v>11</v>
      </c>
      <c r="B4681">
        <v>6</v>
      </c>
      <c r="C4681">
        <v>223</v>
      </c>
      <c r="D4681" t="str">
        <f>IF(OR(MOD((Table1[[#This Row],[Cycle]])-1,8)=0,Table1[[#This Row],[Cycle]]=1),"Yes","No")</f>
        <v>No</v>
      </c>
      <c r="E4681">
        <v>9.9783127597760004E-3</v>
      </c>
      <c r="F4681">
        <f t="shared" si="79"/>
        <v>9.9783127597760011</v>
      </c>
      <c r="H4681">
        <v>3.7368216514587402</v>
      </c>
      <c r="I4681">
        <v>57600.037482600565</v>
      </c>
      <c r="J4681">
        <f>ROUND(Table1[[#This Row],[Discharge Time (s)]]/3600,3)</f>
        <v>16</v>
      </c>
    </row>
    <row r="4682" spans="1:10" hidden="1">
      <c r="A4682" t="s">
        <v>11</v>
      </c>
      <c r="B4682">
        <v>6</v>
      </c>
      <c r="C4682">
        <v>224</v>
      </c>
      <c r="D4682" t="str">
        <f>IF(OR(MOD((Table1[[#This Row],[Cycle]])-1,8)=0,Table1[[#This Row],[Cycle]]=1),"Yes","No")</f>
        <v>No</v>
      </c>
      <c r="E4682">
        <v>0</v>
      </c>
      <c r="F4682">
        <f t="shared" si="79"/>
        <v>0</v>
      </c>
      <c r="H4682">
        <v>3.7368216514587402</v>
      </c>
      <c r="I4682">
        <v>0</v>
      </c>
      <c r="J4682">
        <f>ROUND(Table1[[#This Row],[Discharge Time (s)]]/3600,3)</f>
        <v>0</v>
      </c>
    </row>
    <row r="4683" spans="1:10" hidden="1">
      <c r="A4683" t="s">
        <v>11</v>
      </c>
      <c r="B4683">
        <v>6</v>
      </c>
      <c r="C4683">
        <v>225</v>
      </c>
      <c r="D4683" t="str">
        <f>IF(OR(MOD((Table1[[#This Row],[Cycle]])-1,8)=0,Table1[[#This Row],[Cycle]]=1),"Yes","No")</f>
        <v>Yes</v>
      </c>
      <c r="E4683">
        <v>2.0189600412420999E-2</v>
      </c>
      <c r="F4683">
        <f t="shared" si="79"/>
        <v>20.189600412420997</v>
      </c>
      <c r="H4683">
        <v>3.6526045799255371</v>
      </c>
      <c r="I4683">
        <v>126720.03353018772</v>
      </c>
      <c r="J4683">
        <f>ROUND(Table1[[#This Row],[Discharge Time (s)]]/3600,3)</f>
        <v>35.200000000000003</v>
      </c>
    </row>
    <row r="4684" spans="1:10" hidden="1">
      <c r="A4684" t="s">
        <v>11</v>
      </c>
      <c r="B4684">
        <v>6</v>
      </c>
      <c r="C4684">
        <v>226</v>
      </c>
      <c r="D4684" t="str">
        <f>IF(OR(MOD((Table1[[#This Row],[Cycle]])-1,8)=0,Table1[[#This Row],[Cycle]]=1),"Yes","No")</f>
        <v>No</v>
      </c>
      <c r="E4684">
        <v>9.9578825216370005E-3</v>
      </c>
      <c r="F4684">
        <f t="shared" si="79"/>
        <v>9.9578825216369999</v>
      </c>
      <c r="H4684">
        <v>3.9626691341400146</v>
      </c>
      <c r="I4684">
        <v>57600.037795192489</v>
      </c>
      <c r="J4684">
        <f>ROUND(Table1[[#This Row],[Discharge Time (s)]]/3600,3)</f>
        <v>16</v>
      </c>
    </row>
    <row r="4685" spans="1:10" hidden="1">
      <c r="A4685" t="s">
        <v>11</v>
      </c>
      <c r="B4685">
        <v>6</v>
      </c>
      <c r="C4685">
        <v>227</v>
      </c>
      <c r="D4685" t="str">
        <f>IF(OR(MOD((Table1[[#This Row],[Cycle]])-1,8)=0,Table1[[#This Row],[Cycle]]=1),"Yes","No")</f>
        <v>No</v>
      </c>
      <c r="E4685">
        <v>9.9603486466470006E-3</v>
      </c>
      <c r="F4685">
        <f t="shared" si="79"/>
        <v>9.9603486466470006</v>
      </c>
      <c r="H4685">
        <v>3.6966118812561035</v>
      </c>
      <c r="I4685">
        <v>57600.03734601957</v>
      </c>
      <c r="J4685">
        <f>ROUND(Table1[[#This Row],[Discharge Time (s)]]/3600,3)</f>
        <v>16</v>
      </c>
    </row>
    <row r="4686" spans="1:10" hidden="1">
      <c r="A4686" t="s">
        <v>11</v>
      </c>
      <c r="B4686">
        <v>6</v>
      </c>
      <c r="C4686">
        <v>228</v>
      </c>
      <c r="D4686" t="str">
        <f>IF(OR(MOD((Table1[[#This Row],[Cycle]])-1,8)=0,Table1[[#This Row],[Cycle]]=1),"Yes","No")</f>
        <v>No</v>
      </c>
      <c r="E4686">
        <v>9.9829332380579998E-3</v>
      </c>
      <c r="F4686">
        <f t="shared" si="79"/>
        <v>9.9829332380579991</v>
      </c>
      <c r="H4686">
        <v>3.6526045799255371</v>
      </c>
      <c r="I4686">
        <v>57600.037621195581</v>
      </c>
      <c r="J4686">
        <f>ROUND(Table1[[#This Row],[Discharge Time (s)]]/3600,3)</f>
        <v>16</v>
      </c>
    </row>
    <row r="4687" spans="1:10" hidden="1">
      <c r="A4687" t="s">
        <v>11</v>
      </c>
      <c r="B4687">
        <v>6</v>
      </c>
      <c r="C4687">
        <v>229</v>
      </c>
      <c r="D4687" t="str">
        <f>IF(OR(MOD((Table1[[#This Row],[Cycle]])-1,8)=0,Table1[[#This Row],[Cycle]]=1),"Yes","No")</f>
        <v>No</v>
      </c>
      <c r="E4687">
        <v>9.9859643345579993E-3</v>
      </c>
      <c r="F4687">
        <f t="shared" si="79"/>
        <v>9.985964334558</v>
      </c>
      <c r="H4687">
        <v>3.7807843685150146</v>
      </c>
      <c r="I4687">
        <v>57602.003829310081</v>
      </c>
      <c r="J4687">
        <f>ROUND(Table1[[#This Row],[Discharge Time (s)]]/3600,3)</f>
        <v>16.001000000000001</v>
      </c>
    </row>
    <row r="4688" spans="1:10" hidden="1">
      <c r="A4688" t="s">
        <v>11</v>
      </c>
      <c r="B4688">
        <v>6</v>
      </c>
      <c r="C4688">
        <v>230</v>
      </c>
      <c r="D4688" t="str">
        <f>IF(OR(MOD((Table1[[#This Row],[Cycle]])-1,8)=0,Table1[[#This Row],[Cycle]]=1),"Yes","No")</f>
        <v>No</v>
      </c>
      <c r="E4688">
        <v>9.9869907415149999E-3</v>
      </c>
      <c r="F4688">
        <f t="shared" si="79"/>
        <v>9.9869907415149992</v>
      </c>
      <c r="H4688">
        <v>3.7368216514587402</v>
      </c>
      <c r="I4688">
        <v>57600.0375570584</v>
      </c>
      <c r="J4688">
        <f>ROUND(Table1[[#This Row],[Discharge Time (s)]]/3600,3)</f>
        <v>16</v>
      </c>
    </row>
    <row r="4689" spans="1:10" hidden="1">
      <c r="A4689" t="s">
        <v>11</v>
      </c>
      <c r="B4689">
        <v>6</v>
      </c>
      <c r="C4689">
        <v>231</v>
      </c>
      <c r="D4689" t="str">
        <f>IF(OR(MOD((Table1[[#This Row],[Cycle]])-1,8)=0,Table1[[#This Row],[Cycle]]=1),"Yes","No")</f>
        <v>No</v>
      </c>
      <c r="E4689">
        <v>9.9771962175129996E-3</v>
      </c>
      <c r="F4689">
        <f t="shared" si="79"/>
        <v>9.9771962175129989</v>
      </c>
      <c r="H4689">
        <v>3.7387194633483887</v>
      </c>
      <c r="I4689">
        <v>57600.037780829982</v>
      </c>
      <c r="J4689">
        <f>ROUND(Table1[[#This Row],[Discharge Time (s)]]/3600,3)</f>
        <v>16</v>
      </c>
    </row>
    <row r="4690" spans="1:10" hidden="1">
      <c r="A4690" t="s">
        <v>11</v>
      </c>
      <c r="B4690">
        <v>6</v>
      </c>
      <c r="C4690">
        <v>232</v>
      </c>
      <c r="D4690" t="str">
        <f>IF(OR(MOD((Table1[[#This Row],[Cycle]])-1,8)=0,Table1[[#This Row],[Cycle]]=1),"Yes","No")</f>
        <v>No</v>
      </c>
      <c r="E4690">
        <v>0</v>
      </c>
      <c r="F4690">
        <f t="shared" si="79"/>
        <v>0</v>
      </c>
      <c r="H4690">
        <v>3.7387194633483887</v>
      </c>
      <c r="I4690">
        <v>0</v>
      </c>
      <c r="J4690">
        <f>ROUND(Table1[[#This Row],[Discharge Time (s)]]/3600,3)</f>
        <v>0</v>
      </c>
    </row>
    <row r="4691" spans="1:10" hidden="1">
      <c r="A4691" t="s">
        <v>11</v>
      </c>
      <c r="B4691">
        <v>6</v>
      </c>
      <c r="C4691">
        <v>233</v>
      </c>
      <c r="D4691" t="str">
        <f>IF(OR(MOD((Table1[[#This Row],[Cycle]])-1,8)=0,Table1[[#This Row],[Cycle]]=1),"Yes","No")</f>
        <v>Yes</v>
      </c>
      <c r="E4691">
        <v>2.0162114748317E-2</v>
      </c>
      <c r="F4691">
        <f t="shared" si="79"/>
        <v>20.162114748317002</v>
      </c>
      <c r="H4691">
        <v>3.7368216514587402</v>
      </c>
      <c r="I4691">
        <v>126518.42199018264</v>
      </c>
      <c r="J4691">
        <f>ROUND(Table1[[#This Row],[Discharge Time (s)]]/3600,3)</f>
        <v>35.143999999999998</v>
      </c>
    </row>
    <row r="4692" spans="1:10" hidden="1">
      <c r="A4692" t="s">
        <v>11</v>
      </c>
      <c r="B4692">
        <v>6</v>
      </c>
      <c r="C4692">
        <v>234</v>
      </c>
      <c r="D4692" t="str">
        <f>IF(OR(MOD((Table1[[#This Row],[Cycle]])-1,8)=0,Table1[[#This Row],[Cycle]]=1),"Yes","No")</f>
        <v>No</v>
      </c>
      <c r="E4692">
        <v>9.9647324392369997E-3</v>
      </c>
      <c r="F4692">
        <f t="shared" si="79"/>
        <v>9.9647324392370002</v>
      </c>
      <c r="H4692">
        <v>4.0046629905700684</v>
      </c>
      <c r="I4692">
        <v>57600.032811067809</v>
      </c>
      <c r="J4692">
        <f>ROUND(Table1[[#This Row],[Discharge Time (s)]]/3600,3)</f>
        <v>16</v>
      </c>
    </row>
    <row r="4693" spans="1:10" hidden="1">
      <c r="A4693" t="s">
        <v>11</v>
      </c>
      <c r="B4693">
        <v>6</v>
      </c>
      <c r="C4693">
        <v>235</v>
      </c>
      <c r="D4693" t="str">
        <f>IF(OR(MOD((Table1[[#This Row],[Cycle]])-1,8)=0,Table1[[#This Row],[Cycle]]=1),"Yes","No")</f>
        <v>No</v>
      </c>
      <c r="E4693">
        <v>9.9903445527769995E-3</v>
      </c>
      <c r="F4693">
        <f t="shared" si="79"/>
        <v>9.9903445527769996</v>
      </c>
      <c r="H4693">
        <v>3.7788662910461426</v>
      </c>
      <c r="I4693">
        <v>57600.038129130669</v>
      </c>
      <c r="J4693">
        <f>ROUND(Table1[[#This Row],[Discharge Time (s)]]/3600,3)</f>
        <v>16</v>
      </c>
    </row>
    <row r="4694" spans="1:10" hidden="1">
      <c r="A4694" t="s">
        <v>11</v>
      </c>
      <c r="B4694">
        <v>6</v>
      </c>
      <c r="C4694">
        <v>236</v>
      </c>
      <c r="D4694" t="str">
        <f>IF(OR(MOD((Table1[[#This Row],[Cycle]])-1,8)=0,Table1[[#This Row],[Cycle]]=1),"Yes","No")</f>
        <v>No</v>
      </c>
      <c r="E4694">
        <v>9.9880643373230008E-3</v>
      </c>
      <c r="F4694">
        <f t="shared" si="79"/>
        <v>9.9880643373230011</v>
      </c>
      <c r="H4694">
        <v>3.650749683380127</v>
      </c>
      <c r="I4694">
        <v>57600.030231048746</v>
      </c>
      <c r="J4694">
        <f>ROUND(Table1[[#This Row],[Discharge Time (s)]]/3600,3)</f>
        <v>16</v>
      </c>
    </row>
    <row r="4695" spans="1:10" hidden="1">
      <c r="A4695" t="s">
        <v>11</v>
      </c>
      <c r="B4695">
        <v>6</v>
      </c>
      <c r="C4695">
        <v>237</v>
      </c>
      <c r="D4695" t="str">
        <f>IF(OR(MOD((Table1[[#This Row],[Cycle]])-1,8)=0,Table1[[#This Row],[Cycle]]=1),"Yes","No")</f>
        <v>No</v>
      </c>
      <c r="E4695">
        <v>9.9842688354040005E-3</v>
      </c>
      <c r="F4695">
        <f t="shared" si="79"/>
        <v>9.9842688354040003</v>
      </c>
      <c r="H4695">
        <v>3.82474684715271</v>
      </c>
      <c r="I4695">
        <v>57601.997354975814</v>
      </c>
      <c r="J4695">
        <f>ROUND(Table1[[#This Row],[Discharge Time (s)]]/3600,3)</f>
        <v>16.001000000000001</v>
      </c>
    </row>
    <row r="4696" spans="1:10" hidden="1">
      <c r="A4696" t="s">
        <v>11</v>
      </c>
      <c r="B4696">
        <v>6</v>
      </c>
      <c r="C4696">
        <v>238</v>
      </c>
      <c r="D4696" t="str">
        <f>IF(OR(MOD((Table1[[#This Row],[Cycle]])-1,8)=0,Table1[[#This Row],[Cycle]]=1),"Yes","No")</f>
        <v>No</v>
      </c>
      <c r="E4696">
        <v>9.9785995805840005E-3</v>
      </c>
      <c r="F4696">
        <f t="shared" si="79"/>
        <v>9.9785995805840013</v>
      </c>
      <c r="H4696">
        <v>3.6104319095611572</v>
      </c>
      <c r="I4696">
        <v>57601.988196413055</v>
      </c>
      <c r="J4696">
        <f>ROUND(Table1[[#This Row],[Discharge Time (s)]]/3600,3)</f>
        <v>16.001000000000001</v>
      </c>
    </row>
    <row r="4697" spans="1:10" hidden="1">
      <c r="A4697" t="s">
        <v>11</v>
      </c>
      <c r="B4697">
        <v>6</v>
      </c>
      <c r="C4697">
        <v>239</v>
      </c>
      <c r="D4697" t="str">
        <f>IF(OR(MOD((Table1[[#This Row],[Cycle]])-1,8)=0,Table1[[#This Row],[Cycle]]=1),"Yes","No")</f>
        <v>No</v>
      </c>
      <c r="E4697">
        <v>9.9878392627039993E-3</v>
      </c>
      <c r="F4697">
        <f t="shared" si="79"/>
        <v>9.987839262704</v>
      </c>
      <c r="H4697">
        <v>3.7368216514587402</v>
      </c>
      <c r="I4697">
        <v>57600.027644626491</v>
      </c>
      <c r="J4697">
        <f>ROUND(Table1[[#This Row],[Discharge Time (s)]]/3600,3)</f>
        <v>16</v>
      </c>
    </row>
    <row r="4698" spans="1:10" hidden="1">
      <c r="A4698" t="s">
        <v>11</v>
      </c>
      <c r="B4698">
        <v>6</v>
      </c>
      <c r="C4698">
        <v>240</v>
      </c>
      <c r="D4698" t="str">
        <f>IF(OR(MOD((Table1[[#This Row],[Cycle]])-1,8)=0,Table1[[#This Row],[Cycle]]=1),"Yes","No")</f>
        <v>No</v>
      </c>
      <c r="E4698">
        <v>0</v>
      </c>
      <c r="F4698">
        <f t="shared" si="79"/>
        <v>0</v>
      </c>
      <c r="H4698">
        <v>3.7368216514587402</v>
      </c>
      <c r="I4698">
        <v>0</v>
      </c>
      <c r="J4698">
        <f>ROUND(Table1[[#This Row],[Discharge Time (s)]]/3600,3)</f>
        <v>0</v>
      </c>
    </row>
    <row r="4699" spans="1:10" hidden="1">
      <c r="A4699" t="s">
        <v>11</v>
      </c>
      <c r="B4699">
        <v>6</v>
      </c>
      <c r="C4699">
        <v>241</v>
      </c>
      <c r="D4699" t="str">
        <f>IF(OR(MOD((Table1[[#This Row],[Cycle]])-1,8)=0,Table1[[#This Row],[Cycle]]=1),"Yes","No")</f>
        <v>Yes</v>
      </c>
      <c r="E4699">
        <v>2.012243060232E-2</v>
      </c>
      <c r="F4699">
        <f t="shared" si="79"/>
        <v>20.122430602319998</v>
      </c>
      <c r="H4699">
        <v>3.7807843685150146</v>
      </c>
      <c r="I4699">
        <v>126076.3881257832</v>
      </c>
      <c r="J4699">
        <f>ROUND(Table1[[#This Row],[Discharge Time (s)]]/3600,3)</f>
        <v>35.021000000000001</v>
      </c>
    </row>
    <row r="4700" spans="1:10" hidden="1">
      <c r="A4700" t="s">
        <v>11</v>
      </c>
      <c r="B4700">
        <v>6</v>
      </c>
      <c r="C4700">
        <v>242</v>
      </c>
      <c r="D4700" t="str">
        <f>IF(OR(MOD((Table1[[#This Row],[Cycle]])-1,8)=0,Table1[[#This Row],[Cycle]]=1),"Yes","No")</f>
        <v>No</v>
      </c>
      <c r="E4700">
        <v>9.9916813428559993E-3</v>
      </c>
      <c r="F4700">
        <f t="shared" si="79"/>
        <v>9.9916813428559994</v>
      </c>
      <c r="H4700">
        <v>3.9626691341400146</v>
      </c>
      <c r="I4700">
        <v>57600.027200234537</v>
      </c>
      <c r="J4700">
        <f>ROUND(Table1[[#This Row],[Discharge Time (s)]]/3600,3)</f>
        <v>16</v>
      </c>
    </row>
    <row r="4701" spans="1:10" hidden="1">
      <c r="A4701" t="s">
        <v>11</v>
      </c>
      <c r="B4701">
        <v>6</v>
      </c>
      <c r="C4701">
        <v>243</v>
      </c>
      <c r="D4701" t="str">
        <f>IF(OR(MOD((Table1[[#This Row],[Cycle]])-1,8)=0,Table1[[#This Row],[Cycle]]=1),"Yes","No")</f>
        <v>No</v>
      </c>
      <c r="E4701">
        <v>9.9914811046430008E-3</v>
      </c>
      <c r="F4701">
        <f t="shared" si="79"/>
        <v>9.9914811046430003</v>
      </c>
      <c r="H4701">
        <v>3.6966118812561035</v>
      </c>
      <c r="I4701">
        <v>57600.025653058576</v>
      </c>
      <c r="J4701">
        <f>ROUND(Table1[[#This Row],[Discharge Time (s)]]/3600,3)</f>
        <v>16</v>
      </c>
    </row>
    <row r="4702" spans="1:10" hidden="1">
      <c r="A4702" t="s">
        <v>11</v>
      </c>
      <c r="B4702">
        <v>6</v>
      </c>
      <c r="C4702">
        <v>244</v>
      </c>
      <c r="D4702" t="str">
        <f>IF(OR(MOD((Table1[[#This Row],[Cycle]])-1,8)=0,Table1[[#This Row],[Cycle]]=1),"Yes","No")</f>
        <v>No</v>
      </c>
      <c r="E4702">
        <v>9.9953683306519998E-3</v>
      </c>
      <c r="F4702">
        <f t="shared" si="79"/>
        <v>9.9953683306519991</v>
      </c>
      <c r="H4702">
        <v>3.7387194633483887</v>
      </c>
      <c r="I4702">
        <v>57600.037506364672</v>
      </c>
      <c r="J4702">
        <f>ROUND(Table1[[#This Row],[Discharge Time (s)]]/3600,3)</f>
        <v>16</v>
      </c>
    </row>
    <row r="4703" spans="1:10" hidden="1">
      <c r="A4703" t="s">
        <v>11</v>
      </c>
      <c r="B4703">
        <v>6</v>
      </c>
      <c r="C4703">
        <v>245</v>
      </c>
      <c r="D4703" t="str">
        <f>IF(OR(MOD((Table1[[#This Row],[Cycle]])-1,8)=0,Table1[[#This Row],[Cycle]]=1),"Yes","No")</f>
        <v>No</v>
      </c>
      <c r="E4703">
        <v>9.9966601182839999E-3</v>
      </c>
      <c r="F4703">
        <f t="shared" si="79"/>
        <v>9.9966601182839998</v>
      </c>
      <c r="H4703">
        <v>3.6984913349151611</v>
      </c>
      <c r="I4703">
        <v>57600.037685017051</v>
      </c>
      <c r="J4703">
        <f>ROUND(Table1[[#This Row],[Discharge Time (s)]]/3600,3)</f>
        <v>16</v>
      </c>
    </row>
    <row r="4704" spans="1:10" hidden="1">
      <c r="A4704" t="s">
        <v>11</v>
      </c>
      <c r="B4704">
        <v>6</v>
      </c>
      <c r="C4704">
        <v>246</v>
      </c>
      <c r="D4704" t="str">
        <f>IF(OR(MOD((Table1[[#This Row],[Cycle]])-1,8)=0,Table1[[#This Row],[Cycle]]=1),"Yes","No")</f>
        <v>No</v>
      </c>
      <c r="E4704">
        <v>9.9900572156259998E-3</v>
      </c>
      <c r="F4704">
        <f t="shared" si="79"/>
        <v>9.990057215625999</v>
      </c>
      <c r="H4704">
        <v>3.6984913349151611</v>
      </c>
      <c r="I4704">
        <v>57600.037957813256</v>
      </c>
      <c r="J4704">
        <f>ROUND(Table1[[#This Row],[Discharge Time (s)]]/3600,3)</f>
        <v>16</v>
      </c>
    </row>
    <row r="4705" spans="1:10" hidden="1">
      <c r="A4705" t="s">
        <v>11</v>
      </c>
      <c r="B4705">
        <v>6</v>
      </c>
      <c r="C4705">
        <v>247</v>
      </c>
      <c r="D4705" t="str">
        <f>IF(OR(MOD((Table1[[#This Row],[Cycle]])-1,8)=0,Table1[[#This Row],[Cycle]]=1),"Yes","No")</f>
        <v>No</v>
      </c>
      <c r="E4705">
        <v>9.9889705450069994E-3</v>
      </c>
      <c r="F4705">
        <f t="shared" si="79"/>
        <v>9.9889705450069997</v>
      </c>
      <c r="H4705">
        <v>3.7387194633483887</v>
      </c>
      <c r="I4705">
        <v>57602.00338058632</v>
      </c>
      <c r="J4705">
        <f>ROUND(Table1[[#This Row],[Discharge Time (s)]]/3600,3)</f>
        <v>16.001000000000001</v>
      </c>
    </row>
    <row r="4706" spans="1:10" hidden="1">
      <c r="A4706" t="s">
        <v>11</v>
      </c>
      <c r="B4706">
        <v>6</v>
      </c>
      <c r="C4706">
        <v>248</v>
      </c>
      <c r="D4706" t="str">
        <f>IF(OR(MOD((Table1[[#This Row],[Cycle]])-1,8)=0,Table1[[#This Row],[Cycle]]=1),"Yes","No")</f>
        <v>No</v>
      </c>
      <c r="E4706">
        <v>0</v>
      </c>
      <c r="F4706">
        <f t="shared" si="79"/>
        <v>0</v>
      </c>
      <c r="H4706">
        <v>3.7387194633483887</v>
      </c>
      <c r="I4706">
        <v>0</v>
      </c>
      <c r="J4706">
        <f>ROUND(Table1[[#This Row],[Discharge Time (s)]]/3600,3)</f>
        <v>0</v>
      </c>
    </row>
    <row r="4707" spans="1:10" hidden="1">
      <c r="A4707" t="s">
        <v>11</v>
      </c>
      <c r="B4707">
        <v>6</v>
      </c>
      <c r="C4707">
        <v>249</v>
      </c>
      <c r="D4707" t="str">
        <f>IF(OR(MOD((Table1[[#This Row],[Cycle]])-1,8)=0,Table1[[#This Row],[Cycle]]=1),"Yes","No")</f>
        <v>Yes</v>
      </c>
      <c r="E4707">
        <v>2.0101505081709999E-2</v>
      </c>
      <c r="F4707">
        <f t="shared" si="79"/>
        <v>20.101505081709998</v>
      </c>
      <c r="H4707">
        <v>3.7387194633483887</v>
      </c>
      <c r="I4707">
        <v>125848.35161175617</v>
      </c>
      <c r="J4707">
        <f>ROUND(Table1[[#This Row],[Discharge Time (s)]]/3600,3)</f>
        <v>34.957999999999998</v>
      </c>
    </row>
    <row r="4708" spans="1:10" hidden="1">
      <c r="A4708" t="s">
        <v>11</v>
      </c>
      <c r="B4708">
        <v>6</v>
      </c>
      <c r="C4708">
        <v>250</v>
      </c>
      <c r="D4708" t="str">
        <f>IF(OR(MOD((Table1[[#This Row],[Cycle]])-1,8)=0,Table1[[#This Row],[Cycle]]=1),"Yes","No")</f>
        <v>No</v>
      </c>
      <c r="E4708">
        <v>9.9886368113199994E-3</v>
      </c>
      <c r="F4708">
        <f t="shared" si="79"/>
        <v>9.9886368113199993</v>
      </c>
      <c r="H4708">
        <v>4.1303887367248535</v>
      </c>
      <c r="I4708">
        <v>57600.037692492522</v>
      </c>
      <c r="J4708">
        <f>ROUND(Table1[[#This Row],[Discharge Time (s)]]/3600,3)</f>
        <v>16</v>
      </c>
    </row>
    <row r="4709" spans="1:10" hidden="1">
      <c r="A4709" t="s">
        <v>11</v>
      </c>
      <c r="B4709">
        <v>6</v>
      </c>
      <c r="C4709">
        <v>251</v>
      </c>
      <c r="D4709" t="str">
        <f>IF(OR(MOD((Table1[[#This Row],[Cycle]])-1,8)=0,Table1[[#This Row],[Cycle]]=1),"Yes","No")</f>
        <v>No</v>
      </c>
      <c r="E4709">
        <v>9.9693754499950004E-3</v>
      </c>
      <c r="F4709">
        <f t="shared" si="79"/>
        <v>9.9693754499950007</v>
      </c>
      <c r="H4709">
        <v>3.7846264839172363</v>
      </c>
      <c r="I4709">
        <v>57600.063634289581</v>
      </c>
      <c r="J4709">
        <f>ROUND(Table1[[#This Row],[Discharge Time (s)]]/3600,3)</f>
        <v>16</v>
      </c>
    </row>
    <row r="4710" spans="1:10" hidden="1">
      <c r="A4710" t="s">
        <v>11</v>
      </c>
      <c r="B4710">
        <v>6</v>
      </c>
      <c r="C4710">
        <v>252</v>
      </c>
      <c r="D4710" t="str">
        <f>IF(OR(MOD((Table1[[#This Row],[Cycle]])-1,8)=0,Table1[[#This Row],[Cycle]]=1),"Yes","No")</f>
        <v>No</v>
      </c>
      <c r="E4710">
        <v>9.98279930429E-3</v>
      </c>
      <c r="F4710">
        <f t="shared" si="79"/>
        <v>9.9827993042899994</v>
      </c>
      <c r="H4710">
        <v>3.7807843685150146</v>
      </c>
      <c r="I4710">
        <v>57600.048400794782</v>
      </c>
      <c r="J4710">
        <f>ROUND(Table1[[#This Row],[Discharge Time (s)]]/3600,3)</f>
        <v>16</v>
      </c>
    </row>
    <row r="4711" spans="1:10" hidden="1">
      <c r="A4711" t="s">
        <v>11</v>
      </c>
      <c r="B4711">
        <v>6</v>
      </c>
      <c r="C4711">
        <v>253</v>
      </c>
      <c r="D4711" t="str">
        <f>IF(OR(MOD((Table1[[#This Row],[Cycle]])-1,8)=0,Table1[[#This Row],[Cycle]]=1),"Yes","No")</f>
        <v>No</v>
      </c>
      <c r="E4711">
        <v>9.9812195668749996E-3</v>
      </c>
      <c r="F4711">
        <f t="shared" si="79"/>
        <v>9.9812195668749997</v>
      </c>
      <c r="H4711">
        <v>3.6966118812561035</v>
      </c>
      <c r="I4711">
        <v>57600.037725959133</v>
      </c>
      <c r="J4711">
        <f>ROUND(Table1[[#This Row],[Discharge Time (s)]]/3600,3)</f>
        <v>16</v>
      </c>
    </row>
    <row r="4712" spans="1:10" hidden="1">
      <c r="A4712" t="s">
        <v>11</v>
      </c>
      <c r="B4712">
        <v>6</v>
      </c>
      <c r="C4712">
        <v>254</v>
      </c>
      <c r="D4712" t="str">
        <f>IF(OR(MOD((Table1[[#This Row],[Cycle]])-1,8)=0,Table1[[#This Row],[Cycle]]=1),"Yes","No")</f>
        <v>No</v>
      </c>
      <c r="E4712">
        <v>9.9858588486589992E-3</v>
      </c>
      <c r="F4712">
        <f t="shared" si="79"/>
        <v>9.9858588486589994</v>
      </c>
      <c r="H4712">
        <v>3.6966118812561035</v>
      </c>
      <c r="I4712">
        <v>57600.037527381595</v>
      </c>
      <c r="J4712">
        <f>ROUND(Table1[[#This Row],[Discharge Time (s)]]/3600,3)</f>
        <v>16</v>
      </c>
    </row>
    <row r="4713" spans="1:10" hidden="1">
      <c r="A4713" t="s">
        <v>11</v>
      </c>
      <c r="B4713">
        <v>6</v>
      </c>
      <c r="C4713">
        <v>255</v>
      </c>
      <c r="D4713" t="str">
        <f>IF(OR(MOD((Table1[[#This Row],[Cycle]])-1,8)=0,Table1[[#This Row],[Cycle]]=1),"Yes","No")</f>
        <v>No</v>
      </c>
      <c r="E4713">
        <v>9.9884983348709992E-3</v>
      </c>
      <c r="F4713">
        <f t="shared" si="79"/>
        <v>9.9884983348709984</v>
      </c>
      <c r="H4713">
        <v>3.7827043533325195</v>
      </c>
      <c r="I4713">
        <v>57600.038000582383</v>
      </c>
      <c r="J4713">
        <f>ROUND(Table1[[#This Row],[Discharge Time (s)]]/3600,3)</f>
        <v>16</v>
      </c>
    </row>
    <row r="4714" spans="1:10" hidden="1">
      <c r="A4714" t="s">
        <v>11</v>
      </c>
      <c r="B4714">
        <v>6</v>
      </c>
      <c r="C4714">
        <v>256</v>
      </c>
      <c r="D4714" t="str">
        <f>IF(OR(MOD((Table1[[#This Row],[Cycle]])-1,8)=0,Table1[[#This Row],[Cycle]]=1),"Yes","No")</f>
        <v>No</v>
      </c>
      <c r="E4714">
        <v>0</v>
      </c>
      <c r="F4714">
        <f t="shared" si="79"/>
        <v>0</v>
      </c>
      <c r="H4714">
        <v>3.7827043533325195</v>
      </c>
      <c r="I4714">
        <v>0</v>
      </c>
      <c r="J4714">
        <f>ROUND(Table1[[#This Row],[Discharge Time (s)]]/3600,3)</f>
        <v>0</v>
      </c>
    </row>
    <row r="4715" spans="1:10" hidden="1">
      <c r="A4715" t="s">
        <v>11</v>
      </c>
      <c r="B4715">
        <v>6</v>
      </c>
      <c r="C4715">
        <v>257</v>
      </c>
      <c r="D4715" t="str">
        <f>IF(OR(MOD((Table1[[#This Row],[Cycle]])-1,8)=0,Table1[[#This Row],[Cycle]]=1),"Yes","No")</f>
        <v>Yes</v>
      </c>
      <c r="E4715">
        <v>2.0095545530619E-2</v>
      </c>
      <c r="F4715">
        <f t="shared" si="79"/>
        <v>20.095545530618999</v>
      </c>
      <c r="H4715">
        <v>3.7807843685150146</v>
      </c>
      <c r="I4715">
        <v>125877.69440787776</v>
      </c>
      <c r="J4715">
        <f>ROUND(Table1[[#This Row],[Discharge Time (s)]]/3600,3)</f>
        <v>34.966000000000001</v>
      </c>
    </row>
    <row r="4716" spans="1:10" hidden="1">
      <c r="A4716" t="s">
        <v>11</v>
      </c>
      <c r="B4716">
        <v>6</v>
      </c>
      <c r="C4716">
        <v>258</v>
      </c>
      <c r="D4716" t="str">
        <f>IF(OR(MOD((Table1[[#This Row],[Cycle]])-1,8)=0,Table1[[#This Row],[Cycle]]=1),"Yes","No")</f>
        <v>No</v>
      </c>
      <c r="E4716">
        <v>9.9967487478300008E-3</v>
      </c>
      <c r="F4716">
        <f t="shared" si="79"/>
        <v>9.9967487478300008</v>
      </c>
      <c r="H4716">
        <v>4.0486702919006348</v>
      </c>
      <c r="I4716">
        <v>57600.037716791223</v>
      </c>
      <c r="J4716">
        <f>ROUND(Table1[[#This Row],[Discharge Time (s)]]/3600,3)</f>
        <v>16</v>
      </c>
    </row>
    <row r="4717" spans="1:10" hidden="1">
      <c r="A4717" t="s">
        <v>11</v>
      </c>
      <c r="B4717">
        <v>6</v>
      </c>
      <c r="C4717">
        <v>259</v>
      </c>
      <c r="D4717" t="str">
        <f>IF(OR(MOD((Table1[[#This Row],[Cycle]])-1,8)=0,Table1[[#This Row],[Cycle]]=1),"Yes","No")</f>
        <v>No</v>
      </c>
      <c r="E4717">
        <v>9.9951729105609999E-3</v>
      </c>
      <c r="F4717">
        <f t="shared" si="79"/>
        <v>9.9951729105609992</v>
      </c>
      <c r="H4717">
        <v>3.7387194633483887</v>
      </c>
      <c r="I4717">
        <v>57600.040095901517</v>
      </c>
      <c r="J4717">
        <f>ROUND(Table1[[#This Row],[Discharge Time (s)]]/3600,3)</f>
        <v>16</v>
      </c>
    </row>
    <row r="4718" spans="1:10" hidden="1">
      <c r="A4718" t="s">
        <v>11</v>
      </c>
      <c r="B4718">
        <v>6</v>
      </c>
      <c r="C4718">
        <v>260</v>
      </c>
      <c r="D4718" t="str">
        <f>IF(OR(MOD((Table1[[#This Row],[Cycle]])-1,8)=0,Table1[[#This Row],[Cycle]]=1),"Yes","No")</f>
        <v>No</v>
      </c>
      <c r="E4718">
        <v>9.9926611812149995E-3</v>
      </c>
      <c r="F4718">
        <f t="shared" si="79"/>
        <v>9.9926611812150004</v>
      </c>
      <c r="H4718">
        <v>3.742520809173584</v>
      </c>
      <c r="I4718">
        <v>57600.037611932661</v>
      </c>
      <c r="J4718">
        <f>ROUND(Table1[[#This Row],[Discharge Time (s)]]/3600,3)</f>
        <v>16</v>
      </c>
    </row>
    <row r="4719" spans="1:10" hidden="1">
      <c r="A4719" t="s">
        <v>11</v>
      </c>
      <c r="B4719">
        <v>6</v>
      </c>
      <c r="C4719">
        <v>261</v>
      </c>
      <c r="D4719" t="str">
        <f>IF(OR(MOD((Table1[[#This Row],[Cycle]])-1,8)=0,Table1[[#This Row],[Cycle]]=1),"Yes","No")</f>
        <v>No</v>
      </c>
      <c r="E4719">
        <v>9.9906379358919994E-3</v>
      </c>
      <c r="F4719">
        <f t="shared" si="79"/>
        <v>9.9906379358919999</v>
      </c>
      <c r="H4719">
        <v>3.7827043533325195</v>
      </c>
      <c r="I4719">
        <v>57600.037642592928</v>
      </c>
      <c r="J4719">
        <f>ROUND(Table1[[#This Row],[Discharge Time (s)]]/3600,3)</f>
        <v>16</v>
      </c>
    </row>
    <row r="4720" spans="1:10" hidden="1">
      <c r="A4720" t="s">
        <v>11</v>
      </c>
      <c r="B4720">
        <v>6</v>
      </c>
      <c r="C4720">
        <v>262</v>
      </c>
      <c r="D4720" t="str">
        <f>IF(OR(MOD((Table1[[#This Row],[Cycle]])-1,8)=0,Table1[[#This Row],[Cycle]]=1),"Yes","No")</f>
        <v>No</v>
      </c>
      <c r="E4720">
        <v>9.9931614496979997E-3</v>
      </c>
      <c r="F4720">
        <f t="shared" si="79"/>
        <v>9.9931614496980004</v>
      </c>
      <c r="H4720">
        <v>3.6966118812561035</v>
      </c>
      <c r="I4720">
        <v>57600.037799455589</v>
      </c>
      <c r="J4720">
        <f>ROUND(Table1[[#This Row],[Discharge Time (s)]]/3600,3)</f>
        <v>16</v>
      </c>
    </row>
    <row r="4721" spans="1:10" hidden="1">
      <c r="A4721" t="s">
        <v>11</v>
      </c>
      <c r="B4721">
        <v>6</v>
      </c>
      <c r="C4721">
        <v>263</v>
      </c>
      <c r="D4721" t="str">
        <f>IF(OR(MOD((Table1[[#This Row],[Cycle]])-1,8)=0,Table1[[#This Row],[Cycle]]=1),"Yes","No")</f>
        <v>No</v>
      </c>
      <c r="E4721">
        <v>9.9969330143219997E-3</v>
      </c>
      <c r="F4721">
        <f t="shared" ref="F4721:F4784" si="80">1000*E4721</f>
        <v>9.9969330143219999</v>
      </c>
      <c r="H4721">
        <v>3.82474684715271</v>
      </c>
      <c r="I4721">
        <v>57600.025321980989</v>
      </c>
      <c r="J4721">
        <f>ROUND(Table1[[#This Row],[Discharge Time (s)]]/3600,3)</f>
        <v>16</v>
      </c>
    </row>
    <row r="4722" spans="1:10" hidden="1">
      <c r="A4722" t="s">
        <v>11</v>
      </c>
      <c r="B4722">
        <v>6</v>
      </c>
      <c r="C4722">
        <v>264</v>
      </c>
      <c r="D4722" t="str">
        <f>IF(OR(MOD((Table1[[#This Row],[Cycle]])-1,8)=0,Table1[[#This Row],[Cycle]]=1),"Yes","No")</f>
        <v>No</v>
      </c>
      <c r="E4722">
        <v>0</v>
      </c>
      <c r="F4722">
        <f t="shared" si="80"/>
        <v>0</v>
      </c>
      <c r="H4722">
        <v>3.82474684715271</v>
      </c>
      <c r="I4722">
        <v>0</v>
      </c>
      <c r="J4722">
        <f>ROUND(Table1[[#This Row],[Discharge Time (s)]]/3600,3)</f>
        <v>0</v>
      </c>
    </row>
    <row r="4723" spans="1:10" hidden="1">
      <c r="A4723" t="s">
        <v>11</v>
      </c>
      <c r="B4723">
        <v>6</v>
      </c>
      <c r="C4723">
        <v>265</v>
      </c>
      <c r="D4723" t="str">
        <f>IF(OR(MOD((Table1[[#This Row],[Cycle]])-1,8)=0,Table1[[#This Row],[Cycle]]=1),"Yes","No")</f>
        <v>Yes</v>
      </c>
      <c r="E4723">
        <v>2.0040329017344E-2</v>
      </c>
      <c r="F4723">
        <f t="shared" si="80"/>
        <v>20.040329017344</v>
      </c>
      <c r="H4723">
        <v>3.82474684715271</v>
      </c>
      <c r="I4723">
        <v>125279.20027471698</v>
      </c>
      <c r="J4723">
        <f>ROUND(Table1[[#This Row],[Discharge Time (s)]]/3600,3)</f>
        <v>34.799999999999997</v>
      </c>
    </row>
    <row r="4724" spans="1:10" hidden="1">
      <c r="A4724" t="s">
        <v>11</v>
      </c>
      <c r="B4724">
        <v>6</v>
      </c>
      <c r="C4724">
        <v>266</v>
      </c>
      <c r="D4724" t="str">
        <f>IF(OR(MOD((Table1[[#This Row],[Cycle]])-1,8)=0,Table1[[#This Row],[Cycle]]=1),"Yes","No")</f>
        <v>No</v>
      </c>
      <c r="E4724">
        <v>9.9920278255960001E-3</v>
      </c>
      <c r="F4724">
        <f t="shared" si="80"/>
        <v>9.9920278255960007</v>
      </c>
      <c r="H4724">
        <v>4.0926775932312012</v>
      </c>
      <c r="I4724">
        <v>57600.03019283797</v>
      </c>
      <c r="J4724">
        <f>ROUND(Table1[[#This Row],[Discharge Time (s)]]/3600,3)</f>
        <v>16</v>
      </c>
    </row>
    <row r="4725" spans="1:10" hidden="1">
      <c r="A4725" t="s">
        <v>11</v>
      </c>
      <c r="B4725">
        <v>6</v>
      </c>
      <c r="C4725">
        <v>267</v>
      </c>
      <c r="D4725" t="str">
        <f>IF(OR(MOD((Table1[[#This Row],[Cycle]])-1,8)=0,Table1[[#This Row],[Cycle]]=1),"Yes","No")</f>
        <v>No</v>
      </c>
      <c r="E4725">
        <v>9.9942874385039997E-3</v>
      </c>
      <c r="F4725">
        <f t="shared" si="80"/>
        <v>9.9942874385039993</v>
      </c>
      <c r="H4725">
        <v>3.7827043533325195</v>
      </c>
      <c r="I4725">
        <v>57600.029027361583</v>
      </c>
      <c r="J4725">
        <f>ROUND(Table1[[#This Row],[Discharge Time (s)]]/3600,3)</f>
        <v>16</v>
      </c>
    </row>
    <row r="4726" spans="1:10" hidden="1">
      <c r="A4726" t="s">
        <v>11</v>
      </c>
      <c r="B4726">
        <v>6</v>
      </c>
      <c r="C4726">
        <v>268</v>
      </c>
      <c r="D4726" t="str">
        <f>IF(OR(MOD((Table1[[#This Row],[Cycle]])-1,8)=0,Table1[[#This Row],[Cycle]]=1),"Yes","No")</f>
        <v>No</v>
      </c>
      <c r="E4726">
        <v>9.9939970352710007E-3</v>
      </c>
      <c r="F4726">
        <f t="shared" si="80"/>
        <v>9.9939970352710006</v>
      </c>
      <c r="H4726">
        <v>3.8266894817352295</v>
      </c>
      <c r="I4726">
        <v>57600.038513258958</v>
      </c>
      <c r="J4726">
        <f>ROUND(Table1[[#This Row],[Discharge Time (s)]]/3600,3)</f>
        <v>16</v>
      </c>
    </row>
    <row r="4727" spans="1:10" hidden="1">
      <c r="A4727" t="s">
        <v>11</v>
      </c>
      <c r="B4727">
        <v>6</v>
      </c>
      <c r="C4727">
        <v>269</v>
      </c>
      <c r="D4727" t="str">
        <f>IF(OR(MOD((Table1[[#This Row],[Cycle]])-1,8)=0,Table1[[#This Row],[Cycle]]=1),"Yes","No")</f>
        <v>No</v>
      </c>
      <c r="E4727">
        <v>9.9883840412849992E-3</v>
      </c>
      <c r="F4727">
        <f t="shared" si="80"/>
        <v>9.9883840412849985</v>
      </c>
      <c r="H4727">
        <v>3.82474684715271</v>
      </c>
      <c r="I4727">
        <v>57600.037981612099</v>
      </c>
      <c r="J4727">
        <f>ROUND(Table1[[#This Row],[Discharge Time (s)]]/3600,3)</f>
        <v>16</v>
      </c>
    </row>
    <row r="4728" spans="1:10" hidden="1">
      <c r="A4728" t="s">
        <v>11</v>
      </c>
      <c r="B4728">
        <v>6</v>
      </c>
      <c r="C4728">
        <v>270</v>
      </c>
      <c r="D4728" t="str">
        <f>IF(OR(MOD((Table1[[#This Row],[Cycle]])-1,8)=0,Table1[[#This Row],[Cycle]]=1),"Yes","No")</f>
        <v>No</v>
      </c>
      <c r="E4728">
        <v>9.986354828746E-3</v>
      </c>
      <c r="F4728">
        <f t="shared" si="80"/>
        <v>9.9863548287460002</v>
      </c>
      <c r="H4728">
        <v>3.8667466640472412</v>
      </c>
      <c r="I4728">
        <v>57600.028276585013</v>
      </c>
      <c r="J4728">
        <f>ROUND(Table1[[#This Row],[Discharge Time (s)]]/3600,3)</f>
        <v>16</v>
      </c>
    </row>
    <row r="4729" spans="1:10" hidden="1">
      <c r="A4729" t="s">
        <v>11</v>
      </c>
      <c r="B4729">
        <v>6</v>
      </c>
      <c r="C4729">
        <v>271</v>
      </c>
      <c r="D4729" t="str">
        <f>IF(OR(MOD((Table1[[#This Row],[Cycle]])-1,8)=0,Table1[[#This Row],[Cycle]]=1),"Yes","No")</f>
        <v>No</v>
      </c>
      <c r="E4729">
        <v>9.9926937266400003E-3</v>
      </c>
      <c r="F4729">
        <f t="shared" si="80"/>
        <v>9.9926937266400007</v>
      </c>
      <c r="H4729">
        <v>3.8266894817352295</v>
      </c>
      <c r="I4729">
        <v>57601.998156219197</v>
      </c>
      <c r="J4729">
        <f>ROUND(Table1[[#This Row],[Discharge Time (s)]]/3600,3)</f>
        <v>16.001000000000001</v>
      </c>
    </row>
    <row r="4730" spans="1:10" hidden="1">
      <c r="A4730" t="s">
        <v>11</v>
      </c>
      <c r="B4730">
        <v>6</v>
      </c>
      <c r="C4730">
        <v>272</v>
      </c>
      <c r="D4730" t="str">
        <f>IF(OR(MOD((Table1[[#This Row],[Cycle]])-1,8)=0,Table1[[#This Row],[Cycle]]=1),"Yes","No")</f>
        <v>No</v>
      </c>
      <c r="E4730">
        <v>0</v>
      </c>
      <c r="F4730">
        <f t="shared" si="80"/>
        <v>0</v>
      </c>
      <c r="H4730">
        <v>3.8266894817352295</v>
      </c>
      <c r="I4730">
        <v>0</v>
      </c>
      <c r="J4730">
        <f>ROUND(Table1[[#This Row],[Discharge Time (s)]]/3600,3)</f>
        <v>0</v>
      </c>
    </row>
    <row r="4731" spans="1:10" hidden="1">
      <c r="A4731" t="s">
        <v>11</v>
      </c>
      <c r="B4731">
        <v>6</v>
      </c>
      <c r="C4731">
        <v>273</v>
      </c>
      <c r="D4731" t="str">
        <f>IF(OR(MOD((Table1[[#This Row],[Cycle]])-1,8)=0,Table1[[#This Row],[Cycle]]=1),"Yes","No")</f>
        <v>Yes</v>
      </c>
      <c r="E4731">
        <v>2.0051897587206002E-2</v>
      </c>
      <c r="F4731">
        <f t="shared" si="80"/>
        <v>20.051897587206003</v>
      </c>
      <c r="H4731">
        <v>3.7846264839172363</v>
      </c>
      <c r="I4731">
        <v>125626.86405311667</v>
      </c>
      <c r="J4731">
        <f>ROUND(Table1[[#This Row],[Discharge Time (s)]]/3600,3)</f>
        <v>34.896000000000001</v>
      </c>
    </row>
    <row r="4732" spans="1:10" hidden="1">
      <c r="A4732" t="s">
        <v>11</v>
      </c>
      <c r="B4732">
        <v>6</v>
      </c>
      <c r="C4732">
        <v>274</v>
      </c>
      <c r="D4732" t="str">
        <f>IF(OR(MOD((Table1[[#This Row],[Cycle]])-1,8)=0,Table1[[#This Row],[Cycle]]=1),"Yes","No")</f>
        <v>No</v>
      </c>
      <c r="E4732">
        <v>9.9867898446749995E-3</v>
      </c>
      <c r="F4732">
        <f t="shared" si="80"/>
        <v>9.9867898446750001</v>
      </c>
      <c r="H4732">
        <v>4.0066990852355957</v>
      </c>
      <c r="I4732">
        <v>57600.03761727774</v>
      </c>
      <c r="J4732">
        <f>ROUND(Table1[[#This Row],[Discharge Time (s)]]/3600,3)</f>
        <v>16</v>
      </c>
    </row>
    <row r="4733" spans="1:10" hidden="1">
      <c r="A4733" t="s">
        <v>11</v>
      </c>
      <c r="B4733">
        <v>6</v>
      </c>
      <c r="C4733">
        <v>275</v>
      </c>
      <c r="D4733" t="str">
        <f>IF(OR(MOD((Table1[[#This Row],[Cycle]])-1,8)=0,Table1[[#This Row],[Cycle]]=1),"Yes","No")</f>
        <v>No</v>
      </c>
      <c r="E4733">
        <v>9.9874345707530003E-3</v>
      </c>
      <c r="F4733">
        <f t="shared" si="80"/>
        <v>9.9874345707530008</v>
      </c>
      <c r="H4733">
        <v>3.7827043533325195</v>
      </c>
      <c r="I4733">
        <v>57600.034529138866</v>
      </c>
      <c r="J4733">
        <f>ROUND(Table1[[#This Row],[Discharge Time (s)]]/3600,3)</f>
        <v>16</v>
      </c>
    </row>
    <row r="4734" spans="1:10" hidden="1">
      <c r="A4734" t="s">
        <v>11</v>
      </c>
      <c r="B4734">
        <v>6</v>
      </c>
      <c r="C4734">
        <v>276</v>
      </c>
      <c r="D4734" t="str">
        <f>IF(OR(MOD((Table1[[#This Row],[Cycle]])-1,8)=0,Table1[[#This Row],[Cycle]]=1),"Yes","No")</f>
        <v>No</v>
      </c>
      <c r="E4734">
        <v>9.9896070361550002E-3</v>
      </c>
      <c r="F4734">
        <f t="shared" si="80"/>
        <v>9.9896070361550002</v>
      </c>
      <c r="H4734">
        <v>3.7827043533325195</v>
      </c>
      <c r="I4734">
        <v>57600.037655821929</v>
      </c>
      <c r="J4734">
        <f>ROUND(Table1[[#This Row],[Discharge Time (s)]]/3600,3)</f>
        <v>16</v>
      </c>
    </row>
    <row r="4735" spans="1:10" hidden="1">
      <c r="A4735" t="s">
        <v>11</v>
      </c>
      <c r="B4735">
        <v>6</v>
      </c>
      <c r="C4735">
        <v>277</v>
      </c>
      <c r="D4735" t="str">
        <f>IF(OR(MOD((Table1[[#This Row],[Cycle]])-1,8)=0,Table1[[#This Row],[Cycle]]=1),"Yes","No")</f>
        <v>No</v>
      </c>
      <c r="E4735">
        <v>9.9893739586249999E-3</v>
      </c>
      <c r="F4735">
        <f t="shared" si="80"/>
        <v>9.9893739586250003</v>
      </c>
      <c r="H4735">
        <v>3.7846264839172363</v>
      </c>
      <c r="I4735">
        <v>57602.004026363502</v>
      </c>
      <c r="J4735">
        <f>ROUND(Table1[[#This Row],[Discharge Time (s)]]/3600,3)</f>
        <v>16.001000000000001</v>
      </c>
    </row>
    <row r="4736" spans="1:10" hidden="1">
      <c r="A4736" t="s">
        <v>11</v>
      </c>
      <c r="B4736">
        <v>6</v>
      </c>
      <c r="C4736">
        <v>278</v>
      </c>
      <c r="D4736" t="str">
        <f>IF(OR(MOD((Table1[[#This Row],[Cycle]])-1,8)=0,Table1[[#This Row],[Cycle]]=1),"Yes","No")</f>
        <v>No</v>
      </c>
      <c r="E4736">
        <v>9.9941931272830003E-3</v>
      </c>
      <c r="F4736">
        <f t="shared" si="80"/>
        <v>9.9941931272830011</v>
      </c>
      <c r="H4736">
        <v>3.7827043533325195</v>
      </c>
      <c r="I4736">
        <v>57600.039962736606</v>
      </c>
      <c r="J4736">
        <f>ROUND(Table1[[#This Row],[Discharge Time (s)]]/3600,3)</f>
        <v>16</v>
      </c>
    </row>
    <row r="4737" spans="1:10" hidden="1">
      <c r="A4737" t="s">
        <v>11</v>
      </c>
      <c r="B4737">
        <v>6</v>
      </c>
      <c r="C4737">
        <v>279</v>
      </c>
      <c r="D4737" t="str">
        <f>IF(OR(MOD((Table1[[#This Row],[Cycle]])-1,8)=0,Table1[[#This Row],[Cycle]]=1),"Yes","No")</f>
        <v>No</v>
      </c>
      <c r="E4737">
        <v>9.9983432898990005E-3</v>
      </c>
      <c r="F4737">
        <f t="shared" si="80"/>
        <v>9.998343289899001</v>
      </c>
      <c r="H4737">
        <v>3.7827043533325195</v>
      </c>
      <c r="I4737">
        <v>57602.02075726063</v>
      </c>
      <c r="J4737">
        <f>ROUND(Table1[[#This Row],[Discharge Time (s)]]/3600,3)</f>
        <v>16.001000000000001</v>
      </c>
    </row>
    <row r="4738" spans="1:10" hidden="1">
      <c r="A4738" t="s">
        <v>11</v>
      </c>
      <c r="B4738">
        <v>6</v>
      </c>
      <c r="C4738">
        <v>280</v>
      </c>
      <c r="D4738" t="str">
        <f>IF(OR(MOD((Table1[[#This Row],[Cycle]])-1,8)=0,Table1[[#This Row],[Cycle]]=1),"Yes","No")</f>
        <v>No</v>
      </c>
      <c r="E4738">
        <v>0</v>
      </c>
      <c r="F4738">
        <f t="shared" si="80"/>
        <v>0</v>
      </c>
      <c r="H4738">
        <v>3.7827043533325195</v>
      </c>
      <c r="I4738">
        <v>0</v>
      </c>
      <c r="J4738">
        <f>ROUND(Table1[[#This Row],[Discharge Time (s)]]/3600,3)</f>
        <v>0</v>
      </c>
    </row>
    <row r="4739" spans="1:10" hidden="1">
      <c r="A4739" t="s">
        <v>11</v>
      </c>
      <c r="B4739">
        <v>6</v>
      </c>
      <c r="C4739">
        <v>281</v>
      </c>
      <c r="D4739" t="str">
        <f>IF(OR(MOD((Table1[[#This Row],[Cycle]])-1,8)=0,Table1[[#This Row],[Cycle]]=1),"Yes","No")</f>
        <v>Yes</v>
      </c>
      <c r="E4739">
        <v>2.0012468479478001E-2</v>
      </c>
      <c r="F4739">
        <f t="shared" si="80"/>
        <v>20.012468479478002</v>
      </c>
      <c r="H4739">
        <v>3.7846264839172363</v>
      </c>
      <c r="I4739">
        <v>125032.55929853152</v>
      </c>
      <c r="J4739">
        <f>ROUND(Table1[[#This Row],[Discharge Time (s)]]/3600,3)</f>
        <v>34.731000000000002</v>
      </c>
    </row>
    <row r="4740" spans="1:10" hidden="1">
      <c r="A4740" t="s">
        <v>11</v>
      </c>
      <c r="B4740">
        <v>6</v>
      </c>
      <c r="C4740">
        <v>282</v>
      </c>
      <c r="D4740" t="str">
        <f>IF(OR(MOD((Table1[[#This Row],[Cycle]])-1,8)=0,Table1[[#This Row],[Cycle]]=1),"Yes","No")</f>
        <v>No</v>
      </c>
      <c r="E4740">
        <v>1.0010768326553E-2</v>
      </c>
      <c r="F4740">
        <f t="shared" si="80"/>
        <v>10.010768326553</v>
      </c>
      <c r="H4740">
        <v>4.0507283210754395</v>
      </c>
      <c r="I4740">
        <v>57600.037632231513</v>
      </c>
      <c r="J4740">
        <f>ROUND(Table1[[#This Row],[Discharge Time (s)]]/3600,3)</f>
        <v>16</v>
      </c>
    </row>
    <row r="4741" spans="1:10" hidden="1">
      <c r="A4741" t="s">
        <v>11</v>
      </c>
      <c r="B4741">
        <v>6</v>
      </c>
      <c r="C4741">
        <v>283</v>
      </c>
      <c r="D4741" t="str">
        <f>IF(OR(MOD((Table1[[#This Row],[Cycle]])-1,8)=0,Table1[[#This Row],[Cycle]]=1),"Yes","No")</f>
        <v>No</v>
      </c>
      <c r="E4741">
        <v>9.9920807786119999E-3</v>
      </c>
      <c r="F4741">
        <f t="shared" si="80"/>
        <v>9.9920807786119994</v>
      </c>
      <c r="H4741">
        <v>3.8706743717193604</v>
      </c>
      <c r="I4741">
        <v>57600.037717864427</v>
      </c>
      <c r="J4741">
        <f>ROUND(Table1[[#This Row],[Discharge Time (s)]]/3600,3)</f>
        <v>16</v>
      </c>
    </row>
    <row r="4742" spans="1:10" hidden="1">
      <c r="A4742" t="s">
        <v>11</v>
      </c>
      <c r="B4742">
        <v>6</v>
      </c>
      <c r="C4742">
        <v>284</v>
      </c>
      <c r="D4742" t="str">
        <f>IF(OR(MOD((Table1[[#This Row],[Cycle]])-1,8)=0,Table1[[#This Row],[Cycle]]=1),"Yes","No")</f>
        <v>No</v>
      </c>
      <c r="E4742">
        <v>9.9810855693029995E-3</v>
      </c>
      <c r="F4742">
        <f t="shared" si="80"/>
        <v>9.9810855693029996</v>
      </c>
      <c r="H4742">
        <v>3.8286337852478027</v>
      </c>
      <c r="I4742">
        <v>57600.035849574415</v>
      </c>
      <c r="J4742">
        <f>ROUND(Table1[[#This Row],[Discharge Time (s)]]/3600,3)</f>
        <v>16</v>
      </c>
    </row>
    <row r="4743" spans="1:10" hidden="1">
      <c r="A4743" t="s">
        <v>11</v>
      </c>
      <c r="B4743">
        <v>6</v>
      </c>
      <c r="C4743">
        <v>285</v>
      </c>
      <c r="D4743" t="str">
        <f>IF(OR(MOD((Table1[[#This Row],[Cycle]])-1,8)=0,Table1[[#This Row],[Cycle]]=1),"Yes","No")</f>
        <v>No</v>
      </c>
      <c r="E4743">
        <v>1.0003176380694E-2</v>
      </c>
      <c r="F4743">
        <f t="shared" si="80"/>
        <v>10.003176380693999</v>
      </c>
      <c r="H4743">
        <v>3.7846264839172363</v>
      </c>
      <c r="I4743">
        <v>57602.002246689211</v>
      </c>
      <c r="J4743">
        <f>ROUND(Table1[[#This Row],[Discharge Time (s)]]/3600,3)</f>
        <v>16.001000000000001</v>
      </c>
    </row>
    <row r="4744" spans="1:10" hidden="1">
      <c r="A4744" t="s">
        <v>11</v>
      </c>
      <c r="B4744">
        <v>6</v>
      </c>
      <c r="C4744">
        <v>286</v>
      </c>
      <c r="D4744" t="str">
        <f>IF(OR(MOD((Table1[[#This Row],[Cycle]])-1,8)=0,Table1[[#This Row],[Cycle]]=1),"Yes","No")</f>
        <v>No</v>
      </c>
      <c r="E4744">
        <v>1.0009402788414E-2</v>
      </c>
      <c r="F4744">
        <f t="shared" si="80"/>
        <v>10.009402788414</v>
      </c>
      <c r="H4744">
        <v>3.7846264839172363</v>
      </c>
      <c r="I4744">
        <v>57600.037026875347</v>
      </c>
      <c r="J4744">
        <f>ROUND(Table1[[#This Row],[Discharge Time (s)]]/3600,3)</f>
        <v>16</v>
      </c>
    </row>
    <row r="4745" spans="1:10" hidden="1">
      <c r="A4745" t="s">
        <v>11</v>
      </c>
      <c r="B4745">
        <v>6</v>
      </c>
      <c r="C4745">
        <v>287</v>
      </c>
      <c r="D4745" t="str">
        <f>IF(OR(MOD((Table1[[#This Row],[Cycle]])-1,8)=0,Table1[[#This Row],[Cycle]]=1),"Yes","No")</f>
        <v>No</v>
      </c>
      <c r="E4745">
        <v>1.001127514322E-2</v>
      </c>
      <c r="F4745">
        <f t="shared" si="80"/>
        <v>10.011275143220001</v>
      </c>
      <c r="H4745">
        <v>3.8286337852478027</v>
      </c>
      <c r="I4745">
        <v>57600.035472803909</v>
      </c>
      <c r="J4745">
        <f>ROUND(Table1[[#This Row],[Discharge Time (s)]]/3600,3)</f>
        <v>16</v>
      </c>
    </row>
    <row r="4746" spans="1:10" hidden="1">
      <c r="A4746" t="s">
        <v>11</v>
      </c>
      <c r="B4746">
        <v>6</v>
      </c>
      <c r="C4746">
        <v>288</v>
      </c>
      <c r="D4746" t="str">
        <f>IF(OR(MOD((Table1[[#This Row],[Cycle]])-1,8)=0,Table1[[#This Row],[Cycle]]=1),"Yes","No")</f>
        <v>No</v>
      </c>
      <c r="E4746">
        <v>0</v>
      </c>
      <c r="F4746">
        <f t="shared" si="80"/>
        <v>0</v>
      </c>
      <c r="H4746">
        <v>3.8286337852478027</v>
      </c>
      <c r="I4746">
        <v>0</v>
      </c>
      <c r="J4746">
        <f>ROUND(Table1[[#This Row],[Discharge Time (s)]]/3600,3)</f>
        <v>0</v>
      </c>
    </row>
    <row r="4747" spans="1:10" hidden="1">
      <c r="A4747" t="s">
        <v>11</v>
      </c>
      <c r="B4747">
        <v>6</v>
      </c>
      <c r="C4747">
        <v>289</v>
      </c>
      <c r="D4747" t="str">
        <f>IF(OR(MOD((Table1[[#This Row],[Cycle]])-1,8)=0,Table1[[#This Row],[Cycle]]=1),"Yes","No")</f>
        <v>Yes</v>
      </c>
      <c r="E4747">
        <v>1.9974734898605E-2</v>
      </c>
      <c r="F4747">
        <f t="shared" si="80"/>
        <v>19.974734898605</v>
      </c>
      <c r="H4747">
        <v>3.9106869697570801</v>
      </c>
      <c r="I4747">
        <v>124578.65462096097</v>
      </c>
      <c r="J4747">
        <f>ROUND(Table1[[#This Row],[Discharge Time (s)]]/3600,3)</f>
        <v>34.604999999999997</v>
      </c>
    </row>
    <row r="4748" spans="1:10" hidden="1">
      <c r="A4748" t="s">
        <v>11</v>
      </c>
      <c r="B4748">
        <v>6</v>
      </c>
      <c r="C4748">
        <v>290</v>
      </c>
      <c r="D4748" t="str">
        <f>IF(OR(MOD((Table1[[#This Row],[Cycle]])-1,8)=0,Table1[[#This Row],[Cycle]]=1),"Yes","No")</f>
        <v>No</v>
      </c>
      <c r="E4748">
        <v>1.0013505767753001E-2</v>
      </c>
      <c r="F4748">
        <f t="shared" si="80"/>
        <v>10.013505767753001</v>
      </c>
      <c r="H4748">
        <v>4.0905990600585938</v>
      </c>
      <c r="I4748">
        <v>57600.037126110765</v>
      </c>
      <c r="J4748">
        <f>ROUND(Table1[[#This Row],[Discharge Time (s)]]/3600,3)</f>
        <v>16</v>
      </c>
    </row>
    <row r="4749" spans="1:10" hidden="1">
      <c r="A4749" t="s">
        <v>11</v>
      </c>
      <c r="B4749">
        <v>6</v>
      </c>
      <c r="C4749">
        <v>291</v>
      </c>
      <c r="D4749" t="str">
        <f>IF(OR(MOD((Table1[[#This Row],[Cycle]])-1,8)=0,Table1[[#This Row],[Cycle]]=1),"Yes","No")</f>
        <v>No</v>
      </c>
      <c r="E4749">
        <v>1.0013891400376999E-2</v>
      </c>
      <c r="F4749">
        <f t="shared" si="80"/>
        <v>10.013891400377</v>
      </c>
      <c r="H4749">
        <v>3.8687095642089844</v>
      </c>
      <c r="I4749">
        <v>57600.037924072632</v>
      </c>
      <c r="J4749">
        <f>ROUND(Table1[[#This Row],[Discharge Time (s)]]/3600,3)</f>
        <v>16</v>
      </c>
    </row>
    <row r="4750" spans="1:10" hidden="1">
      <c r="A4750" t="s">
        <v>11</v>
      </c>
      <c r="B4750">
        <v>6</v>
      </c>
      <c r="C4750">
        <v>292</v>
      </c>
      <c r="D4750" t="str">
        <f>IF(OR(MOD((Table1[[#This Row],[Cycle]])-1,8)=0,Table1[[#This Row],[Cycle]]=1),"Yes","No")</f>
        <v>No</v>
      </c>
      <c r="E4750">
        <v>1.0018517134637001E-2</v>
      </c>
      <c r="F4750">
        <f t="shared" si="80"/>
        <v>10.018517134637001</v>
      </c>
      <c r="H4750">
        <v>3.8266894817352295</v>
      </c>
      <c r="I4750">
        <v>57600.037495029341</v>
      </c>
      <c r="J4750">
        <f>ROUND(Table1[[#This Row],[Discharge Time (s)]]/3600,3)</f>
        <v>16</v>
      </c>
    </row>
    <row r="4751" spans="1:10" hidden="1">
      <c r="A4751" t="s">
        <v>11</v>
      </c>
      <c r="B4751">
        <v>6</v>
      </c>
      <c r="C4751">
        <v>293</v>
      </c>
      <c r="D4751" t="str">
        <f>IF(OR(MOD((Table1[[#This Row],[Cycle]])-1,8)=0,Table1[[#This Row],[Cycle]]=1),"Yes","No")</f>
        <v>No</v>
      </c>
      <c r="E4751">
        <v>1.0006906806934E-2</v>
      </c>
      <c r="F4751">
        <f t="shared" si="80"/>
        <v>10.006906806933999</v>
      </c>
      <c r="H4751">
        <v>3.7846264839172363</v>
      </c>
      <c r="I4751">
        <v>57600.034835647486</v>
      </c>
      <c r="J4751">
        <f>ROUND(Table1[[#This Row],[Discharge Time (s)]]/3600,3)</f>
        <v>16</v>
      </c>
    </row>
    <row r="4752" spans="1:10" hidden="1">
      <c r="A4752" t="s">
        <v>11</v>
      </c>
      <c r="B4752">
        <v>6</v>
      </c>
      <c r="C4752">
        <v>294</v>
      </c>
      <c r="D4752" t="str">
        <f>IF(OR(MOD((Table1[[#This Row],[Cycle]])-1,8)=0,Table1[[#This Row],[Cycle]]=1),"Yes","No")</f>
        <v>No</v>
      </c>
      <c r="E4752">
        <v>1.001191714512E-2</v>
      </c>
      <c r="F4752">
        <f t="shared" si="80"/>
        <v>10.01191714512</v>
      </c>
      <c r="H4752">
        <v>3.7827043533325195</v>
      </c>
      <c r="I4752">
        <v>57600.05252199286</v>
      </c>
      <c r="J4752">
        <f>ROUND(Table1[[#This Row],[Discharge Time (s)]]/3600,3)</f>
        <v>16</v>
      </c>
    </row>
    <row r="4753" spans="1:10" hidden="1">
      <c r="A4753" t="s">
        <v>11</v>
      </c>
      <c r="B4753">
        <v>6</v>
      </c>
      <c r="C4753">
        <v>295</v>
      </c>
      <c r="D4753" t="str">
        <f>IF(OR(MOD((Table1[[#This Row],[Cycle]])-1,8)=0,Table1[[#This Row],[Cycle]]=1),"Yes","No")</f>
        <v>No</v>
      </c>
      <c r="E4753">
        <v>1.0009744993867E-2</v>
      </c>
      <c r="F4753">
        <f t="shared" si="80"/>
        <v>10.009744993867001</v>
      </c>
      <c r="H4753">
        <v>3.8706743717193604</v>
      </c>
      <c r="I4753">
        <v>57600.037437794657</v>
      </c>
      <c r="J4753">
        <f>ROUND(Table1[[#This Row],[Discharge Time (s)]]/3600,3)</f>
        <v>16</v>
      </c>
    </row>
    <row r="4754" spans="1:10" hidden="1">
      <c r="A4754" t="s">
        <v>11</v>
      </c>
      <c r="B4754">
        <v>6</v>
      </c>
      <c r="C4754">
        <v>296</v>
      </c>
      <c r="D4754" t="str">
        <f>IF(OR(MOD((Table1[[#This Row],[Cycle]])-1,8)=0,Table1[[#This Row],[Cycle]]=1),"Yes","No")</f>
        <v>No</v>
      </c>
      <c r="E4754">
        <v>0</v>
      </c>
      <c r="F4754">
        <f t="shared" si="80"/>
        <v>0</v>
      </c>
      <c r="H4754">
        <v>3.8706743717193604</v>
      </c>
      <c r="I4754">
        <v>0</v>
      </c>
      <c r="J4754">
        <f>ROUND(Table1[[#This Row],[Discharge Time (s)]]/3600,3)</f>
        <v>0</v>
      </c>
    </row>
    <row r="4755" spans="1:10" hidden="1">
      <c r="A4755" t="s">
        <v>11</v>
      </c>
      <c r="B4755">
        <v>6</v>
      </c>
      <c r="C4755">
        <v>297</v>
      </c>
      <c r="D4755" t="str">
        <f>IF(OR(MOD((Table1[[#This Row],[Cycle]])-1,8)=0,Table1[[#This Row],[Cycle]]=1),"Yes","No")</f>
        <v>Yes</v>
      </c>
      <c r="E4755">
        <v>1.9975493815514E-2</v>
      </c>
      <c r="F4755">
        <f t="shared" si="80"/>
        <v>19.975493815514</v>
      </c>
      <c r="H4755">
        <v>3.8706743717193604</v>
      </c>
      <c r="I4755">
        <v>124720.34839382712</v>
      </c>
      <c r="J4755">
        <f>ROUND(Table1[[#This Row],[Discharge Time (s)]]/3600,3)</f>
        <v>34.645000000000003</v>
      </c>
    </row>
    <row r="4756" spans="1:10" hidden="1">
      <c r="A4756" t="s">
        <v>11</v>
      </c>
      <c r="B4756">
        <v>6</v>
      </c>
      <c r="C4756">
        <v>298</v>
      </c>
      <c r="D4756" t="str">
        <f>IF(OR(MOD((Table1[[#This Row],[Cycle]])-1,8)=0,Table1[[#This Row],[Cycle]]=1),"Yes","No")</f>
        <v>No</v>
      </c>
      <c r="E4756">
        <v>1.0005990977377E-2</v>
      </c>
      <c r="F4756">
        <f t="shared" si="80"/>
        <v>10.005990977376999</v>
      </c>
      <c r="H4756">
        <v>4.0905990600585938</v>
      </c>
      <c r="I4756">
        <v>57602.006181195771</v>
      </c>
      <c r="J4756">
        <f>ROUND(Table1[[#This Row],[Discharge Time (s)]]/3600,3)</f>
        <v>16.001000000000001</v>
      </c>
    </row>
    <row r="4757" spans="1:10" hidden="1">
      <c r="A4757" t="s">
        <v>11</v>
      </c>
      <c r="B4757">
        <v>6</v>
      </c>
      <c r="C4757">
        <v>299</v>
      </c>
      <c r="D4757" t="str">
        <f>IF(OR(MOD((Table1[[#This Row],[Cycle]])-1,8)=0,Table1[[#This Row],[Cycle]]=1),"Yes","No")</f>
        <v>No</v>
      </c>
      <c r="E4757">
        <v>1.0016607927199999E-2</v>
      </c>
      <c r="F4757">
        <f t="shared" si="80"/>
        <v>10.016607927199999</v>
      </c>
      <c r="H4757">
        <v>3.7865505218505859</v>
      </c>
      <c r="I4757">
        <v>57600.03746905287</v>
      </c>
      <c r="J4757">
        <f>ROUND(Table1[[#This Row],[Discharge Time (s)]]/3600,3)</f>
        <v>16</v>
      </c>
    </row>
    <row r="4758" spans="1:10" hidden="1">
      <c r="A4758" t="s">
        <v>11</v>
      </c>
      <c r="B4758">
        <v>6</v>
      </c>
      <c r="C4758">
        <v>300</v>
      </c>
      <c r="D4758" t="str">
        <f>IF(OR(MOD((Table1[[#This Row],[Cycle]])-1,8)=0,Table1[[#This Row],[Cycle]]=1),"Yes","No")</f>
        <v>No</v>
      </c>
      <c r="E4758">
        <v>1.0014403580249E-2</v>
      </c>
      <c r="F4758">
        <f t="shared" si="80"/>
        <v>10.014403580249001</v>
      </c>
      <c r="H4758">
        <v>3.7846264839172363</v>
      </c>
      <c r="I4758">
        <v>57600.037497458907</v>
      </c>
      <c r="J4758">
        <f>ROUND(Table1[[#This Row],[Discharge Time (s)]]/3600,3)</f>
        <v>16</v>
      </c>
    </row>
    <row r="4759" spans="1:10" hidden="1">
      <c r="A4759" t="s">
        <v>11</v>
      </c>
      <c r="B4759">
        <v>6</v>
      </c>
      <c r="C4759">
        <v>301</v>
      </c>
      <c r="D4759" t="str">
        <f>IF(OR(MOD((Table1[[#This Row],[Cycle]])-1,8)=0,Table1[[#This Row],[Cycle]]=1),"Yes","No")</f>
        <v>No</v>
      </c>
      <c r="E4759">
        <v>1.0010339404290001E-2</v>
      </c>
      <c r="F4759">
        <f t="shared" si="80"/>
        <v>10.010339404290001</v>
      </c>
      <c r="H4759">
        <v>3.8266894817352295</v>
      </c>
      <c r="I4759">
        <v>57600.035573372792</v>
      </c>
      <c r="J4759">
        <f>ROUND(Table1[[#This Row],[Discharge Time (s)]]/3600,3)</f>
        <v>16</v>
      </c>
    </row>
    <row r="4760" spans="1:10" hidden="1">
      <c r="A4760" t="s">
        <v>11</v>
      </c>
      <c r="B4760">
        <v>6</v>
      </c>
      <c r="C4760">
        <v>302</v>
      </c>
      <c r="D4760" t="str">
        <f>IF(OR(MOD((Table1[[#This Row],[Cycle]])-1,8)=0,Table1[[#This Row],[Cycle]]=1),"Yes","No")</f>
        <v>No</v>
      </c>
      <c r="E4760">
        <v>1.0014906737605E-2</v>
      </c>
      <c r="F4760">
        <f t="shared" si="80"/>
        <v>10.014906737605001</v>
      </c>
      <c r="H4760">
        <v>3.8687095642089844</v>
      </c>
      <c r="I4760">
        <v>57600.037063187119</v>
      </c>
      <c r="J4760">
        <f>ROUND(Table1[[#This Row],[Discharge Time (s)]]/3600,3)</f>
        <v>16</v>
      </c>
    </row>
    <row r="4761" spans="1:10" hidden="1">
      <c r="A4761" t="s">
        <v>11</v>
      </c>
      <c r="B4761">
        <v>6</v>
      </c>
      <c r="C4761">
        <v>303</v>
      </c>
      <c r="D4761" t="str">
        <f>IF(OR(MOD((Table1[[#This Row],[Cycle]])-1,8)=0,Table1[[#This Row],[Cycle]]=1),"Yes","No")</f>
        <v>No</v>
      </c>
      <c r="E4761">
        <v>1.0013978366313001E-2</v>
      </c>
      <c r="F4761">
        <f t="shared" si="80"/>
        <v>10.013978366313001</v>
      </c>
      <c r="H4761">
        <v>3.8286337852478027</v>
      </c>
      <c r="I4761">
        <v>57600.037603999648</v>
      </c>
      <c r="J4761">
        <f>ROUND(Table1[[#This Row],[Discharge Time (s)]]/3600,3)</f>
        <v>16</v>
      </c>
    </row>
    <row r="4762" spans="1:10" hidden="1">
      <c r="A4762" t="s">
        <v>11</v>
      </c>
      <c r="B4762">
        <v>6</v>
      </c>
      <c r="C4762">
        <v>304</v>
      </c>
      <c r="D4762" t="str">
        <f>IF(OR(MOD((Table1[[#This Row],[Cycle]])-1,8)=0,Table1[[#This Row],[Cycle]]=1),"Yes","No")</f>
        <v>No</v>
      </c>
      <c r="E4762">
        <v>0</v>
      </c>
      <c r="F4762">
        <f t="shared" si="80"/>
        <v>0</v>
      </c>
      <c r="H4762">
        <v>3.8286337852478027</v>
      </c>
      <c r="I4762">
        <v>0</v>
      </c>
      <c r="J4762">
        <f>ROUND(Table1[[#This Row],[Discharge Time (s)]]/3600,3)</f>
        <v>0</v>
      </c>
    </row>
    <row r="4763" spans="1:10" hidden="1">
      <c r="A4763" t="s">
        <v>11</v>
      </c>
      <c r="B4763">
        <v>6</v>
      </c>
      <c r="C4763">
        <v>305</v>
      </c>
      <c r="D4763" t="str">
        <f>IF(OR(MOD((Table1[[#This Row],[Cycle]])-1,8)=0,Table1[[#This Row],[Cycle]]=1),"Yes","No")</f>
        <v>Yes</v>
      </c>
      <c r="E4763">
        <v>1.9954508682330001E-2</v>
      </c>
      <c r="F4763">
        <f t="shared" si="80"/>
        <v>19.954508682330001</v>
      </c>
      <c r="H4763">
        <v>3.9126722812652588</v>
      </c>
      <c r="I4763">
        <v>124588.84286890028</v>
      </c>
      <c r="J4763">
        <f>ROUND(Table1[[#This Row],[Discharge Time (s)]]/3600,3)</f>
        <v>34.607999999999997</v>
      </c>
    </row>
    <row r="4764" spans="1:10" hidden="1">
      <c r="A4764" t="s">
        <v>11</v>
      </c>
      <c r="B4764">
        <v>6</v>
      </c>
      <c r="C4764">
        <v>306</v>
      </c>
      <c r="D4764" t="str">
        <f>IF(OR(MOD((Table1[[#This Row],[Cycle]])-1,8)=0,Table1[[#This Row],[Cycle]]=1),"Yes","No")</f>
        <v>No</v>
      </c>
      <c r="E4764">
        <v>1.0002061246257E-2</v>
      </c>
      <c r="F4764">
        <f t="shared" si="80"/>
        <v>10.002061246257</v>
      </c>
      <c r="H4764">
        <v>4.1387877464294434</v>
      </c>
      <c r="I4764">
        <v>57600.042416592987</v>
      </c>
      <c r="J4764">
        <f>ROUND(Table1[[#This Row],[Discharge Time (s)]]/3600,3)</f>
        <v>16</v>
      </c>
    </row>
    <row r="4765" spans="1:10" hidden="1">
      <c r="A4765" t="s">
        <v>11</v>
      </c>
      <c r="B4765">
        <v>6</v>
      </c>
      <c r="C4765">
        <v>307</v>
      </c>
      <c r="D4765" t="str">
        <f>IF(OR(MOD((Table1[[#This Row],[Cycle]])-1,8)=0,Table1[[#This Row],[Cycle]]=1),"Yes","No")</f>
        <v>No</v>
      </c>
      <c r="E4765">
        <v>1.0002466585065E-2</v>
      </c>
      <c r="F4765">
        <f t="shared" si="80"/>
        <v>10.002466585064999</v>
      </c>
      <c r="H4765">
        <v>3.7846264839172363</v>
      </c>
      <c r="I4765">
        <v>57600.037642188065</v>
      </c>
      <c r="J4765">
        <f>ROUND(Table1[[#This Row],[Discharge Time (s)]]/3600,3)</f>
        <v>16</v>
      </c>
    </row>
    <row r="4766" spans="1:10" hidden="1">
      <c r="A4766" t="s">
        <v>11</v>
      </c>
      <c r="B4766">
        <v>6</v>
      </c>
      <c r="C4766">
        <v>308</v>
      </c>
      <c r="D4766" t="str">
        <f>IF(OR(MOD((Table1[[#This Row],[Cycle]])-1,8)=0,Table1[[#This Row],[Cycle]]=1),"Yes","No")</f>
        <v>No</v>
      </c>
      <c r="E4766">
        <v>1.0010650616775999E-2</v>
      </c>
      <c r="F4766">
        <f t="shared" si="80"/>
        <v>10.010650616775999</v>
      </c>
      <c r="H4766">
        <v>3.8266894817352295</v>
      </c>
      <c r="I4766">
        <v>57600.030359583601</v>
      </c>
      <c r="J4766">
        <f>ROUND(Table1[[#This Row],[Discharge Time (s)]]/3600,3)</f>
        <v>16</v>
      </c>
    </row>
    <row r="4767" spans="1:10" hidden="1">
      <c r="A4767" t="s">
        <v>11</v>
      </c>
      <c r="B4767">
        <v>6</v>
      </c>
      <c r="C4767">
        <v>309</v>
      </c>
      <c r="D4767" t="str">
        <f>IF(OR(MOD((Table1[[#This Row],[Cycle]])-1,8)=0,Table1[[#This Row],[Cycle]]=1),"Yes","No")</f>
        <v>No</v>
      </c>
      <c r="E4767">
        <v>9.9973782853139993E-3</v>
      </c>
      <c r="F4767">
        <f t="shared" si="80"/>
        <v>9.9973782853139994</v>
      </c>
      <c r="H4767">
        <v>3.9106869697570801</v>
      </c>
      <c r="I4767">
        <v>57600.0257073994</v>
      </c>
      <c r="J4767">
        <f>ROUND(Table1[[#This Row],[Discharge Time (s)]]/3600,3)</f>
        <v>16</v>
      </c>
    </row>
    <row r="4768" spans="1:10" hidden="1">
      <c r="A4768" t="s">
        <v>11</v>
      </c>
      <c r="B4768">
        <v>6</v>
      </c>
      <c r="C4768">
        <v>310</v>
      </c>
      <c r="D4768" t="str">
        <f>IF(OR(MOD((Table1[[#This Row],[Cycle]])-1,8)=0,Table1[[#This Row],[Cycle]]=1),"Yes","No")</f>
        <v>No</v>
      </c>
      <c r="E4768">
        <v>1.0014038074249E-2</v>
      </c>
      <c r="F4768">
        <f t="shared" si="80"/>
        <v>10.014038074249001</v>
      </c>
      <c r="H4768">
        <v>3.8286337852478027</v>
      </c>
      <c r="I4768">
        <v>57600.028544639514</v>
      </c>
      <c r="J4768">
        <f>ROUND(Table1[[#This Row],[Discharge Time (s)]]/3600,3)</f>
        <v>16</v>
      </c>
    </row>
    <row r="4769" spans="1:10" hidden="1">
      <c r="A4769" t="s">
        <v>11</v>
      </c>
      <c r="B4769">
        <v>6</v>
      </c>
      <c r="C4769">
        <v>311</v>
      </c>
      <c r="D4769" t="str">
        <f>IF(OR(MOD((Table1[[#This Row],[Cycle]])-1,8)=0,Table1[[#This Row],[Cycle]]=1),"Yes","No")</f>
        <v>No</v>
      </c>
      <c r="E4769">
        <v>1.0010081642415E-2</v>
      </c>
      <c r="F4769">
        <f t="shared" si="80"/>
        <v>10.010081642415001</v>
      </c>
      <c r="H4769">
        <v>3.8706743717193604</v>
      </c>
      <c r="I4769">
        <v>57600.020079658403</v>
      </c>
      <c r="J4769">
        <f>ROUND(Table1[[#This Row],[Discharge Time (s)]]/3600,3)</f>
        <v>16</v>
      </c>
    </row>
    <row r="4770" spans="1:10" hidden="1">
      <c r="A4770" t="s">
        <v>11</v>
      </c>
      <c r="B4770">
        <v>6</v>
      </c>
      <c r="C4770">
        <v>312</v>
      </c>
      <c r="D4770" t="str">
        <f>IF(OR(MOD((Table1[[#This Row],[Cycle]])-1,8)=0,Table1[[#This Row],[Cycle]]=1),"Yes","No")</f>
        <v>No</v>
      </c>
      <c r="E4770">
        <v>0</v>
      </c>
      <c r="F4770">
        <f t="shared" si="80"/>
        <v>0</v>
      </c>
      <c r="H4770">
        <v>3.8706743717193604</v>
      </c>
      <c r="I4770">
        <v>0</v>
      </c>
      <c r="J4770">
        <f>ROUND(Table1[[#This Row],[Discharge Time (s)]]/3600,3)</f>
        <v>0</v>
      </c>
    </row>
    <row r="4771" spans="1:10" hidden="1">
      <c r="A4771" t="s">
        <v>11</v>
      </c>
      <c r="B4771">
        <v>6</v>
      </c>
      <c r="C4771">
        <v>313</v>
      </c>
      <c r="D4771" t="str">
        <f>IF(OR(MOD((Table1[[#This Row],[Cycle]])-1,8)=0,Table1[[#This Row],[Cycle]]=1),"Yes","No")</f>
        <v>Yes</v>
      </c>
      <c r="E4771">
        <v>1.9932907229003999E-2</v>
      </c>
      <c r="F4771">
        <f t="shared" si="80"/>
        <v>19.932907229003998</v>
      </c>
      <c r="H4771">
        <v>3.9546272754669189</v>
      </c>
      <c r="I4771">
        <v>124380.29267199186</v>
      </c>
      <c r="J4771">
        <f>ROUND(Table1[[#This Row],[Discharge Time (s)]]/3600,3)</f>
        <v>34.549999999999997</v>
      </c>
    </row>
    <row r="4772" spans="1:10" hidden="1">
      <c r="A4772" t="s">
        <v>11</v>
      </c>
      <c r="B4772">
        <v>6</v>
      </c>
      <c r="C4772">
        <v>314</v>
      </c>
      <c r="D4772" t="str">
        <f>IF(OR(MOD((Table1[[#This Row],[Cycle]])-1,8)=0,Table1[[#This Row],[Cycle]]=1),"Yes","No")</f>
        <v>No</v>
      </c>
      <c r="E4772">
        <v>1.0012470246360001E-2</v>
      </c>
      <c r="F4772">
        <f t="shared" si="80"/>
        <v>10.012470246360001</v>
      </c>
      <c r="H4772">
        <v>4.180692195892334</v>
      </c>
      <c r="I4772">
        <v>57600.020820168007</v>
      </c>
      <c r="J4772">
        <f>ROUND(Table1[[#This Row],[Discharge Time (s)]]/3600,3)</f>
        <v>16</v>
      </c>
    </row>
    <row r="4773" spans="1:10" hidden="1">
      <c r="A4773" t="s">
        <v>11</v>
      </c>
      <c r="B4773">
        <v>6</v>
      </c>
      <c r="C4773">
        <v>315</v>
      </c>
      <c r="D4773" t="str">
        <f>IF(OR(MOD((Table1[[#This Row],[Cycle]])-1,8)=0,Table1[[#This Row],[Cycle]]=1),"Yes","No")</f>
        <v>No</v>
      </c>
      <c r="E4773">
        <v>1.0017048410093999E-2</v>
      </c>
      <c r="F4773">
        <f t="shared" si="80"/>
        <v>10.017048410093999</v>
      </c>
      <c r="H4773">
        <v>3.9985675811767578</v>
      </c>
      <c r="I4773">
        <v>57600.007815869219</v>
      </c>
      <c r="J4773">
        <f>ROUND(Table1[[#This Row],[Discharge Time (s)]]/3600,3)</f>
        <v>16</v>
      </c>
    </row>
    <row r="4774" spans="1:10" hidden="1">
      <c r="A4774" t="s">
        <v>11</v>
      </c>
      <c r="B4774">
        <v>6</v>
      </c>
      <c r="C4774">
        <v>316</v>
      </c>
      <c r="D4774" t="str">
        <f>IF(OR(MOD((Table1[[#This Row],[Cycle]])-1,8)=0,Table1[[#This Row],[Cycle]]=1),"Yes","No")</f>
        <v>No</v>
      </c>
      <c r="E4774">
        <v>1.0021222802856999E-2</v>
      </c>
      <c r="F4774">
        <f t="shared" si="80"/>
        <v>10.021222802857</v>
      </c>
      <c r="H4774">
        <v>3.8706743717193604</v>
      </c>
      <c r="I4774">
        <v>57600.018058563277</v>
      </c>
      <c r="J4774">
        <f>ROUND(Table1[[#This Row],[Discharge Time (s)]]/3600,3)</f>
        <v>16</v>
      </c>
    </row>
    <row r="4775" spans="1:10" hidden="1">
      <c r="A4775" t="s">
        <v>11</v>
      </c>
      <c r="B4775">
        <v>6</v>
      </c>
      <c r="C4775">
        <v>317</v>
      </c>
      <c r="D4775" t="str">
        <f>IF(OR(MOD((Table1[[#This Row],[Cycle]])-1,8)=0,Table1[[#This Row],[Cycle]]=1),"Yes","No")</f>
        <v>No</v>
      </c>
      <c r="E4775">
        <v>1.0021705439074E-2</v>
      </c>
      <c r="F4775">
        <f t="shared" si="80"/>
        <v>10.021705439073999</v>
      </c>
      <c r="H4775">
        <v>3.8286337852478027</v>
      </c>
      <c r="I4775">
        <v>57601.98080190146</v>
      </c>
      <c r="J4775">
        <f>ROUND(Table1[[#This Row],[Discharge Time (s)]]/3600,3)</f>
        <v>16.001000000000001</v>
      </c>
    </row>
    <row r="4776" spans="1:10" hidden="1">
      <c r="A4776" t="s">
        <v>11</v>
      </c>
      <c r="B4776">
        <v>6</v>
      </c>
      <c r="C4776">
        <v>318</v>
      </c>
      <c r="D4776" t="str">
        <f>IF(OR(MOD((Table1[[#This Row],[Cycle]])-1,8)=0,Table1[[#This Row],[Cycle]]=1),"Yes","No")</f>
        <v>No</v>
      </c>
      <c r="E4776">
        <v>1.0012521145883E-2</v>
      </c>
      <c r="F4776">
        <f t="shared" si="80"/>
        <v>10.012521145882999</v>
      </c>
      <c r="H4776">
        <v>3.7865505218505859</v>
      </c>
      <c r="I4776">
        <v>57600.016266117935</v>
      </c>
      <c r="J4776">
        <f>ROUND(Table1[[#This Row],[Discharge Time (s)]]/3600,3)</f>
        <v>16</v>
      </c>
    </row>
    <row r="4777" spans="1:10" hidden="1">
      <c r="A4777" t="s">
        <v>11</v>
      </c>
      <c r="B4777">
        <v>6</v>
      </c>
      <c r="C4777">
        <v>319</v>
      </c>
      <c r="D4777" t="str">
        <f>IF(OR(MOD((Table1[[#This Row],[Cycle]])-1,8)=0,Table1[[#This Row],[Cycle]]=1),"Yes","No")</f>
        <v>No</v>
      </c>
      <c r="E4777">
        <v>1.0009536212708E-2</v>
      </c>
      <c r="F4777">
        <f t="shared" si="80"/>
        <v>10.009536212707999</v>
      </c>
      <c r="H4777">
        <v>3.8706743717193604</v>
      </c>
      <c r="I4777">
        <v>57600.012106866503</v>
      </c>
      <c r="J4777">
        <f>ROUND(Table1[[#This Row],[Discharge Time (s)]]/3600,3)</f>
        <v>16</v>
      </c>
    </row>
    <row r="4778" spans="1:10" hidden="1">
      <c r="A4778" t="s">
        <v>11</v>
      </c>
      <c r="B4778">
        <v>6</v>
      </c>
      <c r="C4778">
        <v>320</v>
      </c>
      <c r="D4778" t="str">
        <f>IF(OR(MOD((Table1[[#This Row],[Cycle]])-1,8)=0,Table1[[#This Row],[Cycle]]=1),"Yes","No")</f>
        <v>No</v>
      </c>
      <c r="E4778">
        <v>0</v>
      </c>
      <c r="F4778">
        <f t="shared" si="80"/>
        <v>0</v>
      </c>
      <c r="H4778">
        <v>3.8706743717193604</v>
      </c>
      <c r="I4778">
        <v>0</v>
      </c>
      <c r="J4778">
        <f>ROUND(Table1[[#This Row],[Discharge Time (s)]]/3600,3)</f>
        <v>0</v>
      </c>
    </row>
    <row r="4779" spans="1:10" hidden="1">
      <c r="A4779" t="s">
        <v>11</v>
      </c>
      <c r="B4779">
        <v>6</v>
      </c>
      <c r="C4779">
        <v>321</v>
      </c>
      <c r="D4779" t="str">
        <f>IF(OR(MOD((Table1[[#This Row],[Cycle]])-1,8)=0,Table1[[#This Row],[Cycle]]=1),"Yes","No")</f>
        <v>Yes</v>
      </c>
      <c r="E4779">
        <v>1.9908728272946999E-2</v>
      </c>
      <c r="F4779">
        <f t="shared" si="80"/>
        <v>19.908728272946998</v>
      </c>
      <c r="H4779">
        <v>3.9566347599029541</v>
      </c>
      <c r="I4779">
        <v>124183.57311859381</v>
      </c>
      <c r="J4779">
        <f>ROUND(Table1[[#This Row],[Discharge Time (s)]]/3600,3)</f>
        <v>34.494999999999997</v>
      </c>
    </row>
    <row r="4780" spans="1:10" hidden="1">
      <c r="A4780" t="s">
        <v>11</v>
      </c>
      <c r="B4780">
        <v>6</v>
      </c>
      <c r="C4780">
        <v>322</v>
      </c>
      <c r="D4780" t="str">
        <f>IF(OR(MOD((Table1[[#This Row],[Cycle]])-1,8)=0,Table1[[#This Row],[Cycle]]=1),"Yes","No")</f>
        <v>No</v>
      </c>
      <c r="E4780">
        <v>1.0016256254283E-2</v>
      </c>
      <c r="F4780">
        <f t="shared" si="80"/>
        <v>10.016256254283</v>
      </c>
      <c r="H4780">
        <v>4.2643728256225586</v>
      </c>
      <c r="I4780">
        <v>57600.052058808797</v>
      </c>
      <c r="J4780">
        <f>ROUND(Table1[[#This Row],[Discharge Time (s)]]/3600,3)</f>
        <v>16</v>
      </c>
    </row>
    <row r="4781" spans="1:10" hidden="1">
      <c r="A4781" t="s">
        <v>11</v>
      </c>
      <c r="B4781">
        <v>6</v>
      </c>
      <c r="C4781">
        <v>323</v>
      </c>
      <c r="D4781" t="str">
        <f>IF(OR(MOD((Table1[[#This Row],[Cycle]])-1,8)=0,Table1[[#This Row],[Cycle]]=1),"Yes","No")</f>
        <v>No</v>
      </c>
      <c r="E4781">
        <v>1.0020465070163E-2</v>
      </c>
      <c r="F4781">
        <f t="shared" si="80"/>
        <v>10.020465070163</v>
      </c>
      <c r="H4781">
        <v>3.9146592617034912</v>
      </c>
      <c r="I4781">
        <v>57600.043323755162</v>
      </c>
      <c r="J4781">
        <f>ROUND(Table1[[#This Row],[Discharge Time (s)]]/3600,3)</f>
        <v>16</v>
      </c>
    </row>
    <row r="4782" spans="1:10" hidden="1">
      <c r="A4782" t="s">
        <v>11</v>
      </c>
      <c r="B4782">
        <v>6</v>
      </c>
      <c r="C4782">
        <v>324</v>
      </c>
      <c r="D4782" t="str">
        <f>IF(OR(MOD((Table1[[#This Row],[Cycle]])-1,8)=0,Table1[[#This Row],[Cycle]]=1),"Yes","No")</f>
        <v>No</v>
      </c>
      <c r="E4782">
        <v>1.0022422938427001E-2</v>
      </c>
      <c r="F4782">
        <f t="shared" si="80"/>
        <v>10.022422938427001</v>
      </c>
      <c r="H4782">
        <v>3.9546272754669189</v>
      </c>
      <c r="I4782">
        <v>57600.068439047704</v>
      </c>
      <c r="J4782">
        <f>ROUND(Table1[[#This Row],[Discharge Time (s)]]/3600,3)</f>
        <v>16</v>
      </c>
    </row>
    <row r="4783" spans="1:10" hidden="1">
      <c r="A4783" t="s">
        <v>11</v>
      </c>
      <c r="B4783">
        <v>6</v>
      </c>
      <c r="C4783">
        <v>325</v>
      </c>
      <c r="D4783" t="str">
        <f>IF(OR(MOD((Table1[[#This Row],[Cycle]])-1,8)=0,Table1[[#This Row],[Cycle]]=1),"Yes","No")</f>
        <v>No</v>
      </c>
      <c r="E4783">
        <v>1.0021097505358E-2</v>
      </c>
      <c r="F4783">
        <f t="shared" si="80"/>
        <v>10.021097505358</v>
      </c>
      <c r="H4783">
        <v>3.8286337852478027</v>
      </c>
      <c r="I4783">
        <v>57600.084258600997</v>
      </c>
      <c r="J4783">
        <f>ROUND(Table1[[#This Row],[Discharge Time (s)]]/3600,3)</f>
        <v>16</v>
      </c>
    </row>
    <row r="4784" spans="1:10" hidden="1">
      <c r="A4784" t="s">
        <v>11</v>
      </c>
      <c r="B4784">
        <v>6</v>
      </c>
      <c r="C4784">
        <v>326</v>
      </c>
      <c r="D4784" t="str">
        <f>IF(OR(MOD((Table1[[#This Row],[Cycle]])-1,8)=0,Table1[[#This Row],[Cycle]]=1),"Yes","No")</f>
        <v>No</v>
      </c>
      <c r="E4784">
        <v>1.0013916866669E-2</v>
      </c>
      <c r="F4784">
        <f t="shared" si="80"/>
        <v>10.013916866669</v>
      </c>
      <c r="H4784">
        <v>3.9146592617034912</v>
      </c>
      <c r="I4784">
        <v>57600.045998459602</v>
      </c>
      <c r="J4784">
        <f>ROUND(Table1[[#This Row],[Discharge Time (s)]]/3600,3)</f>
        <v>16</v>
      </c>
    </row>
    <row r="4785" spans="1:10" hidden="1">
      <c r="A4785" t="s">
        <v>11</v>
      </c>
      <c r="B4785">
        <v>6</v>
      </c>
      <c r="C4785">
        <v>327</v>
      </c>
      <c r="D4785" t="str">
        <f>IF(OR(MOD((Table1[[#This Row],[Cycle]])-1,8)=0,Table1[[#This Row],[Cycle]]=1),"Yes","No")</f>
        <v>No</v>
      </c>
      <c r="E4785">
        <v>1.0005439455568E-2</v>
      </c>
      <c r="F4785">
        <f t="shared" ref="F4785:F4826" si="81">1000*E4785</f>
        <v>10.005439455568</v>
      </c>
      <c r="H4785">
        <v>3.8706743717193604</v>
      </c>
      <c r="I4785">
        <v>57600.040659775303</v>
      </c>
      <c r="J4785">
        <f>ROUND(Table1[[#This Row],[Discharge Time (s)]]/3600,3)</f>
        <v>16</v>
      </c>
    </row>
    <row r="4786" spans="1:10" hidden="1">
      <c r="A4786" t="s">
        <v>11</v>
      </c>
      <c r="B4786">
        <v>6</v>
      </c>
      <c r="C4786">
        <v>328</v>
      </c>
      <c r="D4786" t="str">
        <f>IF(OR(MOD((Table1[[#This Row],[Cycle]])-1,8)=0,Table1[[#This Row],[Cycle]]=1),"Yes","No")</f>
        <v>No</v>
      </c>
      <c r="E4786">
        <v>0</v>
      </c>
      <c r="F4786">
        <f t="shared" si="81"/>
        <v>0</v>
      </c>
      <c r="H4786">
        <v>3.8706743717193604</v>
      </c>
      <c r="I4786">
        <v>0</v>
      </c>
      <c r="J4786">
        <f>ROUND(Table1[[#This Row],[Discharge Time (s)]]/3600,3)</f>
        <v>0</v>
      </c>
    </row>
    <row r="4787" spans="1:10" hidden="1">
      <c r="A4787" t="s">
        <v>11</v>
      </c>
      <c r="B4787">
        <v>6</v>
      </c>
      <c r="C4787">
        <v>329</v>
      </c>
      <c r="D4787" t="str">
        <f>IF(OR(MOD((Table1[[#This Row],[Cycle]])-1,8)=0,Table1[[#This Row],[Cycle]]=1),"Yes","No")</f>
        <v>Yes</v>
      </c>
      <c r="E4787">
        <v>1.9910077283392998E-2</v>
      </c>
      <c r="F4787">
        <f t="shared" si="81"/>
        <v>19.910077283392997</v>
      </c>
      <c r="H4787">
        <v>3.7865505218505859</v>
      </c>
      <c r="I4787">
        <v>124385.75117115688</v>
      </c>
      <c r="J4787">
        <f>ROUND(Table1[[#This Row],[Discharge Time (s)]]/3600,3)</f>
        <v>34.552</v>
      </c>
    </row>
    <row r="4788" spans="1:10" hidden="1">
      <c r="A4788" t="s">
        <v>11</v>
      </c>
      <c r="B4788">
        <v>6</v>
      </c>
      <c r="C4788">
        <v>330</v>
      </c>
      <c r="D4788" t="str">
        <f>IF(OR(MOD((Table1[[#This Row],[Cycle]])-1,8)=0,Table1[[#This Row],[Cycle]]=1),"Yes","No")</f>
        <v>No</v>
      </c>
      <c r="E4788">
        <v>1.0012639159743E-2</v>
      </c>
      <c r="F4788">
        <f t="shared" si="81"/>
        <v>10.012639159743001</v>
      </c>
      <c r="H4788">
        <v>4.180692195892334</v>
      </c>
      <c r="I4788">
        <v>57600.038528956051</v>
      </c>
      <c r="J4788">
        <f>ROUND(Table1[[#This Row],[Discharge Time (s)]]/3600,3)</f>
        <v>16</v>
      </c>
    </row>
    <row r="4789" spans="1:10" hidden="1">
      <c r="A4789" t="s">
        <v>11</v>
      </c>
      <c r="B4789">
        <v>6</v>
      </c>
      <c r="C4789">
        <v>331</v>
      </c>
      <c r="D4789" t="str">
        <f>IF(OR(MOD((Table1[[#This Row],[Cycle]])-1,8)=0,Table1[[#This Row],[Cycle]]=1),"Yes","No")</f>
        <v>No</v>
      </c>
      <c r="E4789">
        <v>1.0017297086838E-2</v>
      </c>
      <c r="F4789">
        <f t="shared" si="81"/>
        <v>10.017297086837999</v>
      </c>
      <c r="H4789">
        <v>3.9146592617034912</v>
      </c>
      <c r="I4789">
        <v>57600.037626291429</v>
      </c>
      <c r="J4789">
        <f>ROUND(Table1[[#This Row],[Discharge Time (s)]]/3600,3)</f>
        <v>16</v>
      </c>
    </row>
    <row r="4790" spans="1:10" hidden="1">
      <c r="A4790" t="s">
        <v>11</v>
      </c>
      <c r="B4790">
        <v>6</v>
      </c>
      <c r="C4790">
        <v>332</v>
      </c>
      <c r="D4790" t="str">
        <f>IF(OR(MOD((Table1[[#This Row],[Cycle]])-1,8)=0,Table1[[#This Row],[Cycle]]=1),"Yes","No")</f>
        <v>No</v>
      </c>
      <c r="E4790">
        <v>1.0015220405609E-2</v>
      </c>
      <c r="F4790">
        <f t="shared" si="81"/>
        <v>10.015220405609</v>
      </c>
      <c r="H4790">
        <v>3.9586441516876221</v>
      </c>
      <c r="I4790">
        <v>57602.003789970433</v>
      </c>
      <c r="J4790">
        <f>ROUND(Table1[[#This Row],[Discharge Time (s)]]/3600,3)</f>
        <v>16.001000000000001</v>
      </c>
    </row>
    <row r="4791" spans="1:10" hidden="1">
      <c r="A4791" t="s">
        <v>11</v>
      </c>
      <c r="B4791">
        <v>6</v>
      </c>
      <c r="C4791">
        <v>333</v>
      </c>
      <c r="D4791" t="str">
        <f>IF(OR(MOD((Table1[[#This Row],[Cycle]])-1,8)=0,Table1[[#This Row],[Cycle]]=1),"Yes","No")</f>
        <v>No</v>
      </c>
      <c r="E4791">
        <v>1.0013781599232E-2</v>
      </c>
      <c r="F4791">
        <f t="shared" si="81"/>
        <v>10.013781599232001</v>
      </c>
      <c r="H4791">
        <v>3.8746099472045898</v>
      </c>
      <c r="I4791">
        <v>57602.003921451549</v>
      </c>
      <c r="J4791">
        <f>ROUND(Table1[[#This Row],[Discharge Time (s)]]/3600,3)</f>
        <v>16.001000000000001</v>
      </c>
    </row>
    <row r="4792" spans="1:10" hidden="1">
      <c r="A4792" t="s">
        <v>11</v>
      </c>
      <c r="B4792">
        <v>6</v>
      </c>
      <c r="C4792">
        <v>334</v>
      </c>
      <c r="D4792" t="str">
        <f>IF(OR(MOD((Table1[[#This Row],[Cycle]])-1,8)=0,Table1[[#This Row],[Cycle]]=1),"Yes","No")</f>
        <v>No</v>
      </c>
      <c r="E4792">
        <v>1.0005142219124999E-2</v>
      </c>
      <c r="F4792">
        <f t="shared" si="81"/>
        <v>10.005142219125</v>
      </c>
      <c r="H4792">
        <v>3.8305802345275879</v>
      </c>
      <c r="I4792">
        <v>57600.037756991842</v>
      </c>
      <c r="J4792">
        <f>ROUND(Table1[[#This Row],[Discharge Time (s)]]/3600,3)</f>
        <v>16</v>
      </c>
    </row>
    <row r="4793" spans="1:10" hidden="1">
      <c r="A4793" t="s">
        <v>11</v>
      </c>
      <c r="B4793">
        <v>6</v>
      </c>
      <c r="C4793">
        <v>335</v>
      </c>
      <c r="D4793" t="str">
        <f>IF(OR(MOD((Table1[[#This Row],[Cycle]])-1,8)=0,Table1[[#This Row],[Cycle]]=1),"Yes","No")</f>
        <v>No</v>
      </c>
      <c r="E4793">
        <v>1.000146753451E-2</v>
      </c>
      <c r="F4793">
        <f t="shared" si="81"/>
        <v>10.001467534510001</v>
      </c>
      <c r="H4793">
        <v>3.9166483879089355</v>
      </c>
      <c r="I4793">
        <v>57600.02817079697</v>
      </c>
      <c r="J4793">
        <f>ROUND(Table1[[#This Row],[Discharge Time (s)]]/3600,3)</f>
        <v>16</v>
      </c>
    </row>
    <row r="4794" spans="1:10" hidden="1">
      <c r="A4794" t="s">
        <v>11</v>
      </c>
      <c r="B4794">
        <v>6</v>
      </c>
      <c r="C4794">
        <v>336</v>
      </c>
      <c r="D4794" t="str">
        <f>IF(OR(MOD((Table1[[#This Row],[Cycle]])-1,8)=0,Table1[[#This Row],[Cycle]]=1),"Yes","No")</f>
        <v>No</v>
      </c>
      <c r="E4794">
        <v>0</v>
      </c>
      <c r="F4794">
        <f t="shared" si="81"/>
        <v>0</v>
      </c>
      <c r="H4794">
        <v>3.9166483879089355</v>
      </c>
      <c r="I4794">
        <v>0</v>
      </c>
      <c r="J4794">
        <f>ROUND(Table1[[#This Row],[Discharge Time (s)]]/3600,3)</f>
        <v>0</v>
      </c>
    </row>
    <row r="4795" spans="1:10" hidden="1">
      <c r="A4795" t="s">
        <v>11</v>
      </c>
      <c r="B4795">
        <v>6</v>
      </c>
      <c r="C4795">
        <v>337</v>
      </c>
      <c r="D4795" t="str">
        <f>IF(OR(MOD((Table1[[#This Row],[Cycle]])-1,8)=0,Table1[[#This Row],[Cycle]]=1),"Yes","No")</f>
        <v>Yes</v>
      </c>
      <c r="E4795">
        <v>1.9868519632328E-2</v>
      </c>
      <c r="F4795">
        <f t="shared" si="81"/>
        <v>19.868519632327999</v>
      </c>
      <c r="H4795">
        <v>3.8726410865783691</v>
      </c>
      <c r="I4795">
        <v>123927.31637087037</v>
      </c>
      <c r="J4795">
        <f>ROUND(Table1[[#This Row],[Discharge Time (s)]]/3600,3)</f>
        <v>34.423999999999999</v>
      </c>
    </row>
    <row r="4796" spans="1:10" hidden="1">
      <c r="A4796" t="s">
        <v>11</v>
      </c>
      <c r="B4796">
        <v>6</v>
      </c>
      <c r="C4796">
        <v>338</v>
      </c>
      <c r="D4796" t="str">
        <f>IF(OR(MOD((Table1[[#This Row],[Cycle]])-1,8)=0,Table1[[#This Row],[Cycle]]=1),"Yes","No")</f>
        <v>No</v>
      </c>
      <c r="E4796">
        <v>1.0015495970144001E-2</v>
      </c>
      <c r="F4796">
        <f t="shared" si="81"/>
        <v>10.015495970144</v>
      </c>
      <c r="H4796">
        <v>4.2225537300109863</v>
      </c>
      <c r="I4796">
        <v>57600.038058885766</v>
      </c>
      <c r="J4796">
        <f>ROUND(Table1[[#This Row],[Discharge Time (s)]]/3600,3)</f>
        <v>16</v>
      </c>
    </row>
    <row r="4797" spans="1:10" hidden="1">
      <c r="A4797" t="s">
        <v>11</v>
      </c>
      <c r="B4797">
        <v>6</v>
      </c>
      <c r="C4797">
        <v>339</v>
      </c>
      <c r="D4797" t="str">
        <f>IF(OR(MOD((Table1[[#This Row],[Cycle]])-1,8)=0,Table1[[#This Row],[Cycle]]=1),"Yes","No")</f>
        <v>No</v>
      </c>
      <c r="E4797">
        <v>1.0013067103106E-2</v>
      </c>
      <c r="F4797">
        <f t="shared" si="81"/>
        <v>10.013067103106</v>
      </c>
      <c r="H4797">
        <v>3.8286337852478027</v>
      </c>
      <c r="I4797">
        <v>57600.038056222402</v>
      </c>
      <c r="J4797">
        <f>ROUND(Table1[[#This Row],[Discharge Time (s)]]/3600,3)</f>
        <v>16</v>
      </c>
    </row>
    <row r="4798" spans="1:10" hidden="1">
      <c r="A4798" t="s">
        <v>11</v>
      </c>
      <c r="B4798">
        <v>6</v>
      </c>
      <c r="C4798">
        <v>340</v>
      </c>
      <c r="D4798" t="str">
        <f>IF(OR(MOD((Table1[[#This Row],[Cycle]])-1,8)=0,Table1[[#This Row],[Cycle]]=1),"Yes","No")</f>
        <v>No</v>
      </c>
      <c r="E4798">
        <v>1.0017639140401E-2</v>
      </c>
      <c r="F4798">
        <f t="shared" si="81"/>
        <v>10.017639140401</v>
      </c>
      <c r="H4798">
        <v>3.9126722812652588</v>
      </c>
      <c r="I4798">
        <v>57600.038487582511</v>
      </c>
      <c r="J4798">
        <f>ROUND(Table1[[#This Row],[Discharge Time (s)]]/3600,3)</f>
        <v>16</v>
      </c>
    </row>
    <row r="4799" spans="1:10" hidden="1">
      <c r="A4799" t="s">
        <v>11</v>
      </c>
      <c r="B4799">
        <v>6</v>
      </c>
      <c r="C4799">
        <v>341</v>
      </c>
      <c r="D4799" t="str">
        <f>IF(OR(MOD((Table1[[#This Row],[Cycle]])-1,8)=0,Table1[[#This Row],[Cycle]]=1),"Yes","No")</f>
        <v>No</v>
      </c>
      <c r="E4799">
        <v>7.8061359969629996E-3</v>
      </c>
      <c r="F4799">
        <f t="shared" si="81"/>
        <v>7.8061359969629995</v>
      </c>
      <c r="H4799">
        <v>3.8726410865783691</v>
      </c>
      <c r="I4799">
        <v>50326.958799886721</v>
      </c>
      <c r="J4799">
        <f>ROUND(Table1[[#This Row],[Discharge Time (s)]]/3600,3)</f>
        <v>13.98</v>
      </c>
    </row>
    <row r="4800" spans="1:10" hidden="1">
      <c r="A4800" t="s">
        <v>11</v>
      </c>
      <c r="B4800">
        <v>6</v>
      </c>
      <c r="C4800">
        <v>342</v>
      </c>
      <c r="D4800" t="str">
        <f>IF(OR(MOD((Table1[[#This Row],[Cycle]])-1,8)=0,Table1[[#This Row],[Cycle]]=1),"Yes","No")</f>
        <v>No</v>
      </c>
      <c r="E4800">
        <v>1.0013831076415E-2</v>
      </c>
      <c r="F4800">
        <f t="shared" si="81"/>
        <v>10.013831076415</v>
      </c>
      <c r="H4800">
        <v>3.8706743717193604</v>
      </c>
      <c r="I4800">
        <v>57600.053160829397</v>
      </c>
      <c r="J4800">
        <f>ROUND(Table1[[#This Row],[Discharge Time (s)]]/3600,3)</f>
        <v>16</v>
      </c>
    </row>
    <row r="4801" spans="1:10" hidden="1">
      <c r="A4801" t="s">
        <v>11</v>
      </c>
      <c r="B4801">
        <v>6</v>
      </c>
      <c r="C4801">
        <v>343</v>
      </c>
      <c r="D4801" t="str">
        <f>IF(OR(MOD((Table1[[#This Row],[Cycle]])-1,8)=0,Table1[[#This Row],[Cycle]]=1),"Yes","No")</f>
        <v>No</v>
      </c>
      <c r="E4801">
        <v>1.002367416004E-2</v>
      </c>
      <c r="F4801">
        <f t="shared" si="81"/>
        <v>10.023674160040001</v>
      </c>
      <c r="H4801">
        <v>3.9546272754669189</v>
      </c>
      <c r="I4801">
        <v>57600.068348752488</v>
      </c>
      <c r="J4801">
        <f>ROUND(Table1[[#This Row],[Discharge Time (s)]]/3600,3)</f>
        <v>16</v>
      </c>
    </row>
    <row r="4802" spans="1:10" hidden="1">
      <c r="A4802" t="s">
        <v>11</v>
      </c>
      <c r="B4802">
        <v>6</v>
      </c>
      <c r="C4802">
        <v>344</v>
      </c>
      <c r="D4802" t="str">
        <f>IF(OR(MOD((Table1[[#This Row],[Cycle]])-1,8)=0,Table1[[#This Row],[Cycle]]=1),"Yes","No")</f>
        <v>No</v>
      </c>
      <c r="E4802">
        <v>0</v>
      </c>
      <c r="F4802">
        <f t="shared" si="81"/>
        <v>0</v>
      </c>
      <c r="H4802">
        <v>3.9546272754669189</v>
      </c>
      <c r="I4802">
        <v>0</v>
      </c>
      <c r="J4802">
        <f>ROUND(Table1[[#This Row],[Discharge Time (s)]]/3600,3)</f>
        <v>0</v>
      </c>
    </row>
    <row r="4803" spans="1:10" hidden="1">
      <c r="A4803" t="s">
        <v>11</v>
      </c>
      <c r="B4803">
        <v>6</v>
      </c>
      <c r="C4803">
        <v>345</v>
      </c>
      <c r="D4803" t="str">
        <f>IF(OR(MOD((Table1[[#This Row],[Cycle]])-1,8)=0,Table1[[#This Row],[Cycle]]=1),"Yes","No")</f>
        <v>Yes</v>
      </c>
      <c r="E4803">
        <v>1.9895568337034999E-2</v>
      </c>
      <c r="F4803">
        <f t="shared" si="81"/>
        <v>19.895568337034998</v>
      </c>
      <c r="H4803">
        <v>3.9166483879089355</v>
      </c>
      <c r="I4803">
        <v>124048.00628031659</v>
      </c>
      <c r="J4803">
        <f>ROUND(Table1[[#This Row],[Discharge Time (s)]]/3600,3)</f>
        <v>34.457999999999998</v>
      </c>
    </row>
    <row r="4804" spans="1:10" hidden="1">
      <c r="A4804" t="s">
        <v>11</v>
      </c>
      <c r="B4804">
        <v>6</v>
      </c>
      <c r="C4804">
        <v>346</v>
      </c>
      <c r="D4804" t="str">
        <f>IF(OR(MOD((Table1[[#This Row],[Cycle]])-1,8)=0,Table1[[#This Row],[Cycle]]=1),"Yes","No")</f>
        <v>No</v>
      </c>
      <c r="E4804">
        <v>1.0019994081422E-2</v>
      </c>
      <c r="F4804">
        <f t="shared" si="81"/>
        <v>10.019994081422</v>
      </c>
      <c r="H4804">
        <v>4.2687067985534668</v>
      </c>
      <c r="I4804">
        <v>57600.042265309829</v>
      </c>
      <c r="J4804">
        <f>ROUND(Table1[[#This Row],[Discharge Time (s)]]/3600,3)</f>
        <v>16</v>
      </c>
    </row>
    <row r="4805" spans="1:10" hidden="1">
      <c r="A4805" t="s">
        <v>11</v>
      </c>
      <c r="B4805">
        <v>6</v>
      </c>
      <c r="C4805">
        <v>347</v>
      </c>
      <c r="D4805" t="str">
        <f>IF(OR(MOD((Table1[[#This Row],[Cycle]])-1,8)=0,Table1[[#This Row],[Cycle]]=1),"Yes","No")</f>
        <v>No</v>
      </c>
      <c r="E4805">
        <v>1.0013919196609E-2</v>
      </c>
      <c r="F4805">
        <f t="shared" si="81"/>
        <v>10.013919196608999</v>
      </c>
      <c r="H4805">
        <v>3.7884764671325684</v>
      </c>
      <c r="I4805">
        <v>57601.995977354993</v>
      </c>
      <c r="J4805">
        <f>ROUND(Table1[[#This Row],[Discharge Time (s)]]/3600,3)</f>
        <v>16.001000000000001</v>
      </c>
    </row>
    <row r="4806" spans="1:10" hidden="1">
      <c r="A4806" t="s">
        <v>11</v>
      </c>
      <c r="B4806">
        <v>6</v>
      </c>
      <c r="C4806">
        <v>348</v>
      </c>
      <c r="D4806" t="str">
        <f>IF(OR(MOD((Table1[[#This Row],[Cycle]])-1,8)=0,Table1[[#This Row],[Cycle]]=1),"Yes","No")</f>
        <v>No</v>
      </c>
      <c r="E4806">
        <v>1.0013980240307E-2</v>
      </c>
      <c r="F4806">
        <f t="shared" si="81"/>
        <v>10.013980240307001</v>
      </c>
      <c r="H4806">
        <v>3.8706743717193604</v>
      </c>
      <c r="I4806">
        <v>57600.01108153956</v>
      </c>
      <c r="J4806">
        <f>ROUND(Table1[[#This Row],[Discharge Time (s)]]/3600,3)</f>
        <v>16</v>
      </c>
    </row>
    <row r="4807" spans="1:10" hidden="1">
      <c r="A4807" t="s">
        <v>11</v>
      </c>
      <c r="B4807">
        <v>6</v>
      </c>
      <c r="C4807">
        <v>349</v>
      </c>
      <c r="D4807" t="str">
        <f>IF(OR(MOD((Table1[[#This Row],[Cycle]])-1,8)=0,Table1[[#This Row],[Cycle]]=1),"Yes","No")</f>
        <v>No</v>
      </c>
      <c r="E4807">
        <v>1.0009095026922E-2</v>
      </c>
      <c r="F4807">
        <f t="shared" si="81"/>
        <v>10.009095026922001</v>
      </c>
      <c r="H4807">
        <v>3.9146592617034912</v>
      </c>
      <c r="I4807">
        <v>57601.988703778377</v>
      </c>
      <c r="J4807">
        <f>ROUND(Table1[[#This Row],[Discharge Time (s)]]/3600,3)</f>
        <v>16.001000000000001</v>
      </c>
    </row>
    <row r="4808" spans="1:10" hidden="1">
      <c r="A4808" t="s">
        <v>11</v>
      </c>
      <c r="B4808">
        <v>6</v>
      </c>
      <c r="C4808">
        <v>350</v>
      </c>
      <c r="D4808" t="str">
        <f>IF(OR(MOD((Table1[[#This Row],[Cycle]])-1,8)=0,Table1[[#This Row],[Cycle]]=1),"Yes","No")</f>
        <v>No</v>
      </c>
      <c r="E4808">
        <v>1.0010610110308999E-2</v>
      </c>
      <c r="F4808">
        <f t="shared" si="81"/>
        <v>10.010610110308999</v>
      </c>
      <c r="H4808">
        <v>3.9985675811767578</v>
      </c>
      <c r="I4808">
        <v>57600.008594901839</v>
      </c>
      <c r="J4808">
        <f>ROUND(Table1[[#This Row],[Discharge Time (s)]]/3600,3)</f>
        <v>16</v>
      </c>
    </row>
    <row r="4809" spans="1:10" hidden="1">
      <c r="A4809" t="s">
        <v>11</v>
      </c>
      <c r="B4809">
        <v>6</v>
      </c>
      <c r="C4809">
        <v>351</v>
      </c>
      <c r="D4809" t="str">
        <f>IF(OR(MOD((Table1[[#This Row],[Cycle]])-1,8)=0,Table1[[#This Row],[Cycle]]=1),"Yes","No")</f>
        <v>No</v>
      </c>
      <c r="E4809">
        <v>1.0013704994147001E-2</v>
      </c>
      <c r="F4809">
        <f t="shared" si="81"/>
        <v>10.013704994147</v>
      </c>
      <c r="H4809">
        <v>3.9546272754669189</v>
      </c>
      <c r="I4809">
        <v>57600.024516369303</v>
      </c>
      <c r="J4809">
        <f>ROUND(Table1[[#This Row],[Discharge Time (s)]]/3600,3)</f>
        <v>16</v>
      </c>
    </row>
    <row r="4810" spans="1:10" hidden="1">
      <c r="A4810" t="s">
        <v>11</v>
      </c>
      <c r="B4810">
        <v>6</v>
      </c>
      <c r="C4810">
        <v>352</v>
      </c>
      <c r="D4810" t="str">
        <f>IF(OR(MOD((Table1[[#This Row],[Cycle]])-1,8)=0,Table1[[#This Row],[Cycle]]=1),"Yes","No")</f>
        <v>No</v>
      </c>
      <c r="E4810">
        <v>0</v>
      </c>
      <c r="F4810">
        <f t="shared" si="81"/>
        <v>0</v>
      </c>
      <c r="H4810">
        <v>3.9546272754669189</v>
      </c>
      <c r="I4810">
        <v>0</v>
      </c>
      <c r="J4810">
        <f>ROUND(Table1[[#This Row],[Discharge Time (s)]]/3600,3)</f>
        <v>0</v>
      </c>
    </row>
    <row r="4811" spans="1:10" hidden="1">
      <c r="A4811" t="s">
        <v>11</v>
      </c>
      <c r="B4811">
        <v>6</v>
      </c>
      <c r="C4811">
        <v>353</v>
      </c>
      <c r="D4811" t="str">
        <f>IF(OR(MOD((Table1[[#This Row],[Cycle]])-1,8)=0,Table1[[#This Row],[Cycle]]=1),"Yes","No")</f>
        <v>Yes</v>
      </c>
      <c r="E4811">
        <v>1.9946600424697002E-2</v>
      </c>
      <c r="F4811">
        <f t="shared" si="81"/>
        <v>19.946600424697003</v>
      </c>
      <c r="H4811">
        <v>4.1773190498352051</v>
      </c>
      <c r="I4811">
        <v>124175.93643179194</v>
      </c>
      <c r="J4811">
        <f>ROUND(Table1[[#This Row],[Discharge Time (s)]]/3600,3)</f>
        <v>34.493000000000002</v>
      </c>
    </row>
    <row r="4812" spans="1:10" hidden="1">
      <c r="A4812" t="s">
        <v>11</v>
      </c>
      <c r="B4812">
        <v>6</v>
      </c>
      <c r="C4812">
        <v>354</v>
      </c>
      <c r="D4812" t="str">
        <f>IF(OR(MOD((Table1[[#This Row],[Cycle]])-1,8)=0,Table1[[#This Row],[Cycle]]=1),"Yes","No")</f>
        <v>No</v>
      </c>
      <c r="E4812">
        <v>9.9951349968759994E-3</v>
      </c>
      <c r="F4812">
        <f t="shared" si="81"/>
        <v>9.9951349968759988</v>
      </c>
      <c r="H4812">
        <v>4.2170119285583496</v>
      </c>
      <c r="I4812">
        <v>57602.005060350231</v>
      </c>
      <c r="J4812">
        <f>ROUND(Table1[[#This Row],[Discharge Time (s)]]/3600,3)</f>
        <v>16.001000000000001</v>
      </c>
    </row>
    <row r="4813" spans="1:10" hidden="1">
      <c r="A4813" t="s">
        <v>11</v>
      </c>
      <c r="B4813">
        <v>6</v>
      </c>
      <c r="C4813">
        <v>355</v>
      </c>
      <c r="D4813" t="str">
        <f>IF(OR(MOD((Table1[[#This Row],[Cycle]])-1,8)=0,Table1[[#This Row],[Cycle]]=1),"Yes","No")</f>
        <v>No</v>
      </c>
      <c r="E4813">
        <v>9.9846376833579997E-3</v>
      </c>
      <c r="F4813">
        <f t="shared" si="81"/>
        <v>9.9846376833579988</v>
      </c>
      <c r="H4813">
        <v>3.9115040302276611</v>
      </c>
      <c r="I4813">
        <v>57600.039541322003</v>
      </c>
      <c r="J4813">
        <f>ROUND(Table1[[#This Row],[Discharge Time (s)]]/3600,3)</f>
        <v>16</v>
      </c>
    </row>
    <row r="4814" spans="1:10" hidden="1">
      <c r="A4814" t="s">
        <v>11</v>
      </c>
      <c r="B4814">
        <v>6</v>
      </c>
      <c r="C4814">
        <v>356</v>
      </c>
      <c r="D4814" t="str">
        <f>IF(OR(MOD((Table1[[#This Row],[Cycle]])-1,8)=0,Table1[[#This Row],[Cycle]]=1),"Yes","No")</f>
        <v>No</v>
      </c>
      <c r="E4814">
        <v>9.9818444513290003E-3</v>
      </c>
      <c r="F4814">
        <f t="shared" si="81"/>
        <v>9.9818444513289997</v>
      </c>
      <c r="H4814">
        <v>3.907541036605835</v>
      </c>
      <c r="I4814">
        <v>57600.039351094019</v>
      </c>
      <c r="J4814">
        <f>ROUND(Table1[[#This Row],[Discharge Time (s)]]/3600,3)</f>
        <v>16</v>
      </c>
    </row>
    <row r="4815" spans="1:10" hidden="1">
      <c r="A4815" t="s">
        <v>11</v>
      </c>
      <c r="B4815">
        <v>6</v>
      </c>
      <c r="C4815">
        <v>357</v>
      </c>
      <c r="D4815" t="str">
        <f>IF(OR(MOD((Table1[[#This Row],[Cycle]])-1,8)=0,Table1[[#This Row],[Cycle]]=1),"Yes","No")</f>
        <v>No</v>
      </c>
      <c r="E4815">
        <v>9.9695008945819997E-3</v>
      </c>
      <c r="F4815">
        <f t="shared" si="81"/>
        <v>9.9695008945819996</v>
      </c>
      <c r="H4815">
        <v>3.9134886264801025</v>
      </c>
      <c r="I4815">
        <v>57600.039712284663</v>
      </c>
      <c r="J4815">
        <f>ROUND(Table1[[#This Row],[Discharge Time (s)]]/3600,3)</f>
        <v>16</v>
      </c>
    </row>
    <row r="4816" spans="1:10" hidden="1">
      <c r="A4816" t="s">
        <v>11</v>
      </c>
      <c r="B4816">
        <v>6</v>
      </c>
      <c r="C4816">
        <v>358</v>
      </c>
      <c r="D4816" t="str">
        <f>IF(OR(MOD((Table1[[#This Row],[Cycle]])-1,8)=0,Table1[[#This Row],[Cycle]]=1),"Yes","No")</f>
        <v>No</v>
      </c>
      <c r="E4816">
        <v>9.9750738582340005E-3</v>
      </c>
      <c r="F4816">
        <f t="shared" si="81"/>
        <v>9.9750738582340013</v>
      </c>
      <c r="H4816">
        <v>3.9534487724304199</v>
      </c>
      <c r="I4816">
        <v>57600.039734423583</v>
      </c>
      <c r="J4816">
        <f>ROUND(Table1[[#This Row],[Discharge Time (s)]]/3600,3)</f>
        <v>16</v>
      </c>
    </row>
    <row r="4817" spans="1:10" hidden="1">
      <c r="A4817" t="s">
        <v>11</v>
      </c>
      <c r="B4817">
        <v>6</v>
      </c>
      <c r="C4817">
        <v>359</v>
      </c>
      <c r="D4817" t="str">
        <f>IF(OR(MOD((Table1[[#This Row],[Cycle]])-1,8)=0,Table1[[#This Row],[Cycle]]=1),"Yes","No")</f>
        <v>No</v>
      </c>
      <c r="E4817">
        <v>9.9736562397090001E-3</v>
      </c>
      <c r="F4817">
        <f t="shared" si="81"/>
        <v>9.9736562397089994</v>
      </c>
      <c r="H4817">
        <v>3.9095215797424316</v>
      </c>
      <c r="I4817">
        <v>57600.039700412141</v>
      </c>
      <c r="J4817">
        <f>ROUND(Table1[[#This Row],[Discharge Time (s)]]/3600,3)</f>
        <v>16</v>
      </c>
    </row>
    <row r="4818" spans="1:10" hidden="1">
      <c r="A4818" t="s">
        <v>11</v>
      </c>
      <c r="B4818">
        <v>6</v>
      </c>
      <c r="C4818">
        <v>360</v>
      </c>
      <c r="D4818" t="str">
        <f>IF(OR(MOD((Table1[[#This Row],[Cycle]])-1,8)=0,Table1[[#This Row],[Cycle]]=1),"Yes","No")</f>
        <v>No</v>
      </c>
      <c r="E4818">
        <v>0</v>
      </c>
      <c r="F4818">
        <f t="shared" si="81"/>
        <v>0</v>
      </c>
      <c r="H4818">
        <v>3.9095215797424316</v>
      </c>
      <c r="I4818">
        <v>0</v>
      </c>
      <c r="J4818">
        <f>ROUND(Table1[[#This Row],[Discharge Time (s)]]/3600,3)</f>
        <v>0</v>
      </c>
    </row>
    <row r="4819" spans="1:10" hidden="1">
      <c r="A4819" t="s">
        <v>11</v>
      </c>
      <c r="B4819">
        <v>6</v>
      </c>
      <c r="C4819">
        <v>361</v>
      </c>
      <c r="D4819" t="str">
        <f>IF(OR(MOD((Table1[[#This Row],[Cycle]])-1,8)=0,Table1[[#This Row],[Cycle]]=1),"Yes","No")</f>
        <v>Yes</v>
      </c>
      <c r="E4819">
        <v>1.9940581283552999E-2</v>
      </c>
      <c r="F4819">
        <f t="shared" si="81"/>
        <v>19.940581283552998</v>
      </c>
      <c r="H4819">
        <v>3.825545072555542</v>
      </c>
      <c r="I4819">
        <v>124469.0635486766</v>
      </c>
      <c r="J4819">
        <f>ROUND(Table1[[#This Row],[Discharge Time (s)]]/3600,3)</f>
        <v>34.575000000000003</v>
      </c>
    </row>
    <row r="4820" spans="1:10" hidden="1">
      <c r="A4820" t="s">
        <v>11</v>
      </c>
      <c r="B4820">
        <v>6</v>
      </c>
      <c r="C4820">
        <v>362</v>
      </c>
      <c r="D4820" t="str">
        <f>IF(OR(MOD((Table1[[#This Row],[Cycle]])-1,8)=0,Table1[[#This Row],[Cycle]]=1),"Yes","No")</f>
        <v>No</v>
      </c>
      <c r="E4820">
        <v>3.1393749996550002E-3</v>
      </c>
      <c r="F4820">
        <f t="shared" si="81"/>
        <v>3.1393749996550002</v>
      </c>
      <c r="H4820">
        <v>4.2170119285583496</v>
      </c>
      <c r="I4820">
        <v>15143.485762625443</v>
      </c>
      <c r="J4820">
        <f>ROUND(Table1[[#This Row],[Discharge Time (s)]]/3600,3)</f>
        <v>4.2069999999999999</v>
      </c>
    </row>
    <row r="4821" spans="1:10" hidden="1">
      <c r="A4821" t="s">
        <v>11</v>
      </c>
      <c r="B4821">
        <v>6</v>
      </c>
      <c r="C4821">
        <v>363</v>
      </c>
      <c r="D4821" t="str">
        <f>IF(OR(MOD((Table1[[#This Row],[Cycle]])-1,8)=0,Table1[[#This Row],[Cycle]]=1),"Yes","No")</f>
        <v>No</v>
      </c>
      <c r="E4821">
        <v>1.2750260834504999E-2</v>
      </c>
      <c r="F4821">
        <f t="shared" si="81"/>
        <v>12.750260834504999</v>
      </c>
      <c r="H4821">
        <v>0</v>
      </c>
      <c r="I4821">
        <v>470830.39194403158</v>
      </c>
      <c r="J4821">
        <f>ROUND(Table1[[#This Row],[Discharge Time (s)]]/3600,3)</f>
        <v>130.786</v>
      </c>
    </row>
    <row r="4822" spans="1:10" hidden="1">
      <c r="A4822" t="s">
        <v>11</v>
      </c>
      <c r="B4822">
        <v>6</v>
      </c>
      <c r="C4822">
        <v>364</v>
      </c>
      <c r="D4822" t="str">
        <f>IF(OR(MOD((Table1[[#This Row],[Cycle]])-1,8)=0,Table1[[#This Row],[Cycle]]=1),"Yes","No")</f>
        <v>No</v>
      </c>
      <c r="E4822">
        <v>9.9377904798930005E-3</v>
      </c>
      <c r="F4822">
        <f t="shared" si="81"/>
        <v>9.9377904798929997</v>
      </c>
      <c r="H4822">
        <v>4.0852303504943848</v>
      </c>
      <c r="I4822">
        <v>57600.039757544509</v>
      </c>
      <c r="J4822">
        <f>ROUND(Table1[[#This Row],[Discharge Time (s)]]/3600,3)</f>
        <v>16</v>
      </c>
    </row>
    <row r="4823" spans="1:10" hidden="1">
      <c r="A4823" t="s">
        <v>11</v>
      </c>
      <c r="B4823">
        <v>6</v>
      </c>
      <c r="C4823">
        <v>365</v>
      </c>
      <c r="D4823" t="str">
        <f>IF(OR(MOD((Table1[[#This Row],[Cycle]])-1,8)=0,Table1[[#This Row],[Cycle]]=1),"Yes","No")</f>
        <v>No</v>
      </c>
      <c r="E4823">
        <v>9.9337771171869992E-3</v>
      </c>
      <c r="F4823">
        <f t="shared" si="81"/>
        <v>9.9337771171869989</v>
      </c>
      <c r="H4823">
        <v>3.9994029998779297</v>
      </c>
      <c r="I4823">
        <v>57600.039637887523</v>
      </c>
      <c r="J4823">
        <f>ROUND(Table1[[#This Row],[Discharge Time (s)]]/3600,3)</f>
        <v>16</v>
      </c>
    </row>
    <row r="4824" spans="1:10" hidden="1">
      <c r="A4824" t="s">
        <v>11</v>
      </c>
      <c r="B4824">
        <v>6</v>
      </c>
      <c r="C4824">
        <v>366</v>
      </c>
      <c r="D4824" t="str">
        <f>IF(OR(MOD((Table1[[#This Row],[Cycle]])-1,8)=0,Table1[[#This Row],[Cycle]]=1),"Yes","No")</f>
        <v>No</v>
      </c>
      <c r="E4824">
        <v>9.923138151554E-3</v>
      </c>
      <c r="F4824">
        <f t="shared" si="81"/>
        <v>9.9231381515539994</v>
      </c>
      <c r="H4824">
        <v>4.0433526039123535</v>
      </c>
      <c r="I4824">
        <v>57600.039577918746</v>
      </c>
      <c r="J4824">
        <f>ROUND(Table1[[#This Row],[Discharge Time (s)]]/3600,3)</f>
        <v>16</v>
      </c>
    </row>
    <row r="4825" spans="1:10" hidden="1">
      <c r="A4825" t="s">
        <v>11</v>
      </c>
      <c r="B4825">
        <v>6</v>
      </c>
      <c r="C4825">
        <v>367</v>
      </c>
      <c r="D4825" t="str">
        <f>IF(OR(MOD((Table1[[#This Row],[Cycle]])-1,8)=0,Table1[[#This Row],[Cycle]]=1),"Yes","No")</f>
        <v>No</v>
      </c>
      <c r="E4825">
        <v>9.9272466203490003E-3</v>
      </c>
      <c r="F4825">
        <f t="shared" si="81"/>
        <v>9.9272466203490008</v>
      </c>
      <c r="H4825">
        <v>4.0413031578063965</v>
      </c>
      <c r="I4825">
        <v>57602.005655061992</v>
      </c>
      <c r="J4825">
        <f>ROUND(Table1[[#This Row],[Discharge Time (s)]]/3600,3)</f>
        <v>16.001000000000001</v>
      </c>
    </row>
    <row r="4826" spans="1:10" hidden="1">
      <c r="A4826" t="s">
        <v>11</v>
      </c>
      <c r="B4826">
        <v>6</v>
      </c>
      <c r="C4826">
        <v>368</v>
      </c>
      <c r="D4826" t="str">
        <f>IF(OR(MOD((Table1[[#This Row],[Cycle]])-1,8)=0,Table1[[#This Row],[Cycle]]=1),"Yes","No")</f>
        <v>No</v>
      </c>
      <c r="E4826">
        <v>0</v>
      </c>
      <c r="F4826">
        <f t="shared" si="81"/>
        <v>0</v>
      </c>
      <c r="H4826">
        <v>4.0413031578063965</v>
      </c>
      <c r="I4826">
        <v>0</v>
      </c>
      <c r="J4826">
        <f>ROUND(Table1[[#This Row],[Discharge Time (s)]]/3600,3)</f>
        <v>0</v>
      </c>
    </row>
    <row r="4827" spans="1:10" hidden="1">
      <c r="A4827" t="s">
        <v>11</v>
      </c>
      <c r="B4827">
        <v>6</v>
      </c>
      <c r="C4827">
        <v>369</v>
      </c>
      <c r="D4827" t="str">
        <f>IF(OR(MOD((Table1[[#This Row],[Cycle]])-1,8)=0,Table1[[#This Row],[Cycle]]=1),"Yes","No")</f>
        <v>Yes</v>
      </c>
      <c r="H4827">
        <v>4.0433526039123535</v>
      </c>
    </row>
    <row r="4828" spans="1:10" hidden="1">
      <c r="A4828" t="s">
        <v>11</v>
      </c>
      <c r="B4828">
        <v>6</v>
      </c>
      <c r="C4828">
        <v>370</v>
      </c>
      <c r="D4828" t="str">
        <f>IF(OR(MOD((Table1[[#This Row],[Cycle]])-1,8)=0,Table1[[#This Row],[Cycle]]=1),"Yes","No")</f>
        <v>No</v>
      </c>
      <c r="E4828">
        <v>9.9142125219109992E-3</v>
      </c>
      <c r="F4828">
        <f t="shared" ref="F4828:F4891" si="82">1000*E4828</f>
        <v>9.9142125219109989</v>
      </c>
      <c r="H4828">
        <v>4.3070492744445801</v>
      </c>
      <c r="I4828">
        <v>57600.037063071199</v>
      </c>
      <c r="J4828">
        <f>ROUND(Table1[[#This Row],[Discharge Time (s)]]/3600,3)</f>
        <v>16</v>
      </c>
    </row>
    <row r="4829" spans="1:10" hidden="1">
      <c r="A4829" t="s">
        <v>11</v>
      </c>
      <c r="B4829">
        <v>6</v>
      </c>
      <c r="C4829">
        <v>371</v>
      </c>
      <c r="D4829" t="str">
        <f>IF(OR(MOD((Table1[[#This Row],[Cycle]])-1,8)=0,Table1[[#This Row],[Cycle]]=1),"Yes","No")</f>
        <v>No</v>
      </c>
      <c r="E4829">
        <v>9.91357509263E-3</v>
      </c>
      <c r="F4829">
        <f t="shared" si="82"/>
        <v>9.9135750926299995</v>
      </c>
      <c r="H4829">
        <v>3.9994029998779297</v>
      </c>
      <c r="I4829">
        <v>57600.039568047643</v>
      </c>
      <c r="J4829">
        <f>ROUND(Table1[[#This Row],[Discharge Time (s)]]/3600,3)</f>
        <v>16</v>
      </c>
    </row>
    <row r="4830" spans="1:10" hidden="1">
      <c r="A4830" t="s">
        <v>11</v>
      </c>
      <c r="B4830">
        <v>6</v>
      </c>
      <c r="C4830">
        <v>372</v>
      </c>
      <c r="D4830" t="str">
        <f>IF(OR(MOD((Table1[[#This Row],[Cycle]])-1,8)=0,Table1[[#This Row],[Cycle]]=1),"Yes","No")</f>
        <v>No</v>
      </c>
      <c r="E4830">
        <v>9.9260662399309994E-3</v>
      </c>
      <c r="F4830">
        <f t="shared" si="82"/>
        <v>9.926066239931</v>
      </c>
      <c r="H4830">
        <v>4.0413031578063965</v>
      </c>
      <c r="I4830">
        <v>57600.039518821177</v>
      </c>
      <c r="J4830">
        <f>ROUND(Table1[[#This Row],[Discharge Time (s)]]/3600,3)</f>
        <v>16</v>
      </c>
    </row>
    <row r="4831" spans="1:10" hidden="1">
      <c r="A4831" t="s">
        <v>11</v>
      </c>
      <c r="B4831">
        <v>6</v>
      </c>
      <c r="C4831">
        <v>373</v>
      </c>
      <c r="D4831" t="str">
        <f>IF(OR(MOD((Table1[[#This Row],[Cycle]])-1,8)=0,Table1[[#This Row],[Cycle]]=1),"Yes","No")</f>
        <v>No</v>
      </c>
      <c r="E4831">
        <v>9.9500077722619994E-3</v>
      </c>
      <c r="F4831">
        <f t="shared" si="82"/>
        <v>9.9500077722619995</v>
      </c>
      <c r="H4831">
        <v>4.0413031578063965</v>
      </c>
      <c r="I4831">
        <v>57600.039580725061</v>
      </c>
      <c r="J4831">
        <f>ROUND(Table1[[#This Row],[Discharge Time (s)]]/3600,3)</f>
        <v>16</v>
      </c>
    </row>
    <row r="4832" spans="1:10" hidden="1">
      <c r="A4832" t="s">
        <v>11</v>
      </c>
      <c r="B4832">
        <v>6</v>
      </c>
      <c r="C4832">
        <v>374</v>
      </c>
      <c r="D4832" t="str">
        <f>IF(OR(MOD((Table1[[#This Row],[Cycle]])-1,8)=0,Table1[[#This Row],[Cycle]]=1),"Yes","No")</f>
        <v>No</v>
      </c>
      <c r="E4832">
        <v>9.9873135065680005E-3</v>
      </c>
      <c r="F4832">
        <f t="shared" si="82"/>
        <v>9.9873135065680003</v>
      </c>
      <c r="H4832">
        <v>3.9574604034423828</v>
      </c>
      <c r="I4832">
        <v>57600.03888794782</v>
      </c>
      <c r="J4832">
        <f>ROUND(Table1[[#This Row],[Discharge Time (s)]]/3600,3)</f>
        <v>16</v>
      </c>
    </row>
    <row r="4833" spans="1:10" hidden="1">
      <c r="A4833" t="s">
        <v>11</v>
      </c>
      <c r="B4833">
        <v>6</v>
      </c>
      <c r="C4833">
        <v>375</v>
      </c>
      <c r="D4833" t="str">
        <f>IF(OR(MOD((Table1[[#This Row],[Cycle]])-1,8)=0,Table1[[#This Row],[Cycle]]=1),"Yes","No")</f>
        <v>No</v>
      </c>
      <c r="E4833">
        <v>9.9947365523609995E-3</v>
      </c>
      <c r="F4833">
        <f t="shared" si="82"/>
        <v>9.9947365523609992</v>
      </c>
      <c r="H4833">
        <v>4.1270656585693359</v>
      </c>
      <c r="I4833">
        <v>57600.039424980794</v>
      </c>
      <c r="J4833">
        <f>ROUND(Table1[[#This Row],[Discharge Time (s)]]/3600,3)</f>
        <v>16</v>
      </c>
    </row>
    <row r="4834" spans="1:10" hidden="1">
      <c r="A4834" t="s">
        <v>11</v>
      </c>
      <c r="B4834">
        <v>6</v>
      </c>
      <c r="C4834">
        <v>376</v>
      </c>
      <c r="D4834" t="str">
        <f>IF(OR(MOD((Table1[[#This Row],[Cycle]])-1,8)=0,Table1[[#This Row],[Cycle]]=1),"Yes","No")</f>
        <v>No</v>
      </c>
      <c r="E4834">
        <v>0</v>
      </c>
      <c r="F4834">
        <f t="shared" si="82"/>
        <v>0</v>
      </c>
      <c r="H4834">
        <v>4.1270656585693359</v>
      </c>
      <c r="I4834">
        <v>0</v>
      </c>
      <c r="J4834">
        <f>ROUND(Table1[[#This Row],[Discharge Time (s)]]/3600,3)</f>
        <v>0</v>
      </c>
    </row>
    <row r="4835" spans="1:10" hidden="1">
      <c r="A4835" t="s">
        <v>11</v>
      </c>
      <c r="B4835">
        <v>6</v>
      </c>
      <c r="C4835">
        <v>377</v>
      </c>
      <c r="D4835" t="str">
        <f>IF(OR(MOD((Table1[[#This Row],[Cycle]])-1,8)=0,Table1[[#This Row],[Cycle]]=1),"Yes","No")</f>
        <v>Yes</v>
      </c>
      <c r="E4835">
        <v>1.9738788032923001E-2</v>
      </c>
      <c r="F4835">
        <f t="shared" si="82"/>
        <v>19.738788032923001</v>
      </c>
      <c r="H4835">
        <v>4.0873017311096191</v>
      </c>
      <c r="I4835">
        <v>122665.10347283407</v>
      </c>
      <c r="J4835">
        <f>ROUND(Table1[[#This Row],[Discharge Time (s)]]/3600,3)</f>
        <v>34.073999999999998</v>
      </c>
    </row>
    <row r="4836" spans="1:10" hidden="1">
      <c r="A4836" t="s">
        <v>11</v>
      </c>
      <c r="B4836">
        <v>6</v>
      </c>
      <c r="C4836">
        <v>378</v>
      </c>
      <c r="D4836" t="str">
        <f>IF(OR(MOD((Table1[[#This Row],[Cycle]])-1,8)=0,Table1[[#This Row],[Cycle]]=1),"Yes","No")</f>
        <v>No</v>
      </c>
      <c r="E4836">
        <v>9.9941408543689995E-3</v>
      </c>
      <c r="F4836">
        <f t="shared" si="82"/>
        <v>9.9941408543690002</v>
      </c>
      <c r="H4836">
        <v>4.3509988784790039</v>
      </c>
      <c r="I4836">
        <v>57600.031250646192</v>
      </c>
      <c r="J4836">
        <f>ROUND(Table1[[#This Row],[Discharge Time (s)]]/3600,3)</f>
        <v>16</v>
      </c>
    </row>
    <row r="4837" spans="1:10" hidden="1">
      <c r="A4837" t="s">
        <v>11</v>
      </c>
      <c r="B4837">
        <v>6</v>
      </c>
      <c r="C4837">
        <v>379</v>
      </c>
      <c r="D4837" t="str">
        <f>IF(OR(MOD((Table1[[#This Row],[Cycle]])-1,8)=0,Table1[[#This Row],[Cycle]]=1),"Yes","No")</f>
        <v>No</v>
      </c>
      <c r="E4837">
        <v>9.9922835907749995E-3</v>
      </c>
      <c r="F4837">
        <f t="shared" si="82"/>
        <v>9.9922835907749992</v>
      </c>
      <c r="H4837">
        <v>3.9574604034423828</v>
      </c>
      <c r="I4837">
        <v>57600.030630154557</v>
      </c>
      <c r="J4837">
        <f>ROUND(Table1[[#This Row],[Discharge Time (s)]]/3600,3)</f>
        <v>16</v>
      </c>
    </row>
    <row r="4838" spans="1:10" hidden="1">
      <c r="A4838" t="s">
        <v>11</v>
      </c>
      <c r="B4838">
        <v>6</v>
      </c>
      <c r="C4838">
        <v>380</v>
      </c>
      <c r="D4838" t="str">
        <f>IF(OR(MOD((Table1[[#This Row],[Cycle]])-1,8)=0,Table1[[#This Row],[Cycle]]=1),"Yes","No")</f>
        <v>No</v>
      </c>
      <c r="E4838">
        <v>9.9954261629650008E-3</v>
      </c>
      <c r="F4838">
        <f t="shared" si="82"/>
        <v>9.9954261629650016</v>
      </c>
      <c r="H4838">
        <v>4.0433526039123535</v>
      </c>
      <c r="I4838">
        <v>57600.03967871776</v>
      </c>
      <c r="J4838">
        <f>ROUND(Table1[[#This Row],[Discharge Time (s)]]/3600,3)</f>
        <v>16</v>
      </c>
    </row>
    <row r="4839" spans="1:10" hidden="1">
      <c r="A4839" t="s">
        <v>11</v>
      </c>
      <c r="B4839">
        <v>6</v>
      </c>
      <c r="C4839">
        <v>381</v>
      </c>
      <c r="D4839" t="str">
        <f>IF(OR(MOD((Table1[[#This Row],[Cycle]])-1,8)=0,Table1[[#This Row],[Cycle]]=1),"Yes","No")</f>
        <v>No</v>
      </c>
      <c r="E4839">
        <v>1.0003087879692001E-2</v>
      </c>
      <c r="F4839">
        <f t="shared" si="82"/>
        <v>10.003087879692</v>
      </c>
      <c r="H4839">
        <v>4.0831608772277832</v>
      </c>
      <c r="I4839">
        <v>57600.024357104485</v>
      </c>
      <c r="J4839">
        <f>ROUND(Table1[[#This Row],[Discharge Time (s)]]/3600,3)</f>
        <v>16</v>
      </c>
    </row>
    <row r="4840" spans="1:10" hidden="1">
      <c r="A4840" t="s">
        <v>11</v>
      </c>
      <c r="B4840">
        <v>6</v>
      </c>
      <c r="C4840">
        <v>382</v>
      </c>
      <c r="D4840" t="str">
        <f>IF(OR(MOD((Table1[[#This Row],[Cycle]])-1,8)=0,Table1[[#This Row],[Cycle]]=1),"Yes","No")</f>
        <v>No</v>
      </c>
      <c r="E4840">
        <v>1.0003848701556999E-2</v>
      </c>
      <c r="F4840">
        <f t="shared" si="82"/>
        <v>10.003848701556999</v>
      </c>
      <c r="H4840">
        <v>3.9994029998779297</v>
      </c>
      <c r="I4840">
        <v>57602.005442575362</v>
      </c>
      <c r="J4840">
        <f>ROUND(Table1[[#This Row],[Discharge Time (s)]]/3600,3)</f>
        <v>16.001000000000001</v>
      </c>
    </row>
    <row r="4841" spans="1:10" hidden="1">
      <c r="A4841" t="s">
        <v>11</v>
      </c>
      <c r="B4841">
        <v>6</v>
      </c>
      <c r="C4841">
        <v>383</v>
      </c>
      <c r="D4841" t="str">
        <f>IF(OR(MOD((Table1[[#This Row],[Cycle]])-1,8)=0,Table1[[#This Row],[Cycle]]=1),"Yes","No")</f>
        <v>No</v>
      </c>
      <c r="E4841">
        <v>9.984164996972E-3</v>
      </c>
      <c r="F4841">
        <f t="shared" si="82"/>
        <v>9.9841649969719999</v>
      </c>
      <c r="H4841">
        <v>4.0873017311096191</v>
      </c>
      <c r="I4841">
        <v>57600.039530770679</v>
      </c>
      <c r="J4841">
        <f>ROUND(Table1[[#This Row],[Discharge Time (s)]]/3600,3)</f>
        <v>16</v>
      </c>
    </row>
    <row r="4842" spans="1:10" hidden="1">
      <c r="A4842" t="s">
        <v>11</v>
      </c>
      <c r="B4842">
        <v>6</v>
      </c>
      <c r="C4842">
        <v>384</v>
      </c>
      <c r="D4842" t="str">
        <f>IF(OR(MOD((Table1[[#This Row],[Cycle]])-1,8)=0,Table1[[#This Row],[Cycle]]=1),"Yes","No")</f>
        <v>No</v>
      </c>
      <c r="E4842">
        <v>0</v>
      </c>
      <c r="F4842">
        <f t="shared" si="82"/>
        <v>0</v>
      </c>
      <c r="H4842">
        <v>4.0873017311096191</v>
      </c>
      <c r="I4842">
        <v>0</v>
      </c>
      <c r="J4842">
        <f>ROUND(Table1[[#This Row],[Discharge Time (s)]]/3600,3)</f>
        <v>0</v>
      </c>
    </row>
    <row r="4843" spans="1:10" hidden="1">
      <c r="A4843" t="s">
        <v>11</v>
      </c>
      <c r="B4843">
        <v>6</v>
      </c>
      <c r="C4843">
        <v>385</v>
      </c>
      <c r="D4843" t="str">
        <f>IF(OR(MOD((Table1[[#This Row],[Cycle]])-1,8)=0,Table1[[#This Row],[Cycle]]=1),"Yes","No")</f>
        <v>Yes</v>
      </c>
      <c r="E4843">
        <v>1.9779320194738E-2</v>
      </c>
      <c r="F4843">
        <f t="shared" si="82"/>
        <v>19.779320194737998</v>
      </c>
      <c r="H4843">
        <v>3.9973759651184082</v>
      </c>
      <c r="I4843">
        <v>123634.47738642136</v>
      </c>
      <c r="J4843">
        <f>ROUND(Table1[[#This Row],[Discharge Time (s)]]/3600,3)</f>
        <v>34.343000000000004</v>
      </c>
    </row>
    <row r="4844" spans="1:10" hidden="1">
      <c r="A4844" t="s">
        <v>11</v>
      </c>
      <c r="B4844">
        <v>6</v>
      </c>
      <c r="C4844">
        <v>386</v>
      </c>
      <c r="D4844" t="str">
        <f>IF(OR(MOD((Table1[[#This Row],[Cycle]])-1,8)=0,Table1[[#This Row],[Cycle]]=1),"Yes","No")</f>
        <v>No</v>
      </c>
      <c r="E4844">
        <v>9.9534690985759993E-3</v>
      </c>
      <c r="F4844">
        <f t="shared" si="82"/>
        <v>9.953469098575999</v>
      </c>
      <c r="H4844">
        <v>4.3487935066223145</v>
      </c>
      <c r="I4844">
        <v>57600.039486941736</v>
      </c>
      <c r="J4844">
        <f>ROUND(Table1[[#This Row],[Discharge Time (s)]]/3600,3)</f>
        <v>16</v>
      </c>
    </row>
    <row r="4845" spans="1:10" hidden="1">
      <c r="A4845" t="s">
        <v>11</v>
      </c>
      <c r="B4845">
        <v>6</v>
      </c>
      <c r="C4845">
        <v>387</v>
      </c>
      <c r="D4845" t="str">
        <f>IF(OR(MOD((Table1[[#This Row],[Cycle]])-1,8)=0,Table1[[#This Row],[Cycle]]=1),"Yes","No")</f>
        <v>No</v>
      </c>
      <c r="E4845">
        <v>9.9524749435140007E-3</v>
      </c>
      <c r="F4845">
        <f t="shared" si="82"/>
        <v>9.9524749435139999</v>
      </c>
      <c r="H4845">
        <v>4.0392560958862305</v>
      </c>
      <c r="I4845">
        <v>57600.039784737994</v>
      </c>
      <c r="J4845">
        <f>ROUND(Table1[[#This Row],[Discharge Time (s)]]/3600,3)</f>
        <v>16</v>
      </c>
    </row>
    <row r="4846" spans="1:10" hidden="1">
      <c r="A4846" t="s">
        <v>11</v>
      </c>
      <c r="B4846">
        <v>6</v>
      </c>
      <c r="C4846">
        <v>388</v>
      </c>
      <c r="D4846" t="str">
        <f>IF(OR(MOD((Table1[[#This Row],[Cycle]])-1,8)=0,Table1[[#This Row],[Cycle]]=1),"Yes","No")</f>
        <v>No</v>
      </c>
      <c r="E4846">
        <v>9.9575744945749993E-3</v>
      </c>
      <c r="F4846">
        <f t="shared" si="82"/>
        <v>9.9575744945749989</v>
      </c>
      <c r="H4846">
        <v>3.9994029998779297</v>
      </c>
      <c r="I4846">
        <v>57600.039703139249</v>
      </c>
      <c r="J4846">
        <f>ROUND(Table1[[#This Row],[Discharge Time (s)]]/3600,3)</f>
        <v>16</v>
      </c>
    </row>
    <row r="4847" spans="1:10" hidden="1">
      <c r="A4847" t="s">
        <v>11</v>
      </c>
      <c r="B4847">
        <v>6</v>
      </c>
      <c r="C4847">
        <v>389</v>
      </c>
      <c r="D4847" t="str">
        <f>IF(OR(MOD((Table1[[#This Row],[Cycle]])-1,8)=0,Table1[[#This Row],[Cycle]]=1),"Yes","No")</f>
        <v>No</v>
      </c>
      <c r="E4847">
        <v>9.9593505649150007E-3</v>
      </c>
      <c r="F4847">
        <f t="shared" si="82"/>
        <v>9.9593505649150007</v>
      </c>
      <c r="H4847">
        <v>4.0852303504943848</v>
      </c>
      <c r="I4847">
        <v>57600.039522480074</v>
      </c>
      <c r="J4847">
        <f>ROUND(Table1[[#This Row],[Discharge Time (s)]]/3600,3)</f>
        <v>16</v>
      </c>
    </row>
    <row r="4848" spans="1:10" hidden="1">
      <c r="A4848" t="s">
        <v>11</v>
      </c>
      <c r="B4848">
        <v>6</v>
      </c>
      <c r="C4848">
        <v>390</v>
      </c>
      <c r="D4848" t="str">
        <f>IF(OR(MOD((Table1[[#This Row],[Cycle]])-1,8)=0,Table1[[#This Row],[Cycle]]=1),"Yes","No")</f>
        <v>No</v>
      </c>
      <c r="E4848">
        <v>9.9563390184170004E-3</v>
      </c>
      <c r="F4848">
        <f t="shared" si="82"/>
        <v>9.9563390184170011</v>
      </c>
      <c r="H4848">
        <v>4.0433526039123535</v>
      </c>
      <c r="I4848">
        <v>57600.039558331846</v>
      </c>
      <c r="J4848">
        <f>ROUND(Table1[[#This Row],[Discharge Time (s)]]/3600,3)</f>
        <v>16</v>
      </c>
    </row>
    <row r="4849" spans="1:10" hidden="1">
      <c r="A4849" t="s">
        <v>11</v>
      </c>
      <c r="B4849">
        <v>6</v>
      </c>
      <c r="C4849">
        <v>391</v>
      </c>
      <c r="D4849" t="str">
        <f>IF(OR(MOD((Table1[[#This Row],[Cycle]])-1,8)=0,Table1[[#This Row],[Cycle]]=1),"Yes","No")</f>
        <v>No</v>
      </c>
      <c r="E4849">
        <v>9.9460635105869995E-3</v>
      </c>
      <c r="F4849">
        <f t="shared" si="82"/>
        <v>9.946063510586999</v>
      </c>
      <c r="H4849">
        <v>3.9994029998779297</v>
      </c>
      <c r="I4849">
        <v>57600.039647849131</v>
      </c>
      <c r="J4849">
        <f>ROUND(Table1[[#This Row],[Discharge Time (s)]]/3600,3)</f>
        <v>16</v>
      </c>
    </row>
    <row r="4850" spans="1:10" hidden="1">
      <c r="A4850" t="s">
        <v>11</v>
      </c>
      <c r="B4850">
        <v>6</v>
      </c>
      <c r="C4850">
        <v>392</v>
      </c>
      <c r="D4850" t="str">
        <f>IF(OR(MOD((Table1[[#This Row],[Cycle]])-1,8)=0,Table1[[#This Row],[Cycle]]=1),"Yes","No")</f>
        <v>No</v>
      </c>
      <c r="E4850">
        <v>0</v>
      </c>
      <c r="F4850">
        <f t="shared" si="82"/>
        <v>0</v>
      </c>
      <c r="H4850">
        <v>3.9994029998779297</v>
      </c>
      <c r="I4850">
        <v>0</v>
      </c>
      <c r="J4850">
        <f>ROUND(Table1[[#This Row],[Discharge Time (s)]]/3600,3)</f>
        <v>0</v>
      </c>
    </row>
    <row r="4851" spans="1:10">
      <c r="A4851" t="s">
        <v>10</v>
      </c>
      <c r="B4851">
        <v>7</v>
      </c>
      <c r="C4851" s="13">
        <v>2</v>
      </c>
      <c r="D4851" t="str">
        <f>IF(OR(MOD((Table1[[#This Row],[Cycle]])-1,8)=0,Table1[[#This Row],[Cycle]]=1),"Yes","No")</f>
        <v>No</v>
      </c>
      <c r="E4851">
        <v>9.9946109967259996E-3</v>
      </c>
      <c r="F4851">
        <f t="shared" si="82"/>
        <v>9.9946109967259993</v>
      </c>
      <c r="H4851">
        <v>1.8445634841918945</v>
      </c>
      <c r="I4851">
        <v>57601.992715760149</v>
      </c>
      <c r="J4851">
        <f>ROUND(Table1[[#This Row],[Discharge Time (s)]]/3600,3)</f>
        <v>16.001000000000001</v>
      </c>
    </row>
    <row r="4852" spans="1:10">
      <c r="A4852" t="s">
        <v>10</v>
      </c>
      <c r="B4852">
        <v>7</v>
      </c>
      <c r="C4852" s="13">
        <v>3</v>
      </c>
      <c r="D4852" t="str">
        <f>IF(OR(MOD((Table1[[#This Row],[Cycle]])-1,8)=0,Table1[[#This Row],[Cycle]]=1),"Yes","No")</f>
        <v>No</v>
      </c>
      <c r="E4852">
        <v>9.9900065811469995E-3</v>
      </c>
      <c r="F4852">
        <f t="shared" si="82"/>
        <v>9.990006581147</v>
      </c>
      <c r="H4852">
        <v>1.3175452947616577</v>
      </c>
      <c r="I4852">
        <v>57601.977424183511</v>
      </c>
      <c r="J4852">
        <f>ROUND(Table1[[#This Row],[Discharge Time (s)]]/3600,3)</f>
        <v>16.001000000000001</v>
      </c>
    </row>
    <row r="4853" spans="1:10">
      <c r="A4853" t="s">
        <v>10</v>
      </c>
      <c r="B4853">
        <v>7</v>
      </c>
      <c r="C4853" s="13">
        <v>4</v>
      </c>
      <c r="D4853" t="str">
        <f>IF(OR(MOD((Table1[[#This Row],[Cycle]])-1,8)=0,Table1[[#This Row],[Cycle]]=1),"Yes","No")</f>
        <v>No</v>
      </c>
      <c r="E4853">
        <v>9.9881115547170007E-3</v>
      </c>
      <c r="F4853">
        <f t="shared" si="82"/>
        <v>9.9881115547170012</v>
      </c>
      <c r="H4853">
        <v>1.2309707403182983</v>
      </c>
      <c r="I4853">
        <v>57601.9889394895</v>
      </c>
      <c r="J4853">
        <f>ROUND(Table1[[#This Row],[Discharge Time (s)]]/3600,3)</f>
        <v>16.001000000000001</v>
      </c>
    </row>
    <row r="4854" spans="1:10">
      <c r="A4854" t="s">
        <v>10</v>
      </c>
      <c r="B4854">
        <v>7</v>
      </c>
      <c r="C4854" s="13">
        <v>5</v>
      </c>
      <c r="D4854" t="str">
        <f>IF(OR(MOD((Table1[[#This Row],[Cycle]])-1,8)=0,Table1[[#This Row],[Cycle]]=1),"Yes","No")</f>
        <v>No</v>
      </c>
      <c r="E4854">
        <v>9.9954203943430006E-3</v>
      </c>
      <c r="F4854">
        <f t="shared" si="82"/>
        <v>9.9954203943430002</v>
      </c>
      <c r="H4854">
        <v>1.274280309677124</v>
      </c>
      <c r="I4854">
        <v>57601.97659434154</v>
      </c>
      <c r="J4854">
        <f>ROUND(Table1[[#This Row],[Discharge Time (s)]]/3600,3)</f>
        <v>16.001000000000001</v>
      </c>
    </row>
    <row r="4855" spans="1:10">
      <c r="A4855" t="s">
        <v>10</v>
      </c>
      <c r="B4855">
        <v>7</v>
      </c>
      <c r="C4855" s="13">
        <v>6</v>
      </c>
      <c r="D4855" t="str">
        <f>IF(OR(MOD((Table1[[#This Row],[Cycle]])-1,8)=0,Table1[[#This Row],[Cycle]]=1),"Yes","No")</f>
        <v>No</v>
      </c>
      <c r="E4855">
        <v>9.9940721148480006E-3</v>
      </c>
      <c r="F4855">
        <f t="shared" si="82"/>
        <v>9.9940721148480005</v>
      </c>
      <c r="H4855">
        <v>1.3614635467529297</v>
      </c>
      <c r="I4855">
        <v>57601.977029361195</v>
      </c>
      <c r="J4855">
        <f>ROUND(Table1[[#This Row],[Discharge Time (s)]]/3600,3)</f>
        <v>16.001000000000001</v>
      </c>
    </row>
    <row r="4856" spans="1:10">
      <c r="A4856" t="s">
        <v>10</v>
      </c>
      <c r="B4856">
        <v>7</v>
      </c>
      <c r="C4856" s="13">
        <v>7</v>
      </c>
      <c r="D4856" t="str">
        <f>IF(OR(MOD((Table1[[#This Row],[Cycle]])-1,8)=0,Table1[[#This Row],[Cycle]]=1),"Yes","No")</f>
        <v>No</v>
      </c>
      <c r="E4856">
        <v>9.9938994918220003E-3</v>
      </c>
      <c r="F4856">
        <f t="shared" si="82"/>
        <v>9.9938994918220008</v>
      </c>
      <c r="H4856">
        <v>1.274280309677124</v>
      </c>
      <c r="I4856">
        <v>57601.976278880051</v>
      </c>
      <c r="J4856">
        <f>ROUND(Table1[[#This Row],[Discharge Time (s)]]/3600,3)</f>
        <v>16.001000000000001</v>
      </c>
    </row>
    <row r="4857" spans="1:10">
      <c r="A4857" t="s">
        <v>10</v>
      </c>
      <c r="B4857">
        <v>7</v>
      </c>
      <c r="C4857" s="13">
        <v>8</v>
      </c>
      <c r="D4857" t="str">
        <f>IF(OR(MOD((Table1[[#This Row],[Cycle]])-1,8)=0,Table1[[#This Row],[Cycle]]=1),"Yes","No")</f>
        <v>No</v>
      </c>
      <c r="E4857">
        <v>0</v>
      </c>
      <c r="F4857">
        <f t="shared" si="82"/>
        <v>0</v>
      </c>
      <c r="H4857">
        <v>1.274280309677124</v>
      </c>
      <c r="I4857">
        <v>0</v>
      </c>
      <c r="J4857">
        <f>ROUND(Table1[[#This Row],[Discharge Time (s)]]/3600,3)</f>
        <v>0</v>
      </c>
    </row>
    <row r="4858" spans="1:10">
      <c r="A4858" t="s">
        <v>10</v>
      </c>
      <c r="B4858">
        <v>7</v>
      </c>
      <c r="C4858" s="13">
        <v>10</v>
      </c>
      <c r="D4858" t="str">
        <f>IF(OR(MOD((Table1[[#This Row],[Cycle]])-1,8)=0,Table1[[#This Row],[Cycle]]=1),"Yes","No")</f>
        <v>No</v>
      </c>
      <c r="E4858">
        <v>9.9913327794069993E-3</v>
      </c>
      <c r="F4858">
        <f t="shared" si="82"/>
        <v>9.9913327794069993</v>
      </c>
      <c r="H4858">
        <v>1.6266399621963501</v>
      </c>
      <c r="I4858">
        <v>57601.976653213016</v>
      </c>
      <c r="J4858">
        <f>ROUND(Table1[[#This Row],[Discharge Time (s)]]/3600,3)</f>
        <v>16.001000000000001</v>
      </c>
    </row>
    <row r="4859" spans="1:10">
      <c r="A4859" t="s">
        <v>10</v>
      </c>
      <c r="B4859">
        <v>7</v>
      </c>
      <c r="C4859" s="13">
        <v>11</v>
      </c>
      <c r="D4859" t="str">
        <f>IF(OR(MOD((Table1[[#This Row],[Cycle]])-1,8)=0,Table1[[#This Row],[Cycle]]=1),"Yes","No")</f>
        <v>No</v>
      </c>
      <c r="E4859">
        <v>9.9914716372129994E-3</v>
      </c>
      <c r="F4859">
        <f t="shared" si="82"/>
        <v>9.9914716372129995</v>
      </c>
      <c r="H4859">
        <v>1.3621616363525391</v>
      </c>
      <c r="I4859">
        <v>57601.975906461594</v>
      </c>
      <c r="J4859">
        <f>ROUND(Table1[[#This Row],[Discharge Time (s)]]/3600,3)</f>
        <v>16.001000000000001</v>
      </c>
    </row>
    <row r="4860" spans="1:10">
      <c r="A4860" t="s">
        <v>10</v>
      </c>
      <c r="B4860">
        <v>7</v>
      </c>
      <c r="C4860" s="13">
        <v>12</v>
      </c>
      <c r="D4860" t="str">
        <f>IF(OR(MOD((Table1[[#This Row],[Cycle]])-1,8)=0,Table1[[#This Row],[Cycle]]=1),"Yes","No")</f>
        <v>No</v>
      </c>
      <c r="E4860">
        <v>9.9936139145100009E-3</v>
      </c>
      <c r="F4860">
        <f t="shared" si="82"/>
        <v>9.99361391451</v>
      </c>
      <c r="H4860">
        <v>1.2749340534210205</v>
      </c>
      <c r="I4860">
        <v>57601.975567294627</v>
      </c>
      <c r="J4860">
        <f>ROUND(Table1[[#This Row],[Discharge Time (s)]]/3600,3)</f>
        <v>16.001000000000001</v>
      </c>
    </row>
    <row r="4861" spans="1:10">
      <c r="A4861" t="s">
        <v>10</v>
      </c>
      <c r="B4861">
        <v>7</v>
      </c>
      <c r="C4861" s="13">
        <v>13</v>
      </c>
      <c r="D4861" t="str">
        <f>IF(OR(MOD((Table1[[#This Row],[Cycle]])-1,8)=0,Table1[[#This Row],[Cycle]]=1),"Yes","No")</f>
        <v>No</v>
      </c>
      <c r="E4861">
        <v>1.0000311618188E-2</v>
      </c>
      <c r="F4861">
        <f t="shared" si="82"/>
        <v>10.000311618188</v>
      </c>
      <c r="H4861">
        <v>1.2309707403182983</v>
      </c>
      <c r="I4861">
        <v>57601.976787652922</v>
      </c>
      <c r="J4861">
        <f>ROUND(Table1[[#This Row],[Discharge Time (s)]]/3600,3)</f>
        <v>16.001000000000001</v>
      </c>
    </row>
    <row r="4862" spans="1:10">
      <c r="A4862" t="s">
        <v>10</v>
      </c>
      <c r="B4862">
        <v>7</v>
      </c>
      <c r="C4862" s="13">
        <v>14</v>
      </c>
      <c r="D4862" t="str">
        <f>IF(OR(MOD((Table1[[#This Row],[Cycle]])-1,8)=0,Table1[[#This Row],[Cycle]]=1),"Yes","No")</f>
        <v>No</v>
      </c>
      <c r="E4862">
        <v>9.9937905097329995E-3</v>
      </c>
      <c r="F4862">
        <f t="shared" si="82"/>
        <v>9.9937905097329995</v>
      </c>
      <c r="H4862">
        <v>1.3607660531997681</v>
      </c>
      <c r="I4862">
        <v>57601.976819632218</v>
      </c>
      <c r="J4862">
        <f>ROUND(Table1[[#This Row],[Discharge Time (s)]]/3600,3)</f>
        <v>16.001000000000001</v>
      </c>
    </row>
    <row r="4863" spans="1:10">
      <c r="A4863" t="s">
        <v>10</v>
      </c>
      <c r="B4863">
        <v>7</v>
      </c>
      <c r="C4863" s="13">
        <v>15</v>
      </c>
      <c r="D4863" t="str">
        <f>IF(OR(MOD((Table1[[#This Row],[Cycle]])-1,8)=0,Table1[[#This Row],[Cycle]]=1),"Yes","No")</f>
        <v>No</v>
      </c>
      <c r="E4863">
        <v>1.0004962314674E-2</v>
      </c>
      <c r="F4863">
        <f t="shared" si="82"/>
        <v>10.004962314674</v>
      </c>
      <c r="H4863">
        <v>1.2303396463394165</v>
      </c>
      <c r="I4863">
        <v>57601.984528224086</v>
      </c>
      <c r="J4863">
        <f>ROUND(Table1[[#This Row],[Discharge Time (s)]]/3600,3)</f>
        <v>16.001000000000001</v>
      </c>
    </row>
    <row r="4864" spans="1:10">
      <c r="A4864" t="s">
        <v>10</v>
      </c>
      <c r="B4864">
        <v>7</v>
      </c>
      <c r="C4864" s="13">
        <v>16</v>
      </c>
      <c r="D4864" t="str">
        <f>IF(OR(MOD((Table1[[#This Row],[Cycle]])-1,8)=0,Table1[[#This Row],[Cycle]]=1),"Yes","No")</f>
        <v>No</v>
      </c>
      <c r="E4864">
        <v>0</v>
      </c>
      <c r="F4864">
        <f t="shared" si="82"/>
        <v>0</v>
      </c>
      <c r="H4864">
        <v>1.2303396463394165</v>
      </c>
      <c r="I4864">
        <v>0</v>
      </c>
      <c r="J4864">
        <f>ROUND(Table1[[#This Row],[Discharge Time (s)]]/3600,3)</f>
        <v>0</v>
      </c>
    </row>
    <row r="4865" spans="1:10">
      <c r="A4865" t="s">
        <v>10</v>
      </c>
      <c r="B4865">
        <v>7</v>
      </c>
      <c r="C4865" s="13">
        <v>18</v>
      </c>
      <c r="D4865" t="str">
        <f>IF(OR(MOD((Table1[[#This Row],[Cycle]])-1,8)=0,Table1[[#This Row],[Cycle]]=1),"Yes","No")</f>
        <v>No</v>
      </c>
      <c r="E4865">
        <v>1.0015654325599E-2</v>
      </c>
      <c r="F4865">
        <f t="shared" si="82"/>
        <v>10.015654325599</v>
      </c>
      <c r="H4865">
        <v>1.6706032752990723</v>
      </c>
      <c r="I4865">
        <v>57601.97603620532</v>
      </c>
      <c r="J4865">
        <f>ROUND(Table1[[#This Row],[Discharge Time (s)]]/3600,3)</f>
        <v>16.001000000000001</v>
      </c>
    </row>
    <row r="4866" spans="1:10">
      <c r="A4866" t="s">
        <v>10</v>
      </c>
      <c r="B4866">
        <v>7</v>
      </c>
      <c r="C4866" s="13">
        <v>19</v>
      </c>
      <c r="D4866" t="str">
        <f>IF(OR(MOD((Table1[[#This Row],[Cycle]])-1,8)=0,Table1[[#This Row],[Cycle]]=1),"Yes","No")</f>
        <v>No</v>
      </c>
      <c r="E4866">
        <v>1.0015539452738999E-2</v>
      </c>
      <c r="F4866">
        <f t="shared" si="82"/>
        <v>10.015539452738999</v>
      </c>
      <c r="H4866">
        <v>1.2309707403182983</v>
      </c>
      <c r="I4866">
        <v>57601.981535834129</v>
      </c>
      <c r="J4866">
        <f>ROUND(Table1[[#This Row],[Discharge Time (s)]]/3600,3)</f>
        <v>16.001000000000001</v>
      </c>
    </row>
    <row r="4867" spans="1:10">
      <c r="A4867" t="s">
        <v>10</v>
      </c>
      <c r="B4867">
        <v>7</v>
      </c>
      <c r="C4867" s="13">
        <v>20</v>
      </c>
      <c r="D4867" t="str">
        <f>IF(OR(MOD((Table1[[#This Row],[Cycle]])-1,8)=0,Table1[[#This Row],[Cycle]]=1),"Yes","No")</f>
        <v>No</v>
      </c>
      <c r="E4867">
        <v>1.0011590889572E-2</v>
      </c>
      <c r="F4867">
        <f t="shared" si="82"/>
        <v>10.011590889572</v>
      </c>
      <c r="H4867">
        <v>1.3182209730148315</v>
      </c>
      <c r="I4867">
        <v>57601.976591315455</v>
      </c>
      <c r="J4867">
        <f>ROUND(Table1[[#This Row],[Discharge Time (s)]]/3600,3)</f>
        <v>16.001000000000001</v>
      </c>
    </row>
    <row r="4868" spans="1:10">
      <c r="A4868" t="s">
        <v>10</v>
      </c>
      <c r="B4868">
        <v>7</v>
      </c>
      <c r="C4868" s="13">
        <v>21</v>
      </c>
      <c r="D4868" t="str">
        <f>IF(OR(MOD((Table1[[#This Row],[Cycle]])-1,8)=0,Table1[[#This Row],[Cycle]]=1),"Yes","No")</f>
        <v>No</v>
      </c>
      <c r="E4868">
        <v>1.0009088021661E-2</v>
      </c>
      <c r="F4868">
        <f t="shared" si="82"/>
        <v>10.009088021661</v>
      </c>
      <c r="H4868">
        <v>1.2309707403182983</v>
      </c>
      <c r="I4868">
        <v>57601.977087529725</v>
      </c>
      <c r="J4868">
        <f>ROUND(Table1[[#This Row],[Discharge Time (s)]]/3600,3)</f>
        <v>16.001000000000001</v>
      </c>
    </row>
    <row r="4869" spans="1:10">
      <c r="A4869" t="s">
        <v>10</v>
      </c>
      <c r="B4869">
        <v>7</v>
      </c>
      <c r="C4869" s="13">
        <v>22</v>
      </c>
      <c r="D4869" t="str">
        <f>IF(OR(MOD((Table1[[#This Row],[Cycle]])-1,8)=0,Table1[[#This Row],[Cycle]]=1),"Yes","No")</f>
        <v>No</v>
      </c>
      <c r="E4869">
        <v>1.0013309122278E-2</v>
      </c>
      <c r="F4869">
        <f t="shared" si="82"/>
        <v>10.013309122278001</v>
      </c>
      <c r="H4869">
        <v>1.3182209730148315</v>
      </c>
      <c r="I4869">
        <v>57601.976645918905</v>
      </c>
      <c r="J4869">
        <f>ROUND(Table1[[#This Row],[Discharge Time (s)]]/3600,3)</f>
        <v>16.001000000000001</v>
      </c>
    </row>
    <row r="4870" spans="1:10">
      <c r="A4870" t="s">
        <v>10</v>
      </c>
      <c r="B4870">
        <v>7</v>
      </c>
      <c r="C4870" s="13">
        <v>23</v>
      </c>
      <c r="D4870" t="str">
        <f>IF(OR(MOD((Table1[[#This Row],[Cycle]])-1,8)=0,Table1[[#This Row],[Cycle]]=1),"Yes","No")</f>
        <v>No</v>
      </c>
      <c r="E4870">
        <v>1.0008416366903E-2</v>
      </c>
      <c r="F4870">
        <f t="shared" si="82"/>
        <v>10.008416366903001</v>
      </c>
      <c r="H4870">
        <v>1.3182209730148315</v>
      </c>
      <c r="I4870">
        <v>57601.976912460421</v>
      </c>
      <c r="J4870">
        <f>ROUND(Table1[[#This Row],[Discharge Time (s)]]/3600,3)</f>
        <v>16.001000000000001</v>
      </c>
    </row>
    <row r="4871" spans="1:10">
      <c r="A4871" t="s">
        <v>10</v>
      </c>
      <c r="B4871">
        <v>7</v>
      </c>
      <c r="C4871" s="13">
        <v>24</v>
      </c>
      <c r="D4871" t="str">
        <f>IF(OR(MOD((Table1[[#This Row],[Cycle]])-1,8)=0,Table1[[#This Row],[Cycle]]=1),"Yes","No")</f>
        <v>No</v>
      </c>
      <c r="E4871">
        <v>0</v>
      </c>
      <c r="F4871">
        <f t="shared" si="82"/>
        <v>0</v>
      </c>
      <c r="H4871">
        <v>1.3182209730148315</v>
      </c>
      <c r="I4871">
        <v>0</v>
      </c>
      <c r="J4871">
        <f>ROUND(Table1[[#This Row],[Discharge Time (s)]]/3600,3)</f>
        <v>0</v>
      </c>
    </row>
    <row r="4872" spans="1:10">
      <c r="A4872" t="s">
        <v>10</v>
      </c>
      <c r="B4872">
        <v>7</v>
      </c>
      <c r="C4872" s="13">
        <v>26</v>
      </c>
      <c r="D4872" t="str">
        <f>IF(OR(MOD((Table1[[#This Row],[Cycle]])-1,8)=0,Table1[[#This Row],[Cycle]]=1),"Yes","No")</f>
        <v>No</v>
      </c>
      <c r="E4872">
        <v>9.9982490951129998E-3</v>
      </c>
      <c r="F4872">
        <f t="shared" si="82"/>
        <v>9.9982490951129996</v>
      </c>
      <c r="H4872">
        <v>1.6258058547973633</v>
      </c>
      <c r="I4872">
        <v>57601.97703951165</v>
      </c>
      <c r="J4872">
        <f>ROUND(Table1[[#This Row],[Discharge Time (s)]]/3600,3)</f>
        <v>16.001000000000001</v>
      </c>
    </row>
    <row r="4873" spans="1:10">
      <c r="A4873" t="s">
        <v>10</v>
      </c>
      <c r="B4873">
        <v>7</v>
      </c>
      <c r="C4873" s="13">
        <v>27</v>
      </c>
      <c r="D4873" t="str">
        <f>IF(OR(MOD((Table1[[#This Row],[Cycle]])-1,8)=0,Table1[[#This Row],[Cycle]]=1),"Yes","No")</f>
        <v>No</v>
      </c>
      <c r="E4873">
        <v>9.9972071934479999E-3</v>
      </c>
      <c r="F4873">
        <f t="shared" si="82"/>
        <v>9.9972071934480002</v>
      </c>
      <c r="H4873">
        <v>1.3182209730148315</v>
      </c>
      <c r="I4873">
        <v>57601.976708700779</v>
      </c>
      <c r="J4873">
        <f>ROUND(Table1[[#This Row],[Discharge Time (s)]]/3600,3)</f>
        <v>16.001000000000001</v>
      </c>
    </row>
    <row r="4874" spans="1:10">
      <c r="A4874" t="s">
        <v>10</v>
      </c>
      <c r="B4874">
        <v>7</v>
      </c>
      <c r="C4874" s="13">
        <v>28</v>
      </c>
      <c r="D4874" t="str">
        <f>IF(OR(MOD((Table1[[#This Row],[Cycle]])-1,8)=0,Table1[[#This Row],[Cycle]]=1),"Yes","No")</f>
        <v>No</v>
      </c>
      <c r="E4874">
        <v>9.9976040311169998E-3</v>
      </c>
      <c r="F4874">
        <f t="shared" si="82"/>
        <v>9.9976040311169996</v>
      </c>
      <c r="H4874">
        <v>1.3182209730148315</v>
      </c>
      <c r="I4874">
        <v>57601.976394304409</v>
      </c>
      <c r="J4874">
        <f>ROUND(Table1[[#This Row],[Discharge Time (s)]]/3600,3)</f>
        <v>16.001000000000001</v>
      </c>
    </row>
    <row r="4875" spans="1:10">
      <c r="A4875" t="s">
        <v>10</v>
      </c>
      <c r="B4875">
        <v>7</v>
      </c>
      <c r="C4875" s="13">
        <v>29</v>
      </c>
      <c r="D4875" t="str">
        <f>IF(OR(MOD((Table1[[#This Row],[Cycle]])-1,8)=0,Table1[[#This Row],[Cycle]]=1),"Yes","No")</f>
        <v>No</v>
      </c>
      <c r="E4875">
        <v>9.9966572641669998E-3</v>
      </c>
      <c r="F4875">
        <f t="shared" si="82"/>
        <v>9.9966572641670002</v>
      </c>
      <c r="H4875">
        <v>1.2755885124206543</v>
      </c>
      <c r="I4875">
        <v>57601.97624847047</v>
      </c>
      <c r="J4875">
        <f>ROUND(Table1[[#This Row],[Discharge Time (s)]]/3600,3)</f>
        <v>16.001000000000001</v>
      </c>
    </row>
    <row r="4876" spans="1:10">
      <c r="A4876" t="s">
        <v>10</v>
      </c>
      <c r="B4876">
        <v>7</v>
      </c>
      <c r="C4876" s="13">
        <v>30</v>
      </c>
      <c r="D4876" t="str">
        <f>IF(OR(MOD((Table1[[#This Row],[Cycle]])-1,8)=0,Table1[[#This Row],[Cycle]]=1),"Yes","No")</f>
        <v>No</v>
      </c>
      <c r="E4876">
        <v>9.9929916641249995E-3</v>
      </c>
      <c r="F4876">
        <f t="shared" si="82"/>
        <v>9.9929916641250003</v>
      </c>
      <c r="H4876">
        <v>1.3614635467529297</v>
      </c>
      <c r="I4876">
        <v>57601.976343019502</v>
      </c>
      <c r="J4876">
        <f>ROUND(Table1[[#This Row],[Discharge Time (s)]]/3600,3)</f>
        <v>16.001000000000001</v>
      </c>
    </row>
    <row r="4877" spans="1:10">
      <c r="A4877" t="s">
        <v>10</v>
      </c>
      <c r="B4877">
        <v>7</v>
      </c>
      <c r="C4877" s="13">
        <v>31</v>
      </c>
      <c r="D4877" t="str">
        <f>IF(OR(MOD((Table1[[#This Row],[Cycle]])-1,8)=0,Table1[[#This Row],[Cycle]]=1),"Yes","No")</f>
        <v>No</v>
      </c>
      <c r="E4877">
        <v>1.0003320248723E-2</v>
      </c>
      <c r="F4877">
        <f t="shared" si="82"/>
        <v>10.003320248723</v>
      </c>
      <c r="H4877">
        <v>1.2309707403182983</v>
      </c>
      <c r="I4877">
        <v>57601.9729492521</v>
      </c>
      <c r="J4877">
        <f>ROUND(Table1[[#This Row],[Discharge Time (s)]]/3600,3)</f>
        <v>16.001000000000001</v>
      </c>
    </row>
    <row r="4878" spans="1:10">
      <c r="A4878" t="s">
        <v>10</v>
      </c>
      <c r="B4878">
        <v>7</v>
      </c>
      <c r="C4878" s="13">
        <v>32</v>
      </c>
      <c r="D4878" t="str">
        <f>IF(OR(MOD((Table1[[#This Row],[Cycle]])-1,8)=0,Table1[[#This Row],[Cycle]]=1),"Yes","No")</f>
        <v>No</v>
      </c>
      <c r="E4878">
        <v>0</v>
      </c>
      <c r="F4878">
        <f t="shared" si="82"/>
        <v>0</v>
      </c>
      <c r="H4878">
        <v>1.2309707403182983</v>
      </c>
      <c r="I4878">
        <v>0</v>
      </c>
      <c r="J4878">
        <f>ROUND(Table1[[#This Row],[Discharge Time (s)]]/3600,3)</f>
        <v>0</v>
      </c>
    </row>
    <row r="4879" spans="1:10">
      <c r="A4879" t="s">
        <v>10</v>
      </c>
      <c r="B4879">
        <v>7</v>
      </c>
      <c r="C4879" s="13">
        <v>34</v>
      </c>
      <c r="D4879" t="str">
        <f>IF(OR(MOD((Table1[[#This Row],[Cycle]])-1,8)=0,Table1[[#This Row],[Cycle]]=1),"Yes","No")</f>
        <v>No</v>
      </c>
      <c r="E4879">
        <v>9.9975954593440001E-3</v>
      </c>
      <c r="F4879">
        <f t="shared" si="82"/>
        <v>9.9975954593439997</v>
      </c>
      <c r="H4879">
        <v>0</v>
      </c>
      <c r="I4879">
        <v>57601.99140799536</v>
      </c>
      <c r="J4879">
        <f>ROUND(Table1[[#This Row],[Discharge Time (s)]]/3600,3)</f>
        <v>16.001000000000001</v>
      </c>
    </row>
    <row r="4880" spans="1:10">
      <c r="A4880" t="s">
        <v>10</v>
      </c>
      <c r="B4880">
        <v>7</v>
      </c>
      <c r="C4880" s="13">
        <v>35</v>
      </c>
      <c r="D4880" t="str">
        <f>IF(OR(MOD((Table1[[#This Row],[Cycle]])-1,8)=0,Table1[[#This Row],[Cycle]]=1),"Yes","No")</f>
        <v>No</v>
      </c>
      <c r="E4880">
        <v>1.0001292994812E-2</v>
      </c>
      <c r="F4880">
        <f t="shared" si="82"/>
        <v>10.001292994812001</v>
      </c>
      <c r="H4880">
        <v>1.3614635467529297</v>
      </c>
      <c r="I4880">
        <v>57602.002949904963</v>
      </c>
      <c r="J4880">
        <f>ROUND(Table1[[#This Row],[Discharge Time (s)]]/3600,3)</f>
        <v>16.001000000000001</v>
      </c>
    </row>
    <row r="4881" spans="1:10">
      <c r="A4881" t="s">
        <v>10</v>
      </c>
      <c r="B4881">
        <v>7</v>
      </c>
      <c r="C4881" s="13">
        <v>36</v>
      </c>
      <c r="D4881" t="str">
        <f>IF(OR(MOD((Table1[[#This Row],[Cycle]])-1,8)=0,Table1[[#This Row],[Cycle]]=1),"Yes","No")</f>
        <v>No</v>
      </c>
      <c r="E4881">
        <v>9.9962084774740008E-3</v>
      </c>
      <c r="F4881">
        <f t="shared" si="82"/>
        <v>9.996208477474001</v>
      </c>
      <c r="H4881">
        <v>1.2749340534210205</v>
      </c>
      <c r="I4881">
        <v>57602.005469095049</v>
      </c>
      <c r="J4881">
        <f>ROUND(Table1[[#This Row],[Discharge Time (s)]]/3600,3)</f>
        <v>16.001000000000001</v>
      </c>
    </row>
    <row r="4882" spans="1:10">
      <c r="A4882" t="s">
        <v>10</v>
      </c>
      <c r="B4882">
        <v>7</v>
      </c>
      <c r="C4882" s="13">
        <v>37</v>
      </c>
      <c r="D4882" t="str">
        <f>IF(OR(MOD((Table1[[#This Row],[Cycle]])-1,8)=0,Table1[[#This Row],[Cycle]]=1),"Yes","No")</f>
        <v>No</v>
      </c>
      <c r="E4882">
        <v>9.9967396233189999E-3</v>
      </c>
      <c r="F4882">
        <f t="shared" si="82"/>
        <v>9.9967396233189998</v>
      </c>
      <c r="H4882">
        <v>1.3621616363525391</v>
      </c>
      <c r="I4882">
        <v>57601.991965855981</v>
      </c>
      <c r="J4882">
        <f>ROUND(Table1[[#This Row],[Discharge Time (s)]]/3600,3)</f>
        <v>16.001000000000001</v>
      </c>
    </row>
    <row r="4883" spans="1:10">
      <c r="A4883" t="s">
        <v>10</v>
      </c>
      <c r="B4883">
        <v>7</v>
      </c>
      <c r="C4883" s="13">
        <v>38</v>
      </c>
      <c r="D4883" t="str">
        <f>IF(OR(MOD((Table1[[#This Row],[Cycle]])-1,8)=0,Table1[[#This Row],[Cycle]]=1),"Yes","No")</f>
        <v>No</v>
      </c>
      <c r="E4883">
        <v>9.9959696334290006E-3</v>
      </c>
      <c r="F4883">
        <f t="shared" si="82"/>
        <v>9.9959696334290005</v>
      </c>
      <c r="H4883">
        <v>1.3188972473144531</v>
      </c>
      <c r="I4883">
        <v>57602.005979024616</v>
      </c>
      <c r="J4883">
        <f>ROUND(Table1[[#This Row],[Discharge Time (s)]]/3600,3)</f>
        <v>16.001000000000001</v>
      </c>
    </row>
    <row r="4884" spans="1:10">
      <c r="A4884" t="s">
        <v>10</v>
      </c>
      <c r="B4884">
        <v>7</v>
      </c>
      <c r="C4884" s="13">
        <v>39</v>
      </c>
      <c r="D4884" t="str">
        <f>IF(OR(MOD((Table1[[#This Row],[Cycle]])-1,8)=0,Table1[[#This Row],[Cycle]]=1),"Yes","No")</f>
        <v>No</v>
      </c>
      <c r="E4884">
        <v>9.991354505813E-3</v>
      </c>
      <c r="F4884">
        <f t="shared" si="82"/>
        <v>9.9913545058129998</v>
      </c>
      <c r="H4884">
        <v>1.4053816795349121</v>
      </c>
      <c r="I4884">
        <v>57602.005929009603</v>
      </c>
      <c r="J4884">
        <f>ROUND(Table1[[#This Row],[Discharge Time (s)]]/3600,3)</f>
        <v>16.001000000000001</v>
      </c>
    </row>
    <row r="4885" spans="1:10">
      <c r="A4885" t="s">
        <v>10</v>
      </c>
      <c r="B4885">
        <v>7</v>
      </c>
      <c r="C4885" s="13">
        <v>40</v>
      </c>
      <c r="D4885" t="str">
        <f>IF(OR(MOD((Table1[[#This Row],[Cycle]])-1,8)=0,Table1[[#This Row],[Cycle]]=1),"Yes","No")</f>
        <v>No</v>
      </c>
      <c r="E4885">
        <v>0</v>
      </c>
      <c r="F4885">
        <f t="shared" si="82"/>
        <v>0</v>
      </c>
      <c r="H4885">
        <v>1.4053816795349121</v>
      </c>
      <c r="I4885">
        <v>0</v>
      </c>
      <c r="J4885">
        <f>ROUND(Table1[[#This Row],[Discharge Time (s)]]/3600,3)</f>
        <v>0</v>
      </c>
    </row>
    <row r="4886" spans="1:10">
      <c r="A4886" t="s">
        <v>10</v>
      </c>
      <c r="B4886">
        <v>7</v>
      </c>
      <c r="C4886" s="13">
        <v>42</v>
      </c>
      <c r="D4886" t="str">
        <f>IF(OR(MOD((Table1[[#This Row],[Cycle]])-1,8)=0,Table1[[#This Row],[Cycle]]=1),"Yes","No")</f>
        <v>No</v>
      </c>
      <c r="E4886">
        <v>9.9885124799279999E-3</v>
      </c>
      <c r="F4886">
        <f t="shared" si="82"/>
        <v>9.9885124799279996</v>
      </c>
      <c r="H4886">
        <v>1.5826767683029175</v>
      </c>
      <c r="I4886">
        <v>57602.00142733338</v>
      </c>
      <c r="J4886">
        <f>ROUND(Table1[[#This Row],[Discharge Time (s)]]/3600,3)</f>
        <v>16.001000000000001</v>
      </c>
    </row>
    <row r="4887" spans="1:10">
      <c r="A4887" t="s">
        <v>10</v>
      </c>
      <c r="B4887">
        <v>7</v>
      </c>
      <c r="C4887" s="13">
        <v>43</v>
      </c>
      <c r="D4887" t="str">
        <f>IF(OR(MOD((Table1[[#This Row],[Cycle]])-1,8)=0,Table1[[#This Row],[Cycle]]=1),"Yes","No")</f>
        <v>No</v>
      </c>
      <c r="E4887">
        <v>9.9866182641690001E-3</v>
      </c>
      <c r="F4887">
        <f t="shared" si="82"/>
        <v>9.9866182641689996</v>
      </c>
      <c r="H4887">
        <v>1.3195743560791016</v>
      </c>
      <c r="I4887">
        <v>57601.989392831383</v>
      </c>
      <c r="J4887">
        <f>ROUND(Table1[[#This Row],[Discharge Time (s)]]/3600,3)</f>
        <v>16.001000000000001</v>
      </c>
    </row>
    <row r="4888" spans="1:10">
      <c r="A4888" t="s">
        <v>10</v>
      </c>
      <c r="B4888">
        <v>7</v>
      </c>
      <c r="C4888" s="13">
        <v>44</v>
      </c>
      <c r="D4888" t="str">
        <f>IF(OR(MOD((Table1[[#This Row],[Cycle]])-1,8)=0,Table1[[#This Row],[Cycle]]=1),"Yes","No")</f>
        <v>No</v>
      </c>
      <c r="E4888">
        <v>9.9905383311109999E-3</v>
      </c>
      <c r="F4888">
        <f t="shared" si="82"/>
        <v>9.9905383311110008</v>
      </c>
      <c r="H4888">
        <v>1.3188972473144531</v>
      </c>
      <c r="I4888">
        <v>57602.009101280986</v>
      </c>
      <c r="J4888">
        <f>ROUND(Table1[[#This Row],[Discharge Time (s)]]/3600,3)</f>
        <v>16.001000000000001</v>
      </c>
    </row>
    <row r="4889" spans="1:10">
      <c r="A4889" t="s">
        <v>10</v>
      </c>
      <c r="B4889">
        <v>7</v>
      </c>
      <c r="C4889" s="13">
        <v>45</v>
      </c>
      <c r="D4889" t="str">
        <f>IF(OR(MOD((Table1[[#This Row],[Cycle]])-1,8)=0,Table1[[#This Row],[Cycle]]=1),"Yes","No")</f>
        <v>No</v>
      </c>
      <c r="E4889">
        <v>9.9914765206920008E-3</v>
      </c>
      <c r="F4889">
        <f t="shared" si="82"/>
        <v>9.9914765206920002</v>
      </c>
      <c r="H4889">
        <v>1.3621616363525391</v>
      </c>
      <c r="I4889">
        <v>57601.992664459256</v>
      </c>
      <c r="J4889">
        <f>ROUND(Table1[[#This Row],[Discharge Time (s)]]/3600,3)</f>
        <v>16.001000000000001</v>
      </c>
    </row>
    <row r="4890" spans="1:10">
      <c r="A4890" t="s">
        <v>10</v>
      </c>
      <c r="B4890">
        <v>7</v>
      </c>
      <c r="C4890" s="13">
        <v>46</v>
      </c>
      <c r="D4890" t="str">
        <f>IF(OR(MOD((Table1[[#This Row],[Cycle]])-1,8)=0,Table1[[#This Row],[Cycle]]=1),"Yes","No")</f>
        <v>No</v>
      </c>
      <c r="E4890">
        <v>9.9918925752400002E-3</v>
      </c>
      <c r="F4890">
        <f t="shared" si="82"/>
        <v>9.9918925752399996</v>
      </c>
      <c r="H4890">
        <v>1.4053816795349121</v>
      </c>
      <c r="I4890">
        <v>57602.005477040861</v>
      </c>
      <c r="J4890">
        <f>ROUND(Table1[[#This Row],[Discharge Time (s)]]/3600,3)</f>
        <v>16.001000000000001</v>
      </c>
    </row>
    <row r="4891" spans="1:10">
      <c r="A4891" t="s">
        <v>10</v>
      </c>
      <c r="B4891">
        <v>7</v>
      </c>
      <c r="C4891" s="13">
        <v>47</v>
      </c>
      <c r="D4891" t="str">
        <f>IF(OR(MOD((Table1[[#This Row],[Cycle]])-1,8)=0,Table1[[#This Row],[Cycle]]=1),"Yes","No")</f>
        <v>No</v>
      </c>
      <c r="E4891">
        <v>9.9930496218050002E-3</v>
      </c>
      <c r="F4891">
        <f t="shared" si="82"/>
        <v>9.9930496218049996</v>
      </c>
      <c r="H4891">
        <v>1.3621616363525391</v>
      </c>
      <c r="I4891">
        <v>57601.994091022141</v>
      </c>
      <c r="J4891">
        <f>ROUND(Table1[[#This Row],[Discharge Time (s)]]/3600,3)</f>
        <v>16.001000000000001</v>
      </c>
    </row>
    <row r="4892" spans="1:10">
      <c r="A4892" t="s">
        <v>10</v>
      </c>
      <c r="B4892">
        <v>7</v>
      </c>
      <c r="C4892" s="13">
        <v>48</v>
      </c>
      <c r="D4892" t="str">
        <f>IF(OR(MOD((Table1[[#This Row],[Cycle]])-1,8)=0,Table1[[#This Row],[Cycle]]=1),"Yes","No")</f>
        <v>No</v>
      </c>
      <c r="E4892">
        <v>0</v>
      </c>
      <c r="F4892">
        <f t="shared" ref="F4892:F4955" si="83">1000*E4892</f>
        <v>0</v>
      </c>
      <c r="H4892">
        <v>1.3621616363525391</v>
      </c>
      <c r="I4892">
        <v>0</v>
      </c>
      <c r="J4892">
        <f>ROUND(Table1[[#This Row],[Discharge Time (s)]]/3600,3)</f>
        <v>0</v>
      </c>
    </row>
    <row r="4893" spans="1:10">
      <c r="A4893" t="s">
        <v>10</v>
      </c>
      <c r="B4893">
        <v>7</v>
      </c>
      <c r="C4893" s="13">
        <v>50</v>
      </c>
      <c r="D4893" t="str">
        <f>IF(OR(MOD((Table1[[#This Row],[Cycle]])-1,8)=0,Table1[[#This Row],[Cycle]]=1),"Yes","No")</f>
        <v>No</v>
      </c>
      <c r="E4893">
        <v>9.9866311355629993E-3</v>
      </c>
      <c r="F4893">
        <f t="shared" si="83"/>
        <v>9.986631135563</v>
      </c>
      <c r="H4893">
        <v>1.6706032752990723</v>
      </c>
      <c r="I4893">
        <v>57602.014032813546</v>
      </c>
      <c r="J4893">
        <f>ROUND(Table1[[#This Row],[Discharge Time (s)]]/3600,3)</f>
        <v>16.001000000000001</v>
      </c>
    </row>
    <row r="4894" spans="1:10">
      <c r="A4894" t="s">
        <v>10</v>
      </c>
      <c r="B4894">
        <v>7</v>
      </c>
      <c r="C4894" s="13">
        <v>51</v>
      </c>
      <c r="D4894" t="str">
        <f>IF(OR(MOD((Table1[[#This Row],[Cycle]])-1,8)=0,Table1[[#This Row],[Cycle]]=1),"Yes","No")</f>
        <v>No</v>
      </c>
      <c r="E4894">
        <v>9.9870215823469992E-3</v>
      </c>
      <c r="F4894">
        <f t="shared" si="83"/>
        <v>9.9870215823469994</v>
      </c>
      <c r="H4894">
        <v>1.231602668762207</v>
      </c>
      <c r="I4894">
        <v>57602.017031708994</v>
      </c>
      <c r="J4894">
        <f>ROUND(Table1[[#This Row],[Discharge Time (s)]]/3600,3)</f>
        <v>16.001000000000001</v>
      </c>
    </row>
    <row r="4895" spans="1:10">
      <c r="A4895" t="s">
        <v>10</v>
      </c>
      <c r="B4895">
        <v>7</v>
      </c>
      <c r="C4895" s="13">
        <v>52</v>
      </c>
      <c r="D4895" t="str">
        <f>IF(OR(MOD((Table1[[#This Row],[Cycle]])-1,8)=0,Table1[[#This Row],[Cycle]]=1),"Yes","No")</f>
        <v>No</v>
      </c>
      <c r="E4895">
        <v>9.9957037984650006E-3</v>
      </c>
      <c r="F4895">
        <f t="shared" si="83"/>
        <v>9.9957037984650015</v>
      </c>
      <c r="H4895">
        <v>1.3188972473144531</v>
      </c>
      <c r="I4895">
        <v>57602.00537597973</v>
      </c>
      <c r="J4895">
        <f>ROUND(Table1[[#This Row],[Discharge Time (s)]]/3600,3)</f>
        <v>16.001000000000001</v>
      </c>
    </row>
    <row r="4896" spans="1:10">
      <c r="A4896" t="s">
        <v>10</v>
      </c>
      <c r="B4896">
        <v>7</v>
      </c>
      <c r="C4896" s="13">
        <v>53</v>
      </c>
      <c r="D4896" t="str">
        <f>IF(OR(MOD((Table1[[#This Row],[Cycle]])-1,8)=0,Table1[[#This Row],[Cycle]]=1),"Yes","No")</f>
        <v>No</v>
      </c>
      <c r="E4896">
        <v>9.9912671176440003E-3</v>
      </c>
      <c r="F4896">
        <f t="shared" si="83"/>
        <v>9.991267117644</v>
      </c>
      <c r="H4896">
        <v>1.3182209730148315</v>
      </c>
      <c r="I4896">
        <v>57602.005733595724</v>
      </c>
      <c r="J4896">
        <f>ROUND(Table1[[#This Row],[Discharge Time (s)]]/3600,3)</f>
        <v>16.001000000000001</v>
      </c>
    </row>
    <row r="4897" spans="1:10">
      <c r="A4897" t="s">
        <v>10</v>
      </c>
      <c r="B4897">
        <v>7</v>
      </c>
      <c r="C4897" s="13">
        <v>54</v>
      </c>
      <c r="D4897" t="str">
        <f>IF(OR(MOD((Table1[[#This Row],[Cycle]])-1,8)=0,Table1[[#This Row],[Cycle]]=1),"Yes","No")</f>
        <v>No</v>
      </c>
      <c r="E4897">
        <v>9.9926448719249994E-3</v>
      </c>
      <c r="F4897">
        <f t="shared" si="83"/>
        <v>9.9926448719250001</v>
      </c>
      <c r="H4897">
        <v>1.4492998123168945</v>
      </c>
      <c r="I4897">
        <v>57602.008133341587</v>
      </c>
      <c r="J4897">
        <f>ROUND(Table1[[#This Row],[Discharge Time (s)]]/3600,3)</f>
        <v>16.001000000000001</v>
      </c>
    </row>
    <row r="4898" spans="1:10">
      <c r="A4898" t="s">
        <v>10</v>
      </c>
      <c r="B4898">
        <v>7</v>
      </c>
      <c r="C4898" s="13">
        <v>55</v>
      </c>
      <c r="D4898" t="str">
        <f>IF(OR(MOD((Table1[[#This Row],[Cycle]])-1,8)=0,Table1[[#This Row],[Cycle]]=1),"Yes","No")</f>
        <v>No</v>
      </c>
      <c r="E4898">
        <v>9.9910589827289994E-3</v>
      </c>
      <c r="F4898">
        <f t="shared" si="83"/>
        <v>9.9910589827289993</v>
      </c>
      <c r="H4898">
        <v>1.4061024188995361</v>
      </c>
      <c r="I4898">
        <v>57602.005600787961</v>
      </c>
      <c r="J4898">
        <f>ROUND(Table1[[#This Row],[Discharge Time (s)]]/3600,3)</f>
        <v>16.001000000000001</v>
      </c>
    </row>
    <row r="4899" spans="1:10">
      <c r="A4899" t="s">
        <v>10</v>
      </c>
      <c r="B4899">
        <v>7</v>
      </c>
      <c r="C4899" s="13">
        <v>56</v>
      </c>
      <c r="D4899" t="str">
        <f>IF(OR(MOD((Table1[[#This Row],[Cycle]])-1,8)=0,Table1[[#This Row],[Cycle]]=1),"Yes","No")</f>
        <v>No</v>
      </c>
      <c r="E4899">
        <v>0</v>
      </c>
      <c r="F4899">
        <f t="shared" si="83"/>
        <v>0</v>
      </c>
      <c r="H4899">
        <v>1.4061024188995361</v>
      </c>
      <c r="I4899">
        <v>0</v>
      </c>
      <c r="J4899">
        <f>ROUND(Table1[[#This Row],[Discharge Time (s)]]/3600,3)</f>
        <v>0</v>
      </c>
    </row>
    <row r="4900" spans="1:10">
      <c r="A4900" t="s">
        <v>10</v>
      </c>
      <c r="B4900">
        <v>7</v>
      </c>
      <c r="C4900" s="13">
        <v>58</v>
      </c>
      <c r="D4900" t="str">
        <f>IF(OR(MOD((Table1[[#This Row],[Cycle]])-1,8)=0,Table1[[#This Row],[Cycle]]=1),"Yes","No")</f>
        <v>No</v>
      </c>
      <c r="E4900">
        <v>9.9994756374289992E-3</v>
      </c>
      <c r="F4900">
        <f t="shared" si="83"/>
        <v>9.9994756374289988</v>
      </c>
      <c r="H4900">
        <v>1.7567270994186401</v>
      </c>
      <c r="I4900">
        <v>57602.007954274799</v>
      </c>
      <c r="J4900">
        <f>ROUND(Table1[[#This Row],[Discharge Time (s)]]/3600,3)</f>
        <v>16.001000000000001</v>
      </c>
    </row>
    <row r="4901" spans="1:10">
      <c r="A4901" t="s">
        <v>10</v>
      </c>
      <c r="B4901">
        <v>7</v>
      </c>
      <c r="C4901" s="13">
        <v>59</v>
      </c>
      <c r="D4901" t="str">
        <f>IF(OR(MOD((Table1[[#This Row],[Cycle]])-1,8)=0,Table1[[#This Row],[Cycle]]=1),"Yes","No")</f>
        <v>No</v>
      </c>
      <c r="E4901">
        <v>9.9968944237199993E-3</v>
      </c>
      <c r="F4901">
        <f t="shared" si="83"/>
        <v>9.9968944237199988</v>
      </c>
      <c r="H4901">
        <v>1.4061024188995361</v>
      </c>
      <c r="I4901">
        <v>57602.005943681375</v>
      </c>
      <c r="J4901">
        <f>ROUND(Table1[[#This Row],[Discharge Time (s)]]/3600,3)</f>
        <v>16.001000000000001</v>
      </c>
    </row>
    <row r="4902" spans="1:10">
      <c r="A4902" t="s">
        <v>10</v>
      </c>
      <c r="B4902">
        <v>7</v>
      </c>
      <c r="C4902" s="13">
        <v>60</v>
      </c>
      <c r="D4902" t="str">
        <f>IF(OR(MOD((Table1[[#This Row],[Cycle]])-1,8)=0,Table1[[#This Row],[Cycle]]=1),"Yes","No")</f>
        <v>No</v>
      </c>
      <c r="E4902">
        <v>9.9994919011779995E-3</v>
      </c>
      <c r="F4902">
        <f t="shared" si="83"/>
        <v>9.9994919011779988</v>
      </c>
      <c r="H4902">
        <v>1.4068237543106079</v>
      </c>
      <c r="I4902">
        <v>57602.005956806272</v>
      </c>
      <c r="J4902">
        <f>ROUND(Table1[[#This Row],[Discharge Time (s)]]/3600,3)</f>
        <v>16.001000000000001</v>
      </c>
    </row>
    <row r="4903" spans="1:10">
      <c r="A4903" t="s">
        <v>10</v>
      </c>
      <c r="B4903">
        <v>7</v>
      </c>
      <c r="C4903" s="13">
        <v>61</v>
      </c>
      <c r="D4903" t="str">
        <f>IF(OR(MOD((Table1[[#This Row],[Cycle]])-1,8)=0,Table1[[#This Row],[Cycle]]=1),"Yes","No")</f>
        <v>No</v>
      </c>
      <c r="E4903">
        <v>9.9882580821599991E-3</v>
      </c>
      <c r="F4903">
        <f t="shared" si="83"/>
        <v>9.9882580821599998</v>
      </c>
      <c r="H4903">
        <v>1.3621616363525391</v>
      </c>
      <c r="I4903">
        <v>57602.005233275093</v>
      </c>
      <c r="J4903">
        <f>ROUND(Table1[[#This Row],[Discharge Time (s)]]/3600,3)</f>
        <v>16.001000000000001</v>
      </c>
    </row>
    <row r="4904" spans="1:10">
      <c r="A4904" t="s">
        <v>10</v>
      </c>
      <c r="B4904">
        <v>7</v>
      </c>
      <c r="C4904" s="13">
        <v>62</v>
      </c>
      <c r="D4904" t="str">
        <f>IF(OR(MOD((Table1[[#This Row],[Cycle]])-1,8)=0,Table1[[#This Row],[Cycle]]=1),"Yes","No")</f>
        <v>No</v>
      </c>
      <c r="E4904">
        <v>9.9829704320119998E-3</v>
      </c>
      <c r="F4904">
        <f t="shared" si="83"/>
        <v>9.9829704320119994</v>
      </c>
      <c r="H4904">
        <v>1.4924529790878296</v>
      </c>
      <c r="I4904">
        <v>57602.005490837866</v>
      </c>
      <c r="J4904">
        <f>ROUND(Table1[[#This Row],[Discharge Time (s)]]/3600,3)</f>
        <v>16.001000000000001</v>
      </c>
    </row>
    <row r="4905" spans="1:10">
      <c r="A4905" t="s">
        <v>10</v>
      </c>
      <c r="B4905">
        <v>7</v>
      </c>
      <c r="C4905" s="13">
        <v>63</v>
      </c>
      <c r="D4905" t="str">
        <f>IF(OR(MOD((Table1[[#This Row],[Cycle]])-1,8)=0,Table1[[#This Row],[Cycle]]=1),"Yes","No")</f>
        <v>No</v>
      </c>
      <c r="E4905">
        <v>9.9810729437359996E-3</v>
      </c>
      <c r="F4905">
        <f t="shared" si="83"/>
        <v>9.9810729437359988</v>
      </c>
      <c r="H4905">
        <v>1.4068237543106079</v>
      </c>
      <c r="I4905">
        <v>57602.005545945227</v>
      </c>
      <c r="J4905">
        <f>ROUND(Table1[[#This Row],[Discharge Time (s)]]/3600,3)</f>
        <v>16.001000000000001</v>
      </c>
    </row>
    <row r="4906" spans="1:10">
      <c r="A4906" t="s">
        <v>10</v>
      </c>
      <c r="B4906">
        <v>7</v>
      </c>
      <c r="C4906" s="13">
        <v>64</v>
      </c>
      <c r="D4906" t="str">
        <f>IF(OR(MOD((Table1[[#This Row],[Cycle]])-1,8)=0,Table1[[#This Row],[Cycle]]=1),"Yes","No")</f>
        <v>No</v>
      </c>
      <c r="E4906">
        <v>0</v>
      </c>
      <c r="F4906">
        <f t="shared" si="83"/>
        <v>0</v>
      </c>
      <c r="H4906">
        <v>1.4068237543106079</v>
      </c>
      <c r="I4906">
        <v>0</v>
      </c>
      <c r="J4906">
        <f>ROUND(Table1[[#This Row],[Discharge Time (s)]]/3600,3)</f>
        <v>0</v>
      </c>
    </row>
    <row r="4907" spans="1:10" hidden="1">
      <c r="A4907" t="s">
        <v>11</v>
      </c>
      <c r="B4907">
        <v>7</v>
      </c>
      <c r="C4907" s="13">
        <v>1</v>
      </c>
      <c r="D4907" t="str">
        <f>IF(OR(MOD((Table1[[#This Row],[Cycle]])-1,8)=0,Table1[[#This Row],[Cycle]]=1),"Yes","No")</f>
        <v>Yes</v>
      </c>
      <c r="E4907">
        <v>2.1051679026721001E-2</v>
      </c>
      <c r="F4907">
        <f t="shared" si="83"/>
        <v>21.051679026721001</v>
      </c>
      <c r="H4907">
        <v>3.2976994514465332</v>
      </c>
      <c r="I4907">
        <v>135124.46429404235</v>
      </c>
      <c r="J4907">
        <f>ROUND(Table1[[#This Row],[Discharge Time (s)]]/3600,3)</f>
        <v>37.534999999999997</v>
      </c>
    </row>
    <row r="4908" spans="1:10" hidden="1">
      <c r="A4908" t="s">
        <v>11</v>
      </c>
      <c r="B4908">
        <v>7</v>
      </c>
      <c r="C4908" s="13">
        <v>2</v>
      </c>
      <c r="D4908" t="str">
        <f>IF(OR(MOD((Table1[[#This Row],[Cycle]])-1,8)=0,Table1[[#This Row],[Cycle]]=1),"Yes","No")</f>
        <v>No</v>
      </c>
      <c r="E4908">
        <v>9.7944135691259999E-3</v>
      </c>
      <c r="F4908">
        <f t="shared" si="83"/>
        <v>9.7944135691260001</v>
      </c>
      <c r="H4908">
        <v>3.3399612903594971</v>
      </c>
      <c r="I4908">
        <v>57601.976481942911</v>
      </c>
      <c r="J4908">
        <f>ROUND(Table1[[#This Row],[Discharge Time (s)]]/3600,3)</f>
        <v>16.001000000000001</v>
      </c>
    </row>
    <row r="4909" spans="1:10" hidden="1">
      <c r="A4909" t="s">
        <v>11</v>
      </c>
      <c r="B4909">
        <v>7</v>
      </c>
      <c r="C4909" s="13">
        <v>3</v>
      </c>
      <c r="D4909" t="str">
        <f>IF(OR(MOD((Table1[[#This Row],[Cycle]])-1,8)=0,Table1[[#This Row],[Cycle]]=1),"Yes","No")</f>
        <v>No</v>
      </c>
      <c r="E4909">
        <v>9.7912232646670001E-3</v>
      </c>
      <c r="F4909">
        <f t="shared" si="83"/>
        <v>9.7912232646669999</v>
      </c>
      <c r="H4909">
        <v>3.255394458770752</v>
      </c>
      <c r="I4909">
        <v>57601.976366053321</v>
      </c>
      <c r="J4909">
        <f>ROUND(Table1[[#This Row],[Discharge Time (s)]]/3600,3)</f>
        <v>16.001000000000001</v>
      </c>
    </row>
    <row r="4910" spans="1:10" hidden="1">
      <c r="A4910" t="s">
        <v>11</v>
      </c>
      <c r="B4910">
        <v>7</v>
      </c>
      <c r="C4910" s="13">
        <v>4</v>
      </c>
      <c r="D4910" t="str">
        <f>IF(OR(MOD((Table1[[#This Row],[Cycle]])-1,8)=0,Table1[[#This Row],[Cycle]]=1),"Yes","No")</f>
        <v>No</v>
      </c>
      <c r="E4910">
        <v>9.7941786354119997E-3</v>
      </c>
      <c r="F4910">
        <f t="shared" si="83"/>
        <v>9.7941786354119991</v>
      </c>
      <c r="H4910">
        <v>3.3399612903594971</v>
      </c>
      <c r="I4910">
        <v>57601.976642997804</v>
      </c>
      <c r="J4910">
        <f>ROUND(Table1[[#This Row],[Discharge Time (s)]]/3600,3)</f>
        <v>16.001000000000001</v>
      </c>
    </row>
    <row r="4911" spans="1:10" hidden="1">
      <c r="A4911" t="s">
        <v>11</v>
      </c>
      <c r="B4911">
        <v>7</v>
      </c>
      <c r="C4911" s="13">
        <v>5</v>
      </c>
      <c r="D4911" t="str">
        <f>IF(OR(MOD((Table1[[#This Row],[Cycle]])-1,8)=0,Table1[[#This Row],[Cycle]]=1),"Yes","No")</f>
        <v>No</v>
      </c>
      <c r="E4911">
        <v>9.7946048427069998E-3</v>
      </c>
      <c r="F4911">
        <f t="shared" si="83"/>
        <v>9.7946048427069989</v>
      </c>
      <c r="H4911">
        <v>3.3399612903594971</v>
      </c>
      <c r="I4911">
        <v>57601.982498281279</v>
      </c>
      <c r="J4911">
        <f>ROUND(Table1[[#This Row],[Discharge Time (s)]]/3600,3)</f>
        <v>16.001000000000001</v>
      </c>
    </row>
    <row r="4912" spans="1:10" hidden="1">
      <c r="A4912" t="s">
        <v>11</v>
      </c>
      <c r="B4912">
        <v>7</v>
      </c>
      <c r="C4912" s="13">
        <v>6</v>
      </c>
      <c r="D4912" t="str">
        <f>IF(OR(MOD((Table1[[#This Row],[Cycle]])-1,8)=0,Table1[[#This Row],[Cycle]]=1),"Yes","No")</f>
        <v>No</v>
      </c>
      <c r="E4912">
        <v>9.7952145275179998E-3</v>
      </c>
      <c r="F4912">
        <f t="shared" si="83"/>
        <v>9.7952145275180005</v>
      </c>
      <c r="H4912">
        <v>3.4243552684783936</v>
      </c>
      <c r="I4912">
        <v>57601.979928800938</v>
      </c>
      <c r="J4912">
        <f>ROUND(Table1[[#This Row],[Discharge Time (s)]]/3600,3)</f>
        <v>16.001000000000001</v>
      </c>
    </row>
    <row r="4913" spans="1:10" hidden="1">
      <c r="A4913" t="s">
        <v>11</v>
      </c>
      <c r="B4913">
        <v>7</v>
      </c>
      <c r="C4913" s="13">
        <v>7</v>
      </c>
      <c r="D4913" t="str">
        <f>IF(OR(MOD((Table1[[#This Row],[Cycle]])-1,8)=0,Table1[[#This Row],[Cycle]]=1),"Yes","No")</f>
        <v>No</v>
      </c>
      <c r="E4913">
        <v>9.7956293731200003E-3</v>
      </c>
      <c r="F4913">
        <f t="shared" si="83"/>
        <v>9.7956293731200006</v>
      </c>
      <c r="H4913">
        <v>3.8233766555786133</v>
      </c>
      <c r="I4913">
        <v>57601.983120416851</v>
      </c>
      <c r="J4913">
        <f>ROUND(Table1[[#This Row],[Discharge Time (s)]]/3600,3)</f>
        <v>16.001000000000001</v>
      </c>
    </row>
    <row r="4914" spans="1:10" hidden="1">
      <c r="A4914" t="s">
        <v>11</v>
      </c>
      <c r="B4914">
        <v>7</v>
      </c>
      <c r="C4914" s="13">
        <v>8</v>
      </c>
      <c r="D4914" t="str">
        <f>IF(OR(MOD((Table1[[#This Row],[Cycle]])-1,8)=0,Table1[[#This Row],[Cycle]]=1),"Yes","No")</f>
        <v>No</v>
      </c>
      <c r="E4914">
        <v>0</v>
      </c>
      <c r="F4914">
        <f t="shared" si="83"/>
        <v>0</v>
      </c>
      <c r="H4914">
        <v>3.2960143089294434</v>
      </c>
      <c r="I4914">
        <v>0</v>
      </c>
      <c r="J4914">
        <f>ROUND(Table1[[#This Row],[Discharge Time (s)]]/3600,3)</f>
        <v>0</v>
      </c>
    </row>
    <row r="4915" spans="1:10" hidden="1">
      <c r="A4915" t="s">
        <v>11</v>
      </c>
      <c r="B4915">
        <v>7</v>
      </c>
      <c r="C4915" s="13">
        <v>9</v>
      </c>
      <c r="D4915" t="str">
        <f>IF(OR(MOD((Table1[[#This Row],[Cycle]])-1,8)=0,Table1[[#This Row],[Cycle]]=1),"Yes","No")</f>
        <v>Yes</v>
      </c>
      <c r="E4915">
        <v>2.0974263685078001E-2</v>
      </c>
      <c r="F4915">
        <f t="shared" si="83"/>
        <v>20.974263685078</v>
      </c>
      <c r="H4915">
        <v>3.3821799755096436</v>
      </c>
      <c r="I4915">
        <v>134996.62544799884</v>
      </c>
      <c r="J4915">
        <f>ROUND(Table1[[#This Row],[Discharge Time (s)]]/3600,3)</f>
        <v>37.499000000000002</v>
      </c>
    </row>
    <row r="4916" spans="1:10" hidden="1">
      <c r="A4916" t="s">
        <v>11</v>
      </c>
      <c r="B4916">
        <v>7</v>
      </c>
      <c r="C4916" s="13">
        <v>10</v>
      </c>
      <c r="D4916" t="str">
        <f>IF(OR(MOD((Table1[[#This Row],[Cycle]])-1,8)=0,Table1[[#This Row],[Cycle]]=1),"Yes","No")</f>
        <v>No</v>
      </c>
      <c r="E4916">
        <v>9.7945297859850008E-3</v>
      </c>
      <c r="F4916">
        <f t="shared" si="83"/>
        <v>9.7945297859850005</v>
      </c>
      <c r="H4916">
        <v>3.3382554054260254</v>
      </c>
      <c r="I4916">
        <v>57601.976590674603</v>
      </c>
      <c r="J4916">
        <f>ROUND(Table1[[#This Row],[Discharge Time (s)]]/3600,3)</f>
        <v>16.001000000000001</v>
      </c>
    </row>
    <row r="4917" spans="1:10" hidden="1">
      <c r="A4917" t="s">
        <v>11</v>
      </c>
      <c r="B4917">
        <v>7</v>
      </c>
      <c r="C4917" s="13">
        <v>11</v>
      </c>
      <c r="D4917" t="str">
        <f>IF(OR(MOD((Table1[[#This Row],[Cycle]])-1,8)=0,Table1[[#This Row],[Cycle]]=1),"Yes","No")</f>
        <v>No</v>
      </c>
      <c r="E4917">
        <v>9.7939177453349995E-3</v>
      </c>
      <c r="F4917">
        <f t="shared" si="83"/>
        <v>9.7939177453349995</v>
      </c>
      <c r="H4917">
        <v>3.2520675659179688</v>
      </c>
      <c r="I4917">
        <v>57601.976560254479</v>
      </c>
      <c r="J4917">
        <f>ROUND(Table1[[#This Row],[Discharge Time (s)]]/3600,3)</f>
        <v>16.001000000000001</v>
      </c>
    </row>
    <row r="4918" spans="1:10" hidden="1">
      <c r="A4918" t="s">
        <v>11</v>
      </c>
      <c r="B4918">
        <v>7</v>
      </c>
      <c r="C4918" s="13">
        <v>12</v>
      </c>
      <c r="D4918" t="str">
        <f>IF(OR(MOD((Table1[[#This Row],[Cycle]])-1,8)=0,Table1[[#This Row],[Cycle]]=1),"Yes","No")</f>
        <v>No</v>
      </c>
      <c r="E4918">
        <v>9.7939545160719999E-3</v>
      </c>
      <c r="F4918">
        <f t="shared" si="83"/>
        <v>9.7939545160720005</v>
      </c>
      <c r="H4918">
        <v>3.3382554054260254</v>
      </c>
      <c r="I4918">
        <v>57601.972615133614</v>
      </c>
      <c r="J4918">
        <f>ROUND(Table1[[#This Row],[Discharge Time (s)]]/3600,3)</f>
        <v>16.001000000000001</v>
      </c>
    </row>
    <row r="4919" spans="1:10" hidden="1">
      <c r="A4919" t="s">
        <v>11</v>
      </c>
      <c r="B4919">
        <v>7</v>
      </c>
      <c r="C4919" s="13">
        <v>13</v>
      </c>
      <c r="D4919" t="str">
        <f>IF(OR(MOD((Table1[[#This Row],[Cycle]])-1,8)=0,Table1[[#This Row],[Cycle]]=1),"Yes","No")</f>
        <v>No</v>
      </c>
      <c r="E4919">
        <v>9.7954260803399997E-3</v>
      </c>
      <c r="F4919">
        <f t="shared" si="83"/>
        <v>9.7954260803400004</v>
      </c>
      <c r="H4919">
        <v>3.3382554054260254</v>
      </c>
      <c r="I4919">
        <v>57601.976530689033</v>
      </c>
      <c r="J4919">
        <f>ROUND(Table1[[#This Row],[Discharge Time (s)]]/3600,3)</f>
        <v>16.001000000000001</v>
      </c>
    </row>
    <row r="4920" spans="1:10" hidden="1">
      <c r="A4920" t="s">
        <v>11</v>
      </c>
      <c r="B4920">
        <v>7</v>
      </c>
      <c r="C4920" s="13">
        <v>14</v>
      </c>
      <c r="D4920" t="str">
        <f>IF(OR(MOD((Table1[[#This Row],[Cycle]])-1,8)=0,Table1[[#This Row],[Cycle]]=1),"Yes","No")</f>
        <v>No</v>
      </c>
      <c r="E4920">
        <v>9.7978531666919992E-3</v>
      </c>
      <c r="F4920">
        <f t="shared" si="83"/>
        <v>9.7978531666919988</v>
      </c>
      <c r="H4920">
        <v>3.38045334815979</v>
      </c>
      <c r="I4920">
        <v>57601.985856210944</v>
      </c>
      <c r="J4920">
        <f>ROUND(Table1[[#This Row],[Discharge Time (s)]]/3600,3)</f>
        <v>16.001000000000001</v>
      </c>
    </row>
    <row r="4921" spans="1:10" hidden="1">
      <c r="A4921" t="s">
        <v>11</v>
      </c>
      <c r="B4921">
        <v>7</v>
      </c>
      <c r="C4921" s="13">
        <v>15</v>
      </c>
      <c r="D4921" t="str">
        <f>IF(OR(MOD((Table1[[#This Row],[Cycle]])-1,8)=0,Table1[[#This Row],[Cycle]]=1),"Yes","No")</f>
        <v>No</v>
      </c>
      <c r="E4921">
        <v>9.8066632645130002E-3</v>
      </c>
      <c r="F4921">
        <f t="shared" si="83"/>
        <v>9.8066632645130003</v>
      </c>
      <c r="H4921">
        <v>3.7794296741485596</v>
      </c>
      <c r="I4921">
        <v>57601.97655632149</v>
      </c>
      <c r="J4921">
        <f>ROUND(Table1[[#This Row],[Discharge Time (s)]]/3600,3)</f>
        <v>16.001000000000001</v>
      </c>
    </row>
    <row r="4922" spans="1:10" hidden="1">
      <c r="A4922" t="s">
        <v>11</v>
      </c>
      <c r="B4922">
        <v>7</v>
      </c>
      <c r="C4922" s="13">
        <v>16</v>
      </c>
      <c r="D4922" t="str">
        <f>IF(OR(MOD((Table1[[#This Row],[Cycle]])-1,8)=0,Table1[[#This Row],[Cycle]]=1),"Yes","No")</f>
        <v>No</v>
      </c>
      <c r="E4922">
        <v>0</v>
      </c>
      <c r="F4922">
        <f t="shared" si="83"/>
        <v>0</v>
      </c>
      <c r="H4922">
        <v>3.2993862628936768</v>
      </c>
      <c r="I4922">
        <v>0</v>
      </c>
      <c r="J4922">
        <f>ROUND(Table1[[#This Row],[Discharge Time (s)]]/3600,3)</f>
        <v>0</v>
      </c>
    </row>
    <row r="4923" spans="1:10" hidden="1">
      <c r="A4923" t="s">
        <v>11</v>
      </c>
      <c r="B4923">
        <v>7</v>
      </c>
      <c r="C4923" s="13">
        <v>17</v>
      </c>
      <c r="D4923" t="str">
        <f>IF(OR(MOD((Table1[[#This Row],[Cycle]])-1,8)=0,Table1[[#This Row],[Cycle]]=1),"Yes","No")</f>
        <v>Yes</v>
      </c>
      <c r="E4923">
        <v>2.0919066426223001E-2</v>
      </c>
      <c r="F4923">
        <f t="shared" si="83"/>
        <v>20.919066426223001</v>
      </c>
      <c r="H4923">
        <v>3.4226081371307373</v>
      </c>
      <c r="I4923">
        <v>134390.06254697495</v>
      </c>
      <c r="J4923">
        <f>ROUND(Table1[[#This Row],[Discharge Time (s)]]/3600,3)</f>
        <v>37.331000000000003</v>
      </c>
    </row>
    <row r="4924" spans="1:10" hidden="1">
      <c r="A4924" t="s">
        <v>11</v>
      </c>
      <c r="B4924">
        <v>7</v>
      </c>
      <c r="C4924" s="13">
        <v>18</v>
      </c>
      <c r="D4924" t="str">
        <f>IF(OR(MOD((Table1[[#This Row],[Cycle]])-1,8)=0,Table1[[#This Row],[Cycle]]=1),"Yes","No")</f>
        <v>No</v>
      </c>
      <c r="E4924">
        <v>9.8079124332000004E-3</v>
      </c>
      <c r="F4924">
        <f t="shared" si="83"/>
        <v>9.8079124332000003</v>
      </c>
      <c r="H4924">
        <v>3.3416686058044434</v>
      </c>
      <c r="I4924">
        <v>57601.981845781069</v>
      </c>
      <c r="J4924">
        <f>ROUND(Table1[[#This Row],[Discharge Time (s)]]/3600,3)</f>
        <v>16.001000000000001</v>
      </c>
    </row>
    <row r="4925" spans="1:10" hidden="1">
      <c r="A4925" t="s">
        <v>11</v>
      </c>
      <c r="B4925">
        <v>7</v>
      </c>
      <c r="C4925" s="13">
        <v>19</v>
      </c>
      <c r="D4925" t="str">
        <f>IF(OR(MOD((Table1[[#This Row],[Cycle]])-1,8)=0,Table1[[#This Row],[Cycle]]=1),"Yes","No")</f>
        <v>No</v>
      </c>
      <c r="E4925">
        <v>9.8067381268210005E-3</v>
      </c>
      <c r="F4925">
        <f t="shared" si="83"/>
        <v>9.806738126821001</v>
      </c>
      <c r="H4925">
        <v>3.3839080333709717</v>
      </c>
      <c r="I4925">
        <v>57601.976951130557</v>
      </c>
      <c r="J4925">
        <f>ROUND(Table1[[#This Row],[Discharge Time (s)]]/3600,3)</f>
        <v>16.001000000000001</v>
      </c>
    </row>
    <row r="4926" spans="1:10" hidden="1">
      <c r="A4926" t="s">
        <v>11</v>
      </c>
      <c r="B4926">
        <v>7</v>
      </c>
      <c r="C4926" s="13">
        <v>20</v>
      </c>
      <c r="D4926" t="str">
        <f>IF(OR(MOD((Table1[[#This Row],[Cycle]])-1,8)=0,Table1[[#This Row],[Cycle]]=1),"Yes","No")</f>
        <v>No</v>
      </c>
      <c r="E4926">
        <v>9.8029990594690006E-3</v>
      </c>
      <c r="F4926">
        <f t="shared" si="83"/>
        <v>9.8029990594690002</v>
      </c>
      <c r="H4926">
        <v>3.3821799755096436</v>
      </c>
      <c r="I4926">
        <v>57601.976482796352</v>
      </c>
      <c r="J4926">
        <f>ROUND(Table1[[#This Row],[Discharge Time (s)]]/3600,3)</f>
        <v>16.001000000000001</v>
      </c>
    </row>
    <row r="4927" spans="1:10" hidden="1">
      <c r="A4927" t="s">
        <v>11</v>
      </c>
      <c r="B4927">
        <v>7</v>
      </c>
      <c r="C4927" s="13">
        <v>21</v>
      </c>
      <c r="D4927" t="str">
        <f>IF(OR(MOD((Table1[[#This Row],[Cycle]])-1,8)=0,Table1[[#This Row],[Cycle]]=1),"Yes","No")</f>
        <v>No</v>
      </c>
      <c r="E4927">
        <v>9.8083582150450006E-3</v>
      </c>
      <c r="F4927">
        <f t="shared" si="83"/>
        <v>9.8083582150450006</v>
      </c>
      <c r="H4927">
        <v>3.3821799755096436</v>
      </c>
      <c r="I4927">
        <v>57601.976610890233</v>
      </c>
      <c r="J4927">
        <f>ROUND(Table1[[#This Row],[Discharge Time (s)]]/3600,3)</f>
        <v>16.001000000000001</v>
      </c>
    </row>
    <row r="4928" spans="1:10" hidden="1">
      <c r="A4928" t="s">
        <v>11</v>
      </c>
      <c r="B4928">
        <v>7</v>
      </c>
      <c r="C4928" s="13">
        <v>22</v>
      </c>
      <c r="D4928" t="str">
        <f>IF(OR(MOD((Table1[[#This Row],[Cycle]])-1,8)=0,Table1[[#This Row],[Cycle]]=1),"Yes","No")</f>
        <v>No</v>
      </c>
      <c r="E4928">
        <v>9.8049561968219998E-3</v>
      </c>
      <c r="F4928">
        <f t="shared" si="83"/>
        <v>9.8049561968219994</v>
      </c>
      <c r="H4928">
        <v>3.3839080333709717</v>
      </c>
      <c r="I4928">
        <v>57601.976670637363</v>
      </c>
      <c r="J4928">
        <f>ROUND(Table1[[#This Row],[Discharge Time (s)]]/3600,3)</f>
        <v>16.001000000000001</v>
      </c>
    </row>
    <row r="4929" spans="1:10" hidden="1">
      <c r="A4929" t="s">
        <v>11</v>
      </c>
      <c r="B4929">
        <v>7</v>
      </c>
      <c r="C4929" s="13">
        <v>23</v>
      </c>
      <c r="D4929" t="str">
        <f>IF(OR(MOD((Table1[[#This Row],[Cycle]])-1,8)=0,Table1[[#This Row],[Cycle]]=1),"Yes","No")</f>
        <v>No</v>
      </c>
      <c r="E4929">
        <v>9.8045850927829994E-3</v>
      </c>
      <c r="F4929">
        <f t="shared" si="83"/>
        <v>9.8045850927829985</v>
      </c>
      <c r="H4929">
        <v>3.8214240074157715</v>
      </c>
      <c r="I4929">
        <v>57601.976572390311</v>
      </c>
      <c r="J4929">
        <f>ROUND(Table1[[#This Row],[Discharge Time (s)]]/3600,3)</f>
        <v>16.001000000000001</v>
      </c>
    </row>
    <row r="4930" spans="1:10" hidden="1">
      <c r="A4930" t="s">
        <v>11</v>
      </c>
      <c r="B4930">
        <v>7</v>
      </c>
      <c r="C4930" s="13">
        <v>24</v>
      </c>
      <c r="D4930" t="str">
        <f>IF(OR(MOD((Table1[[#This Row],[Cycle]])-1,8)=0,Table1[[#This Row],[Cycle]]=1),"Yes","No")</f>
        <v>No</v>
      </c>
      <c r="E4930">
        <v>0</v>
      </c>
      <c r="F4930">
        <f t="shared" si="83"/>
        <v>0</v>
      </c>
      <c r="H4930">
        <v>3.3399612903594971</v>
      </c>
      <c r="I4930">
        <v>0</v>
      </c>
      <c r="J4930">
        <f>ROUND(Table1[[#This Row],[Discharge Time (s)]]/3600,3)</f>
        <v>0</v>
      </c>
    </row>
    <row r="4931" spans="1:10" hidden="1">
      <c r="A4931" t="s">
        <v>11</v>
      </c>
      <c r="B4931">
        <v>7</v>
      </c>
      <c r="C4931" s="13">
        <v>25</v>
      </c>
      <c r="D4931" t="str">
        <f>IF(OR(MOD((Table1[[#This Row],[Cycle]])-1,8)=0,Table1[[#This Row],[Cycle]]=1),"Yes","No")</f>
        <v>Yes</v>
      </c>
      <c r="E4931">
        <v>2.0873798845399999E-2</v>
      </c>
      <c r="F4931">
        <f t="shared" si="83"/>
        <v>20.8737988454</v>
      </c>
      <c r="H4931">
        <v>3.3821799755096436</v>
      </c>
      <c r="I4931">
        <v>134182.05608510817</v>
      </c>
      <c r="J4931">
        <f>ROUND(Table1[[#This Row],[Discharge Time (s)]]/3600,3)</f>
        <v>37.273000000000003</v>
      </c>
    </row>
    <row r="4932" spans="1:10" hidden="1">
      <c r="A4932" t="s">
        <v>11</v>
      </c>
      <c r="B4932">
        <v>7</v>
      </c>
      <c r="C4932" s="13">
        <v>26</v>
      </c>
      <c r="D4932" t="str">
        <f>IF(OR(MOD((Table1[[#This Row],[Cycle]])-1,8)=0,Table1[[#This Row],[Cycle]]=1),"Yes","No")</f>
        <v>No</v>
      </c>
      <c r="E4932">
        <v>9.7994103152730001E-3</v>
      </c>
      <c r="F4932">
        <f t="shared" si="83"/>
        <v>9.7994103152730005</v>
      </c>
      <c r="H4932">
        <v>3.4261043071746826</v>
      </c>
      <c r="I4932">
        <v>57601.977211302939</v>
      </c>
      <c r="J4932">
        <f>ROUND(Table1[[#This Row],[Discharge Time (s)]]/3600,3)</f>
        <v>16.001000000000001</v>
      </c>
    </row>
    <row r="4933" spans="1:10" hidden="1">
      <c r="A4933" t="s">
        <v>11</v>
      </c>
      <c r="B4933">
        <v>7</v>
      </c>
      <c r="C4933" s="13">
        <v>27</v>
      </c>
      <c r="D4933" t="str">
        <f>IF(OR(MOD((Table1[[#This Row],[Cycle]])-1,8)=0,Table1[[#This Row],[Cycle]]=1),"Yes","No")</f>
        <v>No</v>
      </c>
      <c r="E4933">
        <v>9.7990726608989994E-3</v>
      </c>
      <c r="F4933">
        <f t="shared" si="83"/>
        <v>9.7990726608990002</v>
      </c>
      <c r="H4933">
        <v>3.4278550148010254</v>
      </c>
      <c r="I4933">
        <v>57601.976548342136</v>
      </c>
      <c r="J4933">
        <f>ROUND(Table1[[#This Row],[Discharge Time (s)]]/3600,3)</f>
        <v>16.001000000000001</v>
      </c>
    </row>
    <row r="4934" spans="1:10" hidden="1">
      <c r="A4934" t="s">
        <v>11</v>
      </c>
      <c r="B4934">
        <v>7</v>
      </c>
      <c r="C4934" s="13">
        <v>28</v>
      </c>
      <c r="D4934" t="str">
        <f>IF(OR(MOD((Table1[[#This Row],[Cycle]])-1,8)=0,Table1[[#This Row],[Cycle]]=1),"Yes","No")</f>
        <v>No</v>
      </c>
      <c r="E4934">
        <v>9.7990050038849995E-3</v>
      </c>
      <c r="F4934">
        <f t="shared" si="83"/>
        <v>9.7990050038850001</v>
      </c>
      <c r="H4934">
        <v>3.3839080333709717</v>
      </c>
      <c r="I4934">
        <v>57601.976351743899</v>
      </c>
      <c r="J4934">
        <f>ROUND(Table1[[#This Row],[Discharge Time (s)]]/3600,3)</f>
        <v>16.001000000000001</v>
      </c>
    </row>
    <row r="4935" spans="1:10" hidden="1">
      <c r="A4935" t="s">
        <v>11</v>
      </c>
      <c r="B4935">
        <v>7</v>
      </c>
      <c r="C4935" s="13">
        <v>29</v>
      </c>
      <c r="D4935" t="str">
        <f>IF(OR(MOD((Table1[[#This Row],[Cycle]])-1,8)=0,Table1[[#This Row],[Cycle]]=1),"Yes","No")</f>
        <v>No</v>
      </c>
      <c r="E4935">
        <v>9.7976824871779996E-3</v>
      </c>
      <c r="F4935">
        <f t="shared" si="83"/>
        <v>9.7976824871779993</v>
      </c>
      <c r="H4935">
        <v>3.3839080333709717</v>
      </c>
      <c r="I4935">
        <v>57601.976448892958</v>
      </c>
      <c r="J4935">
        <f>ROUND(Table1[[#This Row],[Discharge Time (s)]]/3600,3)</f>
        <v>16.001000000000001</v>
      </c>
    </row>
    <row r="4936" spans="1:10" hidden="1">
      <c r="A4936" t="s">
        <v>11</v>
      </c>
      <c r="B4936">
        <v>7</v>
      </c>
      <c r="C4936" s="13">
        <v>30</v>
      </c>
      <c r="D4936" t="str">
        <f>IF(OR(MOD((Table1[[#This Row],[Cycle]])-1,8)=0,Table1[[#This Row],[Cycle]]=1),"Yes","No")</f>
        <v>No</v>
      </c>
      <c r="E4936">
        <v>9.806311846867E-3</v>
      </c>
      <c r="F4936">
        <f t="shared" si="83"/>
        <v>9.8063118468670005</v>
      </c>
      <c r="H4936">
        <v>0</v>
      </c>
      <c r="I4936">
        <v>57601.97707002877</v>
      </c>
      <c r="J4936">
        <f>ROUND(Table1[[#This Row],[Discharge Time (s)]]/3600,3)</f>
        <v>16.001000000000001</v>
      </c>
    </row>
    <row r="4937" spans="1:10" hidden="1">
      <c r="A4937" t="s">
        <v>11</v>
      </c>
      <c r="B4937">
        <v>7</v>
      </c>
      <c r="C4937" s="13">
        <v>31</v>
      </c>
      <c r="D4937" t="str">
        <f>IF(OR(MOD((Table1[[#This Row],[Cycle]])-1,8)=0,Table1[[#This Row],[Cycle]]=1),"Yes","No")</f>
        <v>No</v>
      </c>
      <c r="E4937">
        <v>9.8056957177640007E-3</v>
      </c>
      <c r="F4937">
        <f t="shared" si="83"/>
        <v>9.8056957177640012</v>
      </c>
      <c r="H4937">
        <v>3.7794296741485596</v>
      </c>
      <c r="I4937">
        <v>57601.976504446466</v>
      </c>
      <c r="J4937">
        <f>ROUND(Table1[[#This Row],[Discharge Time (s)]]/3600,3)</f>
        <v>16.001000000000001</v>
      </c>
    </row>
    <row r="4938" spans="1:10" hidden="1">
      <c r="A4938" t="s">
        <v>11</v>
      </c>
      <c r="B4938">
        <v>7</v>
      </c>
      <c r="C4938" s="13">
        <v>32</v>
      </c>
      <c r="D4938" t="str">
        <f>IF(OR(MOD((Table1[[#This Row],[Cycle]])-1,8)=0,Table1[[#This Row],[Cycle]]=1),"Yes","No")</f>
        <v>No</v>
      </c>
      <c r="E4938">
        <v>0</v>
      </c>
      <c r="F4938">
        <f t="shared" si="83"/>
        <v>0</v>
      </c>
      <c r="H4938">
        <v>3.4664878845214844</v>
      </c>
      <c r="I4938">
        <v>0</v>
      </c>
      <c r="J4938">
        <f>ROUND(Table1[[#This Row],[Discharge Time (s)]]/3600,3)</f>
        <v>0</v>
      </c>
    </row>
    <row r="4939" spans="1:10" hidden="1">
      <c r="A4939" t="s">
        <v>11</v>
      </c>
      <c r="B4939">
        <v>7</v>
      </c>
      <c r="C4939" s="13">
        <v>33</v>
      </c>
      <c r="D4939" t="str">
        <f>IF(OR(MOD((Table1[[#This Row],[Cycle]])-1,8)=0,Table1[[#This Row],[Cycle]]=1),"Yes","No")</f>
        <v>Yes</v>
      </c>
      <c r="E4939">
        <v>2.0812367124087999E-2</v>
      </c>
      <c r="F4939">
        <f t="shared" si="83"/>
        <v>20.812367124087999</v>
      </c>
      <c r="H4939">
        <v>3.4682571887969971</v>
      </c>
      <c r="I4939">
        <v>133784.93335218471</v>
      </c>
      <c r="J4939">
        <f>ROUND(Table1[[#This Row],[Discharge Time (s)]]/3600,3)</f>
        <v>37.161999999999999</v>
      </c>
    </row>
    <row r="4940" spans="1:10" hidden="1">
      <c r="A4940" t="s">
        <v>11</v>
      </c>
      <c r="B4940">
        <v>7</v>
      </c>
      <c r="C4940" s="13">
        <v>34</v>
      </c>
      <c r="D4940" t="str">
        <f>IF(OR(MOD((Table1[[#This Row],[Cycle]])-1,8)=0,Table1[[#This Row],[Cycle]]=1),"Yes","No")</f>
        <v>No</v>
      </c>
      <c r="E4940">
        <v>9.8011954544940001E-3</v>
      </c>
      <c r="F4940">
        <f t="shared" si="83"/>
        <v>9.8011954544939996</v>
      </c>
      <c r="H4940">
        <v>3.4313616752624512</v>
      </c>
      <c r="I4940">
        <v>57602.003297359304</v>
      </c>
      <c r="J4940">
        <f>ROUND(Table1[[#This Row],[Discharge Time (s)]]/3600,3)</f>
        <v>16.001000000000001</v>
      </c>
    </row>
    <row r="4941" spans="1:10" hidden="1">
      <c r="A4941" t="s">
        <v>11</v>
      </c>
      <c r="B4941">
        <v>7</v>
      </c>
      <c r="C4941" s="13">
        <v>35</v>
      </c>
      <c r="D4941" t="str">
        <f>IF(OR(MOD((Table1[[#This Row],[Cycle]])-1,8)=0,Table1[[#This Row],[Cycle]]=1),"Yes","No")</f>
        <v>No</v>
      </c>
      <c r="E4941">
        <v>9.7998858687820007E-3</v>
      </c>
      <c r="F4941">
        <f t="shared" si="83"/>
        <v>9.7998858687820007</v>
      </c>
      <c r="H4941">
        <v>3.3839080333709717</v>
      </c>
      <c r="I4941">
        <v>57602.00802614275</v>
      </c>
      <c r="J4941">
        <f>ROUND(Table1[[#This Row],[Discharge Time (s)]]/3600,3)</f>
        <v>16.001000000000001</v>
      </c>
    </row>
    <row r="4942" spans="1:10" hidden="1">
      <c r="A4942" t="s">
        <v>11</v>
      </c>
      <c r="B4942">
        <v>7</v>
      </c>
      <c r="C4942" s="13">
        <v>36</v>
      </c>
      <c r="D4942" t="str">
        <f>IF(OR(MOD((Table1[[#This Row],[Cycle]])-1,8)=0,Table1[[#This Row],[Cycle]]=1),"Yes","No")</f>
        <v>No</v>
      </c>
      <c r="E4942">
        <v>9.7981848612939994E-3</v>
      </c>
      <c r="F4942">
        <f t="shared" si="83"/>
        <v>9.7981848612939988</v>
      </c>
      <c r="H4942">
        <v>3.4278550148010254</v>
      </c>
      <c r="I4942">
        <v>57602.010225254722</v>
      </c>
      <c r="J4942">
        <f>ROUND(Table1[[#This Row],[Discharge Time (s)]]/3600,3)</f>
        <v>16.001000000000001</v>
      </c>
    </row>
    <row r="4943" spans="1:10" hidden="1">
      <c r="A4943" t="s">
        <v>11</v>
      </c>
      <c r="B4943">
        <v>7</v>
      </c>
      <c r="C4943" s="13">
        <v>37</v>
      </c>
      <c r="D4943" t="str">
        <f>IF(OR(MOD((Table1[[#This Row],[Cycle]])-1,8)=0,Table1[[#This Row],[Cycle]]=1),"Yes","No")</f>
        <v>No</v>
      </c>
      <c r="E4943">
        <v>9.7973717382800005E-3</v>
      </c>
      <c r="F4943">
        <f t="shared" si="83"/>
        <v>9.7973717382800007</v>
      </c>
      <c r="H4943">
        <v>3.4278550148010254</v>
      </c>
      <c r="I4943">
        <v>57601.993838302369</v>
      </c>
      <c r="J4943">
        <f>ROUND(Table1[[#This Row],[Discharge Time (s)]]/3600,3)</f>
        <v>16.001000000000001</v>
      </c>
    </row>
    <row r="4944" spans="1:10" hidden="1">
      <c r="A4944" t="s">
        <v>11</v>
      </c>
      <c r="B4944">
        <v>7</v>
      </c>
      <c r="C4944" s="13">
        <v>38</v>
      </c>
      <c r="D4944" t="str">
        <f>IF(OR(MOD((Table1[[#This Row],[Cycle]])-1,8)=0,Table1[[#This Row],[Cycle]]=1),"Yes","No")</f>
        <v>No</v>
      </c>
      <c r="E4944">
        <v>9.7961227587739994E-3</v>
      </c>
      <c r="F4944">
        <f t="shared" si="83"/>
        <v>9.7961227587739987</v>
      </c>
      <c r="H4944">
        <v>3.4682571887969971</v>
      </c>
      <c r="I4944">
        <v>57602.005642875825</v>
      </c>
      <c r="J4944">
        <f>ROUND(Table1[[#This Row],[Discharge Time (s)]]/3600,3)</f>
        <v>16.001000000000001</v>
      </c>
    </row>
    <row r="4945" spans="1:10" hidden="1">
      <c r="A4945" t="s">
        <v>11</v>
      </c>
      <c r="B4945">
        <v>7</v>
      </c>
      <c r="C4945" s="13">
        <v>39</v>
      </c>
      <c r="D4945" t="str">
        <f>IF(OR(MOD((Table1[[#This Row],[Cycle]])-1,8)=0,Table1[[#This Row],[Cycle]]=1),"Yes","No")</f>
        <v>No</v>
      </c>
      <c r="E4945">
        <v>9.7939579073649998E-3</v>
      </c>
      <c r="F4945">
        <f t="shared" si="83"/>
        <v>9.7939579073649998</v>
      </c>
      <c r="H4945">
        <v>3.7832963466644287</v>
      </c>
      <c r="I4945">
        <v>57602.005531424751</v>
      </c>
      <c r="J4945">
        <f>ROUND(Table1[[#This Row],[Discharge Time (s)]]/3600,3)</f>
        <v>16.001000000000001</v>
      </c>
    </row>
    <row r="4946" spans="1:10" hidden="1">
      <c r="A4946" t="s">
        <v>11</v>
      </c>
      <c r="B4946">
        <v>7</v>
      </c>
      <c r="C4946" s="13">
        <v>40</v>
      </c>
      <c r="D4946" t="str">
        <f>IF(OR(MOD((Table1[[#This Row],[Cycle]])-1,8)=0,Table1[[#This Row],[Cycle]]=1),"Yes","No")</f>
        <v>No</v>
      </c>
      <c r="E4946">
        <v>0</v>
      </c>
      <c r="F4946">
        <f t="shared" si="83"/>
        <v>0</v>
      </c>
      <c r="H4946">
        <v>3.3856379985809326</v>
      </c>
      <c r="I4946">
        <v>0</v>
      </c>
      <c r="J4946">
        <f>ROUND(Table1[[#This Row],[Discharge Time (s)]]/3600,3)</f>
        <v>0</v>
      </c>
    </row>
    <row r="4947" spans="1:10" hidden="1">
      <c r="A4947" t="s">
        <v>11</v>
      </c>
      <c r="B4947">
        <v>7</v>
      </c>
      <c r="C4947" s="13">
        <v>41</v>
      </c>
      <c r="D4947" t="str">
        <f>IF(OR(MOD((Table1[[#This Row],[Cycle]])-1,8)=0,Table1[[#This Row],[Cycle]]=1),"Yes","No")</f>
        <v>Yes</v>
      </c>
      <c r="E4947">
        <v>2.0800413074496E-2</v>
      </c>
      <c r="F4947">
        <f t="shared" si="83"/>
        <v>20.800413074495999</v>
      </c>
      <c r="H4947">
        <v>3.4700286388397217</v>
      </c>
      <c r="I4947">
        <v>133768.35283908015</v>
      </c>
      <c r="J4947">
        <f>ROUND(Table1[[#This Row],[Discharge Time (s)]]/3600,3)</f>
        <v>37.158000000000001</v>
      </c>
    </row>
    <row r="4948" spans="1:10" hidden="1">
      <c r="A4948" t="s">
        <v>11</v>
      </c>
      <c r="B4948">
        <v>7</v>
      </c>
      <c r="C4948" s="13">
        <v>42</v>
      </c>
      <c r="D4948" t="str">
        <f>IF(OR(MOD((Table1[[#This Row],[Cycle]])-1,8)=0,Table1[[#This Row],[Cycle]]=1),"Yes","No")</f>
        <v>No</v>
      </c>
      <c r="E4948">
        <v>9.7983966010720003E-3</v>
      </c>
      <c r="F4948">
        <f t="shared" si="83"/>
        <v>9.7983966010719996</v>
      </c>
      <c r="H4948">
        <v>3.4682571887969971</v>
      </c>
      <c r="I4948">
        <v>57601.993499093485</v>
      </c>
      <c r="J4948">
        <f>ROUND(Table1[[#This Row],[Discharge Time (s)]]/3600,3)</f>
        <v>16.001000000000001</v>
      </c>
    </row>
    <row r="4949" spans="1:10" hidden="1">
      <c r="A4949" t="s">
        <v>11</v>
      </c>
      <c r="B4949">
        <v>7</v>
      </c>
      <c r="C4949" s="13">
        <v>43</v>
      </c>
      <c r="D4949" t="str">
        <f>IF(OR(MOD((Table1[[#This Row],[Cycle]])-1,8)=0,Table1[[#This Row],[Cycle]]=1),"Yes","No")</f>
        <v>No</v>
      </c>
      <c r="E4949">
        <v>9.8001984393720001E-3</v>
      </c>
      <c r="F4949">
        <f t="shared" si="83"/>
        <v>9.8001984393720001</v>
      </c>
      <c r="H4949">
        <v>3.4718017578125</v>
      </c>
      <c r="I4949">
        <v>57602.003977459186</v>
      </c>
      <c r="J4949">
        <f>ROUND(Table1[[#This Row],[Discharge Time (s)]]/3600,3)</f>
        <v>16.001000000000001</v>
      </c>
    </row>
    <row r="4950" spans="1:10" hidden="1">
      <c r="A4950" t="s">
        <v>11</v>
      </c>
      <c r="B4950">
        <v>7</v>
      </c>
      <c r="C4950" s="13">
        <v>44</v>
      </c>
      <c r="D4950" t="str">
        <f>IF(OR(MOD((Table1[[#This Row],[Cycle]])-1,8)=0,Table1[[#This Row],[Cycle]]=1),"Yes","No")</f>
        <v>No</v>
      </c>
      <c r="E4950">
        <v>9.7988434899989995E-3</v>
      </c>
      <c r="F4950">
        <f t="shared" si="83"/>
        <v>9.7988434899989993</v>
      </c>
      <c r="H4950">
        <v>3.4296073913574219</v>
      </c>
      <c r="I4950">
        <v>57602.005455651582</v>
      </c>
      <c r="J4950">
        <f>ROUND(Table1[[#This Row],[Discharge Time (s)]]/3600,3)</f>
        <v>16.001000000000001</v>
      </c>
    </row>
    <row r="4951" spans="1:10" hidden="1">
      <c r="A4951" t="s">
        <v>11</v>
      </c>
      <c r="B4951">
        <v>7</v>
      </c>
      <c r="C4951" s="13">
        <v>45</v>
      </c>
      <c r="D4951" t="str">
        <f>IF(OR(MOD((Table1[[#This Row],[Cycle]])-1,8)=0,Table1[[#This Row],[Cycle]]=1),"Yes","No")</f>
        <v>No</v>
      </c>
      <c r="E4951">
        <v>9.8002245935929991E-3</v>
      </c>
      <c r="F4951">
        <f t="shared" si="83"/>
        <v>9.8002245935929988</v>
      </c>
      <c r="H4951">
        <v>3.4296073913574219</v>
      </c>
      <c r="I4951">
        <v>57602.005536920653</v>
      </c>
      <c r="J4951">
        <f>ROUND(Table1[[#This Row],[Discharge Time (s)]]/3600,3)</f>
        <v>16.001000000000001</v>
      </c>
    </row>
    <row r="4952" spans="1:10" hidden="1">
      <c r="A4952" t="s">
        <v>11</v>
      </c>
      <c r="B4952">
        <v>7</v>
      </c>
      <c r="C4952" s="13">
        <v>46</v>
      </c>
      <c r="D4952" t="str">
        <f>IF(OR(MOD((Table1[[#This Row],[Cycle]])-1,8)=0,Table1[[#This Row],[Cycle]]=1),"Yes","No")</f>
        <v>No</v>
      </c>
      <c r="E4952">
        <v>9.7979268352499996E-3</v>
      </c>
      <c r="F4952">
        <f t="shared" si="83"/>
        <v>9.7979268352499993</v>
      </c>
      <c r="H4952">
        <v>3.5139532089233398</v>
      </c>
      <c r="I4952">
        <v>57601.998083099796</v>
      </c>
      <c r="J4952">
        <f>ROUND(Table1[[#This Row],[Discharge Time (s)]]/3600,3)</f>
        <v>16.001000000000001</v>
      </c>
    </row>
    <row r="4953" spans="1:10" hidden="1">
      <c r="A4953" t="s">
        <v>11</v>
      </c>
      <c r="B4953">
        <v>7</v>
      </c>
      <c r="C4953" s="13">
        <v>47</v>
      </c>
      <c r="D4953" t="str">
        <f>IF(OR(MOD((Table1[[#This Row],[Cycle]])-1,8)=0,Table1[[#This Row],[Cycle]]=1),"Yes","No")</f>
        <v>No</v>
      </c>
      <c r="E4953">
        <v>9.7928147424909996E-3</v>
      </c>
      <c r="F4953">
        <f t="shared" si="83"/>
        <v>9.7928147424910001</v>
      </c>
      <c r="H4953">
        <v>3.7813618183135986</v>
      </c>
      <c r="I4953">
        <v>57601.996360142162</v>
      </c>
      <c r="J4953">
        <f>ROUND(Table1[[#This Row],[Discharge Time (s)]]/3600,3)</f>
        <v>16.001000000000001</v>
      </c>
    </row>
    <row r="4954" spans="1:10" hidden="1">
      <c r="A4954" t="s">
        <v>11</v>
      </c>
      <c r="B4954">
        <v>7</v>
      </c>
      <c r="C4954" s="13">
        <v>48</v>
      </c>
      <c r="D4954" t="str">
        <f>IF(OR(MOD((Table1[[#This Row],[Cycle]])-1,8)=0,Table1[[#This Row],[Cycle]]=1),"Yes","No")</f>
        <v>No</v>
      </c>
      <c r="E4954">
        <v>0</v>
      </c>
      <c r="F4954">
        <f t="shared" si="83"/>
        <v>0</v>
      </c>
      <c r="H4954">
        <v>3.4296073913574219</v>
      </c>
      <c r="I4954">
        <v>0</v>
      </c>
      <c r="J4954">
        <f>ROUND(Table1[[#This Row],[Discharge Time (s)]]/3600,3)</f>
        <v>0</v>
      </c>
    </row>
    <row r="4955" spans="1:10" hidden="1">
      <c r="A4955" t="s">
        <v>11</v>
      </c>
      <c r="B4955">
        <v>7</v>
      </c>
      <c r="C4955" s="13">
        <v>49</v>
      </c>
      <c r="D4955" t="str">
        <f>IF(OR(MOD((Table1[[#This Row],[Cycle]])-1,8)=0,Table1[[#This Row],[Cycle]]=1),"Yes","No")</f>
        <v>Yes</v>
      </c>
      <c r="E4955">
        <v>2.0773371217548998E-2</v>
      </c>
      <c r="F4955">
        <f t="shared" si="83"/>
        <v>20.773371217548998</v>
      </c>
      <c r="H4955">
        <v>3.4278550148010254</v>
      </c>
      <c r="I4955">
        <v>133591.24844682001</v>
      </c>
      <c r="J4955">
        <f>ROUND(Table1[[#This Row],[Discharge Time (s)]]/3600,3)</f>
        <v>37.109000000000002</v>
      </c>
    </row>
    <row r="4956" spans="1:10" hidden="1">
      <c r="A4956" t="s">
        <v>11</v>
      </c>
      <c r="B4956">
        <v>7</v>
      </c>
      <c r="C4956" s="13">
        <v>50</v>
      </c>
      <c r="D4956" t="str">
        <f>IF(OR(MOD((Table1[[#This Row],[Cycle]])-1,8)=0,Table1[[#This Row],[Cycle]]=1),"Yes","No")</f>
        <v>No</v>
      </c>
      <c r="E4956">
        <v>9.7992069096890008E-3</v>
      </c>
      <c r="F4956">
        <f t="shared" ref="F4956:F5019" si="84">1000*E4956</f>
        <v>9.7992069096890013</v>
      </c>
      <c r="H4956">
        <v>3.4700286388397217</v>
      </c>
      <c r="I4956">
        <v>57602.005558778823</v>
      </c>
      <c r="J4956">
        <f>ROUND(Table1[[#This Row],[Discharge Time (s)]]/3600,3)</f>
        <v>16.001000000000001</v>
      </c>
    </row>
    <row r="4957" spans="1:10" hidden="1">
      <c r="A4957" t="s">
        <v>11</v>
      </c>
      <c r="B4957">
        <v>7</v>
      </c>
      <c r="C4957" s="13">
        <v>51</v>
      </c>
      <c r="D4957" t="str">
        <f>IF(OR(MOD((Table1[[#This Row],[Cycle]])-1,8)=0,Table1[[#This Row],[Cycle]]=1),"Yes","No")</f>
        <v>No</v>
      </c>
      <c r="E4957">
        <v>9.7990174834379998E-3</v>
      </c>
      <c r="F4957">
        <f t="shared" si="84"/>
        <v>9.7990174834379999</v>
      </c>
      <c r="H4957">
        <v>3.4296073913574219</v>
      </c>
      <c r="I4957">
        <v>57602.003612316737</v>
      </c>
      <c r="J4957">
        <f>ROUND(Table1[[#This Row],[Discharge Time (s)]]/3600,3)</f>
        <v>16.001000000000001</v>
      </c>
    </row>
    <row r="4958" spans="1:10" hidden="1">
      <c r="A4958" t="s">
        <v>11</v>
      </c>
      <c r="B4958">
        <v>7</v>
      </c>
      <c r="C4958" s="13">
        <v>52</v>
      </c>
      <c r="D4958" t="str">
        <f>IF(OR(MOD((Table1[[#This Row],[Cycle]])-1,8)=0,Table1[[#This Row],[Cycle]]=1),"Yes","No")</f>
        <v>No</v>
      </c>
      <c r="E4958">
        <v>9.7990565782419999E-3</v>
      </c>
      <c r="F4958">
        <f t="shared" si="84"/>
        <v>9.7990565782420003</v>
      </c>
      <c r="H4958">
        <v>3.4278550148010254</v>
      </c>
      <c r="I4958">
        <v>57602.005604191523</v>
      </c>
      <c r="J4958">
        <f>ROUND(Table1[[#This Row],[Discharge Time (s)]]/3600,3)</f>
        <v>16.001000000000001</v>
      </c>
    </row>
    <row r="4959" spans="1:10" hidden="1">
      <c r="A4959" t="s">
        <v>11</v>
      </c>
      <c r="B4959">
        <v>7</v>
      </c>
      <c r="C4959" s="13">
        <v>53</v>
      </c>
      <c r="D4959" t="str">
        <f>IF(OR(MOD((Table1[[#This Row],[Cycle]])-1,8)=0,Table1[[#This Row],[Cycle]]=1),"Yes","No")</f>
        <v>No</v>
      </c>
      <c r="E4959">
        <v>9.7976382064480002E-3</v>
      </c>
      <c r="F4959">
        <f t="shared" si="84"/>
        <v>9.797638206448001</v>
      </c>
      <c r="H4959">
        <v>3.4278550148010254</v>
      </c>
      <c r="I4959">
        <v>57602.005617386007</v>
      </c>
      <c r="J4959">
        <f>ROUND(Table1[[#This Row],[Discharge Time (s)]]/3600,3)</f>
        <v>16.001000000000001</v>
      </c>
    </row>
    <row r="4960" spans="1:10" hidden="1">
      <c r="A4960" t="s">
        <v>11</v>
      </c>
      <c r="B4960">
        <v>7</v>
      </c>
      <c r="C4960" s="13">
        <v>54</v>
      </c>
      <c r="D4960" t="str">
        <f>IF(OR(MOD((Table1[[#This Row],[Cycle]])-1,8)=0,Table1[[#This Row],[Cycle]]=1),"Yes","No")</f>
        <v>No</v>
      </c>
      <c r="E4960">
        <v>9.801682719585E-3</v>
      </c>
      <c r="F4960">
        <f t="shared" si="84"/>
        <v>9.8016827195849991</v>
      </c>
      <c r="H4960">
        <v>3.4261043071746826</v>
      </c>
      <c r="I4960">
        <v>57602.005463254231</v>
      </c>
      <c r="J4960">
        <f>ROUND(Table1[[#This Row],[Discharge Time (s)]]/3600,3)</f>
        <v>16.001000000000001</v>
      </c>
    </row>
    <row r="4961" spans="1:10" hidden="1">
      <c r="A4961" t="s">
        <v>11</v>
      </c>
      <c r="B4961">
        <v>7</v>
      </c>
      <c r="C4961" s="13">
        <v>55</v>
      </c>
      <c r="D4961" t="str">
        <f>IF(OR(MOD((Table1[[#This Row],[Cycle]])-1,8)=0,Table1[[#This Row],[Cycle]]=1),"Yes","No")</f>
        <v>No</v>
      </c>
      <c r="E4961">
        <v>9.8022115760999992E-3</v>
      </c>
      <c r="F4961">
        <f t="shared" si="84"/>
        <v>9.8022115760999995</v>
      </c>
      <c r="H4961">
        <v>3.9092729091644287</v>
      </c>
      <c r="I4961">
        <v>57602.005610731867</v>
      </c>
      <c r="J4961">
        <f>ROUND(Table1[[#This Row],[Discharge Time (s)]]/3600,3)</f>
        <v>16.001000000000001</v>
      </c>
    </row>
    <row r="4962" spans="1:10" hidden="1">
      <c r="A4962" t="s">
        <v>11</v>
      </c>
      <c r="B4962">
        <v>7</v>
      </c>
      <c r="C4962" s="13">
        <v>56</v>
      </c>
      <c r="D4962" t="str">
        <f>IF(OR(MOD((Table1[[#This Row],[Cycle]])-1,8)=0,Table1[[#This Row],[Cycle]]=1),"Yes","No")</f>
        <v>No</v>
      </c>
      <c r="E4962">
        <v>0</v>
      </c>
      <c r="F4962">
        <f t="shared" si="84"/>
        <v>0</v>
      </c>
      <c r="H4962">
        <v>3.3839080333709717</v>
      </c>
      <c r="I4962">
        <v>0</v>
      </c>
      <c r="J4962">
        <f>ROUND(Table1[[#This Row],[Discharge Time (s)]]/3600,3)</f>
        <v>0</v>
      </c>
    </row>
    <row r="4963" spans="1:10" hidden="1">
      <c r="A4963" t="s">
        <v>11</v>
      </c>
      <c r="B4963">
        <v>7</v>
      </c>
      <c r="C4963" s="13">
        <v>57</v>
      </c>
      <c r="D4963" t="str">
        <f>IF(OR(MOD((Table1[[#This Row],[Cycle]])-1,8)=0,Table1[[#This Row],[Cycle]]=1),"Yes","No")</f>
        <v>Yes</v>
      </c>
      <c r="E4963">
        <v>2.0757289301440999E-2</v>
      </c>
      <c r="F4963">
        <f t="shared" si="84"/>
        <v>20.757289301440998</v>
      </c>
      <c r="H4963">
        <v>3.4718017578125</v>
      </c>
      <c r="I4963">
        <v>133389.70801112</v>
      </c>
      <c r="J4963">
        <f>ROUND(Table1[[#This Row],[Discharge Time (s)]]/3600,3)</f>
        <v>37.052999999999997</v>
      </c>
    </row>
    <row r="4964" spans="1:10" hidden="1">
      <c r="A4964" t="s">
        <v>11</v>
      </c>
      <c r="B4964">
        <v>7</v>
      </c>
      <c r="C4964" s="13">
        <v>58</v>
      </c>
      <c r="D4964" t="str">
        <f>IF(OR(MOD((Table1[[#This Row],[Cycle]])-1,8)=0,Table1[[#This Row],[Cycle]]=1),"Yes","No")</f>
        <v>No</v>
      </c>
      <c r="E4964">
        <v>9.7977862076720004E-3</v>
      </c>
      <c r="F4964">
        <f t="shared" si="84"/>
        <v>9.7977862076720008</v>
      </c>
      <c r="H4964">
        <v>3.3873698711395264</v>
      </c>
      <c r="I4964">
        <v>57602.005678391826</v>
      </c>
      <c r="J4964">
        <f>ROUND(Table1[[#This Row],[Discharge Time (s)]]/3600,3)</f>
        <v>16.001000000000001</v>
      </c>
    </row>
    <row r="4965" spans="1:10" hidden="1">
      <c r="A4965" t="s">
        <v>11</v>
      </c>
      <c r="B4965">
        <v>7</v>
      </c>
      <c r="C4965" s="13">
        <v>59</v>
      </c>
      <c r="D4965" t="str">
        <f>IF(OR(MOD((Table1[[#This Row],[Cycle]])-1,8)=0,Table1[[#This Row],[Cycle]]=1),"Yes","No")</f>
        <v>No</v>
      </c>
      <c r="E4965">
        <v>9.7960013036600003E-3</v>
      </c>
      <c r="F4965">
        <f t="shared" si="84"/>
        <v>9.7960013036600007</v>
      </c>
      <c r="H4965">
        <v>3.4296073913574219</v>
      </c>
      <c r="I4965">
        <v>57602.005324158141</v>
      </c>
      <c r="J4965">
        <f>ROUND(Table1[[#This Row],[Discharge Time (s)]]/3600,3)</f>
        <v>16.001000000000001</v>
      </c>
    </row>
    <row r="4966" spans="1:10" hidden="1">
      <c r="A4966" t="s">
        <v>11</v>
      </c>
      <c r="B4966">
        <v>7</v>
      </c>
      <c r="C4966" s="13">
        <v>60</v>
      </c>
      <c r="D4966" t="str">
        <f>IF(OR(MOD((Table1[[#This Row],[Cycle]])-1,8)=0,Table1[[#This Row],[Cycle]]=1),"Yes","No")</f>
        <v>No</v>
      </c>
      <c r="E4966">
        <v>9.7926533213630006E-3</v>
      </c>
      <c r="F4966">
        <f t="shared" si="84"/>
        <v>9.7926533213629998</v>
      </c>
      <c r="H4966">
        <v>3.2133455276489258</v>
      </c>
      <c r="I4966">
        <v>57602.005808611197</v>
      </c>
      <c r="J4966">
        <f>ROUND(Table1[[#This Row],[Discharge Time (s)]]/3600,3)</f>
        <v>16.001000000000001</v>
      </c>
    </row>
    <row r="4967" spans="1:10" hidden="1">
      <c r="A4967" t="s">
        <v>11</v>
      </c>
      <c r="B4967">
        <v>7</v>
      </c>
      <c r="C4967" s="13">
        <v>61</v>
      </c>
      <c r="D4967" t="str">
        <f>IF(OR(MOD((Table1[[#This Row],[Cycle]])-1,8)=0,Table1[[#This Row],[Cycle]]=1),"Yes","No")</f>
        <v>No</v>
      </c>
      <c r="E4967">
        <v>9.7963857656830008E-3</v>
      </c>
      <c r="F4967">
        <f t="shared" si="84"/>
        <v>9.7963857656830005</v>
      </c>
      <c r="H4967">
        <v>3.827643871307373</v>
      </c>
      <c r="I4967">
        <v>57602.005563937157</v>
      </c>
      <c r="J4967">
        <f>ROUND(Table1[[#This Row],[Discharge Time (s)]]/3600,3)</f>
        <v>16.001000000000001</v>
      </c>
    </row>
    <row r="4968" spans="1:10" hidden="1">
      <c r="A4968" t="s">
        <v>11</v>
      </c>
      <c r="B4968">
        <v>7</v>
      </c>
      <c r="C4968" s="13">
        <v>62</v>
      </c>
      <c r="D4968" t="str">
        <f>IF(OR(MOD((Table1[[#This Row],[Cycle]])-1,8)=0,Table1[[#This Row],[Cycle]]=1),"Yes","No")</f>
        <v>No</v>
      </c>
      <c r="E4968">
        <v>9.8005951192590007E-3</v>
      </c>
      <c r="F4968">
        <f t="shared" si="84"/>
        <v>9.8005951192590004</v>
      </c>
      <c r="H4968">
        <v>3.2963190078735352</v>
      </c>
      <c r="I4968">
        <v>57602.005774821198</v>
      </c>
      <c r="J4968">
        <f>ROUND(Table1[[#This Row],[Discharge Time (s)]]/3600,3)</f>
        <v>16.001000000000001</v>
      </c>
    </row>
    <row r="4969" spans="1:10" hidden="1">
      <c r="A4969" t="s">
        <v>11</v>
      </c>
      <c r="B4969">
        <v>7</v>
      </c>
      <c r="C4969" s="13">
        <v>63</v>
      </c>
      <c r="D4969" t="str">
        <f>IF(OR(MOD((Table1[[#This Row],[Cycle]])-1,8)=0,Table1[[#This Row],[Cycle]]=1),"Yes","No")</f>
        <v>No</v>
      </c>
      <c r="E4969">
        <v>9.8003048228949997E-3</v>
      </c>
      <c r="F4969">
        <f t="shared" si="84"/>
        <v>9.8003048228949989</v>
      </c>
      <c r="H4969">
        <v>0</v>
      </c>
      <c r="I4969">
        <v>57601.988734598097</v>
      </c>
      <c r="J4969">
        <f>ROUND(Table1[[#This Row],[Discharge Time (s)]]/3600,3)</f>
        <v>16.001000000000001</v>
      </c>
    </row>
    <row r="4970" spans="1:10" hidden="1">
      <c r="A4970" t="s">
        <v>11</v>
      </c>
      <c r="B4970">
        <v>7</v>
      </c>
      <c r="C4970" s="13">
        <v>64</v>
      </c>
      <c r="D4970" t="str">
        <f>IF(OR(MOD((Table1[[#This Row],[Cycle]])-1,8)=0,Table1[[#This Row],[Cycle]]=1),"Yes","No")</f>
        <v>No</v>
      </c>
      <c r="E4970">
        <v>0</v>
      </c>
      <c r="F4970">
        <f t="shared" si="84"/>
        <v>0</v>
      </c>
      <c r="H4970">
        <v>0</v>
      </c>
      <c r="I4970">
        <v>0</v>
      </c>
      <c r="J4970">
        <f>ROUND(Table1[[#This Row],[Discharge Time (s)]]/3600,3)</f>
        <v>0</v>
      </c>
    </row>
    <row r="4971" spans="1:10" hidden="1">
      <c r="A4971" t="s">
        <v>11</v>
      </c>
      <c r="B4971">
        <v>7</v>
      </c>
      <c r="C4971" s="13">
        <v>65</v>
      </c>
      <c r="D4971" t="str">
        <f>IF(OR(MOD((Table1[[#This Row],[Cycle]])-1,8)=0,Table1[[#This Row],[Cycle]]=1),"Yes","No")</f>
        <v>Yes</v>
      </c>
      <c r="E4971">
        <v>2.0720641177199999E-2</v>
      </c>
      <c r="F4971">
        <f t="shared" si="84"/>
        <v>20.720641177199997</v>
      </c>
      <c r="H4971">
        <v>3.3873698711395264</v>
      </c>
      <c r="I4971">
        <v>133041.85627643645</v>
      </c>
      <c r="J4971">
        <f>ROUND(Table1[[#This Row],[Discharge Time (s)]]/3600,3)</f>
        <v>36.956000000000003</v>
      </c>
    </row>
    <row r="4972" spans="1:10" hidden="1">
      <c r="A4972" t="s">
        <v>11</v>
      </c>
      <c r="B4972">
        <v>7</v>
      </c>
      <c r="C4972" s="13">
        <v>66</v>
      </c>
      <c r="D4972" t="str">
        <f>IF(OR(MOD((Table1[[#This Row],[Cycle]])-1,8)=0,Table1[[#This Row],[Cycle]]=1),"Yes","No")</f>
        <v>No</v>
      </c>
      <c r="E4972">
        <v>9.8038268929560007E-3</v>
      </c>
      <c r="F4972">
        <f t="shared" si="84"/>
        <v>9.8038268929560015</v>
      </c>
      <c r="H4972">
        <v>3.9092729091644287</v>
      </c>
      <c r="I4972">
        <v>57601.975722818759</v>
      </c>
      <c r="J4972">
        <f>ROUND(Table1[[#This Row],[Discharge Time (s)]]/3600,3)</f>
        <v>16.001000000000001</v>
      </c>
    </row>
    <row r="4973" spans="1:10" hidden="1">
      <c r="A4973" t="s">
        <v>11</v>
      </c>
      <c r="B4973">
        <v>7</v>
      </c>
      <c r="C4973" s="13">
        <v>67</v>
      </c>
      <c r="D4973" t="str">
        <f>IF(OR(MOD((Table1[[#This Row],[Cycle]])-1,8)=0,Table1[[#This Row],[Cycle]]=1),"Yes","No")</f>
        <v>No</v>
      </c>
      <c r="E4973">
        <v>9.800307645791E-3</v>
      </c>
      <c r="F4973">
        <f t="shared" si="84"/>
        <v>9.8003076457909994</v>
      </c>
      <c r="H4973">
        <v>3.4718017578125</v>
      </c>
      <c r="I4973">
        <v>57601.976967872906</v>
      </c>
      <c r="J4973">
        <f>ROUND(Table1[[#This Row],[Discharge Time (s)]]/3600,3)</f>
        <v>16.001000000000001</v>
      </c>
    </row>
    <row r="4974" spans="1:10" hidden="1">
      <c r="A4974" t="s">
        <v>11</v>
      </c>
      <c r="B4974">
        <v>7</v>
      </c>
      <c r="C4974" s="13">
        <v>68</v>
      </c>
      <c r="D4974" t="str">
        <f>IF(OR(MOD((Table1[[#This Row],[Cycle]])-1,8)=0,Table1[[#This Row],[Cycle]]=1),"Yes","No")</f>
        <v>No</v>
      </c>
      <c r="E4974">
        <v>9.79923818694E-3</v>
      </c>
      <c r="F4974">
        <f t="shared" si="84"/>
        <v>9.7992381869400003</v>
      </c>
      <c r="H4974">
        <v>3.5139532089233398</v>
      </c>
      <c r="I4974">
        <v>57601.97566729816</v>
      </c>
      <c r="J4974">
        <f>ROUND(Table1[[#This Row],[Discharge Time (s)]]/3600,3)</f>
        <v>16.001000000000001</v>
      </c>
    </row>
    <row r="4975" spans="1:10" hidden="1">
      <c r="A4975" t="s">
        <v>11</v>
      </c>
      <c r="B4975">
        <v>7</v>
      </c>
      <c r="C4975" s="13">
        <v>69</v>
      </c>
      <c r="D4975" t="str">
        <f>IF(OR(MOD((Table1[[#This Row],[Cycle]])-1,8)=0,Table1[[#This Row],[Cycle]]=1),"Yes","No")</f>
        <v>No</v>
      </c>
      <c r="E4975">
        <v>9.7964861131849997E-3</v>
      </c>
      <c r="F4975">
        <f t="shared" si="84"/>
        <v>9.796486113184999</v>
      </c>
      <c r="H4975">
        <v>3.5560612678527832</v>
      </c>
      <c r="I4975">
        <v>57601.991587104487</v>
      </c>
      <c r="J4975">
        <f>ROUND(Table1[[#This Row],[Discharge Time (s)]]/3600,3)</f>
        <v>16.001000000000001</v>
      </c>
    </row>
    <row r="4976" spans="1:10" hidden="1">
      <c r="A4976" t="s">
        <v>11</v>
      </c>
      <c r="B4976">
        <v>7</v>
      </c>
      <c r="C4976" s="13">
        <v>70</v>
      </c>
      <c r="D4976" t="str">
        <f>IF(OR(MOD((Table1[[#This Row],[Cycle]])-1,8)=0,Table1[[#This Row],[Cycle]]=1),"Yes","No")</f>
        <v>No</v>
      </c>
      <c r="E4976">
        <v>9.797834144963E-3</v>
      </c>
      <c r="F4976">
        <f t="shared" si="84"/>
        <v>9.7978341449629998</v>
      </c>
      <c r="H4976">
        <v>3.5578775405883789</v>
      </c>
      <c r="I4976">
        <v>57601.975692972905</v>
      </c>
      <c r="J4976">
        <f>ROUND(Table1[[#This Row],[Discharge Time (s)]]/3600,3)</f>
        <v>16.001000000000001</v>
      </c>
    </row>
    <row r="4977" spans="1:10" hidden="1">
      <c r="A4977" t="s">
        <v>11</v>
      </c>
      <c r="B4977">
        <v>7</v>
      </c>
      <c r="C4977" s="13">
        <v>71</v>
      </c>
      <c r="D4977" t="str">
        <f>IF(OR(MOD((Table1[[#This Row],[Cycle]])-1,8)=0,Table1[[#This Row],[Cycle]]=1),"Yes","No")</f>
        <v>No</v>
      </c>
      <c r="E4977">
        <v>9.8063857991099995E-3</v>
      </c>
      <c r="F4977">
        <f t="shared" si="84"/>
        <v>9.8063857991100001</v>
      </c>
      <c r="H4977">
        <v>3.5157485008239746</v>
      </c>
      <c r="I4977">
        <v>57601.976709612049</v>
      </c>
      <c r="J4977">
        <f>ROUND(Table1[[#This Row],[Discharge Time (s)]]/3600,3)</f>
        <v>16.001000000000001</v>
      </c>
    </row>
    <row r="4978" spans="1:10" hidden="1">
      <c r="A4978" t="s">
        <v>11</v>
      </c>
      <c r="B4978">
        <v>7</v>
      </c>
      <c r="C4978" s="13">
        <v>72</v>
      </c>
      <c r="D4978" t="str">
        <f>IF(OR(MOD((Table1[[#This Row],[Cycle]])-1,8)=0,Table1[[#This Row],[Cycle]]=1),"Yes","No")</f>
        <v>No</v>
      </c>
      <c r="E4978">
        <v>0</v>
      </c>
      <c r="F4978">
        <f t="shared" si="84"/>
        <v>0</v>
      </c>
      <c r="H4978">
        <v>3.5157485008239746</v>
      </c>
      <c r="I4978">
        <v>0</v>
      </c>
      <c r="J4978">
        <f>ROUND(Table1[[#This Row],[Discharge Time (s)]]/3600,3)</f>
        <v>0</v>
      </c>
    </row>
    <row r="4979" spans="1:10" hidden="1">
      <c r="A4979" t="s">
        <v>11</v>
      </c>
      <c r="B4979">
        <v>7</v>
      </c>
      <c r="C4979" s="13">
        <v>73</v>
      </c>
      <c r="D4979" t="str">
        <f>IF(OR(MOD((Table1[[#This Row],[Cycle]])-1,8)=0,Table1[[#This Row],[Cycle]]=1),"Yes","No")</f>
        <v>Yes</v>
      </c>
      <c r="E4979">
        <v>2.0673878102465001E-2</v>
      </c>
      <c r="F4979">
        <f t="shared" si="84"/>
        <v>20.673878102465</v>
      </c>
      <c r="H4979">
        <v>3.5560612678527832</v>
      </c>
      <c r="I4979">
        <v>132751.63178437593</v>
      </c>
      <c r="J4979">
        <f>ROUND(Table1[[#This Row],[Discharge Time (s)]]/3600,3)</f>
        <v>36.875</v>
      </c>
    </row>
    <row r="4980" spans="1:10" hidden="1">
      <c r="A4980" t="s">
        <v>11</v>
      </c>
      <c r="B4980">
        <v>7</v>
      </c>
      <c r="C4980" s="13">
        <v>74</v>
      </c>
      <c r="D4980" t="str">
        <f>IF(OR(MOD((Table1[[#This Row],[Cycle]])-1,8)=0,Table1[[#This Row],[Cycle]]=1),"Yes","No")</f>
        <v>No</v>
      </c>
      <c r="E4980">
        <v>9.8043341909480001E-3</v>
      </c>
      <c r="F4980">
        <f t="shared" si="84"/>
        <v>9.8043341909479995</v>
      </c>
      <c r="H4980">
        <v>3.9092729091644287</v>
      </c>
      <c r="I4980">
        <v>57601.97774719361</v>
      </c>
      <c r="J4980">
        <f>ROUND(Table1[[#This Row],[Discharge Time (s)]]/3600,3)</f>
        <v>16.001000000000001</v>
      </c>
    </row>
    <row r="4981" spans="1:10" hidden="1">
      <c r="A4981" t="s">
        <v>11</v>
      </c>
      <c r="B4981">
        <v>7</v>
      </c>
      <c r="C4981" s="13">
        <v>75</v>
      </c>
      <c r="D4981" t="str">
        <f>IF(OR(MOD((Table1[[#This Row],[Cycle]])-1,8)=0,Table1[[#This Row],[Cycle]]=1),"Yes","No")</f>
        <v>No</v>
      </c>
      <c r="E4981">
        <v>9.8050797273579997E-3</v>
      </c>
      <c r="F4981">
        <f t="shared" si="84"/>
        <v>9.8050797273580006</v>
      </c>
      <c r="H4981">
        <v>3.4718017578125</v>
      </c>
      <c r="I4981">
        <v>57601.978363822447</v>
      </c>
      <c r="J4981">
        <f>ROUND(Table1[[#This Row],[Discharge Time (s)]]/3600,3)</f>
        <v>16.001000000000001</v>
      </c>
    </row>
    <row r="4982" spans="1:10" hidden="1">
      <c r="A4982" t="s">
        <v>11</v>
      </c>
      <c r="B4982">
        <v>7</v>
      </c>
      <c r="C4982" s="13">
        <v>76</v>
      </c>
      <c r="D4982" t="str">
        <f>IF(OR(MOD((Table1[[#This Row],[Cycle]])-1,8)=0,Table1[[#This Row],[Cycle]]=1),"Yes","No")</f>
        <v>No</v>
      </c>
      <c r="E4982">
        <v>9.8050769917579998E-3</v>
      </c>
      <c r="F4982">
        <f t="shared" si="84"/>
        <v>9.8050769917579998</v>
      </c>
      <c r="H4982">
        <v>3.5578775405883789</v>
      </c>
      <c r="I4982">
        <v>57600.02205917734</v>
      </c>
      <c r="J4982">
        <f>ROUND(Table1[[#This Row],[Discharge Time (s)]]/3600,3)</f>
        <v>16</v>
      </c>
    </row>
    <row r="4983" spans="1:10" hidden="1">
      <c r="A4983" t="s">
        <v>11</v>
      </c>
      <c r="B4983">
        <v>7</v>
      </c>
      <c r="C4983" s="13">
        <v>77</v>
      </c>
      <c r="D4983" t="str">
        <f>IF(OR(MOD((Table1[[#This Row],[Cycle]])-1,8)=0,Table1[[#This Row],[Cycle]]=1),"Yes","No")</f>
        <v>No</v>
      </c>
      <c r="E4983">
        <v>9.8098646350639994E-3</v>
      </c>
      <c r="F4983">
        <f t="shared" si="84"/>
        <v>9.8098646350639989</v>
      </c>
      <c r="H4983">
        <v>3.5157485008239746</v>
      </c>
      <c r="I4983">
        <v>57601.976411105832</v>
      </c>
      <c r="J4983">
        <f>ROUND(Table1[[#This Row],[Discharge Time (s)]]/3600,3)</f>
        <v>16.001000000000001</v>
      </c>
    </row>
    <row r="4984" spans="1:10" hidden="1">
      <c r="A4984" t="s">
        <v>11</v>
      </c>
      <c r="B4984">
        <v>7</v>
      </c>
      <c r="C4984" s="13">
        <v>78</v>
      </c>
      <c r="D4984" t="str">
        <f>IF(OR(MOD((Table1[[#This Row],[Cycle]])-1,8)=0,Table1[[#This Row],[Cycle]]=1),"Yes","No")</f>
        <v>No</v>
      </c>
      <c r="E4984">
        <v>9.8040155677489998E-3</v>
      </c>
      <c r="F4984">
        <f t="shared" si="84"/>
        <v>9.8040155677489995</v>
      </c>
      <c r="H4984">
        <v>3.5578775405883789</v>
      </c>
      <c r="I4984">
        <v>57601.986266050553</v>
      </c>
      <c r="J4984">
        <f>ROUND(Table1[[#This Row],[Discharge Time (s)]]/3600,3)</f>
        <v>16.001000000000001</v>
      </c>
    </row>
    <row r="4985" spans="1:10" hidden="1">
      <c r="A4985" t="s">
        <v>11</v>
      </c>
      <c r="B4985">
        <v>7</v>
      </c>
      <c r="C4985" s="13">
        <v>79</v>
      </c>
      <c r="D4985" t="str">
        <f>IF(OR(MOD((Table1[[#This Row],[Cycle]])-1,8)=0,Table1[[#This Row],[Cycle]]=1),"Yes","No")</f>
        <v>No</v>
      </c>
      <c r="E4985">
        <v>9.8057626895759996E-3</v>
      </c>
      <c r="F4985">
        <f t="shared" si="84"/>
        <v>9.8057626895759995</v>
      </c>
      <c r="H4985">
        <v>3.5596954822540283</v>
      </c>
      <c r="I4985">
        <v>57601.975655842871</v>
      </c>
      <c r="J4985">
        <f>ROUND(Table1[[#This Row],[Discharge Time (s)]]/3600,3)</f>
        <v>16.001000000000001</v>
      </c>
    </row>
    <row r="4986" spans="1:10" hidden="1">
      <c r="A4986" t="s">
        <v>11</v>
      </c>
      <c r="B4986">
        <v>7</v>
      </c>
      <c r="C4986" s="13">
        <v>80</v>
      </c>
      <c r="D4986" t="str">
        <f>IF(OR(MOD((Table1[[#This Row],[Cycle]])-1,8)=0,Table1[[#This Row],[Cycle]]=1),"Yes","No")</f>
        <v>No</v>
      </c>
      <c r="E4986">
        <v>0</v>
      </c>
      <c r="F4986">
        <f t="shared" si="84"/>
        <v>0</v>
      </c>
      <c r="H4986">
        <v>3.5596954822540283</v>
      </c>
      <c r="I4986">
        <v>0</v>
      </c>
      <c r="J4986">
        <f>ROUND(Table1[[#This Row],[Discharge Time (s)]]/3600,3)</f>
        <v>0</v>
      </c>
    </row>
    <row r="4987" spans="1:10" hidden="1">
      <c r="A4987" t="s">
        <v>11</v>
      </c>
      <c r="B4987">
        <v>7</v>
      </c>
      <c r="C4987" s="13">
        <v>81</v>
      </c>
      <c r="D4987" t="str">
        <f>IF(OR(MOD((Table1[[#This Row],[Cycle]])-1,8)=0,Table1[[#This Row],[Cycle]]=1),"Yes","No")</f>
        <v>Yes</v>
      </c>
      <c r="E4987">
        <v>2.0663514058652001E-2</v>
      </c>
      <c r="F4987">
        <f t="shared" si="84"/>
        <v>20.663514058652002</v>
      </c>
      <c r="H4987">
        <v>3.5596954822540283</v>
      </c>
      <c r="I4987">
        <v>132647.24832240774</v>
      </c>
      <c r="J4987">
        <f>ROUND(Table1[[#This Row],[Discharge Time (s)]]/3600,3)</f>
        <v>36.845999999999997</v>
      </c>
    </row>
    <row r="4988" spans="1:10" hidden="1">
      <c r="A4988" t="s">
        <v>11</v>
      </c>
      <c r="B4988">
        <v>7</v>
      </c>
      <c r="C4988" s="13">
        <v>82</v>
      </c>
      <c r="D4988" t="str">
        <f>IF(OR(MOD((Table1[[#This Row],[Cycle]])-1,8)=0,Table1[[#This Row],[Cycle]]=1),"Yes","No")</f>
        <v>No</v>
      </c>
      <c r="E4988">
        <v>9.8072107797640001E-3</v>
      </c>
      <c r="F4988">
        <f t="shared" si="84"/>
        <v>9.8072107797640005</v>
      </c>
      <c r="H4988">
        <v>3.9092729091644287</v>
      </c>
      <c r="I4988">
        <v>57601.97870251369</v>
      </c>
      <c r="J4988">
        <f>ROUND(Table1[[#This Row],[Discharge Time (s)]]/3600,3)</f>
        <v>16.001000000000001</v>
      </c>
    </row>
    <row r="4989" spans="1:10" hidden="1">
      <c r="A4989" t="s">
        <v>11</v>
      </c>
      <c r="B4989">
        <v>7</v>
      </c>
      <c r="C4989" s="13">
        <v>83</v>
      </c>
      <c r="D4989" t="str">
        <f>IF(OR(MOD((Table1[[#This Row],[Cycle]])-1,8)=0,Table1[[#This Row],[Cycle]]=1),"Yes","No")</f>
        <v>No</v>
      </c>
      <c r="E4989">
        <v>9.8074868736359993E-3</v>
      </c>
      <c r="F4989">
        <f t="shared" si="84"/>
        <v>9.8074868736359999</v>
      </c>
      <c r="H4989">
        <v>3.5578775405883789</v>
      </c>
      <c r="I4989">
        <v>57601.975030708643</v>
      </c>
      <c r="J4989">
        <f>ROUND(Table1[[#This Row],[Discharge Time (s)]]/3600,3)</f>
        <v>16.001000000000001</v>
      </c>
    </row>
    <row r="4990" spans="1:10" hidden="1">
      <c r="A4990" t="s">
        <v>11</v>
      </c>
      <c r="B4990">
        <v>7</v>
      </c>
      <c r="C4990" s="13">
        <v>84</v>
      </c>
      <c r="D4990" t="str">
        <f>IF(OR(MOD((Table1[[#This Row],[Cycle]])-1,8)=0,Table1[[#This Row],[Cycle]]=1),"Yes","No")</f>
        <v>No</v>
      </c>
      <c r="E4990">
        <v>9.8017721689159995E-3</v>
      </c>
      <c r="F4990">
        <f t="shared" si="84"/>
        <v>9.8017721689159991</v>
      </c>
      <c r="H4990">
        <v>3.5157485008239746</v>
      </c>
      <c r="I4990">
        <v>57601.97490819353</v>
      </c>
      <c r="J4990">
        <f>ROUND(Table1[[#This Row],[Discharge Time (s)]]/3600,3)</f>
        <v>16.001000000000001</v>
      </c>
    </row>
    <row r="4991" spans="1:10" hidden="1">
      <c r="A4991" t="s">
        <v>11</v>
      </c>
      <c r="B4991">
        <v>7</v>
      </c>
      <c r="C4991" s="13">
        <v>85</v>
      </c>
      <c r="D4991" t="str">
        <f>IF(OR(MOD((Table1[[#This Row],[Cycle]])-1,8)=0,Table1[[#This Row],[Cycle]]=1),"Yes","No")</f>
        <v>No</v>
      </c>
      <c r="E4991">
        <v>9.7979534640739996E-3</v>
      </c>
      <c r="F4991">
        <f t="shared" si="84"/>
        <v>9.7979534640740003</v>
      </c>
      <c r="H4991">
        <v>3.5596954822540283</v>
      </c>
      <c r="I4991">
        <v>57601.976096038081</v>
      </c>
      <c r="J4991">
        <f>ROUND(Table1[[#This Row],[Discharge Time (s)]]/3600,3)</f>
        <v>16.001000000000001</v>
      </c>
    </row>
    <row r="4992" spans="1:10" hidden="1">
      <c r="A4992" t="s">
        <v>11</v>
      </c>
      <c r="B4992">
        <v>7</v>
      </c>
      <c r="C4992" s="13">
        <v>86</v>
      </c>
      <c r="D4992" t="str">
        <f>IF(OR(MOD((Table1[[#This Row],[Cycle]])-1,8)=0,Table1[[#This Row],[Cycle]]=1),"Yes","No")</f>
        <v>No</v>
      </c>
      <c r="E4992">
        <v>9.7952284665620004E-3</v>
      </c>
      <c r="F4992">
        <f t="shared" si="84"/>
        <v>9.7952284665620013</v>
      </c>
      <c r="H4992">
        <v>3.5578775405883789</v>
      </c>
      <c r="I4992">
        <v>57601.975699953342</v>
      </c>
      <c r="J4992">
        <f>ROUND(Table1[[#This Row],[Discharge Time (s)]]/3600,3)</f>
        <v>16.001000000000001</v>
      </c>
    </row>
    <row r="4993" spans="1:10" hidden="1">
      <c r="A4993" t="s">
        <v>11</v>
      </c>
      <c r="B4993">
        <v>7</v>
      </c>
      <c r="C4993" s="13">
        <v>87</v>
      </c>
      <c r="D4993" t="str">
        <f>IF(OR(MOD((Table1[[#This Row],[Cycle]])-1,8)=0,Table1[[#This Row],[Cycle]]=1),"Yes","No")</f>
        <v>No</v>
      </c>
      <c r="E4993">
        <v>9.7950437611000005E-3</v>
      </c>
      <c r="F4993">
        <f t="shared" si="84"/>
        <v>9.7950437611000005</v>
      </c>
      <c r="H4993">
        <v>3.5578775405883789</v>
      </c>
      <c r="I4993">
        <v>57600.009690634048</v>
      </c>
      <c r="J4993">
        <f>ROUND(Table1[[#This Row],[Discharge Time (s)]]/3600,3)</f>
        <v>16</v>
      </c>
    </row>
    <row r="4994" spans="1:10" hidden="1">
      <c r="A4994" t="s">
        <v>11</v>
      </c>
      <c r="B4994">
        <v>7</v>
      </c>
      <c r="C4994" s="13">
        <v>88</v>
      </c>
      <c r="D4994" t="str">
        <f>IF(OR(MOD((Table1[[#This Row],[Cycle]])-1,8)=0,Table1[[#This Row],[Cycle]]=1),"Yes","No")</f>
        <v>No</v>
      </c>
      <c r="E4994">
        <v>0</v>
      </c>
      <c r="F4994">
        <f t="shared" si="84"/>
        <v>0</v>
      </c>
      <c r="H4994">
        <v>3.5578775405883789</v>
      </c>
      <c r="I4994">
        <v>0</v>
      </c>
      <c r="J4994">
        <f>ROUND(Table1[[#This Row],[Discharge Time (s)]]/3600,3)</f>
        <v>0</v>
      </c>
    </row>
    <row r="4995" spans="1:10" hidden="1">
      <c r="A4995" t="s">
        <v>11</v>
      </c>
      <c r="B4995">
        <v>7</v>
      </c>
      <c r="C4995" s="13">
        <v>89</v>
      </c>
      <c r="D4995" t="str">
        <f>IF(OR(MOD((Table1[[#This Row],[Cycle]])-1,8)=0,Table1[[#This Row],[Cycle]]=1),"Yes","No")</f>
        <v>Yes</v>
      </c>
      <c r="E4995">
        <v>2.0637729417649998E-2</v>
      </c>
      <c r="F4995">
        <f t="shared" si="84"/>
        <v>20.63772941765</v>
      </c>
      <c r="H4995">
        <v>3.5157485008239746</v>
      </c>
      <c r="I4995">
        <v>132616.40784925729</v>
      </c>
      <c r="J4995">
        <f>ROUND(Table1[[#This Row],[Discharge Time (s)]]/3600,3)</f>
        <v>36.838000000000001</v>
      </c>
    </row>
    <row r="4996" spans="1:10" hidden="1">
      <c r="A4996" t="s">
        <v>11</v>
      </c>
      <c r="B4996">
        <v>7</v>
      </c>
      <c r="C4996" s="13">
        <v>90</v>
      </c>
      <c r="D4996" t="str">
        <f>IF(OR(MOD((Table1[[#This Row],[Cycle]])-1,8)=0,Table1[[#This Row],[Cycle]]=1),"Yes","No")</f>
        <v>No</v>
      </c>
      <c r="E4996">
        <v>9.7960940549640003E-3</v>
      </c>
      <c r="F4996">
        <f t="shared" si="84"/>
        <v>9.7960940549639997</v>
      </c>
      <c r="H4996">
        <v>3.8233766555786133</v>
      </c>
      <c r="I4996">
        <v>57601.980928837758</v>
      </c>
      <c r="J4996">
        <f>ROUND(Table1[[#This Row],[Discharge Time (s)]]/3600,3)</f>
        <v>16.001000000000001</v>
      </c>
    </row>
    <row r="4997" spans="1:10" hidden="1">
      <c r="A4997" t="s">
        <v>11</v>
      </c>
      <c r="B4997">
        <v>7</v>
      </c>
      <c r="C4997" s="13">
        <v>91</v>
      </c>
      <c r="D4997" t="str">
        <f>IF(OR(MOD((Table1[[#This Row],[Cycle]])-1,8)=0,Table1[[#This Row],[Cycle]]=1),"Yes","No")</f>
        <v>No</v>
      </c>
      <c r="E4997">
        <v>9.795604630976E-3</v>
      </c>
      <c r="F4997">
        <f t="shared" si="84"/>
        <v>9.7956046309759994</v>
      </c>
      <c r="H4997">
        <v>3.473576545715332</v>
      </c>
      <c r="I4997">
        <v>57600.036702915691</v>
      </c>
      <c r="J4997">
        <f>ROUND(Table1[[#This Row],[Discharge Time (s)]]/3600,3)</f>
        <v>16</v>
      </c>
    </row>
    <row r="4998" spans="1:10" hidden="1">
      <c r="A4998" t="s">
        <v>11</v>
      </c>
      <c r="B4998">
        <v>7</v>
      </c>
      <c r="C4998" s="13">
        <v>92</v>
      </c>
      <c r="D4998" t="str">
        <f>IF(OR(MOD((Table1[[#This Row],[Cycle]])-1,8)=0,Table1[[#This Row],[Cycle]]=1),"Yes","No")</f>
        <v>No</v>
      </c>
      <c r="E4998">
        <v>9.7960374051649993E-3</v>
      </c>
      <c r="F4998">
        <f t="shared" si="84"/>
        <v>9.7960374051649985</v>
      </c>
      <c r="H4998">
        <v>3.473576545715332</v>
      </c>
      <c r="I4998">
        <v>57600.026505840156</v>
      </c>
      <c r="J4998">
        <f>ROUND(Table1[[#This Row],[Discharge Time (s)]]/3600,3)</f>
        <v>16</v>
      </c>
    </row>
    <row r="4999" spans="1:10" hidden="1">
      <c r="A4999" t="s">
        <v>11</v>
      </c>
      <c r="B4999">
        <v>7</v>
      </c>
      <c r="C4999" s="13">
        <v>93</v>
      </c>
      <c r="D4999" t="str">
        <f>IF(OR(MOD((Table1[[#This Row],[Cycle]])-1,8)=0,Table1[[#This Row],[Cycle]]=1),"Yes","No")</f>
        <v>No</v>
      </c>
      <c r="E4999">
        <v>9.7966455104420008E-3</v>
      </c>
      <c r="F4999">
        <f t="shared" si="84"/>
        <v>9.7966455104420014</v>
      </c>
      <c r="H4999">
        <v>3.6877672672271729</v>
      </c>
      <c r="I4999">
        <v>57601.997812366317</v>
      </c>
      <c r="J4999">
        <f>ROUND(Table1[[#This Row],[Discharge Time (s)]]/3600,3)</f>
        <v>16.001000000000001</v>
      </c>
    </row>
    <row r="5000" spans="1:10" hidden="1">
      <c r="A5000" t="s">
        <v>11</v>
      </c>
      <c r="B5000">
        <v>7</v>
      </c>
      <c r="C5000" s="13">
        <v>94</v>
      </c>
      <c r="D5000" t="str">
        <f>IF(OR(MOD((Table1[[#This Row],[Cycle]])-1,8)=0,Table1[[#This Row],[Cycle]]=1),"Yes","No")</f>
        <v>No</v>
      </c>
      <c r="E5000">
        <v>9.7941962407259997E-3</v>
      </c>
      <c r="F5000">
        <f t="shared" si="84"/>
        <v>9.7941962407260004</v>
      </c>
      <c r="H5000">
        <v>3.5999631881713867</v>
      </c>
      <c r="I5000">
        <v>57601.986493680874</v>
      </c>
      <c r="J5000">
        <f>ROUND(Table1[[#This Row],[Discharge Time (s)]]/3600,3)</f>
        <v>16.001000000000001</v>
      </c>
    </row>
    <row r="5001" spans="1:10" hidden="1">
      <c r="A5001" t="s">
        <v>11</v>
      </c>
      <c r="B5001">
        <v>7</v>
      </c>
      <c r="C5001" s="13">
        <v>95</v>
      </c>
      <c r="D5001" t="str">
        <f>IF(OR(MOD((Table1[[#This Row],[Cycle]])-1,8)=0,Table1[[#This Row],[Cycle]]=1),"Yes","No")</f>
        <v>No</v>
      </c>
      <c r="E5001">
        <v>9.7951392700869992E-3</v>
      </c>
      <c r="F5001">
        <f t="shared" si="84"/>
        <v>9.7951392700869988</v>
      </c>
      <c r="H5001">
        <v>3.5578775405883789</v>
      </c>
      <c r="I5001">
        <v>57601.980646699289</v>
      </c>
      <c r="J5001">
        <f>ROUND(Table1[[#This Row],[Discharge Time (s)]]/3600,3)</f>
        <v>16.001000000000001</v>
      </c>
    </row>
    <row r="5002" spans="1:10" hidden="1">
      <c r="A5002" t="s">
        <v>11</v>
      </c>
      <c r="B5002">
        <v>7</v>
      </c>
      <c r="C5002" s="13">
        <v>96</v>
      </c>
      <c r="D5002" t="str">
        <f>IF(OR(MOD((Table1[[#This Row],[Cycle]])-1,8)=0,Table1[[#This Row],[Cycle]]=1),"Yes","No")</f>
        <v>No</v>
      </c>
      <c r="E5002">
        <v>0</v>
      </c>
      <c r="F5002">
        <f t="shared" si="84"/>
        <v>0</v>
      </c>
      <c r="H5002">
        <v>3.5578775405883789</v>
      </c>
      <c r="I5002">
        <v>0</v>
      </c>
      <c r="J5002">
        <f>ROUND(Table1[[#This Row],[Discharge Time (s)]]/3600,3)</f>
        <v>0</v>
      </c>
    </row>
    <row r="5003" spans="1:10" hidden="1">
      <c r="A5003" t="s">
        <v>11</v>
      </c>
      <c r="B5003">
        <v>7</v>
      </c>
      <c r="C5003" s="13">
        <v>97</v>
      </c>
      <c r="D5003" t="str">
        <f>IF(OR(MOD((Table1[[#This Row],[Cycle]])-1,8)=0,Table1[[#This Row],[Cycle]]=1),"Yes","No")</f>
        <v>Yes</v>
      </c>
      <c r="E5003">
        <v>2.0615578502125999E-2</v>
      </c>
      <c r="F5003">
        <f t="shared" si="84"/>
        <v>20.615578502125999</v>
      </c>
      <c r="H5003">
        <v>3.5596954822540283</v>
      </c>
      <c r="I5003">
        <v>132455.53225987457</v>
      </c>
      <c r="J5003">
        <f>ROUND(Table1[[#This Row],[Discharge Time (s)]]/3600,3)</f>
        <v>36.792999999999999</v>
      </c>
    </row>
    <row r="5004" spans="1:10" hidden="1">
      <c r="A5004" t="s">
        <v>11</v>
      </c>
      <c r="B5004">
        <v>7</v>
      </c>
      <c r="C5004" s="13">
        <v>98</v>
      </c>
      <c r="D5004" t="str">
        <f>IF(OR(MOD((Table1[[#This Row],[Cycle]])-1,8)=0,Table1[[#This Row],[Cycle]]=1),"Yes","No")</f>
        <v>No</v>
      </c>
      <c r="E5004">
        <v>9.7961342874550005E-3</v>
      </c>
      <c r="F5004">
        <f t="shared" si="84"/>
        <v>9.7961342874550006</v>
      </c>
      <c r="H5004">
        <v>3.9112703800201416</v>
      </c>
      <c r="I5004">
        <v>57602.002842824048</v>
      </c>
      <c r="J5004">
        <f>ROUND(Table1[[#This Row],[Discharge Time (s)]]/3600,3)</f>
        <v>16.001000000000001</v>
      </c>
    </row>
    <row r="5005" spans="1:10" hidden="1">
      <c r="A5005" t="s">
        <v>11</v>
      </c>
      <c r="B5005">
        <v>7</v>
      </c>
      <c r="C5005" s="13">
        <v>99</v>
      </c>
      <c r="D5005" t="str">
        <f>IF(OR(MOD((Table1[[#This Row],[Cycle]])-1,8)=0,Table1[[#This Row],[Cycle]]=1),"Yes","No")</f>
        <v>No</v>
      </c>
      <c r="E5005">
        <v>9.7985080520949994E-3</v>
      </c>
      <c r="F5005">
        <f t="shared" si="84"/>
        <v>9.7985080520949985</v>
      </c>
      <c r="H5005">
        <v>3.5999631881713867</v>
      </c>
      <c r="I5005">
        <v>57601.971264442313</v>
      </c>
      <c r="J5005">
        <f>ROUND(Table1[[#This Row],[Discharge Time (s)]]/3600,3)</f>
        <v>16.001000000000001</v>
      </c>
    </row>
    <row r="5006" spans="1:10" hidden="1">
      <c r="A5006" t="s">
        <v>11</v>
      </c>
      <c r="B5006">
        <v>7</v>
      </c>
      <c r="C5006" s="13">
        <v>100</v>
      </c>
      <c r="D5006" t="str">
        <f>IF(OR(MOD((Table1[[#This Row],[Cycle]])-1,8)=0,Table1[[#This Row],[Cycle]]=1),"Yes","No")</f>
        <v>No</v>
      </c>
      <c r="E5006">
        <v>9.7968017275159996E-3</v>
      </c>
      <c r="F5006">
        <f t="shared" si="84"/>
        <v>9.7968017275159998</v>
      </c>
      <c r="H5006">
        <v>3.5615153312683105</v>
      </c>
      <c r="I5006">
        <v>57602.010358372674</v>
      </c>
      <c r="J5006">
        <f>ROUND(Table1[[#This Row],[Discharge Time (s)]]/3600,3)</f>
        <v>16.001000000000001</v>
      </c>
    </row>
    <row r="5007" spans="1:10" hidden="1">
      <c r="A5007" t="s">
        <v>11</v>
      </c>
      <c r="B5007">
        <v>7</v>
      </c>
      <c r="C5007" s="13">
        <v>101</v>
      </c>
      <c r="D5007" t="str">
        <f>IF(OR(MOD((Table1[[#This Row],[Cycle]])-1,8)=0,Table1[[#This Row],[Cycle]]=1),"Yes","No")</f>
        <v>No</v>
      </c>
      <c r="E5007">
        <v>9.7935714761859995E-3</v>
      </c>
      <c r="F5007">
        <f t="shared" si="84"/>
        <v>9.7935714761859991</v>
      </c>
      <c r="H5007">
        <v>3.601801872253418</v>
      </c>
      <c r="I5007">
        <v>57601.98227933966</v>
      </c>
      <c r="J5007">
        <f>ROUND(Table1[[#This Row],[Discharge Time (s)]]/3600,3)</f>
        <v>16.001000000000001</v>
      </c>
    </row>
    <row r="5008" spans="1:10" hidden="1">
      <c r="A5008" t="s">
        <v>11</v>
      </c>
      <c r="B5008">
        <v>7</v>
      </c>
      <c r="C5008" s="13">
        <v>102</v>
      </c>
      <c r="D5008" t="str">
        <f>IF(OR(MOD((Table1[[#This Row],[Cycle]])-1,8)=0,Table1[[#This Row],[Cycle]]=1),"Yes","No")</f>
        <v>No</v>
      </c>
      <c r="E5008">
        <v>9.7969685606910002E-3</v>
      </c>
      <c r="F5008">
        <f t="shared" si="84"/>
        <v>9.7969685606910009</v>
      </c>
      <c r="H5008">
        <v>3.601801872253418</v>
      </c>
      <c r="I5008">
        <v>57601.975853401462</v>
      </c>
      <c r="J5008">
        <f>ROUND(Table1[[#This Row],[Discharge Time (s)]]/3600,3)</f>
        <v>16.001000000000001</v>
      </c>
    </row>
    <row r="5009" spans="1:10" hidden="1">
      <c r="A5009" t="s">
        <v>11</v>
      </c>
      <c r="B5009">
        <v>7</v>
      </c>
      <c r="C5009" s="13">
        <v>103</v>
      </c>
      <c r="D5009" t="str">
        <f>IF(OR(MOD((Table1[[#This Row],[Cycle]])-1,8)=0,Table1[[#This Row],[Cycle]]=1),"Yes","No")</f>
        <v>No</v>
      </c>
      <c r="E5009">
        <v>9.7983873362960001E-3</v>
      </c>
      <c r="F5009">
        <f t="shared" si="84"/>
        <v>9.7983873362960008</v>
      </c>
      <c r="H5009">
        <v>3.601801872253418</v>
      </c>
      <c r="I5009">
        <v>57601.980675258208</v>
      </c>
      <c r="J5009">
        <f>ROUND(Table1[[#This Row],[Discharge Time (s)]]/3600,3)</f>
        <v>16.001000000000001</v>
      </c>
    </row>
    <row r="5010" spans="1:10" hidden="1">
      <c r="A5010" t="s">
        <v>11</v>
      </c>
      <c r="B5010">
        <v>7</v>
      </c>
      <c r="C5010" s="13">
        <v>104</v>
      </c>
      <c r="D5010" t="str">
        <f>IF(OR(MOD((Table1[[#This Row],[Cycle]])-1,8)=0,Table1[[#This Row],[Cycle]]=1),"Yes","No")</f>
        <v>No</v>
      </c>
      <c r="E5010">
        <v>0</v>
      </c>
      <c r="F5010">
        <f t="shared" si="84"/>
        <v>0</v>
      </c>
      <c r="H5010">
        <v>3.601801872253418</v>
      </c>
      <c r="I5010">
        <v>0</v>
      </c>
      <c r="J5010">
        <f>ROUND(Table1[[#This Row],[Discharge Time (s)]]/3600,3)</f>
        <v>0</v>
      </c>
    </row>
    <row r="5011" spans="1:10" hidden="1">
      <c r="A5011" t="s">
        <v>11</v>
      </c>
      <c r="B5011">
        <v>7</v>
      </c>
      <c r="C5011" s="13">
        <v>105</v>
      </c>
      <c r="D5011" t="str">
        <f>IF(OR(MOD((Table1[[#This Row],[Cycle]])-1,8)=0,Table1[[#This Row],[Cycle]]=1),"Yes","No")</f>
        <v>Yes</v>
      </c>
      <c r="E5011">
        <v>2.0595421069232001E-2</v>
      </c>
      <c r="F5011">
        <f t="shared" si="84"/>
        <v>20.595421069232</v>
      </c>
      <c r="H5011">
        <v>3.5578775405883789</v>
      </c>
      <c r="I5011">
        <v>132257.82178903738</v>
      </c>
      <c r="J5011">
        <f>ROUND(Table1[[#This Row],[Discharge Time (s)]]/3600,3)</f>
        <v>36.738</v>
      </c>
    </row>
    <row r="5012" spans="1:10" hidden="1">
      <c r="A5012" t="s">
        <v>11</v>
      </c>
      <c r="B5012">
        <v>7</v>
      </c>
      <c r="C5012" s="13">
        <v>106</v>
      </c>
      <c r="D5012" t="str">
        <f>IF(OR(MOD((Table1[[#This Row],[Cycle]])-1,8)=0,Table1[[#This Row],[Cycle]]=1),"Yes","No")</f>
        <v>No</v>
      </c>
      <c r="E5012">
        <v>9.7969810694779995E-3</v>
      </c>
      <c r="F5012">
        <f t="shared" si="84"/>
        <v>9.7969810694779991</v>
      </c>
      <c r="H5012">
        <v>3.9112703800201416</v>
      </c>
      <c r="I5012">
        <v>57601.986604208483</v>
      </c>
      <c r="J5012">
        <f>ROUND(Table1[[#This Row],[Discharge Time (s)]]/3600,3)</f>
        <v>16.001000000000001</v>
      </c>
    </row>
    <row r="5013" spans="1:10" hidden="1">
      <c r="A5013" t="s">
        <v>11</v>
      </c>
      <c r="B5013">
        <v>7</v>
      </c>
      <c r="C5013" s="13">
        <v>107</v>
      </c>
      <c r="D5013" t="str">
        <f>IF(OR(MOD((Table1[[#This Row],[Cycle]])-1,8)=0,Table1[[#This Row],[Cycle]]=1),"Yes","No")</f>
        <v>No</v>
      </c>
      <c r="E5013">
        <v>9.7982363381479993E-3</v>
      </c>
      <c r="F5013">
        <f t="shared" si="84"/>
        <v>9.7982363381479995</v>
      </c>
      <c r="H5013">
        <v>3.601801872253418</v>
      </c>
      <c r="I5013">
        <v>57602.01274529261</v>
      </c>
      <c r="J5013">
        <f>ROUND(Table1[[#This Row],[Discharge Time (s)]]/3600,3)</f>
        <v>16.001000000000001</v>
      </c>
    </row>
    <row r="5014" spans="1:10" hidden="1">
      <c r="A5014" t="s">
        <v>11</v>
      </c>
      <c r="B5014">
        <v>7</v>
      </c>
      <c r="C5014" s="13">
        <v>108</v>
      </c>
      <c r="D5014" t="str">
        <f>IF(OR(MOD((Table1[[#This Row],[Cycle]])-1,8)=0,Table1[[#This Row],[Cycle]]=1),"Yes","No")</f>
        <v>No</v>
      </c>
      <c r="E5014">
        <v>9.7978226903509998E-3</v>
      </c>
      <c r="F5014">
        <f t="shared" si="84"/>
        <v>9.7978226903509995</v>
      </c>
      <c r="H5014">
        <v>3.7297654151916504</v>
      </c>
      <c r="I5014">
        <v>57601.994095107897</v>
      </c>
      <c r="J5014">
        <f>ROUND(Table1[[#This Row],[Discharge Time (s)]]/3600,3)</f>
        <v>16.001000000000001</v>
      </c>
    </row>
    <row r="5015" spans="1:10" hidden="1">
      <c r="A5015" t="s">
        <v>11</v>
      </c>
      <c r="B5015">
        <v>7</v>
      </c>
      <c r="C5015" s="13">
        <v>109</v>
      </c>
      <c r="D5015" t="str">
        <f>IF(OR(MOD((Table1[[#This Row],[Cycle]])-1,8)=0,Table1[[#This Row],[Cycle]]=1),"Yes","No")</f>
        <v>No</v>
      </c>
      <c r="E5015">
        <v>9.7956169300839994E-3</v>
      </c>
      <c r="F5015">
        <f t="shared" si="84"/>
        <v>9.7956169300839999</v>
      </c>
      <c r="H5015">
        <v>3.6036422252655029</v>
      </c>
      <c r="I5015">
        <v>57601.984200894251</v>
      </c>
      <c r="J5015">
        <f>ROUND(Table1[[#This Row],[Discharge Time (s)]]/3600,3)</f>
        <v>16.001000000000001</v>
      </c>
    </row>
    <row r="5016" spans="1:10" hidden="1">
      <c r="A5016" t="s">
        <v>11</v>
      </c>
      <c r="B5016">
        <v>7</v>
      </c>
      <c r="C5016" s="13">
        <v>110</v>
      </c>
      <c r="D5016" t="str">
        <f>IF(OR(MOD((Table1[[#This Row],[Cycle]])-1,8)=0,Table1[[#This Row],[Cycle]]=1),"Yes","No")</f>
        <v>No</v>
      </c>
      <c r="E5016">
        <v>9.7987517906320005E-3</v>
      </c>
      <c r="F5016">
        <f t="shared" si="84"/>
        <v>9.7987517906320001</v>
      </c>
      <c r="H5016">
        <v>3.5596954822540283</v>
      </c>
      <c r="I5016">
        <v>57602.045305118474</v>
      </c>
      <c r="J5016">
        <f>ROUND(Table1[[#This Row],[Discharge Time (s)]]/3600,3)</f>
        <v>16.001000000000001</v>
      </c>
    </row>
    <row r="5017" spans="1:10" hidden="1">
      <c r="A5017" t="s">
        <v>11</v>
      </c>
      <c r="B5017">
        <v>7</v>
      </c>
      <c r="C5017" s="13">
        <v>111</v>
      </c>
      <c r="D5017" t="str">
        <f>IF(OR(MOD((Table1[[#This Row],[Cycle]])-1,8)=0,Table1[[#This Row],[Cycle]]=1),"Yes","No")</f>
        <v>No</v>
      </c>
      <c r="E5017">
        <v>9.8027852197830005E-3</v>
      </c>
      <c r="F5017">
        <f t="shared" si="84"/>
        <v>9.8027852197830008</v>
      </c>
      <c r="H5017">
        <v>3.6036422252655029</v>
      </c>
      <c r="I5017">
        <v>57604.821405992494</v>
      </c>
      <c r="J5017">
        <f>ROUND(Table1[[#This Row],[Discharge Time (s)]]/3600,3)</f>
        <v>16.001000000000001</v>
      </c>
    </row>
    <row r="5018" spans="1:10" hidden="1">
      <c r="A5018" t="s">
        <v>11</v>
      </c>
      <c r="B5018">
        <v>7</v>
      </c>
      <c r="C5018" s="13">
        <v>112</v>
      </c>
      <c r="D5018" t="str">
        <f>IF(OR(MOD((Table1[[#This Row],[Cycle]])-1,8)=0,Table1[[#This Row],[Cycle]]=1),"Yes","No")</f>
        <v>No</v>
      </c>
      <c r="E5018">
        <v>0</v>
      </c>
      <c r="F5018">
        <f t="shared" si="84"/>
        <v>0</v>
      </c>
      <c r="H5018">
        <v>3.6036422252655029</v>
      </c>
      <c r="I5018">
        <v>0</v>
      </c>
      <c r="J5018">
        <f>ROUND(Table1[[#This Row],[Discharge Time (s)]]/3600,3)</f>
        <v>0</v>
      </c>
    </row>
    <row r="5019" spans="1:10" hidden="1">
      <c r="A5019" t="s">
        <v>11</v>
      </c>
      <c r="B5019">
        <v>7</v>
      </c>
      <c r="C5019" s="13">
        <v>113</v>
      </c>
      <c r="D5019" t="str">
        <f>IF(OR(MOD((Table1[[#This Row],[Cycle]])-1,8)=0,Table1[[#This Row],[Cycle]]=1),"Yes","No")</f>
        <v>Yes</v>
      </c>
      <c r="E5019">
        <v>2.0571861686681001E-2</v>
      </c>
      <c r="F5019">
        <f t="shared" si="84"/>
        <v>20.571861686681</v>
      </c>
      <c r="H5019">
        <v>3.5615153312683105</v>
      </c>
      <c r="I5019">
        <v>132078.95356556191</v>
      </c>
      <c r="J5019">
        <f>ROUND(Table1[[#This Row],[Discharge Time (s)]]/3600,3)</f>
        <v>36.689</v>
      </c>
    </row>
    <row r="5020" spans="1:10" hidden="1">
      <c r="A5020" t="s">
        <v>11</v>
      </c>
      <c r="B5020">
        <v>7</v>
      </c>
      <c r="C5020" s="13">
        <v>114</v>
      </c>
      <c r="D5020" t="str">
        <f>IF(OR(MOD((Table1[[#This Row],[Cycle]])-1,8)=0,Table1[[#This Row],[Cycle]]=1),"Yes","No")</f>
        <v>No</v>
      </c>
      <c r="E5020">
        <v>9.7973101646910005E-3</v>
      </c>
      <c r="F5020">
        <f t="shared" ref="F5020:F5083" si="85">1000*E5020</f>
        <v>9.7973101646909999</v>
      </c>
      <c r="H5020">
        <v>0</v>
      </c>
      <c r="I5020">
        <v>57605.818308798072</v>
      </c>
      <c r="J5020">
        <f>ROUND(Table1[[#This Row],[Discharge Time (s)]]/3600,3)</f>
        <v>16.001999999999999</v>
      </c>
    </row>
    <row r="5021" spans="1:10" hidden="1">
      <c r="A5021" t="s">
        <v>11</v>
      </c>
      <c r="B5021">
        <v>7</v>
      </c>
      <c r="C5021" s="13">
        <v>115</v>
      </c>
      <c r="D5021" t="str">
        <f>IF(OR(MOD((Table1[[#This Row],[Cycle]])-1,8)=0,Table1[[#This Row],[Cycle]]=1),"Yes","No")</f>
        <v>No</v>
      </c>
      <c r="E5021">
        <v>9.7966427995760004E-3</v>
      </c>
      <c r="F5021">
        <f t="shared" si="85"/>
        <v>9.7966427995760004</v>
      </c>
      <c r="H5021">
        <v>3.5596954822540283</v>
      </c>
      <c r="I5021">
        <v>57602.005693048835</v>
      </c>
      <c r="J5021">
        <f>ROUND(Table1[[#This Row],[Discharge Time (s)]]/3600,3)</f>
        <v>16.001000000000001</v>
      </c>
    </row>
    <row r="5022" spans="1:10" hidden="1">
      <c r="A5022" t="s">
        <v>11</v>
      </c>
      <c r="B5022">
        <v>7</v>
      </c>
      <c r="C5022" s="13">
        <v>116</v>
      </c>
      <c r="D5022" t="str">
        <f>IF(OR(MOD((Table1[[#This Row],[Cycle]])-1,8)=0,Table1[[#This Row],[Cycle]]=1),"Yes","No")</f>
        <v>No</v>
      </c>
      <c r="E5022">
        <v>9.8169476144019992E-3</v>
      </c>
      <c r="F5022">
        <f t="shared" si="85"/>
        <v>9.8169476144019985</v>
      </c>
      <c r="H5022">
        <v>3.5615153312683105</v>
      </c>
      <c r="I5022">
        <v>57602.003518557314</v>
      </c>
      <c r="J5022">
        <f>ROUND(Table1[[#This Row],[Discharge Time (s)]]/3600,3)</f>
        <v>16.001000000000001</v>
      </c>
    </row>
    <row r="5023" spans="1:10" hidden="1">
      <c r="A5023" t="s">
        <v>11</v>
      </c>
      <c r="B5023">
        <v>7</v>
      </c>
      <c r="C5023" s="13">
        <v>117</v>
      </c>
      <c r="D5023" t="str">
        <f>IF(OR(MOD((Table1[[#This Row],[Cycle]])-1,8)=0,Table1[[#This Row],[Cycle]]=1),"Yes","No")</f>
        <v>No</v>
      </c>
      <c r="E5023">
        <v>9.8021804136910005E-3</v>
      </c>
      <c r="F5023">
        <f t="shared" si="85"/>
        <v>9.8021804136910013</v>
      </c>
      <c r="H5023">
        <v>3.6877672672271729</v>
      </c>
      <c r="I5023">
        <v>57602.003903359073</v>
      </c>
      <c r="J5023">
        <f>ROUND(Table1[[#This Row],[Discharge Time (s)]]/3600,3)</f>
        <v>16.001000000000001</v>
      </c>
    </row>
    <row r="5024" spans="1:10" hidden="1">
      <c r="A5024" t="s">
        <v>11</v>
      </c>
      <c r="B5024">
        <v>7</v>
      </c>
      <c r="C5024" s="13">
        <v>118</v>
      </c>
      <c r="D5024" t="str">
        <f>IF(OR(MOD((Table1[[#This Row],[Cycle]])-1,8)=0,Table1[[#This Row],[Cycle]]=1),"Yes","No")</f>
        <v>No</v>
      </c>
      <c r="E5024">
        <v>9.8023324168479992E-3</v>
      </c>
      <c r="F5024">
        <f t="shared" si="85"/>
        <v>9.8023324168479995</v>
      </c>
      <c r="H5024">
        <v>3.6457264423370361</v>
      </c>
      <c r="I5024">
        <v>57602.00395601838</v>
      </c>
      <c r="J5024">
        <f>ROUND(Table1[[#This Row],[Discharge Time (s)]]/3600,3)</f>
        <v>16.001000000000001</v>
      </c>
    </row>
    <row r="5025" spans="1:10" hidden="1">
      <c r="A5025" t="s">
        <v>11</v>
      </c>
      <c r="B5025">
        <v>7</v>
      </c>
      <c r="C5025" s="13">
        <v>119</v>
      </c>
      <c r="D5025" t="str">
        <f>IF(OR(MOD((Table1[[#This Row],[Cycle]])-1,8)=0,Table1[[#This Row],[Cycle]]=1),"Yes","No")</f>
        <v>No</v>
      </c>
      <c r="E5025">
        <v>9.8003979723990005E-3</v>
      </c>
      <c r="F5025">
        <f t="shared" si="85"/>
        <v>9.8003979723990007</v>
      </c>
      <c r="H5025">
        <v>3.5175459384918213</v>
      </c>
      <c r="I5025">
        <v>57602.003845299521</v>
      </c>
      <c r="J5025">
        <f>ROUND(Table1[[#This Row],[Discharge Time (s)]]/3600,3)</f>
        <v>16.001000000000001</v>
      </c>
    </row>
    <row r="5026" spans="1:10" hidden="1">
      <c r="A5026" t="s">
        <v>11</v>
      </c>
      <c r="B5026">
        <v>7</v>
      </c>
      <c r="C5026" s="13">
        <v>120</v>
      </c>
      <c r="D5026" t="str">
        <f>IF(OR(MOD((Table1[[#This Row],[Cycle]])-1,8)=0,Table1[[#This Row],[Cycle]]=1),"Yes","No")</f>
        <v>No</v>
      </c>
      <c r="E5026">
        <v>0</v>
      </c>
      <c r="F5026">
        <f t="shared" si="85"/>
        <v>0</v>
      </c>
      <c r="H5026">
        <v>3.5175459384918213</v>
      </c>
      <c r="I5026">
        <v>0</v>
      </c>
      <c r="J5026">
        <f>ROUND(Table1[[#This Row],[Discharge Time (s)]]/3600,3)</f>
        <v>0</v>
      </c>
    </row>
    <row r="5027" spans="1:10" hidden="1">
      <c r="A5027" t="s">
        <v>11</v>
      </c>
      <c r="B5027">
        <v>7</v>
      </c>
      <c r="C5027" s="13">
        <v>121</v>
      </c>
      <c r="D5027" t="str">
        <f>IF(OR(MOD((Table1[[#This Row],[Cycle]])-1,8)=0,Table1[[#This Row],[Cycle]]=1),"Yes","No")</f>
        <v>Yes</v>
      </c>
      <c r="E5027">
        <v>2.0537690370538E-2</v>
      </c>
      <c r="F5027">
        <f t="shared" si="85"/>
        <v>20.537690370538002</v>
      </c>
      <c r="H5027">
        <v>3.6054847240447998</v>
      </c>
      <c r="I5027">
        <v>131854.2057148352</v>
      </c>
      <c r="J5027">
        <f>ROUND(Table1[[#This Row],[Discharge Time (s)]]/3600,3)</f>
        <v>36.625999999999998</v>
      </c>
    </row>
    <row r="5028" spans="1:10" hidden="1">
      <c r="A5028" t="s">
        <v>11</v>
      </c>
      <c r="B5028">
        <v>7</v>
      </c>
      <c r="C5028" s="13">
        <v>122</v>
      </c>
      <c r="D5028" t="str">
        <f>IF(OR(MOD((Table1[[#This Row],[Cycle]])-1,8)=0,Table1[[#This Row],[Cycle]]=1),"Yes","No")</f>
        <v>No</v>
      </c>
      <c r="E5028">
        <v>9.7989188611460002E-3</v>
      </c>
      <c r="F5028">
        <f t="shared" si="85"/>
        <v>9.7989188611459994</v>
      </c>
      <c r="H5028">
        <v>3.9112703800201416</v>
      </c>
      <c r="I5028">
        <v>57602.003507731162</v>
      </c>
      <c r="J5028">
        <f>ROUND(Table1[[#This Row],[Discharge Time (s)]]/3600,3)</f>
        <v>16.001000000000001</v>
      </c>
    </row>
    <row r="5029" spans="1:10" hidden="1">
      <c r="A5029" t="s">
        <v>11</v>
      </c>
      <c r="B5029">
        <v>7</v>
      </c>
      <c r="C5029" s="13">
        <v>123</v>
      </c>
      <c r="D5029" t="str">
        <f>IF(OR(MOD((Table1[[#This Row],[Cycle]])-1,8)=0,Table1[[#This Row],[Cycle]]=1),"Yes","No")</f>
        <v>No</v>
      </c>
      <c r="E5029">
        <v>9.7957368944409998E-3</v>
      </c>
      <c r="F5029">
        <f t="shared" si="85"/>
        <v>9.7957368944409993</v>
      </c>
      <c r="H5029">
        <v>3.7297654151916504</v>
      </c>
      <c r="I5029">
        <v>57602.003889774824</v>
      </c>
      <c r="J5029">
        <f>ROUND(Table1[[#This Row],[Discharge Time (s)]]/3600,3)</f>
        <v>16.001000000000001</v>
      </c>
    </row>
    <row r="5030" spans="1:10" hidden="1">
      <c r="A5030" t="s">
        <v>11</v>
      </c>
      <c r="B5030">
        <v>7</v>
      </c>
      <c r="C5030" s="13">
        <v>124</v>
      </c>
      <c r="D5030" t="str">
        <f>IF(OR(MOD((Table1[[#This Row],[Cycle]])-1,8)=0,Table1[[#This Row],[Cycle]]=1),"Yes","No")</f>
        <v>No</v>
      </c>
      <c r="E5030">
        <v>9.7990658737720001E-3</v>
      </c>
      <c r="F5030">
        <f t="shared" si="85"/>
        <v>9.7990658737719993</v>
      </c>
      <c r="H5030">
        <v>3.6475892066955566</v>
      </c>
      <c r="I5030">
        <v>57602.003581202029</v>
      </c>
      <c r="J5030">
        <f>ROUND(Table1[[#This Row],[Discharge Time (s)]]/3600,3)</f>
        <v>16.001000000000001</v>
      </c>
    </row>
    <row r="5031" spans="1:10" hidden="1">
      <c r="A5031" t="s">
        <v>11</v>
      </c>
      <c r="B5031">
        <v>7</v>
      </c>
      <c r="C5031" s="13">
        <v>125</v>
      </c>
      <c r="D5031" t="str">
        <f>IF(OR(MOD((Table1[[#This Row],[Cycle]])-1,8)=0,Table1[[#This Row],[Cycle]]=1),"Yes","No")</f>
        <v>No</v>
      </c>
      <c r="E5031">
        <v>9.8005691678380007E-3</v>
      </c>
      <c r="F5031">
        <f t="shared" si="85"/>
        <v>9.8005691678380007</v>
      </c>
      <c r="H5031">
        <v>3.5615153312683105</v>
      </c>
      <c r="I5031">
        <v>57601.99023948297</v>
      </c>
      <c r="J5031">
        <f>ROUND(Table1[[#This Row],[Discharge Time (s)]]/3600,3)</f>
        <v>16.001000000000001</v>
      </c>
    </row>
    <row r="5032" spans="1:10" hidden="1">
      <c r="A5032" t="s">
        <v>11</v>
      </c>
      <c r="B5032">
        <v>7</v>
      </c>
      <c r="C5032" s="13">
        <v>126</v>
      </c>
      <c r="D5032" t="str">
        <f>IF(OR(MOD((Table1[[#This Row],[Cycle]])-1,8)=0,Table1[[#This Row],[Cycle]]=1),"Yes","No")</f>
        <v>No</v>
      </c>
      <c r="E5032">
        <v>9.8145509273729996E-3</v>
      </c>
      <c r="F5032">
        <f t="shared" si="85"/>
        <v>9.8145509273730003</v>
      </c>
      <c r="H5032">
        <v>3.6457264423370361</v>
      </c>
      <c r="I5032">
        <v>57602.006102722502</v>
      </c>
      <c r="J5032">
        <f>ROUND(Table1[[#This Row],[Discharge Time (s)]]/3600,3)</f>
        <v>16.001000000000001</v>
      </c>
    </row>
    <row r="5033" spans="1:10" hidden="1">
      <c r="A5033" t="s">
        <v>11</v>
      </c>
      <c r="B5033">
        <v>7</v>
      </c>
      <c r="C5033" s="13">
        <v>127</v>
      </c>
      <c r="D5033" t="str">
        <f>IF(OR(MOD((Table1[[#This Row],[Cycle]])-1,8)=0,Table1[[#This Row],[Cycle]]=1),"Yes","No")</f>
        <v>No</v>
      </c>
      <c r="E5033">
        <v>9.8047984738270002E-3</v>
      </c>
      <c r="F5033">
        <f t="shared" si="85"/>
        <v>9.8047984738270006</v>
      </c>
      <c r="H5033">
        <v>3.5615153312683105</v>
      </c>
      <c r="I5033">
        <v>57602.004293233287</v>
      </c>
      <c r="J5033">
        <f>ROUND(Table1[[#This Row],[Discharge Time (s)]]/3600,3)</f>
        <v>16.001000000000001</v>
      </c>
    </row>
    <row r="5034" spans="1:10" hidden="1">
      <c r="A5034" t="s">
        <v>11</v>
      </c>
      <c r="B5034">
        <v>7</v>
      </c>
      <c r="C5034" s="13">
        <v>128</v>
      </c>
      <c r="D5034" t="str">
        <f>IF(OR(MOD((Table1[[#This Row],[Cycle]])-1,8)=0,Table1[[#This Row],[Cycle]]=1),"Yes","No")</f>
        <v>No</v>
      </c>
      <c r="E5034">
        <v>0</v>
      </c>
      <c r="F5034">
        <f t="shared" si="85"/>
        <v>0</v>
      </c>
      <c r="H5034">
        <v>3.5615153312683105</v>
      </c>
      <c r="I5034">
        <v>0</v>
      </c>
      <c r="J5034">
        <f>ROUND(Table1[[#This Row],[Discharge Time (s)]]/3600,3)</f>
        <v>0</v>
      </c>
    </row>
    <row r="5035" spans="1:10" hidden="1">
      <c r="A5035" t="s">
        <v>11</v>
      </c>
      <c r="B5035">
        <v>7</v>
      </c>
      <c r="C5035" s="13">
        <v>129</v>
      </c>
      <c r="D5035" t="str">
        <f>IF(OR(MOD((Table1[[#This Row],[Cycle]])-1,8)=0,Table1[[#This Row],[Cycle]]=1),"Yes","No")</f>
        <v>Yes</v>
      </c>
      <c r="E5035">
        <v>2.0523091263860999E-2</v>
      </c>
      <c r="F5035">
        <f t="shared" si="85"/>
        <v>20.523091263860998</v>
      </c>
      <c r="H5035">
        <v>3.5633370876312256</v>
      </c>
      <c r="I5035">
        <v>131763.21186563058</v>
      </c>
      <c r="J5035">
        <f>ROUND(Table1[[#This Row],[Discharge Time (s)]]/3600,3)</f>
        <v>36.600999999999999</v>
      </c>
    </row>
    <row r="5036" spans="1:10" hidden="1">
      <c r="A5036" t="s">
        <v>11</v>
      </c>
      <c r="B5036">
        <v>7</v>
      </c>
      <c r="C5036" s="13">
        <v>130</v>
      </c>
      <c r="D5036" t="str">
        <f>IF(OR(MOD((Table1[[#This Row],[Cycle]])-1,8)=0,Table1[[#This Row],[Cycle]]=1),"Yes","No")</f>
        <v>No</v>
      </c>
      <c r="E5036">
        <v>9.7972838594470001E-3</v>
      </c>
      <c r="F5036">
        <f t="shared" si="85"/>
        <v>9.7972838594470009</v>
      </c>
      <c r="H5036">
        <v>3.9531972408294678</v>
      </c>
      <c r="I5036">
        <v>57602.003664118398</v>
      </c>
      <c r="J5036">
        <f>ROUND(Table1[[#This Row],[Discharge Time (s)]]/3600,3)</f>
        <v>16.001000000000001</v>
      </c>
    </row>
    <row r="5037" spans="1:10" hidden="1">
      <c r="A5037" t="s">
        <v>11</v>
      </c>
      <c r="B5037">
        <v>7</v>
      </c>
      <c r="C5037" s="13">
        <v>131</v>
      </c>
      <c r="D5037" t="str">
        <f>IF(OR(MOD((Table1[[#This Row],[Cycle]])-1,8)=0,Table1[[#This Row],[Cycle]]=1),"Yes","No")</f>
        <v>No</v>
      </c>
      <c r="E5037">
        <v>9.8049634114700003E-3</v>
      </c>
      <c r="F5037">
        <f t="shared" si="85"/>
        <v>9.8049634114700002</v>
      </c>
      <c r="H5037">
        <v>3.6877672672271729</v>
      </c>
      <c r="I5037">
        <v>57602.003574549635</v>
      </c>
      <c r="J5037">
        <f>ROUND(Table1[[#This Row],[Discharge Time (s)]]/3600,3)</f>
        <v>16.001000000000001</v>
      </c>
    </row>
    <row r="5038" spans="1:10" hidden="1">
      <c r="A5038" t="s">
        <v>11</v>
      </c>
      <c r="B5038">
        <v>7</v>
      </c>
      <c r="C5038" s="13">
        <v>132</v>
      </c>
      <c r="D5038" t="str">
        <f>IF(OR(MOD((Table1[[#This Row],[Cycle]])-1,8)=0,Table1[[#This Row],[Cycle]]=1),"Yes","No")</f>
        <v>No</v>
      </c>
      <c r="E5038">
        <v>9.7995619782329998E-3</v>
      </c>
      <c r="F5038">
        <f t="shared" si="85"/>
        <v>9.7995619782329992</v>
      </c>
      <c r="H5038">
        <v>3.7297654151916504</v>
      </c>
      <c r="I5038">
        <v>57601.996759465335</v>
      </c>
      <c r="J5038">
        <f>ROUND(Table1[[#This Row],[Discharge Time (s)]]/3600,3)</f>
        <v>16.001000000000001</v>
      </c>
    </row>
    <row r="5039" spans="1:10" hidden="1">
      <c r="A5039" t="s">
        <v>11</v>
      </c>
      <c r="B5039">
        <v>7</v>
      </c>
      <c r="C5039" s="13">
        <v>133</v>
      </c>
      <c r="D5039" t="str">
        <f>IF(OR(MOD((Table1[[#This Row],[Cycle]])-1,8)=0,Table1[[#This Row],[Cycle]]=1),"Yes","No")</f>
        <v>No</v>
      </c>
      <c r="E5039">
        <v>9.8100565663960006E-3</v>
      </c>
      <c r="F5039">
        <f t="shared" si="85"/>
        <v>9.8100565663959998</v>
      </c>
      <c r="H5039">
        <v>3.5615153312683105</v>
      </c>
      <c r="I5039">
        <v>57601.994427284619</v>
      </c>
      <c r="J5039">
        <f>ROUND(Table1[[#This Row],[Discharge Time (s)]]/3600,3)</f>
        <v>16.001000000000001</v>
      </c>
    </row>
    <row r="5040" spans="1:10" hidden="1">
      <c r="A5040" t="s">
        <v>11</v>
      </c>
      <c r="B5040">
        <v>7</v>
      </c>
      <c r="C5040" s="13">
        <v>134</v>
      </c>
      <c r="D5040" t="str">
        <f>IF(OR(MOD((Table1[[#This Row],[Cycle]])-1,8)=0,Table1[[#This Row],[Cycle]]=1),"Yes","No")</f>
        <v>No</v>
      </c>
      <c r="E5040">
        <v>9.7997178356699997E-3</v>
      </c>
      <c r="F5040">
        <f t="shared" si="85"/>
        <v>9.7997178356700001</v>
      </c>
      <c r="H5040">
        <v>3.6877672672271729</v>
      </c>
      <c r="I5040">
        <v>57602.003502266394</v>
      </c>
      <c r="J5040">
        <f>ROUND(Table1[[#This Row],[Discharge Time (s)]]/3600,3)</f>
        <v>16.001000000000001</v>
      </c>
    </row>
    <row r="5041" spans="1:10" hidden="1">
      <c r="A5041" t="s">
        <v>11</v>
      </c>
      <c r="B5041">
        <v>7</v>
      </c>
      <c r="C5041" s="13">
        <v>135</v>
      </c>
      <c r="D5041" t="str">
        <f>IF(OR(MOD((Table1[[#This Row],[Cycle]])-1,8)=0,Table1[[#This Row],[Cycle]]=1),"Yes","No")</f>
        <v>No</v>
      </c>
      <c r="E5041">
        <v>9.8045620646990007E-3</v>
      </c>
      <c r="F5041">
        <f t="shared" si="85"/>
        <v>9.8045620646990006</v>
      </c>
      <c r="H5041">
        <v>0</v>
      </c>
      <c r="I5041">
        <v>57602.000005387759</v>
      </c>
      <c r="J5041">
        <f>ROUND(Table1[[#This Row],[Discharge Time (s)]]/3600,3)</f>
        <v>16.001000000000001</v>
      </c>
    </row>
    <row r="5042" spans="1:10" hidden="1">
      <c r="A5042" t="s">
        <v>11</v>
      </c>
      <c r="B5042">
        <v>7</v>
      </c>
      <c r="C5042" s="13">
        <v>136</v>
      </c>
      <c r="D5042" t="str">
        <f>IF(OR(MOD((Table1[[#This Row],[Cycle]])-1,8)=0,Table1[[#This Row],[Cycle]]=1),"Yes","No")</f>
        <v>No</v>
      </c>
      <c r="E5042">
        <v>0</v>
      </c>
      <c r="F5042">
        <f t="shared" si="85"/>
        <v>0</v>
      </c>
      <c r="H5042">
        <v>0</v>
      </c>
      <c r="I5042">
        <v>0</v>
      </c>
      <c r="J5042">
        <f>ROUND(Table1[[#This Row],[Discharge Time (s)]]/3600,3)</f>
        <v>0</v>
      </c>
    </row>
    <row r="5043" spans="1:10" hidden="1">
      <c r="A5043" t="s">
        <v>11</v>
      </c>
      <c r="B5043">
        <v>7</v>
      </c>
      <c r="C5043" s="13">
        <v>137</v>
      </c>
      <c r="D5043" t="str">
        <f>IF(OR(MOD((Table1[[#This Row],[Cycle]])-1,8)=0,Table1[[#This Row],[Cycle]]=1),"Yes","No")</f>
        <v>Yes</v>
      </c>
      <c r="E5043">
        <v>2.0486839321439999E-2</v>
      </c>
      <c r="F5043">
        <f t="shared" si="85"/>
        <v>20.486839321439998</v>
      </c>
      <c r="H5043">
        <v>3.6896507740020752</v>
      </c>
      <c r="I5043">
        <v>131511.61946996849</v>
      </c>
      <c r="J5043">
        <f>ROUND(Table1[[#This Row],[Discharge Time (s)]]/3600,3)</f>
        <v>36.530999999999999</v>
      </c>
    </row>
    <row r="5044" spans="1:10" hidden="1">
      <c r="A5044" t="s">
        <v>11</v>
      </c>
      <c r="B5044">
        <v>7</v>
      </c>
      <c r="C5044" s="13">
        <v>138</v>
      </c>
      <c r="D5044" t="str">
        <f>IF(OR(MOD((Table1[[#This Row],[Cycle]])-1,8)=0,Table1[[#This Row],[Cycle]]=1),"Yes","No")</f>
        <v>No</v>
      </c>
      <c r="E5044">
        <v>9.8003516418890008E-3</v>
      </c>
      <c r="F5044">
        <f t="shared" si="85"/>
        <v>9.8003516418890015</v>
      </c>
      <c r="H5044">
        <v>3.9552171230316162</v>
      </c>
      <c r="I5044">
        <v>57601.996705886115</v>
      </c>
      <c r="J5044">
        <f>ROUND(Table1[[#This Row],[Discharge Time (s)]]/3600,3)</f>
        <v>16.001000000000001</v>
      </c>
    </row>
    <row r="5045" spans="1:10" hidden="1">
      <c r="A5045" t="s">
        <v>11</v>
      </c>
      <c r="B5045">
        <v>7</v>
      </c>
      <c r="C5045" s="13">
        <v>139</v>
      </c>
      <c r="D5045" t="str">
        <f>IF(OR(MOD((Table1[[#This Row],[Cycle]])-1,8)=0,Table1[[#This Row],[Cycle]]=1),"Yes","No")</f>
        <v>No</v>
      </c>
      <c r="E5045">
        <v>9.8134915058210002E-3</v>
      </c>
      <c r="F5045">
        <f t="shared" si="85"/>
        <v>9.8134915058210002</v>
      </c>
      <c r="H5045">
        <v>3.6896507740020752</v>
      </c>
      <c r="I5045">
        <v>57602.003819373676</v>
      </c>
      <c r="J5045">
        <f>ROUND(Table1[[#This Row],[Discharge Time (s)]]/3600,3)</f>
        <v>16.001000000000001</v>
      </c>
    </row>
    <row r="5046" spans="1:10" hidden="1">
      <c r="A5046" t="s">
        <v>11</v>
      </c>
      <c r="B5046">
        <v>7</v>
      </c>
      <c r="C5046" s="13">
        <v>140</v>
      </c>
      <c r="D5046" t="str">
        <f>IF(OR(MOD((Table1[[#This Row],[Cycle]])-1,8)=0,Table1[[#This Row],[Cycle]]=1),"Yes","No")</f>
        <v>No</v>
      </c>
      <c r="E5046">
        <v>9.8121989050629996E-3</v>
      </c>
      <c r="F5046">
        <f t="shared" si="85"/>
        <v>9.8121989050629992</v>
      </c>
      <c r="H5046">
        <v>3.6457264423370361</v>
      </c>
      <c r="I5046">
        <v>57602.003614314264</v>
      </c>
      <c r="J5046">
        <f>ROUND(Table1[[#This Row],[Discharge Time (s)]]/3600,3)</f>
        <v>16.001000000000001</v>
      </c>
    </row>
    <row r="5047" spans="1:10" hidden="1">
      <c r="A5047" t="s">
        <v>11</v>
      </c>
      <c r="B5047">
        <v>7</v>
      </c>
      <c r="C5047" s="13">
        <v>141</v>
      </c>
      <c r="D5047" t="str">
        <f>IF(OR(MOD((Table1[[#This Row],[Cycle]])-1,8)=0,Table1[[#This Row],[Cycle]]=1),"Yes","No")</f>
        <v>No</v>
      </c>
      <c r="E5047">
        <v>9.8059928271070004E-3</v>
      </c>
      <c r="F5047">
        <f t="shared" si="85"/>
        <v>9.8059928271069996</v>
      </c>
      <c r="H5047">
        <v>3.6054847240447998</v>
      </c>
      <c r="I5047">
        <v>57602.002882088433</v>
      </c>
      <c r="J5047">
        <f>ROUND(Table1[[#This Row],[Discharge Time (s)]]/3600,3)</f>
        <v>16.001000000000001</v>
      </c>
    </row>
    <row r="5048" spans="1:10" hidden="1">
      <c r="A5048" t="s">
        <v>11</v>
      </c>
      <c r="B5048">
        <v>7</v>
      </c>
      <c r="C5048" s="13">
        <v>142</v>
      </c>
      <c r="D5048" t="str">
        <f>IF(OR(MOD((Table1[[#This Row],[Cycle]])-1,8)=0,Table1[[#This Row],[Cycle]]=1),"Yes","No")</f>
        <v>No</v>
      </c>
      <c r="E5048">
        <v>9.802633383095E-3</v>
      </c>
      <c r="F5048">
        <f t="shared" si="85"/>
        <v>9.8026333830949994</v>
      </c>
      <c r="H5048">
        <v>3.6877672672271729</v>
      </c>
      <c r="I5048">
        <v>57602.00354093955</v>
      </c>
      <c r="J5048">
        <f>ROUND(Table1[[#This Row],[Discharge Time (s)]]/3600,3)</f>
        <v>16.001000000000001</v>
      </c>
    </row>
    <row r="5049" spans="1:10" hidden="1">
      <c r="A5049" t="s">
        <v>11</v>
      </c>
      <c r="B5049">
        <v>7</v>
      </c>
      <c r="C5049" s="13">
        <v>143</v>
      </c>
      <c r="D5049" t="str">
        <f>IF(OR(MOD((Table1[[#This Row],[Cycle]])-1,8)=0,Table1[[#This Row],[Cycle]]=1),"Yes","No")</f>
        <v>No</v>
      </c>
      <c r="E5049">
        <v>9.8042985127219998E-3</v>
      </c>
      <c r="F5049">
        <f t="shared" si="85"/>
        <v>9.8042985127219993</v>
      </c>
      <c r="H5049">
        <v>3.6036422252655029</v>
      </c>
      <c r="I5049">
        <v>57602.00161972981</v>
      </c>
      <c r="J5049">
        <f>ROUND(Table1[[#This Row],[Discharge Time (s)]]/3600,3)</f>
        <v>16.001000000000001</v>
      </c>
    </row>
    <row r="5050" spans="1:10" hidden="1">
      <c r="A5050" t="s">
        <v>11</v>
      </c>
      <c r="B5050">
        <v>7</v>
      </c>
      <c r="C5050" s="13">
        <v>144</v>
      </c>
      <c r="D5050" t="str">
        <f>IF(OR(MOD((Table1[[#This Row],[Cycle]])-1,8)=0,Table1[[#This Row],[Cycle]]=1),"Yes","No")</f>
        <v>No</v>
      </c>
      <c r="E5050">
        <v>0</v>
      </c>
      <c r="F5050">
        <f t="shared" si="85"/>
        <v>0</v>
      </c>
      <c r="H5050">
        <v>3.6036422252655029</v>
      </c>
      <c r="I5050">
        <v>0</v>
      </c>
      <c r="J5050">
        <f>ROUND(Table1[[#This Row],[Discharge Time (s)]]/3600,3)</f>
        <v>0</v>
      </c>
    </row>
    <row r="5051" spans="1:10" hidden="1">
      <c r="A5051" t="s">
        <v>11</v>
      </c>
      <c r="B5051">
        <v>7</v>
      </c>
      <c r="C5051" s="13">
        <v>145</v>
      </c>
      <c r="D5051" t="str">
        <f>IF(OR(MOD((Table1[[#This Row],[Cycle]])-1,8)=0,Table1[[#This Row],[Cycle]]=1),"Yes","No")</f>
        <v>Yes</v>
      </c>
      <c r="E5051">
        <v>2.0474531594811999E-2</v>
      </c>
      <c r="F5051">
        <f t="shared" si="85"/>
        <v>20.474531594811999</v>
      </c>
      <c r="H5051">
        <v>3.64945387840271</v>
      </c>
      <c r="I5051">
        <v>131405.10425438744</v>
      </c>
      <c r="J5051">
        <f>ROUND(Table1[[#This Row],[Discharge Time (s)]]/3600,3)</f>
        <v>36.500999999999998</v>
      </c>
    </row>
    <row r="5052" spans="1:10" hidden="1">
      <c r="A5052" t="s">
        <v>11</v>
      </c>
      <c r="B5052">
        <v>7</v>
      </c>
      <c r="C5052" s="13">
        <v>146</v>
      </c>
      <c r="D5052" t="str">
        <f>IF(OR(MOD((Table1[[#This Row],[Cycle]])-1,8)=0,Table1[[#This Row],[Cycle]]=1),"Yes","No")</f>
        <v>No</v>
      </c>
      <c r="E5052">
        <v>9.802345879866E-3</v>
      </c>
      <c r="F5052">
        <f t="shared" si="85"/>
        <v>9.8023458798659995</v>
      </c>
      <c r="H5052">
        <v>3.9572391510009766</v>
      </c>
      <c r="I5052">
        <v>57600.037808971283</v>
      </c>
      <c r="J5052">
        <f>ROUND(Table1[[#This Row],[Discharge Time (s)]]/3600,3)</f>
        <v>16</v>
      </c>
    </row>
    <row r="5053" spans="1:10" hidden="1">
      <c r="A5053" t="s">
        <v>11</v>
      </c>
      <c r="B5053">
        <v>7</v>
      </c>
      <c r="C5053" s="13">
        <v>147</v>
      </c>
      <c r="D5053" t="str">
        <f>IF(OR(MOD((Table1[[#This Row],[Cycle]])-1,8)=0,Table1[[#This Row],[Cycle]]=1),"Yes","No")</f>
        <v>No</v>
      </c>
      <c r="E5053">
        <v>9.8011078520629999E-3</v>
      </c>
      <c r="F5053">
        <f t="shared" si="85"/>
        <v>9.8011078520629997</v>
      </c>
      <c r="H5053">
        <v>3.6475892066955566</v>
      </c>
      <c r="I5053">
        <v>57602.00379277709</v>
      </c>
      <c r="J5053">
        <f>ROUND(Table1[[#This Row],[Discharge Time (s)]]/3600,3)</f>
        <v>16.001000000000001</v>
      </c>
    </row>
    <row r="5054" spans="1:10" hidden="1">
      <c r="A5054" t="s">
        <v>11</v>
      </c>
      <c r="B5054">
        <v>7</v>
      </c>
      <c r="C5054" s="13">
        <v>148</v>
      </c>
      <c r="D5054" t="str">
        <f>IF(OR(MOD((Table1[[#This Row],[Cycle]])-1,8)=0,Table1[[#This Row],[Cycle]]=1),"Yes","No")</f>
        <v>No</v>
      </c>
      <c r="E5054">
        <v>9.8021457416190005E-3</v>
      </c>
      <c r="F5054">
        <f t="shared" si="85"/>
        <v>9.8021457416190003</v>
      </c>
      <c r="H5054">
        <v>3.64945387840271</v>
      </c>
      <c r="I5054">
        <v>57602.034575518133</v>
      </c>
      <c r="J5054">
        <f>ROUND(Table1[[#This Row],[Discharge Time (s)]]/3600,3)</f>
        <v>16.001000000000001</v>
      </c>
    </row>
    <row r="5055" spans="1:10" hidden="1">
      <c r="A5055" t="s">
        <v>11</v>
      </c>
      <c r="B5055">
        <v>7</v>
      </c>
      <c r="C5055" s="13">
        <v>149</v>
      </c>
      <c r="D5055" t="str">
        <f>IF(OR(MOD((Table1[[#This Row],[Cycle]])-1,8)=0,Table1[[#This Row],[Cycle]]=1),"Yes","No")</f>
        <v>No</v>
      </c>
      <c r="E5055">
        <v>9.8039543450330006E-3</v>
      </c>
      <c r="F5055">
        <f t="shared" si="85"/>
        <v>9.8039543450330005</v>
      </c>
      <c r="H5055">
        <v>3.64945387840271</v>
      </c>
      <c r="I5055">
        <v>57602.00397730471</v>
      </c>
      <c r="J5055">
        <f>ROUND(Table1[[#This Row],[Discharge Time (s)]]/3600,3)</f>
        <v>16.001000000000001</v>
      </c>
    </row>
    <row r="5056" spans="1:10" hidden="1">
      <c r="A5056" t="s">
        <v>11</v>
      </c>
      <c r="B5056">
        <v>7</v>
      </c>
      <c r="C5056" s="13">
        <v>150</v>
      </c>
      <c r="D5056" t="str">
        <f>IF(OR(MOD((Table1[[#This Row],[Cycle]])-1,8)=0,Table1[[#This Row],[Cycle]]=1),"Yes","No")</f>
        <v>No</v>
      </c>
      <c r="E5056">
        <v>9.8013657928619994E-3</v>
      </c>
      <c r="F5056">
        <f t="shared" si="85"/>
        <v>9.8013657928619988</v>
      </c>
      <c r="H5056">
        <v>3.6896507740020752</v>
      </c>
      <c r="I5056">
        <v>57602.003701641239</v>
      </c>
      <c r="J5056">
        <f>ROUND(Table1[[#This Row],[Discharge Time (s)]]/3600,3)</f>
        <v>16.001000000000001</v>
      </c>
    </row>
    <row r="5057" spans="1:10" hidden="1">
      <c r="A5057" t="s">
        <v>11</v>
      </c>
      <c r="B5057">
        <v>7</v>
      </c>
      <c r="C5057" s="13">
        <v>151</v>
      </c>
      <c r="D5057" t="str">
        <f>IF(OR(MOD((Table1[[#This Row],[Cycle]])-1,8)=0,Table1[[#This Row],[Cycle]]=1),"Yes","No")</f>
        <v>No</v>
      </c>
      <c r="E5057">
        <v>9.8010371194540008E-3</v>
      </c>
      <c r="F5057">
        <f t="shared" si="85"/>
        <v>9.8010371194540014</v>
      </c>
      <c r="H5057">
        <v>3.64945387840271</v>
      </c>
      <c r="I5057">
        <v>57602.003556253519</v>
      </c>
      <c r="J5057">
        <f>ROUND(Table1[[#This Row],[Discharge Time (s)]]/3600,3)</f>
        <v>16.001000000000001</v>
      </c>
    </row>
    <row r="5058" spans="1:10" hidden="1">
      <c r="A5058" t="s">
        <v>11</v>
      </c>
      <c r="B5058">
        <v>7</v>
      </c>
      <c r="C5058" s="13">
        <v>152</v>
      </c>
      <c r="D5058" t="str">
        <f>IF(OR(MOD((Table1[[#This Row],[Cycle]])-1,8)=0,Table1[[#This Row],[Cycle]]=1),"Yes","No")</f>
        <v>No</v>
      </c>
      <c r="E5058">
        <v>0</v>
      </c>
      <c r="F5058">
        <f t="shared" si="85"/>
        <v>0</v>
      </c>
      <c r="H5058">
        <v>3.64945387840271</v>
      </c>
      <c r="I5058">
        <v>0</v>
      </c>
      <c r="J5058">
        <f>ROUND(Table1[[#This Row],[Discharge Time (s)]]/3600,3)</f>
        <v>0</v>
      </c>
    </row>
    <row r="5059" spans="1:10" hidden="1">
      <c r="A5059" t="s">
        <v>11</v>
      </c>
      <c r="B5059">
        <v>7</v>
      </c>
      <c r="C5059" s="13">
        <v>153</v>
      </c>
      <c r="D5059" t="str">
        <f>IF(OR(MOD((Table1[[#This Row],[Cycle]])-1,8)=0,Table1[[#This Row],[Cycle]]=1),"Yes","No")</f>
        <v>Yes</v>
      </c>
      <c r="E5059">
        <v>2.0449449168073001E-2</v>
      </c>
      <c r="F5059">
        <f t="shared" si="85"/>
        <v>20.449449168073002</v>
      </c>
      <c r="H5059">
        <v>3.7335751056671143</v>
      </c>
      <c r="I5059">
        <v>131242.28285138347</v>
      </c>
      <c r="J5059">
        <f>ROUND(Table1[[#This Row],[Discharge Time (s)]]/3600,3)</f>
        <v>36.456000000000003</v>
      </c>
    </row>
    <row r="5060" spans="1:10" hidden="1">
      <c r="A5060" t="s">
        <v>11</v>
      </c>
      <c r="B5060">
        <v>7</v>
      </c>
      <c r="C5060" s="13">
        <v>154</v>
      </c>
      <c r="D5060" t="str">
        <f>IF(OR(MOD((Table1[[#This Row],[Cycle]])-1,8)=0,Table1[[#This Row],[Cycle]]=1),"Yes","No")</f>
        <v>No</v>
      </c>
      <c r="E5060">
        <v>9.7987828738959996E-3</v>
      </c>
      <c r="F5060">
        <f t="shared" si="85"/>
        <v>9.7987828738960001</v>
      </c>
      <c r="H5060">
        <v>4.041046142578125</v>
      </c>
      <c r="I5060">
        <v>57602.00376879298</v>
      </c>
      <c r="J5060">
        <f>ROUND(Table1[[#This Row],[Discharge Time (s)]]/3600,3)</f>
        <v>16.001000000000001</v>
      </c>
    </row>
    <row r="5061" spans="1:10" hidden="1">
      <c r="A5061" t="s">
        <v>11</v>
      </c>
      <c r="B5061">
        <v>7</v>
      </c>
      <c r="C5061" s="13">
        <v>155</v>
      </c>
      <c r="D5061" t="str">
        <f>IF(OR(MOD((Table1[[#This Row],[Cycle]])-1,8)=0,Table1[[#This Row],[Cycle]]=1),"Yes","No")</f>
        <v>No</v>
      </c>
      <c r="E5061">
        <v>9.8021935588829996E-3</v>
      </c>
      <c r="F5061">
        <f t="shared" si="85"/>
        <v>9.8021935588829994</v>
      </c>
      <c r="H5061">
        <v>3.7316691875457764</v>
      </c>
      <c r="I5061">
        <v>57602.003737028826</v>
      </c>
      <c r="J5061">
        <f>ROUND(Table1[[#This Row],[Discharge Time (s)]]/3600,3)</f>
        <v>16.001000000000001</v>
      </c>
    </row>
    <row r="5062" spans="1:10" hidden="1">
      <c r="A5062" t="s">
        <v>11</v>
      </c>
      <c r="B5062">
        <v>7</v>
      </c>
      <c r="C5062" s="13">
        <v>156</v>
      </c>
      <c r="D5062" t="str">
        <f>IF(OR(MOD((Table1[[#This Row],[Cycle]])-1,8)=0,Table1[[#This Row],[Cycle]]=1),"Yes","No")</f>
        <v>No</v>
      </c>
      <c r="E5062">
        <v>9.7989953282210003E-3</v>
      </c>
      <c r="F5062">
        <f t="shared" si="85"/>
        <v>9.7989953282210003</v>
      </c>
      <c r="H5062">
        <v>3.6475892066955566</v>
      </c>
      <c r="I5062">
        <v>57601.997986529066</v>
      </c>
      <c r="J5062">
        <f>ROUND(Table1[[#This Row],[Discharge Time (s)]]/3600,3)</f>
        <v>16.001000000000001</v>
      </c>
    </row>
    <row r="5063" spans="1:10" hidden="1">
      <c r="A5063" t="s">
        <v>11</v>
      </c>
      <c r="B5063">
        <v>7</v>
      </c>
      <c r="C5063" s="13">
        <v>157</v>
      </c>
      <c r="D5063" t="str">
        <f>IF(OR(MOD((Table1[[#This Row],[Cycle]])-1,8)=0,Table1[[#This Row],[Cycle]]=1),"Yes","No")</f>
        <v>No</v>
      </c>
      <c r="E5063">
        <v>9.8121537333169997E-3</v>
      </c>
      <c r="F5063">
        <f t="shared" si="85"/>
        <v>9.8121537333170004</v>
      </c>
      <c r="H5063">
        <v>3.7335751056671143</v>
      </c>
      <c r="I5063">
        <v>57602.010842402371</v>
      </c>
      <c r="J5063">
        <f>ROUND(Table1[[#This Row],[Discharge Time (s)]]/3600,3)</f>
        <v>16.001000000000001</v>
      </c>
    </row>
    <row r="5064" spans="1:10" hidden="1">
      <c r="A5064" t="s">
        <v>11</v>
      </c>
      <c r="B5064">
        <v>7</v>
      </c>
      <c r="C5064" s="13">
        <v>158</v>
      </c>
      <c r="D5064" t="str">
        <f>IF(OR(MOD((Table1[[#This Row],[Cycle]])-1,8)=0,Table1[[#This Row],[Cycle]]=1),"Yes","No")</f>
        <v>No</v>
      </c>
      <c r="E5064">
        <v>9.8177280247489992E-3</v>
      </c>
      <c r="F5064">
        <f t="shared" si="85"/>
        <v>9.817728024749</v>
      </c>
      <c r="H5064">
        <v>3.6934232711791992</v>
      </c>
      <c r="I5064">
        <v>57600.037436480306</v>
      </c>
      <c r="J5064">
        <f>ROUND(Table1[[#This Row],[Discharge Time (s)]]/3600,3)</f>
        <v>16</v>
      </c>
    </row>
    <row r="5065" spans="1:10" hidden="1">
      <c r="A5065" t="s">
        <v>11</v>
      </c>
      <c r="B5065">
        <v>7</v>
      </c>
      <c r="C5065" s="13">
        <v>159</v>
      </c>
      <c r="D5065" t="str">
        <f>IF(OR(MOD((Table1[[#This Row],[Cycle]])-1,8)=0,Table1[[#This Row],[Cycle]]=1),"Yes","No")</f>
        <v>No</v>
      </c>
      <c r="E5065">
        <v>9.8070459505950006E-3</v>
      </c>
      <c r="F5065">
        <f t="shared" si="85"/>
        <v>9.8070459505950005</v>
      </c>
      <c r="H5065">
        <v>3.8155777454376221</v>
      </c>
      <c r="I5065">
        <v>57602.003863997459</v>
      </c>
      <c r="J5065">
        <f>ROUND(Table1[[#This Row],[Discharge Time (s)]]/3600,3)</f>
        <v>16.001000000000001</v>
      </c>
    </row>
    <row r="5066" spans="1:10" hidden="1">
      <c r="A5066" t="s">
        <v>11</v>
      </c>
      <c r="B5066">
        <v>7</v>
      </c>
      <c r="C5066" s="13">
        <v>160</v>
      </c>
      <c r="D5066" t="str">
        <f>IF(OR(MOD((Table1[[#This Row],[Cycle]])-1,8)=0,Table1[[#This Row],[Cycle]]=1),"Yes","No")</f>
        <v>No</v>
      </c>
      <c r="E5066">
        <v>0</v>
      </c>
      <c r="F5066">
        <f t="shared" si="85"/>
        <v>0</v>
      </c>
      <c r="H5066">
        <v>3.8155777454376221</v>
      </c>
      <c r="I5066">
        <v>0</v>
      </c>
      <c r="J5066">
        <f>ROUND(Table1[[#This Row],[Discharge Time (s)]]/3600,3)</f>
        <v>0</v>
      </c>
    </row>
    <row r="5067" spans="1:10" hidden="1">
      <c r="A5067" t="s">
        <v>11</v>
      </c>
      <c r="B5067">
        <v>7</v>
      </c>
      <c r="C5067" s="13">
        <v>161</v>
      </c>
      <c r="D5067" t="str">
        <f>IF(OR(MOD((Table1[[#This Row],[Cycle]])-1,8)=0,Table1[[#This Row],[Cycle]]=1),"Yes","No")</f>
        <v>Yes</v>
      </c>
      <c r="E5067">
        <v>2.0434972678991001E-2</v>
      </c>
      <c r="F5067">
        <f t="shared" si="85"/>
        <v>20.434972678991002</v>
      </c>
      <c r="H5067">
        <v>3.7335751056671143</v>
      </c>
      <c r="I5067">
        <v>130987.26480372356</v>
      </c>
      <c r="J5067">
        <f>ROUND(Table1[[#This Row],[Discharge Time (s)]]/3600,3)</f>
        <v>36.384999999999998</v>
      </c>
    </row>
    <row r="5068" spans="1:10" hidden="1">
      <c r="A5068" t="s">
        <v>11</v>
      </c>
      <c r="B5068">
        <v>7</v>
      </c>
      <c r="C5068" s="13">
        <v>162</v>
      </c>
      <c r="D5068" t="str">
        <f>IF(OR(MOD((Table1[[#This Row],[Cycle]])-1,8)=0,Table1[[#This Row],[Cycle]]=1),"Yes","No")</f>
        <v>No</v>
      </c>
      <c r="E5068">
        <v>9.8187609493460004E-3</v>
      </c>
      <c r="F5068">
        <f t="shared" si="85"/>
        <v>9.8187609493460002</v>
      </c>
      <c r="H5068">
        <v>3.9991641044616699</v>
      </c>
      <c r="I5068">
        <v>57601.997447110727</v>
      </c>
      <c r="J5068">
        <f>ROUND(Table1[[#This Row],[Discharge Time (s)]]/3600,3)</f>
        <v>16.001000000000001</v>
      </c>
    </row>
    <row r="5069" spans="1:10" hidden="1">
      <c r="A5069" t="s">
        <v>11</v>
      </c>
      <c r="B5069">
        <v>7</v>
      </c>
      <c r="C5069" s="13">
        <v>163</v>
      </c>
      <c r="D5069" t="str">
        <f>IF(OR(MOD((Table1[[#This Row],[Cycle]])-1,8)=0,Table1[[#This Row],[Cycle]]=1),"Yes","No")</f>
        <v>No</v>
      </c>
      <c r="E5069">
        <v>9.8099457921440002E-3</v>
      </c>
      <c r="F5069">
        <f t="shared" si="85"/>
        <v>9.809945792144001</v>
      </c>
      <c r="H5069">
        <v>3.6953127384185791</v>
      </c>
      <c r="I5069">
        <v>57602.003665338518</v>
      </c>
      <c r="J5069">
        <f>ROUND(Table1[[#This Row],[Discharge Time (s)]]/3600,3)</f>
        <v>16.001000000000001</v>
      </c>
    </row>
    <row r="5070" spans="1:10" hidden="1">
      <c r="A5070" t="s">
        <v>11</v>
      </c>
      <c r="B5070">
        <v>7</v>
      </c>
      <c r="C5070" s="13">
        <v>164</v>
      </c>
      <c r="D5070" t="str">
        <f>IF(OR(MOD((Table1[[#This Row],[Cycle]])-1,8)=0,Table1[[#This Row],[Cycle]]=1),"Yes","No")</f>
        <v>No</v>
      </c>
      <c r="E5070">
        <v>9.8031798668249993E-3</v>
      </c>
      <c r="F5070">
        <f t="shared" si="85"/>
        <v>9.8031798668249994</v>
      </c>
      <c r="H5070">
        <v>3.7774996757507324</v>
      </c>
      <c r="I5070">
        <v>57602.003596685754</v>
      </c>
      <c r="J5070">
        <f>ROUND(Table1[[#This Row],[Discharge Time (s)]]/3600,3)</f>
        <v>16.001000000000001</v>
      </c>
    </row>
    <row r="5071" spans="1:10" hidden="1">
      <c r="A5071" t="s">
        <v>11</v>
      </c>
      <c r="B5071">
        <v>7</v>
      </c>
      <c r="C5071" s="13">
        <v>165</v>
      </c>
      <c r="D5071" t="str">
        <f>IF(OR(MOD((Table1[[#This Row],[Cycle]])-1,8)=0,Table1[[#This Row],[Cycle]]=1),"Yes","No")</f>
        <v>No</v>
      </c>
      <c r="E5071">
        <v>9.8090496365980002E-3</v>
      </c>
      <c r="F5071">
        <f t="shared" si="85"/>
        <v>9.8090496365980009</v>
      </c>
      <c r="H5071">
        <v>3.8175244331359863</v>
      </c>
      <c r="I5071">
        <v>57601.983124371312</v>
      </c>
      <c r="J5071">
        <f>ROUND(Table1[[#This Row],[Discharge Time (s)]]/3600,3)</f>
        <v>16.001000000000001</v>
      </c>
    </row>
    <row r="5072" spans="1:10" hidden="1">
      <c r="A5072" t="s">
        <v>11</v>
      </c>
      <c r="B5072">
        <v>7</v>
      </c>
      <c r="C5072" s="13">
        <v>166</v>
      </c>
      <c r="D5072" t="str">
        <f>IF(OR(MOD((Table1[[#This Row],[Cycle]])-1,8)=0,Table1[[#This Row],[Cycle]]=1),"Yes","No")</f>
        <v>No</v>
      </c>
      <c r="E5072">
        <v>9.8066383587990004E-3</v>
      </c>
      <c r="F5072">
        <f t="shared" si="85"/>
        <v>9.8066383587990007</v>
      </c>
      <c r="H5072">
        <v>3.7335751056671143</v>
      </c>
      <c r="I5072">
        <v>57602.003866502462</v>
      </c>
      <c r="J5072">
        <f>ROUND(Table1[[#This Row],[Discharge Time (s)]]/3600,3)</f>
        <v>16.001000000000001</v>
      </c>
    </row>
    <row r="5073" spans="1:10" hidden="1">
      <c r="A5073" t="s">
        <v>11</v>
      </c>
      <c r="B5073">
        <v>7</v>
      </c>
      <c r="C5073" s="13">
        <v>167</v>
      </c>
      <c r="D5073" t="str">
        <f>IF(OR(MOD((Table1[[#This Row],[Cycle]])-1,8)=0,Table1[[#This Row],[Cycle]]=1),"Yes","No")</f>
        <v>No</v>
      </c>
      <c r="E5073">
        <v>9.8014560875619994E-3</v>
      </c>
      <c r="F5073">
        <f t="shared" si="85"/>
        <v>9.8014560875619985</v>
      </c>
      <c r="H5073">
        <v>3.7774996757507324</v>
      </c>
      <c r="I5073">
        <v>57602.003888314488</v>
      </c>
      <c r="J5073">
        <f>ROUND(Table1[[#This Row],[Discharge Time (s)]]/3600,3)</f>
        <v>16.001000000000001</v>
      </c>
    </row>
    <row r="5074" spans="1:10" hidden="1">
      <c r="A5074" t="s">
        <v>11</v>
      </c>
      <c r="B5074">
        <v>7</v>
      </c>
      <c r="C5074" s="13">
        <v>168</v>
      </c>
      <c r="D5074" t="str">
        <f>IF(OR(MOD((Table1[[#This Row],[Cycle]])-1,8)=0,Table1[[#This Row],[Cycle]]=1),"Yes","No")</f>
        <v>No</v>
      </c>
      <c r="E5074">
        <v>0</v>
      </c>
      <c r="F5074">
        <f t="shared" si="85"/>
        <v>0</v>
      </c>
      <c r="H5074">
        <v>3.7774996757507324</v>
      </c>
      <c r="I5074">
        <v>0</v>
      </c>
      <c r="J5074">
        <f>ROUND(Table1[[#This Row],[Discharge Time (s)]]/3600,3)</f>
        <v>0</v>
      </c>
    </row>
    <row r="5075" spans="1:10" hidden="1">
      <c r="A5075" t="s">
        <v>11</v>
      </c>
      <c r="B5075">
        <v>7</v>
      </c>
      <c r="C5075" s="13">
        <v>169</v>
      </c>
      <c r="D5075" t="str">
        <f>IF(OR(MOD((Table1[[#This Row],[Cycle]])-1,8)=0,Table1[[#This Row],[Cycle]]=1),"Yes","No")</f>
        <v>Yes</v>
      </c>
      <c r="E5075">
        <v>2.0413209553282002E-2</v>
      </c>
      <c r="F5075">
        <f t="shared" si="85"/>
        <v>20.413209553282002</v>
      </c>
      <c r="H5075">
        <v>3.7774996757507324</v>
      </c>
      <c r="I5075">
        <v>131033.20569199302</v>
      </c>
      <c r="J5075">
        <f>ROUND(Table1[[#This Row],[Discharge Time (s)]]/3600,3)</f>
        <v>36.398000000000003</v>
      </c>
    </row>
    <row r="5076" spans="1:10" hidden="1">
      <c r="A5076" t="s">
        <v>11</v>
      </c>
      <c r="B5076">
        <v>7</v>
      </c>
      <c r="C5076" s="13">
        <v>170</v>
      </c>
      <c r="D5076" t="str">
        <f>IF(OR(MOD((Table1[[#This Row],[Cycle]])-1,8)=0,Table1[[#This Row],[Cycle]]=1),"Yes","No")</f>
        <v>No</v>
      </c>
      <c r="E5076">
        <v>9.8120229727830001E-3</v>
      </c>
      <c r="F5076">
        <f t="shared" si="85"/>
        <v>9.8120229727829997</v>
      </c>
      <c r="H5076">
        <v>3.9991641044616699</v>
      </c>
      <c r="I5076">
        <v>57602.004379998456</v>
      </c>
      <c r="J5076">
        <f>ROUND(Table1[[#This Row],[Discharge Time (s)]]/3600,3)</f>
        <v>16.001000000000001</v>
      </c>
    </row>
    <row r="5077" spans="1:10" hidden="1">
      <c r="A5077" t="s">
        <v>11</v>
      </c>
      <c r="B5077">
        <v>7</v>
      </c>
      <c r="C5077" s="13">
        <v>171</v>
      </c>
      <c r="D5077" t="str">
        <f>IF(OR(MOD((Table1[[#This Row],[Cycle]])-1,8)=0,Table1[[#This Row],[Cycle]]=1),"Yes","No")</f>
        <v>No</v>
      </c>
      <c r="E5077">
        <v>9.8115125468249999E-3</v>
      </c>
      <c r="F5077">
        <f t="shared" si="85"/>
        <v>9.811512546825</v>
      </c>
      <c r="H5077">
        <v>3.7774996757507324</v>
      </c>
      <c r="I5077">
        <v>57602.007451498568</v>
      </c>
      <c r="J5077">
        <f>ROUND(Table1[[#This Row],[Discharge Time (s)]]/3600,3)</f>
        <v>16.001000000000001</v>
      </c>
    </row>
    <row r="5078" spans="1:10" hidden="1">
      <c r="A5078" t="s">
        <v>11</v>
      </c>
      <c r="B5078">
        <v>7</v>
      </c>
      <c r="C5078" s="13">
        <v>172</v>
      </c>
      <c r="D5078" t="str">
        <f>IF(OR(MOD((Table1[[#This Row],[Cycle]])-1,8)=0,Table1[[#This Row],[Cycle]]=1),"Yes","No")</f>
        <v>No</v>
      </c>
      <c r="E5078">
        <v>9.8026523948009994E-3</v>
      </c>
      <c r="F5078">
        <f t="shared" si="85"/>
        <v>9.8026523948009991</v>
      </c>
      <c r="H5078">
        <v>3.735482931137085</v>
      </c>
      <c r="I5078">
        <v>57602.00376623906</v>
      </c>
      <c r="J5078">
        <f>ROUND(Table1[[#This Row],[Discharge Time (s)]]/3600,3)</f>
        <v>16.001000000000001</v>
      </c>
    </row>
    <row r="5079" spans="1:10" hidden="1">
      <c r="A5079" t="s">
        <v>11</v>
      </c>
      <c r="B5079">
        <v>7</v>
      </c>
      <c r="C5079" s="13">
        <v>173</v>
      </c>
      <c r="D5079" t="str">
        <f>IF(OR(MOD((Table1[[#This Row],[Cycle]])-1,8)=0,Table1[[#This Row],[Cycle]]=1),"Yes","No")</f>
        <v>No</v>
      </c>
      <c r="E5079">
        <v>9.8087119442200003E-3</v>
      </c>
      <c r="F5079">
        <f t="shared" si="85"/>
        <v>9.8087119442200006</v>
      </c>
      <c r="H5079">
        <v>3.7774996757507324</v>
      </c>
      <c r="I5079">
        <v>57602.008420198945</v>
      </c>
      <c r="J5079">
        <f>ROUND(Table1[[#This Row],[Discharge Time (s)]]/3600,3)</f>
        <v>16.001000000000001</v>
      </c>
    </row>
    <row r="5080" spans="1:10" hidden="1">
      <c r="A5080" t="s">
        <v>11</v>
      </c>
      <c r="B5080">
        <v>7</v>
      </c>
      <c r="C5080" s="13">
        <v>174</v>
      </c>
      <c r="D5080" t="str">
        <f>IF(OR(MOD((Table1[[#This Row],[Cycle]])-1,8)=0,Table1[[#This Row],[Cycle]]=1),"Yes","No")</f>
        <v>No</v>
      </c>
      <c r="E5080">
        <v>9.819770187498E-3</v>
      </c>
      <c r="F5080">
        <f t="shared" si="85"/>
        <v>9.8197701874979995</v>
      </c>
      <c r="H5080">
        <v>3.6934232711791992</v>
      </c>
      <c r="I5080">
        <v>57602.003371464496</v>
      </c>
      <c r="J5080">
        <f>ROUND(Table1[[#This Row],[Discharge Time (s)]]/3600,3)</f>
        <v>16.001000000000001</v>
      </c>
    </row>
    <row r="5081" spans="1:10" hidden="1">
      <c r="A5081" t="s">
        <v>11</v>
      </c>
      <c r="B5081">
        <v>7</v>
      </c>
      <c r="C5081" s="13">
        <v>175</v>
      </c>
      <c r="D5081" t="str">
        <f>IF(OR(MOD((Table1[[#This Row],[Cycle]])-1,8)=0,Table1[[#This Row],[Cycle]]=1),"Yes","No")</f>
        <v>No</v>
      </c>
      <c r="E5081">
        <v>9.8389335208939992E-3</v>
      </c>
      <c r="F5081">
        <f t="shared" si="85"/>
        <v>9.838933520893999</v>
      </c>
      <c r="H5081">
        <v>3.8194730281829834</v>
      </c>
      <c r="I5081">
        <v>57600.037714192797</v>
      </c>
      <c r="J5081">
        <f>ROUND(Table1[[#This Row],[Discharge Time (s)]]/3600,3)</f>
        <v>16</v>
      </c>
    </row>
    <row r="5082" spans="1:10" hidden="1">
      <c r="A5082" t="s">
        <v>11</v>
      </c>
      <c r="B5082">
        <v>7</v>
      </c>
      <c r="C5082" s="13">
        <v>176</v>
      </c>
      <c r="D5082" t="str">
        <f>IF(OR(MOD((Table1[[#This Row],[Cycle]])-1,8)=0,Table1[[#This Row],[Cycle]]=1),"Yes","No")</f>
        <v>No</v>
      </c>
      <c r="E5082">
        <v>0</v>
      </c>
      <c r="F5082">
        <f t="shared" si="85"/>
        <v>0</v>
      </c>
      <c r="H5082">
        <v>3.8194730281829834</v>
      </c>
      <c r="I5082">
        <v>0</v>
      </c>
      <c r="J5082">
        <f>ROUND(Table1[[#This Row],[Discharge Time (s)]]/3600,3)</f>
        <v>0</v>
      </c>
    </row>
    <row r="5083" spans="1:10" hidden="1">
      <c r="A5083" t="s">
        <v>11</v>
      </c>
      <c r="B5083">
        <v>7</v>
      </c>
      <c r="C5083" s="13">
        <v>177</v>
      </c>
      <c r="D5083" t="str">
        <f>IF(OR(MOD((Table1[[#This Row],[Cycle]])-1,8)=0,Table1[[#This Row],[Cycle]]=1),"Yes","No")</f>
        <v>Yes</v>
      </c>
      <c r="E5083">
        <v>2.0399205873515E-2</v>
      </c>
      <c r="F5083">
        <f t="shared" si="85"/>
        <v>20.399205873515001</v>
      </c>
      <c r="H5083">
        <v>3.8614041805267334</v>
      </c>
      <c r="I5083">
        <v>130576.3211825028</v>
      </c>
      <c r="J5083">
        <f>ROUND(Table1[[#This Row],[Discharge Time (s)]]/3600,3)</f>
        <v>36.271000000000001</v>
      </c>
    </row>
    <row r="5084" spans="1:10" hidden="1">
      <c r="A5084" t="s">
        <v>11</v>
      </c>
      <c r="B5084">
        <v>7</v>
      </c>
      <c r="C5084" s="13">
        <v>178</v>
      </c>
      <c r="D5084" t="str">
        <f>IF(OR(MOD((Table1[[#This Row],[Cycle]])-1,8)=0,Table1[[#This Row],[Cycle]]=1),"Yes","No")</f>
        <v>No</v>
      </c>
      <c r="E5084">
        <v>9.8202029305589997E-3</v>
      </c>
      <c r="F5084">
        <f t="shared" ref="F5084:F5147" si="86">1000*E5084</f>
        <v>9.8202029305590006</v>
      </c>
      <c r="H5084">
        <v>4.0431108474731445</v>
      </c>
      <c r="I5084">
        <v>57602.003689936726</v>
      </c>
      <c r="J5084">
        <f>ROUND(Table1[[#This Row],[Discharge Time (s)]]/3600,3)</f>
        <v>16.001000000000001</v>
      </c>
    </row>
    <row r="5085" spans="1:10" hidden="1">
      <c r="A5085" t="s">
        <v>11</v>
      </c>
      <c r="B5085">
        <v>7</v>
      </c>
      <c r="C5085" s="13">
        <v>179</v>
      </c>
      <c r="D5085" t="str">
        <f>IF(OR(MOD((Table1[[#This Row],[Cycle]])-1,8)=0,Table1[[#This Row],[Cycle]]=1),"Yes","No")</f>
        <v>No</v>
      </c>
      <c r="E5085">
        <v>9.8138062814410003E-3</v>
      </c>
      <c r="F5085">
        <f t="shared" si="86"/>
        <v>9.8138062814409999</v>
      </c>
      <c r="H5085">
        <v>3.7774996757507324</v>
      </c>
      <c r="I5085">
        <v>57602.00373915692</v>
      </c>
      <c r="J5085">
        <f>ROUND(Table1[[#This Row],[Discharge Time (s)]]/3600,3)</f>
        <v>16.001000000000001</v>
      </c>
    </row>
    <row r="5086" spans="1:10" hidden="1">
      <c r="A5086" t="s">
        <v>11</v>
      </c>
      <c r="B5086">
        <v>7</v>
      </c>
      <c r="C5086" s="13">
        <v>180</v>
      </c>
      <c r="D5086" t="str">
        <f>IF(OR(MOD((Table1[[#This Row],[Cycle]])-1,8)=0,Table1[[#This Row],[Cycle]]=1),"Yes","No")</f>
        <v>No</v>
      </c>
      <c r="E5086">
        <v>9.8145738213950007E-3</v>
      </c>
      <c r="F5086">
        <f t="shared" si="86"/>
        <v>9.8145738213950011</v>
      </c>
      <c r="H5086">
        <v>3.6513209342956543</v>
      </c>
      <c r="I5086">
        <v>57602.004279573579</v>
      </c>
      <c r="J5086">
        <f>ROUND(Table1[[#This Row],[Discharge Time (s)]]/3600,3)</f>
        <v>16.001000000000001</v>
      </c>
    </row>
    <row r="5087" spans="1:10" hidden="1">
      <c r="A5087" t="s">
        <v>11</v>
      </c>
      <c r="B5087">
        <v>7</v>
      </c>
      <c r="C5087" s="13">
        <v>181</v>
      </c>
      <c r="D5087" t="str">
        <f>IF(OR(MOD((Table1[[#This Row],[Cycle]])-1,8)=0,Table1[[#This Row],[Cycle]]=1),"Yes","No")</f>
        <v>No</v>
      </c>
      <c r="E5087">
        <v>9.8251177358379994E-3</v>
      </c>
      <c r="F5087">
        <f t="shared" si="86"/>
        <v>9.8251177358379991</v>
      </c>
      <c r="H5087">
        <v>3.6531894207000732</v>
      </c>
      <c r="I5087">
        <v>57602.003448600459</v>
      </c>
      <c r="J5087">
        <f>ROUND(Table1[[#This Row],[Discharge Time (s)]]/3600,3)</f>
        <v>16.001000000000001</v>
      </c>
    </row>
    <row r="5088" spans="1:10" hidden="1">
      <c r="A5088" t="s">
        <v>11</v>
      </c>
      <c r="B5088">
        <v>7</v>
      </c>
      <c r="C5088" s="13">
        <v>182</v>
      </c>
      <c r="D5088" t="str">
        <f>IF(OR(MOD((Table1[[#This Row],[Cycle]])-1,8)=0,Table1[[#This Row],[Cycle]]=1),"Yes","No")</f>
        <v>No</v>
      </c>
      <c r="E5088">
        <v>9.8183159013480008E-3</v>
      </c>
      <c r="F5088">
        <f t="shared" si="86"/>
        <v>9.8183159013480008</v>
      </c>
      <c r="H5088">
        <v>3.6915359497070313</v>
      </c>
      <c r="I5088">
        <v>57602.00362089921</v>
      </c>
      <c r="J5088">
        <f>ROUND(Table1[[#This Row],[Discharge Time (s)]]/3600,3)</f>
        <v>16.001000000000001</v>
      </c>
    </row>
    <row r="5089" spans="1:10" hidden="1">
      <c r="A5089" t="s">
        <v>11</v>
      </c>
      <c r="B5089">
        <v>7</v>
      </c>
      <c r="C5089" s="13">
        <v>183</v>
      </c>
      <c r="D5089" t="str">
        <f>IF(OR(MOD((Table1[[#This Row],[Cycle]])-1,8)=0,Table1[[#This Row],[Cycle]]=1),"Yes","No")</f>
        <v>No</v>
      </c>
      <c r="E5089">
        <v>9.8154916902280006E-3</v>
      </c>
      <c r="F5089">
        <f t="shared" si="86"/>
        <v>9.8154916902280007</v>
      </c>
      <c r="H5089">
        <v>3.7393045425415039</v>
      </c>
      <c r="I5089">
        <v>57602.007902560537</v>
      </c>
      <c r="J5089">
        <f>ROUND(Table1[[#This Row],[Discharge Time (s)]]/3600,3)</f>
        <v>16.001000000000001</v>
      </c>
    </row>
    <row r="5090" spans="1:10" hidden="1">
      <c r="A5090" t="s">
        <v>11</v>
      </c>
      <c r="B5090">
        <v>7</v>
      </c>
      <c r="C5090" s="13">
        <v>184</v>
      </c>
      <c r="D5090" t="str">
        <f>IF(OR(MOD((Table1[[#This Row],[Cycle]])-1,8)=0,Table1[[#This Row],[Cycle]]=1),"Yes","No")</f>
        <v>No</v>
      </c>
      <c r="E5090">
        <v>0</v>
      </c>
      <c r="F5090">
        <f t="shared" si="86"/>
        <v>0</v>
      </c>
      <c r="H5090">
        <v>3.7393045425415039</v>
      </c>
      <c r="I5090">
        <v>0</v>
      </c>
      <c r="J5090">
        <f>ROUND(Table1[[#This Row],[Discharge Time (s)]]/3600,3)</f>
        <v>0</v>
      </c>
    </row>
    <row r="5091" spans="1:10" hidden="1">
      <c r="A5091" t="s">
        <v>11</v>
      </c>
      <c r="B5091">
        <v>7</v>
      </c>
      <c r="C5091" s="13">
        <v>185</v>
      </c>
      <c r="D5091" t="str">
        <f>IF(OR(MOD((Table1[[#This Row],[Cycle]])-1,8)=0,Table1[[#This Row],[Cycle]]=1),"Yes","No")</f>
        <v>Yes</v>
      </c>
      <c r="E5091">
        <v>2.0379830114710999E-2</v>
      </c>
      <c r="F5091">
        <f t="shared" si="86"/>
        <v>20.379830114710998</v>
      </c>
      <c r="H5091">
        <v>3.7335751056671143</v>
      </c>
      <c r="I5091">
        <v>130497.51936525037</v>
      </c>
      <c r="J5091">
        <f>ROUND(Table1[[#This Row],[Discharge Time (s)]]/3600,3)</f>
        <v>36.249000000000002</v>
      </c>
    </row>
    <row r="5092" spans="1:10" hidden="1">
      <c r="A5092" t="s">
        <v>11</v>
      </c>
      <c r="B5092">
        <v>7</v>
      </c>
      <c r="C5092" s="13">
        <v>186</v>
      </c>
      <c r="D5092" t="str">
        <f>IF(OR(MOD((Table1[[#This Row],[Cycle]])-1,8)=0,Table1[[#This Row],[Cycle]]=1),"Yes","No")</f>
        <v>No</v>
      </c>
      <c r="E5092">
        <v>9.8228195090609999E-3</v>
      </c>
      <c r="F5092">
        <f t="shared" si="86"/>
        <v>9.8228195090610004</v>
      </c>
      <c r="H5092">
        <v>4.1288948059082031</v>
      </c>
      <c r="I5092">
        <v>57602.003767087168</v>
      </c>
      <c r="J5092">
        <f>ROUND(Table1[[#This Row],[Discharge Time (s)]]/3600,3)</f>
        <v>16.001000000000001</v>
      </c>
    </row>
    <row r="5093" spans="1:10" hidden="1">
      <c r="A5093" t="s">
        <v>11</v>
      </c>
      <c r="B5093">
        <v>7</v>
      </c>
      <c r="C5093" s="13">
        <v>187</v>
      </c>
      <c r="D5093" t="str">
        <f>IF(OR(MOD((Table1[[#This Row],[Cycle]])-1,8)=0,Table1[[#This Row],[Cycle]]=1),"Yes","No")</f>
        <v>No</v>
      </c>
      <c r="E5093">
        <v>9.8215715035739996E-3</v>
      </c>
      <c r="F5093">
        <f t="shared" si="86"/>
        <v>9.821571503573999</v>
      </c>
      <c r="H5093">
        <v>3.7774996757507324</v>
      </c>
      <c r="I5093">
        <v>57602.004801725881</v>
      </c>
      <c r="J5093">
        <f>ROUND(Table1[[#This Row],[Discharge Time (s)]]/3600,3)</f>
        <v>16.001000000000001</v>
      </c>
    </row>
    <row r="5094" spans="1:10" hidden="1">
      <c r="A5094" t="s">
        <v>11</v>
      </c>
      <c r="B5094">
        <v>7</v>
      </c>
      <c r="C5094" s="13">
        <v>188</v>
      </c>
      <c r="D5094" t="str">
        <f>IF(OR(MOD((Table1[[#This Row],[Cycle]])-1,8)=0,Table1[[#This Row],[Cycle]]=1),"Yes","No")</f>
        <v>No</v>
      </c>
      <c r="E5094">
        <v>9.8146847854469997E-3</v>
      </c>
      <c r="F5094">
        <f t="shared" si="86"/>
        <v>9.8146847854469996</v>
      </c>
      <c r="H5094">
        <v>3.7774996757507324</v>
      </c>
      <c r="I5094">
        <v>57602.003699166147</v>
      </c>
      <c r="J5094">
        <f>ROUND(Table1[[#This Row],[Discharge Time (s)]]/3600,3)</f>
        <v>16.001000000000001</v>
      </c>
    </row>
    <row r="5095" spans="1:10" hidden="1">
      <c r="A5095" t="s">
        <v>11</v>
      </c>
      <c r="B5095">
        <v>7</v>
      </c>
      <c r="C5095" s="13">
        <v>189</v>
      </c>
      <c r="D5095" t="str">
        <f>IF(OR(MOD((Table1[[#This Row],[Cycle]])-1,8)=0,Table1[[#This Row],[Cycle]]=1),"Yes","No")</f>
        <v>No</v>
      </c>
      <c r="E5095">
        <v>9.8038566099629999E-3</v>
      </c>
      <c r="F5095">
        <f t="shared" si="86"/>
        <v>9.8038566099630007</v>
      </c>
      <c r="H5095">
        <v>3.7774996757507324</v>
      </c>
      <c r="I5095">
        <v>57602.003491000884</v>
      </c>
      <c r="J5095">
        <f>ROUND(Table1[[#This Row],[Discharge Time (s)]]/3600,3)</f>
        <v>16.001000000000001</v>
      </c>
    </row>
    <row r="5096" spans="1:10" hidden="1">
      <c r="A5096" t="s">
        <v>11</v>
      </c>
      <c r="B5096">
        <v>7</v>
      </c>
      <c r="C5096" s="13">
        <v>190</v>
      </c>
      <c r="D5096" t="str">
        <f>IF(OR(MOD((Table1[[#This Row],[Cycle]])-1,8)=0,Table1[[#This Row],[Cycle]]=1),"Yes","No")</f>
        <v>No</v>
      </c>
      <c r="E5096">
        <v>9.8040294272210005E-3</v>
      </c>
      <c r="F5096">
        <f t="shared" si="86"/>
        <v>9.8040294272209998</v>
      </c>
      <c r="H5096">
        <v>3.7373926639556885</v>
      </c>
      <c r="I5096">
        <v>57602.010502744481</v>
      </c>
      <c r="J5096">
        <f>ROUND(Table1[[#This Row],[Discharge Time (s)]]/3600,3)</f>
        <v>16.001000000000001</v>
      </c>
    </row>
    <row r="5097" spans="1:10" hidden="1">
      <c r="A5097" t="s">
        <v>11</v>
      </c>
      <c r="B5097">
        <v>7</v>
      </c>
      <c r="C5097" s="13">
        <v>191</v>
      </c>
      <c r="D5097" t="str">
        <f>IF(OR(MOD((Table1[[#This Row],[Cycle]])-1,8)=0,Table1[[#This Row],[Cycle]]=1),"Yes","No")</f>
        <v>No</v>
      </c>
      <c r="E5097">
        <v>9.8089782748340005E-3</v>
      </c>
      <c r="F5097">
        <f t="shared" si="86"/>
        <v>9.8089782748340006</v>
      </c>
      <c r="H5097">
        <v>3.8175244331359863</v>
      </c>
      <c r="I5097">
        <v>57602.003766299822</v>
      </c>
      <c r="J5097">
        <f>ROUND(Table1[[#This Row],[Discharge Time (s)]]/3600,3)</f>
        <v>16.001000000000001</v>
      </c>
    </row>
    <row r="5098" spans="1:10" hidden="1">
      <c r="A5098" t="s">
        <v>11</v>
      </c>
      <c r="B5098">
        <v>7</v>
      </c>
      <c r="C5098" s="13">
        <v>192</v>
      </c>
      <c r="D5098" t="str">
        <f>IF(OR(MOD((Table1[[#This Row],[Cycle]])-1,8)=0,Table1[[#This Row],[Cycle]]=1),"Yes","No")</f>
        <v>No</v>
      </c>
      <c r="E5098">
        <v>0</v>
      </c>
      <c r="F5098">
        <f t="shared" si="86"/>
        <v>0</v>
      </c>
      <c r="H5098">
        <v>3.8175244331359863</v>
      </c>
      <c r="I5098">
        <v>0</v>
      </c>
      <c r="J5098">
        <f>ROUND(Table1[[#This Row],[Discharge Time (s)]]/3600,3)</f>
        <v>0</v>
      </c>
    </row>
    <row r="5099" spans="1:10" hidden="1">
      <c r="A5099" t="s">
        <v>11</v>
      </c>
      <c r="B5099">
        <v>7</v>
      </c>
      <c r="C5099" s="13">
        <v>193</v>
      </c>
      <c r="D5099" t="str">
        <f>IF(OR(MOD((Table1[[#This Row],[Cycle]])-1,8)=0,Table1[[#This Row],[Cycle]]=1),"Yes","No")</f>
        <v>Yes</v>
      </c>
      <c r="E5099">
        <v>2.0368169431011999E-2</v>
      </c>
      <c r="F5099">
        <f t="shared" si="86"/>
        <v>20.368169431011999</v>
      </c>
      <c r="H5099">
        <v>3.735482931137085</v>
      </c>
      <c r="I5099">
        <v>130543.42133952152</v>
      </c>
      <c r="J5099">
        <f>ROUND(Table1[[#This Row],[Discharge Time (s)]]/3600,3)</f>
        <v>36.262</v>
      </c>
    </row>
    <row r="5100" spans="1:10" hidden="1">
      <c r="A5100" t="s">
        <v>11</v>
      </c>
      <c r="B5100">
        <v>7</v>
      </c>
      <c r="C5100" s="13">
        <v>194</v>
      </c>
      <c r="D5100" t="str">
        <f>IF(OR(MOD((Table1[[#This Row],[Cycle]])-1,8)=0,Table1[[#This Row],[Cycle]]=1),"Yes","No")</f>
        <v>No</v>
      </c>
      <c r="E5100">
        <v>9.8059557125389999E-3</v>
      </c>
      <c r="F5100">
        <f t="shared" si="86"/>
        <v>9.8059557125389993</v>
      </c>
      <c r="H5100">
        <v>3.9991641044616699</v>
      </c>
      <c r="I5100">
        <v>57602.001213023847</v>
      </c>
      <c r="J5100">
        <f>ROUND(Table1[[#This Row],[Discharge Time (s)]]/3600,3)</f>
        <v>16.001000000000001</v>
      </c>
    </row>
    <row r="5101" spans="1:10">
      <c r="A5101" t="s">
        <v>10</v>
      </c>
      <c r="B5101">
        <v>7</v>
      </c>
      <c r="C5101" s="20">
        <v>66</v>
      </c>
      <c r="D5101" t="str">
        <f>IF(OR(MOD((Table1[[#This Row],[Cycle]])-1,8)=0,Table1[[#This Row],[Cycle]]=1),"Yes","No")</f>
        <v>No</v>
      </c>
      <c r="E5101">
        <v>9.9979230699909997E-3</v>
      </c>
      <c r="F5101">
        <f t="shared" si="86"/>
        <v>9.9979230699909998</v>
      </c>
      <c r="H5101">
        <v>0</v>
      </c>
      <c r="I5101">
        <v>57601.984984003298</v>
      </c>
      <c r="J5101">
        <f>ROUND(Table1[[#This Row],[Discharge Time (s)]]/3600,3)</f>
        <v>16.001000000000001</v>
      </c>
    </row>
    <row r="5102" spans="1:10">
      <c r="A5102" t="s">
        <v>10</v>
      </c>
      <c r="B5102">
        <v>7</v>
      </c>
      <c r="C5102" s="20">
        <v>67</v>
      </c>
      <c r="D5102" t="str">
        <f>IF(OR(MOD((Table1[[#This Row],[Cycle]])-1,8)=0,Table1[[#This Row],[Cycle]]=1),"Yes","No")</f>
        <v>No</v>
      </c>
      <c r="E5102">
        <v>1.000858569945E-2</v>
      </c>
      <c r="F5102">
        <f t="shared" si="86"/>
        <v>10.00858569945</v>
      </c>
      <c r="H5102">
        <v>1.4932180643081665</v>
      </c>
      <c r="I5102">
        <v>57601.977392757159</v>
      </c>
      <c r="J5102">
        <f>ROUND(Table1[[#This Row],[Discharge Time (s)]]/3600,3)</f>
        <v>16.001000000000001</v>
      </c>
    </row>
    <row r="5103" spans="1:10">
      <c r="A5103" t="s">
        <v>10</v>
      </c>
      <c r="B5103">
        <v>7</v>
      </c>
      <c r="C5103" s="20">
        <v>68</v>
      </c>
      <c r="D5103" t="str">
        <f>IF(OR(MOD((Table1[[#This Row],[Cycle]])-1,8)=0,Table1[[#This Row],[Cycle]]=1),"Yes","No")</f>
        <v>No</v>
      </c>
      <c r="E5103">
        <v>1.0002398864122001E-2</v>
      </c>
      <c r="F5103">
        <f t="shared" si="86"/>
        <v>10.002398864122</v>
      </c>
      <c r="H5103">
        <v>1.4061024188995361</v>
      </c>
      <c r="I5103">
        <v>57601.985263518145</v>
      </c>
      <c r="J5103">
        <f>ROUND(Table1[[#This Row],[Discharge Time (s)]]/3600,3)</f>
        <v>16.001000000000001</v>
      </c>
    </row>
    <row r="5104" spans="1:10">
      <c r="A5104" t="s">
        <v>10</v>
      </c>
      <c r="B5104">
        <v>7</v>
      </c>
      <c r="C5104" s="20">
        <v>69</v>
      </c>
      <c r="D5104" t="str">
        <f>IF(OR(MOD((Table1[[#This Row],[Cycle]])-1,8)=0,Table1[[#This Row],[Cycle]]=1),"Yes","No")</f>
        <v>No</v>
      </c>
      <c r="E5104">
        <v>1.0001891489654999E-2</v>
      </c>
      <c r="F5104">
        <f t="shared" si="86"/>
        <v>10.001891489655</v>
      </c>
      <c r="H5104">
        <v>1.4061024188995361</v>
      </c>
      <c r="I5104">
        <v>57601.975652854017</v>
      </c>
      <c r="J5104">
        <f>ROUND(Table1[[#This Row],[Discharge Time (s)]]/3600,3)</f>
        <v>16.001000000000001</v>
      </c>
    </row>
    <row r="5105" spans="1:10">
      <c r="A5105" t="s">
        <v>10</v>
      </c>
      <c r="B5105">
        <v>7</v>
      </c>
      <c r="C5105" s="20">
        <v>70</v>
      </c>
      <c r="D5105" t="str">
        <f>IF(OR(MOD((Table1[[#This Row],[Cycle]])-1,8)=0,Table1[[#This Row],[Cycle]]=1),"Yes","No")</f>
        <v>No</v>
      </c>
      <c r="E5105">
        <v>9.9987959983620003E-3</v>
      </c>
      <c r="F5105">
        <f t="shared" si="86"/>
        <v>9.9987959983620005</v>
      </c>
      <c r="H5105">
        <v>1.4061024188995361</v>
      </c>
      <c r="I5105">
        <v>57601.97549251798</v>
      </c>
      <c r="J5105">
        <f>ROUND(Table1[[#This Row],[Discharge Time (s)]]/3600,3)</f>
        <v>16.001000000000001</v>
      </c>
    </row>
    <row r="5106" spans="1:10">
      <c r="A5106" t="s">
        <v>10</v>
      </c>
      <c r="B5106">
        <v>7</v>
      </c>
      <c r="C5106" s="20">
        <v>71</v>
      </c>
      <c r="D5106" t="str">
        <f>IF(OR(MOD((Table1[[#This Row],[Cycle]])-1,8)=0,Table1[[#This Row],[Cycle]]=1),"Yes","No")</f>
        <v>No</v>
      </c>
      <c r="E5106">
        <v>9.9937812687589996E-3</v>
      </c>
      <c r="F5106">
        <f t="shared" si="86"/>
        <v>9.9937812687589993</v>
      </c>
      <c r="H5106">
        <v>1.4500430822372437</v>
      </c>
      <c r="I5106">
        <v>57601.975718981426</v>
      </c>
      <c r="J5106">
        <f>ROUND(Table1[[#This Row],[Discharge Time (s)]]/3600,3)</f>
        <v>16.001000000000001</v>
      </c>
    </row>
    <row r="5107" spans="1:10">
      <c r="A5107" t="s">
        <v>10</v>
      </c>
      <c r="B5107">
        <v>7</v>
      </c>
      <c r="C5107" s="20">
        <v>72</v>
      </c>
      <c r="D5107" t="str">
        <f>IF(OR(MOD((Table1[[#This Row],[Cycle]])-1,8)=0,Table1[[#This Row],[Cycle]]=1),"Yes","No")</f>
        <v>No</v>
      </c>
      <c r="E5107">
        <v>0</v>
      </c>
      <c r="F5107">
        <f t="shared" si="86"/>
        <v>0</v>
      </c>
      <c r="H5107">
        <v>1.4500430822372437</v>
      </c>
      <c r="I5107">
        <v>0</v>
      </c>
      <c r="J5107">
        <f>ROUND(Table1[[#This Row],[Discharge Time (s)]]/3600,3)</f>
        <v>0</v>
      </c>
    </row>
    <row r="5108" spans="1:10">
      <c r="A5108" t="s">
        <v>10</v>
      </c>
      <c r="B5108">
        <v>7</v>
      </c>
      <c r="C5108" s="20">
        <v>74</v>
      </c>
      <c r="D5108" t="str">
        <f>IF(OR(MOD((Table1[[#This Row],[Cycle]])-1,8)=0,Table1[[#This Row],[Cycle]]=1),"Yes","No")</f>
        <v>No</v>
      </c>
      <c r="E5108">
        <v>9.9915076972909994E-3</v>
      </c>
      <c r="F5108">
        <f t="shared" si="86"/>
        <v>9.9915076972909986</v>
      </c>
      <c r="H5108">
        <v>1.7145664691925049</v>
      </c>
      <c r="I5108">
        <v>57601.974101085281</v>
      </c>
      <c r="J5108">
        <f>ROUND(Table1[[#This Row],[Discharge Time (s)]]/3600,3)</f>
        <v>16.001000000000001</v>
      </c>
    </row>
    <row r="5109" spans="1:10">
      <c r="A5109" t="s">
        <v>10</v>
      </c>
      <c r="B5109">
        <v>7</v>
      </c>
      <c r="C5109" s="20">
        <v>75</v>
      </c>
      <c r="D5109" t="str">
        <f>IF(OR(MOD((Table1[[#This Row],[Cycle]])-1,8)=0,Table1[[#This Row],[Cycle]]=1),"Yes","No")</f>
        <v>No</v>
      </c>
      <c r="E5109">
        <v>1.0005711920003E-2</v>
      </c>
      <c r="F5109">
        <f t="shared" si="86"/>
        <v>10.005711920003</v>
      </c>
      <c r="H5109">
        <v>1.3628605604171753</v>
      </c>
      <c r="I5109">
        <v>57601.975118875329</v>
      </c>
      <c r="J5109">
        <f>ROUND(Table1[[#This Row],[Discharge Time (s)]]/3600,3)</f>
        <v>16.001000000000001</v>
      </c>
    </row>
    <row r="5110" spans="1:10">
      <c r="A5110" t="s">
        <v>10</v>
      </c>
      <c r="B5110">
        <v>7</v>
      </c>
      <c r="C5110" s="20">
        <v>76</v>
      </c>
      <c r="D5110" t="str">
        <f>IF(OR(MOD((Table1[[#This Row],[Cycle]])-1,8)=0,Table1[[#This Row],[Cycle]]=1),"Yes","No")</f>
        <v>No</v>
      </c>
      <c r="E5110">
        <v>9.9989832141559997E-3</v>
      </c>
      <c r="F5110">
        <f t="shared" si="86"/>
        <v>9.9989832141560004</v>
      </c>
      <c r="H5110">
        <v>1.4061024188995361</v>
      </c>
      <c r="I5110">
        <v>57601.975114307003</v>
      </c>
      <c r="J5110">
        <f>ROUND(Table1[[#This Row],[Discharge Time (s)]]/3600,3)</f>
        <v>16.001000000000001</v>
      </c>
    </row>
    <row r="5111" spans="1:10">
      <c r="A5111" t="s">
        <v>10</v>
      </c>
      <c r="B5111">
        <v>7</v>
      </c>
      <c r="C5111" s="20">
        <v>77</v>
      </c>
      <c r="D5111" t="str">
        <f>IF(OR(MOD((Table1[[#This Row],[Cycle]])-1,8)=0,Table1[[#This Row],[Cycle]]=1),"Yes","No")</f>
        <v>No</v>
      </c>
      <c r="E5111">
        <v>1.0002842168226E-2</v>
      </c>
      <c r="F5111">
        <f t="shared" si="86"/>
        <v>10.002842168226</v>
      </c>
      <c r="H5111">
        <v>1.3621616363525391</v>
      </c>
      <c r="I5111">
        <v>57601.992778725784</v>
      </c>
      <c r="J5111">
        <f>ROUND(Table1[[#This Row],[Discharge Time (s)]]/3600,3)</f>
        <v>16.001000000000001</v>
      </c>
    </row>
    <row r="5112" spans="1:10">
      <c r="A5112" t="s">
        <v>10</v>
      </c>
      <c r="B5112">
        <v>7</v>
      </c>
      <c r="C5112" s="20">
        <v>78</v>
      </c>
      <c r="D5112" t="str">
        <f>IF(OR(MOD((Table1[[#This Row],[Cycle]])-1,8)=0,Table1[[#This Row],[Cycle]]=1),"Yes","No")</f>
        <v>No</v>
      </c>
      <c r="E5112">
        <v>1.0002733125545E-2</v>
      </c>
      <c r="F5112">
        <f t="shared" si="86"/>
        <v>10.002733125544999</v>
      </c>
      <c r="H5112">
        <v>1.4061024188995361</v>
      </c>
      <c r="I5112">
        <v>57601.975617654592</v>
      </c>
      <c r="J5112">
        <f>ROUND(Table1[[#This Row],[Discharge Time (s)]]/3600,3)</f>
        <v>16.001000000000001</v>
      </c>
    </row>
    <row r="5113" spans="1:10">
      <c r="A5113" t="s">
        <v>10</v>
      </c>
      <c r="B5113">
        <v>7</v>
      </c>
      <c r="C5113" s="20">
        <v>79</v>
      </c>
      <c r="D5113" t="str">
        <f>IF(OR(MOD((Table1[[#This Row],[Cycle]])-1,8)=0,Table1[[#This Row],[Cycle]]=1),"Yes","No")</f>
        <v>No</v>
      </c>
      <c r="E5113">
        <v>1.0000629250797E-2</v>
      </c>
      <c r="F5113">
        <f t="shared" si="86"/>
        <v>10.000629250796999</v>
      </c>
      <c r="H5113">
        <v>1.4068237543106079</v>
      </c>
      <c r="I5113">
        <v>57601.974888648227</v>
      </c>
      <c r="J5113">
        <f>ROUND(Table1[[#This Row],[Discharge Time (s)]]/3600,3)</f>
        <v>16.001000000000001</v>
      </c>
    </row>
    <row r="5114" spans="1:10">
      <c r="A5114" t="s">
        <v>10</v>
      </c>
      <c r="B5114">
        <v>7</v>
      </c>
      <c r="C5114" s="20">
        <v>80</v>
      </c>
      <c r="D5114" t="str">
        <f>IF(OR(MOD((Table1[[#This Row],[Cycle]])-1,8)=0,Table1[[#This Row],[Cycle]]=1),"Yes","No")</f>
        <v>No</v>
      </c>
      <c r="E5114">
        <v>0</v>
      </c>
      <c r="F5114">
        <f t="shared" si="86"/>
        <v>0</v>
      </c>
      <c r="H5114">
        <v>1.4068237543106079</v>
      </c>
      <c r="I5114">
        <v>0</v>
      </c>
      <c r="J5114">
        <f>ROUND(Table1[[#This Row],[Discharge Time (s)]]/3600,3)</f>
        <v>0</v>
      </c>
    </row>
    <row r="5115" spans="1:10">
      <c r="A5115" t="s">
        <v>10</v>
      </c>
      <c r="B5115">
        <v>7</v>
      </c>
      <c r="C5115" s="20">
        <v>82</v>
      </c>
      <c r="D5115" t="str">
        <f>IF(OR(MOD((Table1[[#This Row],[Cycle]])-1,8)=0,Table1[[#This Row],[Cycle]]=1),"Yes","No")</f>
        <v>No</v>
      </c>
      <c r="E5115">
        <v>1.0005381463063999E-2</v>
      </c>
      <c r="F5115">
        <f t="shared" si="86"/>
        <v>10.005381463063999</v>
      </c>
      <c r="H5115">
        <v>1.7145664691925049</v>
      </c>
      <c r="I5115">
        <v>57601.983510314327</v>
      </c>
      <c r="J5115">
        <f>ROUND(Table1[[#This Row],[Discharge Time (s)]]/3600,3)</f>
        <v>16.001000000000001</v>
      </c>
    </row>
    <row r="5116" spans="1:10">
      <c r="A5116" t="s">
        <v>10</v>
      </c>
      <c r="B5116">
        <v>7</v>
      </c>
      <c r="C5116" s="20">
        <v>83</v>
      </c>
      <c r="D5116" t="str">
        <f>IF(OR(MOD((Table1[[#This Row],[Cycle]])-1,8)=0,Table1[[#This Row],[Cycle]]=1),"Yes","No")</f>
        <v>No</v>
      </c>
      <c r="E5116">
        <v>1.0005597186383001E-2</v>
      </c>
      <c r="F5116">
        <f t="shared" si="86"/>
        <v>10.005597186383001</v>
      </c>
      <c r="H5116">
        <v>1.4492998123168945</v>
      </c>
      <c r="I5116">
        <v>57601.977915215728</v>
      </c>
      <c r="J5116">
        <f>ROUND(Table1[[#This Row],[Discharge Time (s)]]/3600,3)</f>
        <v>16.001000000000001</v>
      </c>
    </row>
    <row r="5117" spans="1:10">
      <c r="A5117" t="s">
        <v>10</v>
      </c>
      <c r="B5117">
        <v>7</v>
      </c>
      <c r="C5117" s="20">
        <v>84</v>
      </c>
      <c r="D5117" t="str">
        <f>IF(OR(MOD((Table1[[#This Row],[Cycle]])-1,8)=0,Table1[[#This Row],[Cycle]]=1),"Yes","No")</f>
        <v>No</v>
      </c>
      <c r="E5117">
        <v>1.0006994871452001E-2</v>
      </c>
      <c r="F5117">
        <f t="shared" si="86"/>
        <v>10.006994871452001</v>
      </c>
      <c r="H5117">
        <v>1.4932180643081665</v>
      </c>
      <c r="I5117">
        <v>57601.975795118793</v>
      </c>
      <c r="J5117">
        <f>ROUND(Table1[[#This Row],[Discharge Time (s)]]/3600,3)</f>
        <v>16.001000000000001</v>
      </c>
    </row>
    <row r="5118" spans="1:10">
      <c r="A5118" t="s">
        <v>10</v>
      </c>
      <c r="B5118">
        <v>7</v>
      </c>
      <c r="C5118" s="20">
        <v>85</v>
      </c>
      <c r="D5118" t="str">
        <f>IF(OR(MOD((Table1[[#This Row],[Cycle]])-1,8)=0,Table1[[#This Row],[Cycle]]=1),"Yes","No")</f>
        <v>No</v>
      </c>
      <c r="E5118">
        <v>9.9990209596889992E-3</v>
      </c>
      <c r="F5118">
        <f t="shared" si="86"/>
        <v>9.9990209596890001</v>
      </c>
      <c r="H5118">
        <v>1.4932180643081665</v>
      </c>
      <c r="I5118">
        <v>57601.975424330398</v>
      </c>
      <c r="J5118">
        <f>ROUND(Table1[[#This Row],[Discharge Time (s)]]/3600,3)</f>
        <v>16.001000000000001</v>
      </c>
    </row>
    <row r="5119" spans="1:10">
      <c r="A5119" t="s">
        <v>10</v>
      </c>
      <c r="B5119">
        <v>7</v>
      </c>
      <c r="C5119" s="20">
        <v>86</v>
      </c>
      <c r="D5119" t="str">
        <f>IF(OR(MOD((Table1[[#This Row],[Cycle]])-1,8)=0,Table1[[#This Row],[Cycle]]=1),"Yes","No")</f>
        <v>No</v>
      </c>
      <c r="E5119">
        <v>1.0010149439891E-2</v>
      </c>
      <c r="F5119">
        <f t="shared" si="86"/>
        <v>10.010149439891</v>
      </c>
      <c r="H5119">
        <v>1.4500430822372437</v>
      </c>
      <c r="I5119">
        <v>57600.012848154474</v>
      </c>
      <c r="J5119">
        <f>ROUND(Table1[[#This Row],[Discharge Time (s)]]/3600,3)</f>
        <v>16</v>
      </c>
    </row>
    <row r="5120" spans="1:10">
      <c r="A5120" t="s">
        <v>10</v>
      </c>
      <c r="B5120">
        <v>7</v>
      </c>
      <c r="C5120" s="20">
        <v>87</v>
      </c>
      <c r="D5120" t="str">
        <f>IF(OR(MOD((Table1[[#This Row],[Cycle]])-1,8)=0,Table1[[#This Row],[Cycle]]=1),"Yes","No")</f>
        <v>No</v>
      </c>
      <c r="E5120">
        <v>1.0004773829893E-2</v>
      </c>
      <c r="F5120">
        <f t="shared" si="86"/>
        <v>10.004773829892999</v>
      </c>
      <c r="H5120">
        <v>1.3635601997375488</v>
      </c>
      <c r="I5120">
        <v>57601.976314976666</v>
      </c>
      <c r="J5120">
        <f>ROUND(Table1[[#This Row],[Discharge Time (s)]]/3600,3)</f>
        <v>16.001000000000001</v>
      </c>
    </row>
    <row r="5121" spans="1:10">
      <c r="A5121" t="s">
        <v>10</v>
      </c>
      <c r="B5121">
        <v>7</v>
      </c>
      <c r="C5121" s="20">
        <v>88</v>
      </c>
      <c r="D5121" t="str">
        <f>IF(OR(MOD((Table1[[#This Row],[Cycle]])-1,8)=0,Table1[[#This Row],[Cycle]]=1),"Yes","No")</f>
        <v>No</v>
      </c>
      <c r="E5121">
        <v>0</v>
      </c>
      <c r="F5121">
        <f t="shared" si="86"/>
        <v>0</v>
      </c>
      <c r="H5121">
        <v>1.3635601997375488</v>
      </c>
      <c r="I5121">
        <v>0</v>
      </c>
      <c r="J5121">
        <f>ROUND(Table1[[#This Row],[Discharge Time (s)]]/3600,3)</f>
        <v>0</v>
      </c>
    </row>
    <row r="5122" spans="1:10">
      <c r="A5122" t="s">
        <v>10</v>
      </c>
      <c r="B5122">
        <v>7</v>
      </c>
      <c r="C5122" s="20">
        <v>90</v>
      </c>
      <c r="D5122" t="str">
        <f>IF(OR(MOD((Table1[[#This Row],[Cycle]])-1,8)=0,Table1[[#This Row],[Cycle]]=1),"Yes","No")</f>
        <v>No</v>
      </c>
      <c r="E5122">
        <v>9.9794862860290001E-3</v>
      </c>
      <c r="F5122">
        <f t="shared" si="86"/>
        <v>9.9794862860289992</v>
      </c>
      <c r="H5122">
        <v>1.7567270994186401</v>
      </c>
      <c r="I5122">
        <v>57601.977425719102</v>
      </c>
      <c r="J5122">
        <f>ROUND(Table1[[#This Row],[Discharge Time (s)]]/3600,3)</f>
        <v>16.001000000000001</v>
      </c>
    </row>
    <row r="5123" spans="1:10">
      <c r="A5123" t="s">
        <v>10</v>
      </c>
      <c r="B5123">
        <v>7</v>
      </c>
      <c r="C5123" s="20">
        <v>91</v>
      </c>
      <c r="D5123" t="str">
        <f>IF(OR(MOD((Table1[[#This Row],[Cycle]])-1,8)=0,Table1[[#This Row],[Cycle]]=1),"Yes","No")</f>
        <v>No</v>
      </c>
      <c r="E5123">
        <v>9.9753000346230001E-3</v>
      </c>
      <c r="F5123">
        <f t="shared" si="86"/>
        <v>9.9753000346230003</v>
      </c>
      <c r="H5123">
        <v>1.4932180643081665</v>
      </c>
      <c r="I5123">
        <v>57601.97559290503</v>
      </c>
      <c r="J5123">
        <f>ROUND(Table1[[#This Row],[Discharge Time (s)]]/3600,3)</f>
        <v>16.001000000000001</v>
      </c>
    </row>
    <row r="5124" spans="1:10">
      <c r="A5124" t="s">
        <v>10</v>
      </c>
      <c r="B5124">
        <v>7</v>
      </c>
      <c r="C5124" s="20">
        <v>92</v>
      </c>
      <c r="D5124" t="str">
        <f>IF(OR(MOD((Table1[[#This Row],[Cycle]])-1,8)=0,Table1[[#This Row],[Cycle]]=1),"Yes","No")</f>
        <v>No</v>
      </c>
      <c r="E5124">
        <v>9.9803390945219991E-3</v>
      </c>
      <c r="F5124">
        <f t="shared" si="86"/>
        <v>9.9803390945219999</v>
      </c>
      <c r="H5124">
        <v>1.4061024188995361</v>
      </c>
      <c r="I5124">
        <v>57601.992716577421</v>
      </c>
      <c r="J5124">
        <f>ROUND(Table1[[#This Row],[Discharge Time (s)]]/3600,3)</f>
        <v>16.001000000000001</v>
      </c>
    </row>
    <row r="5125" spans="1:10">
      <c r="A5125" t="s">
        <v>10</v>
      </c>
      <c r="B5125">
        <v>7</v>
      </c>
      <c r="C5125" s="20">
        <v>93</v>
      </c>
      <c r="D5125" t="str">
        <f>IF(OR(MOD((Table1[[#This Row],[Cycle]])-1,8)=0,Table1[[#This Row],[Cycle]]=1),"Yes","No")</f>
        <v>No</v>
      </c>
      <c r="E5125">
        <v>9.9799988337100007E-3</v>
      </c>
      <c r="F5125">
        <f t="shared" si="86"/>
        <v>9.9799988337100007</v>
      </c>
      <c r="H5125">
        <v>1.4061024188995361</v>
      </c>
      <c r="I5125">
        <v>57601.975761965565</v>
      </c>
      <c r="J5125">
        <f>ROUND(Table1[[#This Row],[Discharge Time (s)]]/3600,3)</f>
        <v>16.001000000000001</v>
      </c>
    </row>
    <row r="5126" spans="1:10">
      <c r="A5126" t="s">
        <v>10</v>
      </c>
      <c r="B5126">
        <v>7</v>
      </c>
      <c r="C5126" s="20">
        <v>94</v>
      </c>
      <c r="D5126" t="str">
        <f>IF(OR(MOD((Table1[[#This Row],[Cycle]])-1,8)=0,Table1[[#This Row],[Cycle]]=1),"Yes","No")</f>
        <v>No</v>
      </c>
      <c r="E5126">
        <v>9.9809645889159995E-3</v>
      </c>
      <c r="F5126">
        <f t="shared" si="86"/>
        <v>9.9809645889159988</v>
      </c>
      <c r="H5126">
        <v>1.4932180643081665</v>
      </c>
      <c r="I5126">
        <v>57601.983422391771</v>
      </c>
      <c r="J5126">
        <f>ROUND(Table1[[#This Row],[Discharge Time (s)]]/3600,3)</f>
        <v>16.001000000000001</v>
      </c>
    </row>
    <row r="5127" spans="1:10">
      <c r="A5127" t="s">
        <v>10</v>
      </c>
      <c r="B5127">
        <v>7</v>
      </c>
      <c r="C5127" s="20">
        <v>95</v>
      </c>
      <c r="D5127" t="str">
        <f>IF(OR(MOD((Table1[[#This Row],[Cycle]])-1,8)=0,Table1[[#This Row],[Cycle]]=1),"Yes","No")</f>
        <v>No</v>
      </c>
      <c r="E5127">
        <v>9.9811874886120006E-3</v>
      </c>
      <c r="F5127">
        <f t="shared" si="86"/>
        <v>9.9811874886120009</v>
      </c>
      <c r="H5127">
        <v>1.4061024188995361</v>
      </c>
      <c r="I5127">
        <v>57601.987322979257</v>
      </c>
      <c r="J5127">
        <f>ROUND(Table1[[#This Row],[Discharge Time (s)]]/3600,3)</f>
        <v>16.001000000000001</v>
      </c>
    </row>
    <row r="5128" spans="1:10">
      <c r="A5128" t="s">
        <v>10</v>
      </c>
      <c r="B5128">
        <v>7</v>
      </c>
      <c r="C5128" s="20">
        <v>96</v>
      </c>
      <c r="D5128" t="str">
        <f>IF(OR(MOD((Table1[[#This Row],[Cycle]])-1,8)=0,Table1[[#This Row],[Cycle]]=1),"Yes","No")</f>
        <v>No</v>
      </c>
      <c r="E5128">
        <v>0</v>
      </c>
      <c r="F5128">
        <f t="shared" si="86"/>
        <v>0</v>
      </c>
      <c r="H5128">
        <v>1.4061024188995361</v>
      </c>
      <c r="I5128">
        <v>0</v>
      </c>
      <c r="J5128">
        <f>ROUND(Table1[[#This Row],[Discharge Time (s)]]/3600,3)</f>
        <v>0</v>
      </c>
    </row>
    <row r="5129" spans="1:10">
      <c r="A5129" t="s">
        <v>10</v>
      </c>
      <c r="B5129">
        <v>7</v>
      </c>
      <c r="C5129" s="20">
        <v>98</v>
      </c>
      <c r="D5129" t="str">
        <f>IF(OR(MOD((Table1[[#This Row],[Cycle]])-1,8)=0,Table1[[#This Row],[Cycle]]=1),"Yes","No")</f>
        <v>No</v>
      </c>
      <c r="E5129">
        <v>9.9798663217419998E-3</v>
      </c>
      <c r="F5129">
        <f t="shared" si="86"/>
        <v>9.9798663217419996</v>
      </c>
      <c r="H5129">
        <v>1.6706032752990723</v>
      </c>
      <c r="I5129">
        <v>57601.957145425571</v>
      </c>
      <c r="J5129">
        <f>ROUND(Table1[[#This Row],[Discharge Time (s)]]/3600,3)</f>
        <v>16.001000000000001</v>
      </c>
    </row>
    <row r="5130" spans="1:10">
      <c r="A5130" t="s">
        <v>10</v>
      </c>
      <c r="B5130">
        <v>7</v>
      </c>
      <c r="C5130" s="20">
        <v>99</v>
      </c>
      <c r="D5130" t="str">
        <f>IF(OR(MOD((Table1[[#This Row],[Cycle]])-1,8)=0,Table1[[#This Row],[Cycle]]=1),"Yes","No")</f>
        <v>No</v>
      </c>
      <c r="E5130">
        <v>9.9753878407799999E-3</v>
      </c>
      <c r="F5130">
        <f t="shared" si="86"/>
        <v>9.9753878407799998</v>
      </c>
      <c r="H5130">
        <v>1.4500430822372437</v>
      </c>
      <c r="I5130">
        <v>57601.989819359922</v>
      </c>
      <c r="J5130">
        <f>ROUND(Table1[[#This Row],[Discharge Time (s)]]/3600,3)</f>
        <v>16.001000000000001</v>
      </c>
    </row>
    <row r="5131" spans="1:10">
      <c r="A5131" t="s">
        <v>10</v>
      </c>
      <c r="B5131">
        <v>7</v>
      </c>
      <c r="C5131" s="20">
        <v>100</v>
      </c>
      <c r="D5131" t="str">
        <f>IF(OR(MOD((Table1[[#This Row],[Cycle]])-1,8)=0,Table1[[#This Row],[Cycle]]=1),"Yes","No")</f>
        <v>No</v>
      </c>
      <c r="E5131">
        <v>9.9843698308959995E-3</v>
      </c>
      <c r="F5131">
        <f t="shared" si="86"/>
        <v>9.9843698308960001</v>
      </c>
      <c r="H5131">
        <v>1.4500430822372437</v>
      </c>
      <c r="I5131">
        <v>57601.99279486209</v>
      </c>
      <c r="J5131">
        <f>ROUND(Table1[[#This Row],[Discharge Time (s)]]/3600,3)</f>
        <v>16.001000000000001</v>
      </c>
    </row>
    <row r="5132" spans="1:10">
      <c r="A5132" t="s">
        <v>10</v>
      </c>
      <c r="B5132">
        <v>7</v>
      </c>
      <c r="C5132" s="20">
        <v>101</v>
      </c>
      <c r="D5132" t="str">
        <f>IF(OR(MOD((Table1[[#This Row],[Cycle]])-1,8)=0,Table1[[#This Row],[Cycle]]=1),"Yes","No")</f>
        <v>No</v>
      </c>
      <c r="E5132">
        <v>9.9831200154859995E-3</v>
      </c>
      <c r="F5132">
        <f t="shared" si="86"/>
        <v>9.9831200154859996</v>
      </c>
      <c r="H5132">
        <v>1.4932180643081665</v>
      </c>
      <c r="I5132">
        <v>57602.027219253898</v>
      </c>
      <c r="J5132">
        <f>ROUND(Table1[[#This Row],[Discharge Time (s)]]/3600,3)</f>
        <v>16.001000000000001</v>
      </c>
    </row>
    <row r="5133" spans="1:10">
      <c r="A5133" t="s">
        <v>10</v>
      </c>
      <c r="B5133">
        <v>7</v>
      </c>
      <c r="C5133" s="20">
        <v>102</v>
      </c>
      <c r="D5133" t="str">
        <f>IF(OR(MOD((Table1[[#This Row],[Cycle]])-1,8)=0,Table1[[#This Row],[Cycle]]=1),"Yes","No")</f>
        <v>No</v>
      </c>
      <c r="E5133">
        <v>9.9834075740880008E-3</v>
      </c>
      <c r="F5133">
        <f t="shared" si="86"/>
        <v>9.9834075740879999</v>
      </c>
      <c r="H5133">
        <v>1.4068237543106079</v>
      </c>
      <c r="I5133">
        <v>57601.988553457144</v>
      </c>
      <c r="J5133">
        <f>ROUND(Table1[[#This Row],[Discharge Time (s)]]/3600,3)</f>
        <v>16.001000000000001</v>
      </c>
    </row>
    <row r="5134" spans="1:10">
      <c r="A5134" t="s">
        <v>10</v>
      </c>
      <c r="B5134">
        <v>7</v>
      </c>
      <c r="C5134" s="20">
        <v>103</v>
      </c>
      <c r="D5134" t="str">
        <f>IF(OR(MOD((Table1[[#This Row],[Cycle]])-1,8)=0,Table1[[#This Row],[Cycle]]=1),"Yes","No")</f>
        <v>No</v>
      </c>
      <c r="E5134">
        <v>9.9857126578039995E-3</v>
      </c>
      <c r="F5134">
        <f t="shared" si="86"/>
        <v>9.9857126578039992</v>
      </c>
      <c r="H5134">
        <v>1.4939837455749512</v>
      </c>
      <c r="I5134">
        <v>57601.995064596063</v>
      </c>
      <c r="J5134">
        <f>ROUND(Table1[[#This Row],[Discharge Time (s)]]/3600,3)</f>
        <v>16.001000000000001</v>
      </c>
    </row>
    <row r="5135" spans="1:10">
      <c r="A5135" t="s">
        <v>10</v>
      </c>
      <c r="B5135">
        <v>7</v>
      </c>
      <c r="C5135" s="20">
        <v>104</v>
      </c>
      <c r="D5135" t="str">
        <f>IF(OR(MOD((Table1[[#This Row],[Cycle]])-1,8)=0,Table1[[#This Row],[Cycle]]=1),"Yes","No")</f>
        <v>No</v>
      </c>
      <c r="E5135">
        <v>0</v>
      </c>
      <c r="F5135">
        <f t="shared" si="86"/>
        <v>0</v>
      </c>
      <c r="H5135">
        <v>1.4939837455749512</v>
      </c>
      <c r="I5135">
        <v>0</v>
      </c>
      <c r="J5135">
        <f>ROUND(Table1[[#This Row],[Discharge Time (s)]]/3600,3)</f>
        <v>0</v>
      </c>
    </row>
    <row r="5136" spans="1:10">
      <c r="A5136" t="s">
        <v>10</v>
      </c>
      <c r="B5136">
        <v>7</v>
      </c>
      <c r="C5136" s="20">
        <v>106</v>
      </c>
      <c r="D5136" t="str">
        <f>IF(OR(MOD((Table1[[#This Row],[Cycle]])-1,8)=0,Table1[[#This Row],[Cycle]]=1),"Yes","No")</f>
        <v>No</v>
      </c>
      <c r="E5136">
        <v>9.9745511421080006E-3</v>
      </c>
      <c r="F5136">
        <f t="shared" si="86"/>
        <v>9.974551142108</v>
      </c>
      <c r="H5136">
        <v>1.7585296630859375</v>
      </c>
      <c r="I5136">
        <v>57601.976078405976</v>
      </c>
      <c r="J5136">
        <f>ROUND(Table1[[#This Row],[Discharge Time (s)]]/3600,3)</f>
        <v>16.001000000000001</v>
      </c>
    </row>
    <row r="5137" spans="1:10">
      <c r="A5137" t="s">
        <v>10</v>
      </c>
      <c r="B5137">
        <v>7</v>
      </c>
      <c r="C5137" s="20">
        <v>107</v>
      </c>
      <c r="D5137" t="str">
        <f>IF(OR(MOD((Table1[[#This Row],[Cycle]])-1,8)=0,Table1[[#This Row],[Cycle]]=1),"Yes","No")</f>
        <v>No</v>
      </c>
      <c r="E5137">
        <v>9.9786151026649995E-3</v>
      </c>
      <c r="F5137">
        <f t="shared" si="86"/>
        <v>9.9786151026649996</v>
      </c>
      <c r="H5137">
        <v>1.4500430822372437</v>
      </c>
      <c r="I5137">
        <v>57601.994743734715</v>
      </c>
      <c r="J5137">
        <f>ROUND(Table1[[#This Row],[Discharge Time (s)]]/3600,3)</f>
        <v>16.001000000000001</v>
      </c>
    </row>
    <row r="5138" spans="1:10">
      <c r="A5138" t="s">
        <v>10</v>
      </c>
      <c r="B5138">
        <v>7</v>
      </c>
      <c r="C5138" s="20">
        <v>108</v>
      </c>
      <c r="D5138" t="str">
        <f>IF(OR(MOD((Table1[[#This Row],[Cycle]])-1,8)=0,Table1[[#This Row],[Cycle]]=1),"Yes","No")</f>
        <v>No</v>
      </c>
      <c r="E5138">
        <v>9.9830274317169992E-3</v>
      </c>
      <c r="F5138">
        <f t="shared" si="86"/>
        <v>9.9830274317169998</v>
      </c>
      <c r="H5138">
        <v>1.4500430822372437</v>
      </c>
      <c r="I5138">
        <v>57601.981289755509</v>
      </c>
      <c r="J5138">
        <f>ROUND(Table1[[#This Row],[Discharge Time (s)]]/3600,3)</f>
        <v>16.001000000000001</v>
      </c>
    </row>
    <row r="5139" spans="1:10">
      <c r="A5139" t="s">
        <v>10</v>
      </c>
      <c r="B5139">
        <v>7</v>
      </c>
      <c r="C5139" s="20">
        <v>109</v>
      </c>
      <c r="D5139" t="str">
        <f>IF(OR(MOD((Table1[[#This Row],[Cycle]])-1,8)=0,Table1[[#This Row],[Cycle]]=1),"Yes","No")</f>
        <v>No</v>
      </c>
      <c r="E5139">
        <v>9.9876360961619996E-3</v>
      </c>
      <c r="F5139">
        <f t="shared" si="86"/>
        <v>9.9876360961619994</v>
      </c>
      <c r="H5139">
        <v>1.4947502613067627</v>
      </c>
      <c r="I5139">
        <v>57601.983017715131</v>
      </c>
      <c r="J5139">
        <f>ROUND(Table1[[#This Row],[Discharge Time (s)]]/3600,3)</f>
        <v>16.001000000000001</v>
      </c>
    </row>
    <row r="5140" spans="1:10">
      <c r="A5140" t="s">
        <v>10</v>
      </c>
      <c r="B5140">
        <v>7</v>
      </c>
      <c r="C5140" s="20">
        <v>110</v>
      </c>
      <c r="D5140" t="str">
        <f>IF(OR(MOD((Table1[[#This Row],[Cycle]])-1,8)=0,Table1[[#This Row],[Cycle]]=1),"Yes","No")</f>
        <v>No</v>
      </c>
      <c r="E5140">
        <v>9.9855807601640003E-3</v>
      </c>
      <c r="F5140">
        <f t="shared" si="86"/>
        <v>9.9855807601639999</v>
      </c>
      <c r="H5140">
        <v>1.4947502613067627</v>
      </c>
      <c r="I5140">
        <v>57601.977144322795</v>
      </c>
      <c r="J5140">
        <f>ROUND(Table1[[#This Row],[Discharge Time (s)]]/3600,3)</f>
        <v>16.001000000000001</v>
      </c>
    </row>
    <row r="5141" spans="1:10">
      <c r="A5141" t="s">
        <v>10</v>
      </c>
      <c r="B5141">
        <v>7</v>
      </c>
      <c r="C5141" s="20">
        <v>111</v>
      </c>
      <c r="D5141" t="str">
        <f>IF(OR(MOD((Table1[[#This Row],[Cycle]])-1,8)=0,Table1[[#This Row],[Cycle]]=1),"Yes","No")</f>
        <v>No</v>
      </c>
      <c r="E5141">
        <v>9.9832802817749998E-3</v>
      </c>
      <c r="F5141">
        <f t="shared" si="86"/>
        <v>9.9832802817750004</v>
      </c>
      <c r="H5141">
        <v>1.5363487005233765</v>
      </c>
      <c r="I5141">
        <v>57601.973126949597</v>
      </c>
      <c r="J5141">
        <f>ROUND(Table1[[#This Row],[Discharge Time (s)]]/3600,3)</f>
        <v>16.001000000000001</v>
      </c>
    </row>
    <row r="5142" spans="1:10">
      <c r="A5142" t="s">
        <v>10</v>
      </c>
      <c r="B5142">
        <v>7</v>
      </c>
      <c r="C5142" s="20">
        <v>112</v>
      </c>
      <c r="D5142" t="str">
        <f>IF(OR(MOD((Table1[[#This Row],[Cycle]])-1,8)=0,Table1[[#This Row],[Cycle]]=1),"Yes","No")</f>
        <v>No</v>
      </c>
      <c r="E5142">
        <v>0</v>
      </c>
      <c r="F5142">
        <f t="shared" si="86"/>
        <v>0</v>
      </c>
      <c r="H5142">
        <v>1.5363487005233765</v>
      </c>
      <c r="I5142">
        <v>0</v>
      </c>
      <c r="J5142">
        <f>ROUND(Table1[[#This Row],[Discharge Time (s)]]/3600,3)</f>
        <v>0</v>
      </c>
    </row>
    <row r="5143" spans="1:10">
      <c r="A5143" t="s">
        <v>10</v>
      </c>
      <c r="B5143">
        <v>7</v>
      </c>
      <c r="C5143" s="20">
        <v>114</v>
      </c>
      <c r="D5143" t="str">
        <f>IF(OR(MOD((Table1[[#This Row],[Cycle]])-1,8)=0,Table1[[#This Row],[Cycle]]=1),"Yes","No")</f>
        <v>No</v>
      </c>
      <c r="E5143">
        <v>9.9778820879489992E-3</v>
      </c>
      <c r="F5143">
        <f t="shared" si="86"/>
        <v>9.9778820879489984</v>
      </c>
      <c r="H5143">
        <v>1.7154467105865479</v>
      </c>
      <c r="I5143">
        <v>57602.020469777242</v>
      </c>
      <c r="J5143">
        <f>ROUND(Table1[[#This Row],[Discharge Time (s)]]/3600,3)</f>
        <v>16.001000000000001</v>
      </c>
    </row>
    <row r="5144" spans="1:10">
      <c r="A5144" t="s">
        <v>10</v>
      </c>
      <c r="B5144">
        <v>7</v>
      </c>
      <c r="C5144" s="20">
        <v>115</v>
      </c>
      <c r="D5144" t="str">
        <f>IF(OR(MOD((Table1[[#This Row],[Cycle]])-1,8)=0,Table1[[#This Row],[Cycle]]=1),"Yes","No")</f>
        <v>No</v>
      </c>
      <c r="E5144">
        <v>9.976024017428E-3</v>
      </c>
      <c r="F5144">
        <f t="shared" si="86"/>
        <v>9.9760240174279993</v>
      </c>
      <c r="H5144">
        <v>1.4068237543106079</v>
      </c>
      <c r="I5144">
        <v>57602.056348696657</v>
      </c>
      <c r="J5144">
        <f>ROUND(Table1[[#This Row],[Discharge Time (s)]]/3600,3)</f>
        <v>16.001000000000001</v>
      </c>
    </row>
    <row r="5145" spans="1:10">
      <c r="A5145" t="s">
        <v>10</v>
      </c>
      <c r="B5145">
        <v>7</v>
      </c>
      <c r="C5145" s="20">
        <v>116</v>
      </c>
      <c r="D5145" t="str">
        <f>IF(OR(MOD((Table1[[#This Row],[Cycle]])-1,8)=0,Table1[[#This Row],[Cycle]]=1),"Yes","No")</f>
        <v>No</v>
      </c>
      <c r="E5145">
        <v>9.9865639879979998E-3</v>
      </c>
      <c r="F5145">
        <f t="shared" si="86"/>
        <v>9.9865639879980002</v>
      </c>
      <c r="H5145">
        <v>1.6233084201812744</v>
      </c>
      <c r="I5145">
        <v>57605.14609884665</v>
      </c>
      <c r="J5145">
        <f>ROUND(Table1[[#This Row],[Discharge Time (s)]]/3600,3)</f>
        <v>16.001000000000001</v>
      </c>
    </row>
    <row r="5146" spans="1:10">
      <c r="A5146" t="s">
        <v>10</v>
      </c>
      <c r="B5146">
        <v>7</v>
      </c>
      <c r="C5146" s="20">
        <v>117</v>
      </c>
      <c r="D5146" t="str">
        <f>IF(OR(MOD((Table1[[#This Row],[Cycle]])-1,8)=0,Table1[[#This Row],[Cycle]]=1),"Yes","No")</f>
        <v>No</v>
      </c>
      <c r="E5146">
        <v>9.9860136493140003E-3</v>
      </c>
      <c r="F5146">
        <f t="shared" si="86"/>
        <v>9.9860136493139997</v>
      </c>
      <c r="H5146">
        <v>1.4939837455749512</v>
      </c>
      <c r="I5146">
        <v>57613.311981813458</v>
      </c>
      <c r="J5146">
        <f>ROUND(Table1[[#This Row],[Discharge Time (s)]]/3600,3)</f>
        <v>16.004000000000001</v>
      </c>
    </row>
    <row r="5147" spans="1:10">
      <c r="A5147" t="s">
        <v>10</v>
      </c>
      <c r="B5147">
        <v>7</v>
      </c>
      <c r="C5147" s="20">
        <v>118</v>
      </c>
      <c r="D5147" t="str">
        <f>IF(OR(MOD((Table1[[#This Row],[Cycle]])-1,8)=0,Table1[[#This Row],[Cycle]]=1),"Yes","No")</f>
        <v>No</v>
      </c>
      <c r="E5147">
        <v>9.9888472835060003E-3</v>
      </c>
      <c r="F5147">
        <f t="shared" si="86"/>
        <v>9.9888472835060007</v>
      </c>
      <c r="H5147">
        <v>1.5387134552001953</v>
      </c>
      <c r="I5147">
        <v>57611.777163999446</v>
      </c>
      <c r="J5147">
        <f>ROUND(Table1[[#This Row],[Discharge Time (s)]]/3600,3)</f>
        <v>16.003</v>
      </c>
    </row>
    <row r="5148" spans="1:10">
      <c r="A5148" t="s">
        <v>10</v>
      </c>
      <c r="B5148">
        <v>7</v>
      </c>
      <c r="C5148" s="20">
        <v>119</v>
      </c>
      <c r="D5148" t="str">
        <f>IF(OR(MOD((Table1[[#This Row],[Cycle]])-1,8)=0,Table1[[#This Row],[Cycle]]=1),"Yes","No")</f>
        <v>No</v>
      </c>
      <c r="E5148">
        <v>9.487411628313E-3</v>
      </c>
      <c r="F5148">
        <f t="shared" ref="F5148:F5211" si="87">1000*E5148</f>
        <v>9.4874116283129997</v>
      </c>
      <c r="H5148">
        <v>0</v>
      </c>
      <c r="I5148">
        <v>54257.402633879297</v>
      </c>
      <c r="J5148">
        <f>ROUND(Table1[[#This Row],[Discharge Time (s)]]/3600,3)</f>
        <v>15.071999999999999</v>
      </c>
    </row>
    <row r="5149" spans="1:10">
      <c r="A5149" t="s">
        <v>10</v>
      </c>
      <c r="B5149">
        <v>7</v>
      </c>
      <c r="C5149" s="20">
        <v>120</v>
      </c>
      <c r="D5149" t="str">
        <f>IF(OR(MOD((Table1[[#This Row],[Cycle]])-1,8)=0,Table1[[#This Row],[Cycle]]=1),"Yes","No")</f>
        <v>No</v>
      </c>
      <c r="E5149">
        <v>0</v>
      </c>
      <c r="F5149">
        <f t="shared" si="87"/>
        <v>0</v>
      </c>
      <c r="H5149">
        <v>0</v>
      </c>
      <c r="I5149">
        <v>0</v>
      </c>
      <c r="J5149">
        <f>ROUND(Table1[[#This Row],[Discharge Time (s)]]/3600,3)</f>
        <v>0</v>
      </c>
    </row>
    <row r="5150" spans="1:10">
      <c r="A5150" t="s">
        <v>10</v>
      </c>
      <c r="B5150">
        <v>7</v>
      </c>
      <c r="C5150" s="20">
        <v>122</v>
      </c>
      <c r="D5150" t="str">
        <f>IF(OR(MOD((Table1[[#This Row],[Cycle]])-1,8)=0,Table1[[#This Row],[Cycle]]=1),"Yes","No")</f>
        <v>No</v>
      </c>
      <c r="E5150">
        <v>1.0007013928727E-2</v>
      </c>
      <c r="F5150">
        <f t="shared" si="87"/>
        <v>10.007013928727</v>
      </c>
      <c r="H5150">
        <v>1.7154467105865479</v>
      </c>
      <c r="I5150">
        <v>57602.003793430646</v>
      </c>
      <c r="J5150">
        <f>ROUND(Table1[[#This Row],[Discharge Time (s)]]/3600,3)</f>
        <v>16.001000000000001</v>
      </c>
    </row>
    <row r="5151" spans="1:10">
      <c r="A5151" t="s">
        <v>10</v>
      </c>
      <c r="B5151">
        <v>7</v>
      </c>
      <c r="C5151" s="20">
        <v>123</v>
      </c>
      <c r="D5151" t="str">
        <f>IF(OR(MOD((Table1[[#This Row],[Cycle]])-1,8)=0,Table1[[#This Row],[Cycle]]=1),"Yes","No")</f>
        <v>No</v>
      </c>
      <c r="E5151">
        <v>9.9897214472599999E-3</v>
      </c>
      <c r="F5151">
        <f t="shared" si="87"/>
        <v>9.9897214472599991</v>
      </c>
      <c r="H5151">
        <v>1.5371361970901489</v>
      </c>
      <c r="I5151">
        <v>57602.004000382862</v>
      </c>
      <c r="J5151">
        <f>ROUND(Table1[[#This Row],[Discharge Time (s)]]/3600,3)</f>
        <v>16.001000000000001</v>
      </c>
    </row>
    <row r="5152" spans="1:10">
      <c r="A5152" t="s">
        <v>10</v>
      </c>
      <c r="B5152">
        <v>7</v>
      </c>
      <c r="C5152" s="20">
        <v>124</v>
      </c>
      <c r="D5152" t="str">
        <f>IF(OR(MOD((Table1[[#This Row],[Cycle]])-1,8)=0,Table1[[#This Row],[Cycle]]=1),"Yes","No")</f>
        <v>No</v>
      </c>
      <c r="E5152">
        <v>9.9878832855670001E-3</v>
      </c>
      <c r="F5152">
        <f t="shared" si="87"/>
        <v>9.9878832855669994</v>
      </c>
      <c r="H5152">
        <v>1.4947502613067627</v>
      </c>
      <c r="I5152">
        <v>57602.003614528934</v>
      </c>
      <c r="J5152">
        <f>ROUND(Table1[[#This Row],[Discharge Time (s)]]/3600,3)</f>
        <v>16.001000000000001</v>
      </c>
    </row>
    <row r="5153" spans="1:10">
      <c r="A5153" t="s">
        <v>10</v>
      </c>
      <c r="B5153">
        <v>7</v>
      </c>
      <c r="C5153" s="20">
        <v>125</v>
      </c>
      <c r="D5153" t="str">
        <f>IF(OR(MOD((Table1[[#This Row],[Cycle]])-1,8)=0,Table1[[#This Row],[Cycle]]=1),"Yes","No")</f>
        <v>No</v>
      </c>
      <c r="E5153">
        <v>9.9869285280839992E-3</v>
      </c>
      <c r="F5153">
        <f t="shared" si="87"/>
        <v>9.9869285280839986</v>
      </c>
      <c r="H5153">
        <v>1.4947502613067627</v>
      </c>
      <c r="I5153">
        <v>57602.002923541135</v>
      </c>
      <c r="J5153">
        <f>ROUND(Table1[[#This Row],[Discharge Time (s)]]/3600,3)</f>
        <v>16.001000000000001</v>
      </c>
    </row>
    <row r="5154" spans="1:10">
      <c r="A5154" t="s">
        <v>10</v>
      </c>
      <c r="B5154">
        <v>7</v>
      </c>
      <c r="C5154" s="20">
        <v>126</v>
      </c>
      <c r="D5154" t="str">
        <f>IF(OR(MOD((Table1[[#This Row],[Cycle]])-1,8)=0,Table1[[#This Row],[Cycle]]=1),"Yes","No")</f>
        <v>No</v>
      </c>
      <c r="E5154">
        <v>9.9881977830119997E-3</v>
      </c>
      <c r="F5154">
        <f t="shared" si="87"/>
        <v>9.9881977830119997</v>
      </c>
      <c r="H5154">
        <v>1.5379245281219482</v>
      </c>
      <c r="I5154">
        <v>57602.004082090585</v>
      </c>
      <c r="J5154">
        <f>ROUND(Table1[[#This Row],[Discharge Time (s)]]/3600,3)</f>
        <v>16.001000000000001</v>
      </c>
    </row>
    <row r="5155" spans="1:10">
      <c r="A5155" t="s">
        <v>10</v>
      </c>
      <c r="B5155">
        <v>7</v>
      </c>
      <c r="C5155" s="20">
        <v>127</v>
      </c>
      <c r="D5155" t="str">
        <f>IF(OR(MOD((Table1[[#This Row],[Cycle]])-1,8)=0,Table1[[#This Row],[Cycle]]=1),"Yes","No")</f>
        <v>No</v>
      </c>
      <c r="E5155">
        <v>9.9815550156170003E-3</v>
      </c>
      <c r="F5155">
        <f t="shared" si="87"/>
        <v>9.9815550156170012</v>
      </c>
      <c r="H5155">
        <v>1.5810543298721313</v>
      </c>
      <c r="I5155">
        <v>57602.003499099883</v>
      </c>
      <c r="J5155">
        <f>ROUND(Table1[[#This Row],[Discharge Time (s)]]/3600,3)</f>
        <v>16.001000000000001</v>
      </c>
    </row>
    <row r="5156" spans="1:10">
      <c r="A5156" t="s">
        <v>10</v>
      </c>
      <c r="B5156">
        <v>7</v>
      </c>
      <c r="C5156" s="20">
        <v>128</v>
      </c>
      <c r="D5156" t="str">
        <f>IF(OR(MOD((Table1[[#This Row],[Cycle]])-1,8)=0,Table1[[#This Row],[Cycle]]=1),"Yes","No")</f>
        <v>No</v>
      </c>
      <c r="E5156">
        <v>0</v>
      </c>
      <c r="F5156">
        <f t="shared" si="87"/>
        <v>0</v>
      </c>
      <c r="H5156">
        <v>1.5810543298721313</v>
      </c>
      <c r="I5156">
        <v>0</v>
      </c>
      <c r="J5156">
        <f>ROUND(Table1[[#This Row],[Discharge Time (s)]]/3600,3)</f>
        <v>0</v>
      </c>
    </row>
    <row r="5157" spans="1:10">
      <c r="A5157" t="s">
        <v>10</v>
      </c>
      <c r="B5157">
        <v>7</v>
      </c>
      <c r="C5157" s="20">
        <v>130</v>
      </c>
      <c r="D5157" t="str">
        <f>IF(OR(MOD((Table1[[#This Row],[Cycle]])-1,8)=0,Table1[[#This Row],[Cycle]]=1),"Yes","No")</f>
        <v>No</v>
      </c>
      <c r="E5157">
        <v>9.9846183165679999E-3</v>
      </c>
      <c r="F5157">
        <f t="shared" si="87"/>
        <v>9.9846183165679996</v>
      </c>
      <c r="H5157">
        <v>1.7585296630859375</v>
      </c>
      <c r="I5157">
        <v>57602.003995202176</v>
      </c>
      <c r="J5157">
        <f>ROUND(Table1[[#This Row],[Discharge Time (s)]]/3600,3)</f>
        <v>16.001000000000001</v>
      </c>
    </row>
    <row r="5158" spans="1:10">
      <c r="A5158" t="s">
        <v>10</v>
      </c>
      <c r="B5158">
        <v>7</v>
      </c>
      <c r="C5158" s="20">
        <v>131</v>
      </c>
      <c r="D5158" t="str">
        <f>IF(OR(MOD((Table1[[#This Row],[Cycle]])-1,8)=0,Table1[[#This Row],[Cycle]]=1),"Yes","No")</f>
        <v>No</v>
      </c>
      <c r="E5158">
        <v>9.986907875991E-3</v>
      </c>
      <c r="F5158">
        <f t="shared" si="87"/>
        <v>9.9869078759909993</v>
      </c>
      <c r="H5158">
        <v>1.5379245281219482</v>
      </c>
      <c r="I5158">
        <v>57602.021131044865</v>
      </c>
      <c r="J5158">
        <f>ROUND(Table1[[#This Row],[Discharge Time (s)]]/3600,3)</f>
        <v>16.001000000000001</v>
      </c>
    </row>
    <row r="5159" spans="1:10">
      <c r="A5159" t="s">
        <v>10</v>
      </c>
      <c r="B5159">
        <v>7</v>
      </c>
      <c r="C5159" s="20">
        <v>132</v>
      </c>
      <c r="D5159" t="str">
        <f>IF(OR(MOD((Table1[[#This Row],[Cycle]])-1,8)=0,Table1[[#This Row],[Cycle]]=1),"Yes","No")</f>
        <v>No</v>
      </c>
      <c r="E5159">
        <v>1.0013051426264E-2</v>
      </c>
      <c r="F5159">
        <f t="shared" si="87"/>
        <v>10.013051426264001</v>
      </c>
      <c r="H5159">
        <v>1.5379245281219482</v>
      </c>
      <c r="I5159">
        <v>57602.005766168848</v>
      </c>
      <c r="J5159">
        <f>ROUND(Table1[[#This Row],[Discharge Time (s)]]/3600,3)</f>
        <v>16.001000000000001</v>
      </c>
    </row>
    <row r="5160" spans="1:10">
      <c r="A5160" t="s">
        <v>10</v>
      </c>
      <c r="B5160">
        <v>7</v>
      </c>
      <c r="C5160" s="20">
        <v>133</v>
      </c>
      <c r="D5160" t="str">
        <f>IF(OR(MOD((Table1[[#This Row],[Cycle]])-1,8)=0,Table1[[#This Row],[Cycle]]=1),"Yes","No")</f>
        <v>No</v>
      </c>
      <c r="E5160">
        <v>9.9905180738790005E-3</v>
      </c>
      <c r="F5160">
        <f t="shared" si="87"/>
        <v>9.9905180738790005</v>
      </c>
      <c r="H5160">
        <v>1.6258058547973633</v>
      </c>
      <c r="I5160">
        <v>57601.99027152537</v>
      </c>
      <c r="J5160">
        <f>ROUND(Table1[[#This Row],[Discharge Time (s)]]/3600,3)</f>
        <v>16.001000000000001</v>
      </c>
    </row>
    <row r="5161" spans="1:10">
      <c r="A5161" t="s">
        <v>10</v>
      </c>
      <c r="B5161">
        <v>7</v>
      </c>
      <c r="C5161" s="20">
        <v>134</v>
      </c>
      <c r="D5161" t="str">
        <f>IF(OR(MOD((Table1[[#This Row],[Cycle]])-1,8)=0,Table1[[#This Row],[Cycle]]=1),"Yes","No")</f>
        <v>No</v>
      </c>
      <c r="E5161">
        <v>9.9862014820110007E-3</v>
      </c>
      <c r="F5161">
        <f t="shared" si="87"/>
        <v>9.9862014820110012</v>
      </c>
      <c r="H5161">
        <v>1.4947502613067627</v>
      </c>
      <c r="I5161">
        <v>57602.004719960431</v>
      </c>
      <c r="J5161">
        <f>ROUND(Table1[[#This Row],[Discharge Time (s)]]/3600,3)</f>
        <v>16.001000000000001</v>
      </c>
    </row>
    <row r="5162" spans="1:10">
      <c r="A5162" t="s">
        <v>10</v>
      </c>
      <c r="B5162">
        <v>7</v>
      </c>
      <c r="C5162" s="20">
        <v>135</v>
      </c>
      <c r="D5162" t="str">
        <f>IF(OR(MOD((Table1[[#This Row],[Cycle]])-1,8)=0,Table1[[#This Row],[Cycle]]=1),"Yes","No")</f>
        <v>No</v>
      </c>
      <c r="E5162">
        <v>9.9813081390040005E-3</v>
      </c>
      <c r="F5162">
        <f t="shared" si="87"/>
        <v>9.9813081390039997</v>
      </c>
      <c r="H5162">
        <v>1.4515317678451538</v>
      </c>
      <c r="I5162">
        <v>57602.00377421423</v>
      </c>
      <c r="J5162">
        <f>ROUND(Table1[[#This Row],[Discharge Time (s)]]/3600,3)</f>
        <v>16.001000000000001</v>
      </c>
    </row>
    <row r="5163" spans="1:10">
      <c r="A5163" t="s">
        <v>10</v>
      </c>
      <c r="B5163">
        <v>7</v>
      </c>
      <c r="C5163" s="20">
        <v>136</v>
      </c>
      <c r="D5163" t="str">
        <f>IF(OR(MOD((Table1[[#This Row],[Cycle]])-1,8)=0,Table1[[#This Row],[Cycle]]=1),"Yes","No")</f>
        <v>No</v>
      </c>
      <c r="E5163">
        <v>0</v>
      </c>
      <c r="F5163">
        <f t="shared" si="87"/>
        <v>0</v>
      </c>
      <c r="H5163">
        <v>1.4515317678451538</v>
      </c>
      <c r="I5163">
        <v>0</v>
      </c>
      <c r="J5163">
        <f>ROUND(Table1[[#This Row],[Discharge Time (s)]]/3600,3)</f>
        <v>0</v>
      </c>
    </row>
    <row r="5164" spans="1:10">
      <c r="A5164" t="s">
        <v>10</v>
      </c>
      <c r="B5164">
        <v>7</v>
      </c>
      <c r="C5164" s="20">
        <v>138</v>
      </c>
      <c r="D5164" t="str">
        <f>IF(OR(MOD((Table1[[#This Row],[Cycle]])-1,8)=0,Table1[[#This Row],[Cycle]]=1),"Yes","No")</f>
        <v>No</v>
      </c>
      <c r="E5164">
        <v>9.9811436213610005E-3</v>
      </c>
      <c r="F5164">
        <f t="shared" si="87"/>
        <v>9.9811436213610012</v>
      </c>
      <c r="H5164">
        <v>1.8015687465667725</v>
      </c>
      <c r="I5164">
        <v>57601.998899346821</v>
      </c>
      <c r="J5164">
        <f>ROUND(Table1[[#This Row],[Discharge Time (s)]]/3600,3)</f>
        <v>16.001000000000001</v>
      </c>
    </row>
    <row r="5165" spans="1:10">
      <c r="A5165" t="s">
        <v>10</v>
      </c>
      <c r="B5165">
        <v>7</v>
      </c>
      <c r="C5165" s="20">
        <v>139</v>
      </c>
      <c r="D5165" t="str">
        <f>IF(OR(MOD((Table1[[#This Row],[Cycle]])-1,8)=0,Table1[[#This Row],[Cycle]]=1),"Yes","No")</f>
        <v>No</v>
      </c>
      <c r="E5165">
        <v>9.9962046366880008E-3</v>
      </c>
      <c r="F5165">
        <f t="shared" si="87"/>
        <v>9.9962046366880006</v>
      </c>
      <c r="H5165">
        <v>1.5379245281219482</v>
      </c>
      <c r="I5165">
        <v>57602.007746171337</v>
      </c>
      <c r="J5165">
        <f>ROUND(Table1[[#This Row],[Discharge Time (s)]]/3600,3)</f>
        <v>16.001000000000001</v>
      </c>
    </row>
    <row r="5166" spans="1:10">
      <c r="A5166" t="s">
        <v>10</v>
      </c>
      <c r="B5166">
        <v>7</v>
      </c>
      <c r="C5166" s="20">
        <v>140</v>
      </c>
      <c r="D5166" t="str">
        <f>IF(OR(MOD((Table1[[#This Row],[Cycle]])-1,8)=0,Table1[[#This Row],[Cycle]]=1),"Yes","No")</f>
        <v>No</v>
      </c>
      <c r="E5166">
        <v>9.988349358536E-3</v>
      </c>
      <c r="F5166">
        <f t="shared" si="87"/>
        <v>9.9883493585360004</v>
      </c>
      <c r="H5166">
        <v>1.5818651914596558</v>
      </c>
      <c r="I5166">
        <v>57602.003757933286</v>
      </c>
      <c r="J5166">
        <f>ROUND(Table1[[#This Row],[Discharge Time (s)]]/3600,3)</f>
        <v>16.001000000000001</v>
      </c>
    </row>
    <row r="5167" spans="1:10">
      <c r="A5167" t="s">
        <v>10</v>
      </c>
      <c r="B5167">
        <v>7</v>
      </c>
      <c r="C5167" s="20">
        <v>141</v>
      </c>
      <c r="D5167" t="str">
        <f>IF(OR(MOD((Table1[[#This Row],[Cycle]])-1,8)=0,Table1[[#This Row],[Cycle]]=1),"Yes","No")</f>
        <v>No</v>
      </c>
      <c r="E5167">
        <v>9.9861919478210007E-3</v>
      </c>
      <c r="F5167">
        <f t="shared" si="87"/>
        <v>9.9861919478210002</v>
      </c>
      <c r="H5167">
        <v>0</v>
      </c>
      <c r="I5167">
        <v>57602.007703033785</v>
      </c>
      <c r="J5167">
        <f>ROUND(Table1[[#This Row],[Discharge Time (s)]]/3600,3)</f>
        <v>16.001000000000001</v>
      </c>
    </row>
    <row r="5168" spans="1:10">
      <c r="A5168" t="s">
        <v>10</v>
      </c>
      <c r="B5168">
        <v>7</v>
      </c>
      <c r="C5168" s="20">
        <v>142</v>
      </c>
      <c r="D5168" t="str">
        <f>IF(OR(MOD((Table1[[#This Row],[Cycle]])-1,8)=0,Table1[[#This Row],[Cycle]]=1),"Yes","No")</f>
        <v>No</v>
      </c>
      <c r="E5168">
        <v>9.9816304755410007E-3</v>
      </c>
      <c r="F5168">
        <f t="shared" si="87"/>
        <v>9.9816304755410012</v>
      </c>
      <c r="H5168">
        <v>1.6688907146453857</v>
      </c>
      <c r="I5168">
        <v>57602.004048679395</v>
      </c>
      <c r="J5168">
        <f>ROUND(Table1[[#This Row],[Discharge Time (s)]]/3600,3)</f>
        <v>16.001000000000001</v>
      </c>
    </row>
    <row r="5169" spans="1:10">
      <c r="A5169" t="s">
        <v>10</v>
      </c>
      <c r="B5169">
        <v>7</v>
      </c>
      <c r="C5169" s="20">
        <v>143</v>
      </c>
      <c r="D5169" t="str">
        <f>IF(OR(MOD((Table1[[#This Row],[Cycle]])-1,8)=0,Table1[[#This Row],[Cycle]]=1),"Yes","No")</f>
        <v>No</v>
      </c>
      <c r="E5169">
        <v>9.9779760802000007E-3</v>
      </c>
      <c r="F5169">
        <f t="shared" si="87"/>
        <v>9.9779760802000013</v>
      </c>
      <c r="H5169">
        <v>1.5834891796112061</v>
      </c>
      <c r="I5169">
        <v>57602.004571035875</v>
      </c>
      <c r="J5169">
        <f>ROUND(Table1[[#This Row],[Discharge Time (s)]]/3600,3)</f>
        <v>16.001000000000001</v>
      </c>
    </row>
    <row r="5170" spans="1:10">
      <c r="A5170" t="s">
        <v>10</v>
      </c>
      <c r="B5170">
        <v>7</v>
      </c>
      <c r="C5170" s="20">
        <v>144</v>
      </c>
      <c r="D5170" t="str">
        <f>IF(OR(MOD((Table1[[#This Row],[Cycle]])-1,8)=0,Table1[[#This Row],[Cycle]]=1),"Yes","No")</f>
        <v>No</v>
      </c>
      <c r="E5170">
        <v>0</v>
      </c>
      <c r="F5170">
        <f t="shared" si="87"/>
        <v>0</v>
      </c>
      <c r="H5170">
        <v>1.5834891796112061</v>
      </c>
      <c r="I5170">
        <v>0</v>
      </c>
      <c r="J5170">
        <f>ROUND(Table1[[#This Row],[Discharge Time (s)]]/3600,3)</f>
        <v>0</v>
      </c>
    </row>
    <row r="5171" spans="1:10">
      <c r="A5171" t="s">
        <v>10</v>
      </c>
      <c r="B5171">
        <v>7</v>
      </c>
      <c r="C5171" s="20">
        <v>146</v>
      </c>
      <c r="D5171" t="str">
        <f>IF(OR(MOD((Table1[[#This Row],[Cycle]])-1,8)=0,Table1[[#This Row],[Cycle]]=1),"Yes","No")</f>
        <v>No</v>
      </c>
      <c r="E5171">
        <v>1.001071161991E-2</v>
      </c>
      <c r="F5171">
        <f t="shared" si="87"/>
        <v>10.010711619909999</v>
      </c>
      <c r="H5171">
        <v>1.8875141143798828</v>
      </c>
      <c r="I5171">
        <v>57602.003554958297</v>
      </c>
      <c r="J5171">
        <f>ROUND(Table1[[#This Row],[Discharge Time (s)]]/3600,3)</f>
        <v>16.001000000000001</v>
      </c>
    </row>
    <row r="5172" spans="1:10">
      <c r="A5172" t="s">
        <v>10</v>
      </c>
      <c r="B5172">
        <v>7</v>
      </c>
      <c r="C5172" s="20">
        <v>147</v>
      </c>
      <c r="D5172" t="str">
        <f>IF(OR(MOD((Table1[[#This Row],[Cycle]])-1,8)=0,Table1[[#This Row],[Cycle]]=1),"Yes","No")</f>
        <v>No</v>
      </c>
      <c r="E5172">
        <v>1.0004529578597E-2</v>
      </c>
      <c r="F5172">
        <f t="shared" si="87"/>
        <v>10.004529578596999</v>
      </c>
      <c r="H5172">
        <v>1.5818651914596558</v>
      </c>
      <c r="I5172">
        <v>57602.03602327012</v>
      </c>
      <c r="J5172">
        <f>ROUND(Table1[[#This Row],[Discharge Time (s)]]/3600,3)</f>
        <v>16.001000000000001</v>
      </c>
    </row>
    <row r="5173" spans="1:10">
      <c r="A5173" t="s">
        <v>10</v>
      </c>
      <c r="B5173">
        <v>7</v>
      </c>
      <c r="C5173" s="20">
        <v>148</v>
      </c>
      <c r="D5173" t="str">
        <f>IF(OR(MOD((Table1[[#This Row],[Cycle]])-1,8)=0,Table1[[#This Row],[Cycle]]=1),"Yes","No")</f>
        <v>No</v>
      </c>
      <c r="E5173">
        <v>9.9851536699950005E-3</v>
      </c>
      <c r="F5173">
        <f t="shared" si="87"/>
        <v>9.9851536699950003</v>
      </c>
      <c r="H5173">
        <v>1.5387134552001953</v>
      </c>
      <c r="I5173">
        <v>57602.003578568947</v>
      </c>
      <c r="J5173">
        <f>ROUND(Table1[[#This Row],[Discharge Time (s)]]/3600,3)</f>
        <v>16.001000000000001</v>
      </c>
    </row>
    <row r="5174" spans="1:10">
      <c r="A5174" t="s">
        <v>10</v>
      </c>
      <c r="B5174">
        <v>7</v>
      </c>
      <c r="C5174" s="20">
        <v>149</v>
      </c>
      <c r="D5174" t="str">
        <f>IF(OR(MOD((Table1[[#This Row],[Cycle]])-1,8)=0,Table1[[#This Row],[Cycle]]=1),"Yes","No")</f>
        <v>No</v>
      </c>
      <c r="E5174">
        <v>9.9847089358450006E-3</v>
      </c>
      <c r="F5174">
        <f t="shared" si="87"/>
        <v>9.984708935845001</v>
      </c>
      <c r="H5174">
        <v>1.5379245281219482</v>
      </c>
      <c r="I5174">
        <v>57602.003627034981</v>
      </c>
      <c r="J5174">
        <f>ROUND(Table1[[#This Row],[Discharge Time (s)]]/3600,3)</f>
        <v>16.001000000000001</v>
      </c>
    </row>
    <row r="5175" spans="1:10">
      <c r="A5175" t="s">
        <v>10</v>
      </c>
      <c r="B5175">
        <v>7</v>
      </c>
      <c r="C5175" s="20">
        <v>150</v>
      </c>
      <c r="D5175" t="str">
        <f>IF(OR(MOD((Table1[[#This Row],[Cycle]])-1,8)=0,Table1[[#This Row],[Cycle]]=1),"Yes","No")</f>
        <v>No</v>
      </c>
      <c r="E5175">
        <v>9.9876686991520001E-3</v>
      </c>
      <c r="F5175">
        <f t="shared" si="87"/>
        <v>9.9876686991519996</v>
      </c>
      <c r="H5175">
        <v>1.6249725818634033</v>
      </c>
      <c r="I5175">
        <v>57602.002139740056</v>
      </c>
      <c r="J5175">
        <f>ROUND(Table1[[#This Row],[Discharge Time (s)]]/3600,3)</f>
        <v>16.001000000000001</v>
      </c>
    </row>
    <row r="5176" spans="1:10">
      <c r="A5176" t="s">
        <v>10</v>
      </c>
      <c r="B5176">
        <v>7</v>
      </c>
      <c r="C5176" s="20">
        <v>151</v>
      </c>
      <c r="D5176" t="str">
        <f>IF(OR(MOD((Table1[[#This Row],[Cycle]])-1,8)=0,Table1[[#This Row],[Cycle]]=1),"Yes","No")</f>
        <v>No</v>
      </c>
      <c r="E5176">
        <v>9.9845174214080006E-3</v>
      </c>
      <c r="F5176">
        <f t="shared" si="87"/>
        <v>9.9845174214080004</v>
      </c>
      <c r="H5176">
        <v>1.6680357456207275</v>
      </c>
      <c r="I5176">
        <v>57602.005787424423</v>
      </c>
      <c r="J5176">
        <f>ROUND(Table1[[#This Row],[Discharge Time (s)]]/3600,3)</f>
        <v>16.001000000000001</v>
      </c>
    </row>
    <row r="5177" spans="1:10">
      <c r="A5177" t="s">
        <v>10</v>
      </c>
      <c r="B5177">
        <v>7</v>
      </c>
      <c r="C5177" s="20">
        <v>152</v>
      </c>
      <c r="D5177" t="str">
        <f>IF(OR(MOD((Table1[[#This Row],[Cycle]])-1,8)=0,Table1[[#This Row],[Cycle]]=1),"Yes","No")</f>
        <v>No</v>
      </c>
      <c r="E5177">
        <v>0</v>
      </c>
      <c r="F5177">
        <f t="shared" si="87"/>
        <v>0</v>
      </c>
      <c r="H5177">
        <v>1.6680357456207275</v>
      </c>
      <c r="I5177">
        <v>0</v>
      </c>
      <c r="J5177">
        <f>ROUND(Table1[[#This Row],[Discharge Time (s)]]/3600,3)</f>
        <v>0</v>
      </c>
    </row>
    <row r="5178" spans="1:10">
      <c r="A5178" t="s">
        <v>10</v>
      </c>
      <c r="B5178">
        <v>7</v>
      </c>
      <c r="C5178" s="20">
        <v>154</v>
      </c>
      <c r="D5178" t="str">
        <f>IF(OR(MOD((Table1[[#This Row],[Cycle]])-1,8)=0,Table1[[#This Row],[Cycle]]=1),"Yes","No")</f>
        <v>No</v>
      </c>
      <c r="E5178">
        <v>9.9811308152310003E-3</v>
      </c>
      <c r="F5178">
        <f t="shared" si="87"/>
        <v>9.9811308152309994</v>
      </c>
      <c r="H5178">
        <v>1.8024929761886597</v>
      </c>
      <c r="I5178">
        <v>57602.005752542187</v>
      </c>
      <c r="J5178">
        <f>ROUND(Table1[[#This Row],[Discharge Time (s)]]/3600,3)</f>
        <v>16.001000000000001</v>
      </c>
    </row>
    <row r="5179" spans="1:10">
      <c r="A5179" t="s">
        <v>10</v>
      </c>
      <c r="B5179">
        <v>7</v>
      </c>
      <c r="C5179" s="20">
        <v>155</v>
      </c>
      <c r="D5179" t="str">
        <f>IF(OR(MOD((Table1[[#This Row],[Cycle]])-1,8)=0,Table1[[#This Row],[Cycle]]=1),"Yes","No")</f>
        <v>No</v>
      </c>
      <c r="E5179">
        <v>9.9832626111659994E-3</v>
      </c>
      <c r="F5179">
        <f t="shared" si="87"/>
        <v>9.9832626111659994</v>
      </c>
      <c r="H5179">
        <v>1.5387134552001953</v>
      </c>
      <c r="I5179">
        <v>57601.998481501025</v>
      </c>
      <c r="J5179">
        <f>ROUND(Table1[[#This Row],[Discharge Time (s)]]/3600,3)</f>
        <v>16.001000000000001</v>
      </c>
    </row>
    <row r="5180" spans="1:10">
      <c r="A5180" t="s">
        <v>10</v>
      </c>
      <c r="B5180">
        <v>7</v>
      </c>
      <c r="C5180" s="20">
        <v>156</v>
      </c>
      <c r="D5180" t="str">
        <f>IF(OR(MOD((Table1[[#This Row],[Cycle]])-1,8)=0,Table1[[#This Row],[Cycle]]=1),"Yes","No")</f>
        <v>No</v>
      </c>
      <c r="E5180">
        <v>9.9843467513490002E-3</v>
      </c>
      <c r="F5180">
        <f t="shared" si="87"/>
        <v>9.9843467513489994</v>
      </c>
      <c r="H5180">
        <v>1.5387134552001953</v>
      </c>
      <c r="I5180">
        <v>57602.003862050959</v>
      </c>
      <c r="J5180">
        <f>ROUND(Table1[[#This Row],[Discharge Time (s)]]/3600,3)</f>
        <v>16.001000000000001</v>
      </c>
    </row>
    <row r="5181" spans="1:10">
      <c r="A5181" t="s">
        <v>10</v>
      </c>
      <c r="B5181">
        <v>7</v>
      </c>
      <c r="C5181" s="20">
        <v>157</v>
      </c>
      <c r="D5181" t="str">
        <f>IF(OR(MOD((Table1[[#This Row],[Cycle]])-1,8)=0,Table1[[#This Row],[Cycle]]=1),"Yes","No")</f>
        <v>No</v>
      </c>
      <c r="E5181">
        <v>9.9786562000129999E-3</v>
      </c>
      <c r="F5181">
        <f t="shared" si="87"/>
        <v>9.978656200012999</v>
      </c>
      <c r="H5181">
        <v>1.5387134552001953</v>
      </c>
      <c r="I5181">
        <v>57602.003633918488</v>
      </c>
      <c r="J5181">
        <f>ROUND(Table1[[#This Row],[Discharge Time (s)]]/3600,3)</f>
        <v>16.001000000000001</v>
      </c>
    </row>
    <row r="5182" spans="1:10">
      <c r="A5182" t="s">
        <v>10</v>
      </c>
      <c r="B5182">
        <v>7</v>
      </c>
      <c r="C5182" s="20">
        <v>158</v>
      </c>
      <c r="D5182" t="str">
        <f>IF(OR(MOD((Table1[[#This Row],[Cycle]])-1,8)=0,Table1[[#This Row],[Cycle]]=1),"Yes","No")</f>
        <v>No</v>
      </c>
      <c r="E5182">
        <v>9.9780867708890008E-3</v>
      </c>
      <c r="F5182">
        <f t="shared" si="87"/>
        <v>9.978086770889</v>
      </c>
      <c r="H5182">
        <v>1.6258058547973633</v>
      </c>
      <c r="I5182">
        <v>57602.003682050752</v>
      </c>
      <c r="J5182">
        <f>ROUND(Table1[[#This Row],[Discharge Time (s)]]/3600,3)</f>
        <v>16.001000000000001</v>
      </c>
    </row>
    <row r="5183" spans="1:10">
      <c r="A5183" t="s">
        <v>10</v>
      </c>
      <c r="B5183">
        <v>7</v>
      </c>
      <c r="C5183" s="20">
        <v>159</v>
      </c>
      <c r="D5183" t="str">
        <f>IF(OR(MOD((Table1[[#This Row],[Cycle]])-1,8)=0,Table1[[#This Row],[Cycle]]=1),"Yes","No")</f>
        <v>No</v>
      </c>
      <c r="E5183">
        <v>9.9803562508730004E-3</v>
      </c>
      <c r="F5183">
        <f t="shared" si="87"/>
        <v>9.980356250873001</v>
      </c>
      <c r="H5183">
        <v>1.6249725818634033</v>
      </c>
      <c r="I5183">
        <v>57602.003750788877</v>
      </c>
      <c r="J5183">
        <f>ROUND(Table1[[#This Row],[Discharge Time (s)]]/3600,3)</f>
        <v>16.001000000000001</v>
      </c>
    </row>
    <row r="5184" spans="1:10">
      <c r="A5184" t="s">
        <v>10</v>
      </c>
      <c r="B5184">
        <v>7</v>
      </c>
      <c r="C5184" s="20">
        <v>160</v>
      </c>
      <c r="D5184" t="str">
        <f>IF(OR(MOD((Table1[[#This Row],[Cycle]])-1,8)=0,Table1[[#This Row],[Cycle]]=1),"Yes","No")</f>
        <v>No</v>
      </c>
      <c r="E5184">
        <v>0</v>
      </c>
      <c r="F5184">
        <f t="shared" si="87"/>
        <v>0</v>
      </c>
      <c r="H5184">
        <v>1.6249725818634033</v>
      </c>
      <c r="I5184">
        <v>0</v>
      </c>
      <c r="J5184">
        <f>ROUND(Table1[[#This Row],[Discharge Time (s)]]/3600,3)</f>
        <v>0</v>
      </c>
    </row>
    <row r="5185" spans="1:10">
      <c r="A5185" t="s">
        <v>10</v>
      </c>
      <c r="B5185">
        <v>7</v>
      </c>
      <c r="C5185" s="20">
        <v>162</v>
      </c>
      <c r="D5185" t="str">
        <f>IF(OR(MOD((Table1[[#This Row],[Cycle]])-1,8)=0,Table1[[#This Row],[Cycle]]=1),"Yes","No")</f>
        <v>No</v>
      </c>
      <c r="E5185">
        <v>9.9772785674720008E-3</v>
      </c>
      <c r="F5185">
        <f t="shared" si="87"/>
        <v>9.9772785674720001</v>
      </c>
      <c r="H5185">
        <v>1.8024929761886597</v>
      </c>
      <c r="I5185">
        <v>57602.003723440386</v>
      </c>
      <c r="J5185">
        <f>ROUND(Table1[[#This Row],[Discharge Time (s)]]/3600,3)</f>
        <v>16.001000000000001</v>
      </c>
    </row>
    <row r="5186" spans="1:10">
      <c r="A5186" t="s">
        <v>10</v>
      </c>
      <c r="B5186">
        <v>7</v>
      </c>
      <c r="C5186" s="20">
        <v>163</v>
      </c>
      <c r="D5186" t="str">
        <f>IF(OR(MOD((Table1[[#This Row],[Cycle]])-1,8)=0,Table1[[#This Row],[Cycle]]=1),"Yes","No")</f>
        <v>No</v>
      </c>
      <c r="E5186">
        <v>9.9818785837169997E-3</v>
      </c>
      <c r="F5186">
        <f t="shared" si="87"/>
        <v>9.9818785837170001</v>
      </c>
      <c r="H5186">
        <v>1.5818651914596558</v>
      </c>
      <c r="I5186">
        <v>57600.03771697417</v>
      </c>
      <c r="J5186">
        <f>ROUND(Table1[[#This Row],[Discharge Time (s)]]/3600,3)</f>
        <v>16</v>
      </c>
    </row>
    <row r="5187" spans="1:10">
      <c r="A5187" t="s">
        <v>10</v>
      </c>
      <c r="B5187">
        <v>7</v>
      </c>
      <c r="C5187" s="20">
        <v>164</v>
      </c>
      <c r="D5187" t="str">
        <f>IF(OR(MOD((Table1[[#This Row],[Cycle]])-1,8)=0,Table1[[#This Row],[Cycle]]=1),"Yes","No")</f>
        <v>No</v>
      </c>
      <c r="E5187">
        <v>9.9856120124799993E-3</v>
      </c>
      <c r="F5187">
        <f t="shared" si="87"/>
        <v>9.985612012479999</v>
      </c>
      <c r="H5187">
        <v>1.5818651914596558</v>
      </c>
      <c r="I5187">
        <v>57602.003667180674</v>
      </c>
      <c r="J5187">
        <f>ROUND(Table1[[#This Row],[Discharge Time (s)]]/3600,3)</f>
        <v>16.001000000000001</v>
      </c>
    </row>
    <row r="5188" spans="1:10">
      <c r="A5188" t="s">
        <v>10</v>
      </c>
      <c r="B5188">
        <v>7</v>
      </c>
      <c r="C5188" s="20">
        <v>165</v>
      </c>
      <c r="D5188" t="str">
        <f>IF(OR(MOD((Table1[[#This Row],[Cycle]])-1,8)=0,Table1[[#This Row],[Cycle]]=1),"Yes","No")</f>
        <v>No</v>
      </c>
      <c r="E5188">
        <v>1.0013853252658E-2</v>
      </c>
      <c r="F5188">
        <f t="shared" si="87"/>
        <v>10.013853252658</v>
      </c>
      <c r="H5188">
        <v>1.5826767683029175</v>
      </c>
      <c r="I5188">
        <v>57602.004057697261</v>
      </c>
      <c r="J5188">
        <f>ROUND(Table1[[#This Row],[Discharge Time (s)]]/3600,3)</f>
        <v>16.001000000000001</v>
      </c>
    </row>
    <row r="5189" spans="1:10">
      <c r="A5189" t="s">
        <v>10</v>
      </c>
      <c r="B5189">
        <v>7</v>
      </c>
      <c r="C5189" s="20">
        <v>166</v>
      </c>
      <c r="D5189" t="str">
        <f>IF(OR(MOD((Table1[[#This Row],[Cycle]])-1,8)=0,Table1[[#This Row],[Cycle]]=1),"Yes","No")</f>
        <v>No</v>
      </c>
      <c r="E5189">
        <v>1.0010827858752E-2</v>
      </c>
      <c r="F5189">
        <f t="shared" si="87"/>
        <v>10.010827858752</v>
      </c>
      <c r="H5189">
        <v>1.7128088474273682</v>
      </c>
      <c r="I5189">
        <v>57602.003696320506</v>
      </c>
      <c r="J5189">
        <f>ROUND(Table1[[#This Row],[Discharge Time (s)]]/3600,3)</f>
        <v>16.001000000000001</v>
      </c>
    </row>
    <row r="5190" spans="1:10">
      <c r="A5190" t="s">
        <v>10</v>
      </c>
      <c r="B5190">
        <v>7</v>
      </c>
      <c r="C5190" s="20">
        <v>167</v>
      </c>
      <c r="D5190" t="str">
        <f>IF(OR(MOD((Table1[[#This Row],[Cycle]])-1,8)=0,Table1[[#This Row],[Cycle]]=1),"Yes","No")</f>
        <v>No</v>
      </c>
      <c r="E5190">
        <v>9.9816855005779997E-3</v>
      </c>
      <c r="F5190">
        <f t="shared" si="87"/>
        <v>9.9816855005779992</v>
      </c>
      <c r="H5190">
        <v>1.5826767683029175</v>
      </c>
      <c r="I5190">
        <v>57602.003761073473</v>
      </c>
      <c r="J5190">
        <f>ROUND(Table1[[#This Row],[Discharge Time (s)]]/3600,3)</f>
        <v>16.001000000000001</v>
      </c>
    </row>
    <row r="5191" spans="1:10">
      <c r="A5191" t="s">
        <v>10</v>
      </c>
      <c r="B5191">
        <v>7</v>
      </c>
      <c r="C5191" s="20">
        <v>168</v>
      </c>
      <c r="D5191" t="str">
        <f>IF(OR(MOD((Table1[[#This Row],[Cycle]])-1,8)=0,Table1[[#This Row],[Cycle]]=1),"Yes","No")</f>
        <v>No</v>
      </c>
      <c r="E5191">
        <v>0</v>
      </c>
      <c r="F5191">
        <f t="shared" si="87"/>
        <v>0</v>
      </c>
      <c r="H5191">
        <v>1.5826767683029175</v>
      </c>
      <c r="I5191">
        <v>0</v>
      </c>
      <c r="J5191">
        <f>ROUND(Table1[[#This Row],[Discharge Time (s)]]/3600,3)</f>
        <v>0</v>
      </c>
    </row>
    <row r="5192" spans="1:10">
      <c r="A5192" t="s">
        <v>10</v>
      </c>
      <c r="B5192">
        <v>7</v>
      </c>
      <c r="C5192" s="20">
        <v>170</v>
      </c>
      <c r="D5192" t="str">
        <f>IF(OR(MOD((Table1[[#This Row],[Cycle]])-1,8)=0,Table1[[#This Row],[Cycle]]=1),"Yes","No")</f>
        <v>No</v>
      </c>
      <c r="E5192">
        <v>1.0013076770829001E-2</v>
      </c>
      <c r="F5192">
        <f t="shared" si="87"/>
        <v>10.013076770829</v>
      </c>
      <c r="H5192">
        <v>1.84550940990448</v>
      </c>
      <c r="I5192">
        <v>57601.996930587702</v>
      </c>
      <c r="J5192">
        <f>ROUND(Table1[[#This Row],[Discharge Time (s)]]/3600,3)</f>
        <v>16.001000000000001</v>
      </c>
    </row>
    <row r="5193" spans="1:10">
      <c r="A5193" t="s">
        <v>10</v>
      </c>
      <c r="B5193">
        <v>7</v>
      </c>
      <c r="C5193" s="20">
        <v>171</v>
      </c>
      <c r="D5193" t="str">
        <f>IF(OR(MOD((Table1[[#This Row],[Cycle]])-1,8)=0,Table1[[#This Row],[Cycle]]=1),"Yes","No")</f>
        <v>No</v>
      </c>
      <c r="E5193">
        <v>9.9811580745829999E-3</v>
      </c>
      <c r="F5193">
        <f t="shared" si="87"/>
        <v>9.981158074583</v>
      </c>
      <c r="H5193">
        <v>1.6258058547973633</v>
      </c>
      <c r="I5193">
        <v>57602.00366186387</v>
      </c>
      <c r="J5193">
        <f>ROUND(Table1[[#This Row],[Discharge Time (s)]]/3600,3)</f>
        <v>16.001000000000001</v>
      </c>
    </row>
    <row r="5194" spans="1:10">
      <c r="A5194" t="s">
        <v>10</v>
      </c>
      <c r="B5194">
        <v>7</v>
      </c>
      <c r="C5194" s="20">
        <v>172</v>
      </c>
      <c r="D5194" t="str">
        <f>IF(OR(MOD((Table1[[#This Row],[Cycle]])-1,8)=0,Table1[[#This Row],[Cycle]]=1),"Yes","No")</f>
        <v>No</v>
      </c>
      <c r="E5194">
        <v>9.9812325283960002E-3</v>
      </c>
      <c r="F5194">
        <f t="shared" si="87"/>
        <v>9.9812325283959993</v>
      </c>
      <c r="H5194">
        <v>1.5387134552001953</v>
      </c>
      <c r="I5194">
        <v>57602.00547745511</v>
      </c>
      <c r="J5194">
        <f>ROUND(Table1[[#This Row],[Discharge Time (s)]]/3600,3)</f>
        <v>16.001000000000001</v>
      </c>
    </row>
    <row r="5195" spans="1:10">
      <c r="A5195" t="s">
        <v>10</v>
      </c>
      <c r="B5195">
        <v>7</v>
      </c>
      <c r="C5195" s="20">
        <v>173</v>
      </c>
      <c r="D5195" t="str">
        <f>IF(OR(MOD((Table1[[#This Row],[Cycle]])-1,8)=0,Table1[[#This Row],[Cycle]]=1),"Yes","No")</f>
        <v>No</v>
      </c>
      <c r="E5195">
        <v>1.0003834196779001E-2</v>
      </c>
      <c r="F5195">
        <f t="shared" si="87"/>
        <v>10.003834196779001</v>
      </c>
      <c r="H5195">
        <v>1.6697466373443604</v>
      </c>
      <c r="I5195">
        <v>57601.999587520739</v>
      </c>
      <c r="J5195">
        <f>ROUND(Table1[[#This Row],[Discharge Time (s)]]/3600,3)</f>
        <v>16.001000000000001</v>
      </c>
    </row>
    <row r="5196" spans="1:10">
      <c r="A5196" t="s">
        <v>10</v>
      </c>
      <c r="B5196">
        <v>7</v>
      </c>
      <c r="C5196" s="20">
        <v>174</v>
      </c>
      <c r="D5196" t="str">
        <f>IF(OR(MOD((Table1[[#This Row],[Cycle]])-1,8)=0,Table1[[#This Row],[Cycle]]=1),"Yes","No")</f>
        <v>No</v>
      </c>
      <c r="E5196">
        <v>9.98007329677E-3</v>
      </c>
      <c r="F5196">
        <f t="shared" si="87"/>
        <v>9.9800732967699997</v>
      </c>
      <c r="H5196">
        <v>1.5818651914596558</v>
      </c>
      <c r="I5196">
        <v>57602.003586525025</v>
      </c>
      <c r="J5196">
        <f>ROUND(Table1[[#This Row],[Discharge Time (s)]]/3600,3)</f>
        <v>16.001000000000001</v>
      </c>
    </row>
    <row r="5197" spans="1:10">
      <c r="A5197" t="s">
        <v>10</v>
      </c>
      <c r="B5197">
        <v>7</v>
      </c>
      <c r="C5197" s="20">
        <v>175</v>
      </c>
      <c r="D5197" t="str">
        <f>IF(OR(MOD((Table1[[#This Row],[Cycle]])-1,8)=0,Table1[[#This Row],[Cycle]]=1),"Yes","No")</f>
        <v>No</v>
      </c>
      <c r="E5197">
        <v>9.9799446184670008E-3</v>
      </c>
      <c r="F5197">
        <f t="shared" si="87"/>
        <v>9.979944618467</v>
      </c>
      <c r="H5197">
        <v>1.7119314670562744</v>
      </c>
      <c r="I5197">
        <v>57602.008579021334</v>
      </c>
      <c r="J5197">
        <f>ROUND(Table1[[#This Row],[Discharge Time (s)]]/3600,3)</f>
        <v>16.001000000000001</v>
      </c>
    </row>
    <row r="5198" spans="1:10">
      <c r="A5198" t="s">
        <v>10</v>
      </c>
      <c r="B5198">
        <v>7</v>
      </c>
      <c r="C5198" s="20">
        <v>176</v>
      </c>
      <c r="D5198" t="str">
        <f>IF(OR(MOD((Table1[[#This Row],[Cycle]])-1,8)=0,Table1[[#This Row],[Cycle]]=1),"Yes","No")</f>
        <v>No</v>
      </c>
      <c r="E5198">
        <v>0</v>
      </c>
      <c r="F5198">
        <f t="shared" si="87"/>
        <v>0</v>
      </c>
      <c r="H5198">
        <v>1.7119314670562744</v>
      </c>
      <c r="I5198">
        <v>0</v>
      </c>
      <c r="J5198">
        <f>ROUND(Table1[[#This Row],[Discharge Time (s)]]/3600,3)</f>
        <v>0</v>
      </c>
    </row>
    <row r="5199" spans="1:10">
      <c r="A5199" t="s">
        <v>10</v>
      </c>
      <c r="B5199">
        <v>7</v>
      </c>
      <c r="C5199" s="20">
        <v>178</v>
      </c>
      <c r="D5199" t="str">
        <f>IF(OR(MOD((Table1[[#This Row],[Cycle]])-1,8)=0,Table1[[#This Row],[Cycle]]=1),"Yes","No")</f>
        <v>No</v>
      </c>
      <c r="E5199">
        <v>9.9967777497269993E-3</v>
      </c>
      <c r="F5199">
        <f t="shared" si="87"/>
        <v>9.9967777497269985</v>
      </c>
      <c r="H5199">
        <v>1.8894500732421875</v>
      </c>
      <c r="I5199">
        <v>57602.004357589773</v>
      </c>
      <c r="J5199">
        <f>ROUND(Table1[[#This Row],[Discharge Time (s)]]/3600,3)</f>
        <v>16.001000000000001</v>
      </c>
    </row>
    <row r="5200" spans="1:10">
      <c r="A5200" t="s">
        <v>10</v>
      </c>
      <c r="B5200">
        <v>7</v>
      </c>
      <c r="C5200" s="20">
        <v>179</v>
      </c>
      <c r="D5200" t="str">
        <f>IF(OR(MOD((Table1[[#This Row],[Cycle]])-1,8)=0,Table1[[#This Row],[Cycle]]=1),"Yes","No")</f>
        <v>No</v>
      </c>
      <c r="E5200">
        <v>1.0003230276445001E-2</v>
      </c>
      <c r="F5200">
        <f t="shared" si="87"/>
        <v>10.003230276445001</v>
      </c>
      <c r="H5200">
        <v>1.6258058547973633</v>
      </c>
      <c r="I5200">
        <v>57602.00112133674</v>
      </c>
      <c r="J5200">
        <f>ROUND(Table1[[#This Row],[Discharge Time (s)]]/3600,3)</f>
        <v>16.001000000000001</v>
      </c>
    </row>
    <row r="5201" spans="1:10">
      <c r="A5201" t="s">
        <v>10</v>
      </c>
      <c r="B5201">
        <v>7</v>
      </c>
      <c r="C5201" s="20">
        <v>180</v>
      </c>
      <c r="D5201" t="str">
        <f>IF(OR(MOD((Table1[[#This Row],[Cycle]])-1,8)=0,Table1[[#This Row],[Cycle]]=1),"Yes","No")</f>
        <v>No</v>
      </c>
      <c r="E5201">
        <v>9.981683096657E-3</v>
      </c>
      <c r="F5201">
        <f t="shared" si="87"/>
        <v>9.9816830966569992</v>
      </c>
      <c r="H5201">
        <v>1.5826767683029175</v>
      </c>
      <c r="I5201">
        <v>57602.006365861431</v>
      </c>
      <c r="J5201">
        <f>ROUND(Table1[[#This Row],[Discharge Time (s)]]/3600,3)</f>
        <v>16.001000000000001</v>
      </c>
    </row>
    <row r="5202" spans="1:10">
      <c r="A5202" t="s">
        <v>10</v>
      </c>
      <c r="B5202">
        <v>7</v>
      </c>
      <c r="C5202" s="20">
        <v>181</v>
      </c>
      <c r="D5202" t="str">
        <f>IF(OR(MOD((Table1[[#This Row],[Cycle]])-1,8)=0,Table1[[#This Row],[Cycle]]=1),"Yes","No")</f>
        <v>No</v>
      </c>
      <c r="E5202">
        <v>9.9881764123160004E-3</v>
      </c>
      <c r="F5202">
        <f t="shared" si="87"/>
        <v>9.9881764123160011</v>
      </c>
      <c r="H5202">
        <v>1.6258058547973633</v>
      </c>
      <c r="I5202">
        <v>57602.008705202177</v>
      </c>
      <c r="J5202">
        <f>ROUND(Table1[[#This Row],[Discharge Time (s)]]/3600,3)</f>
        <v>16.001000000000001</v>
      </c>
    </row>
    <row r="5203" spans="1:10">
      <c r="A5203" t="s">
        <v>10</v>
      </c>
      <c r="B5203">
        <v>7</v>
      </c>
      <c r="C5203" s="20">
        <v>182</v>
      </c>
      <c r="D5203" t="str">
        <f>IF(OR(MOD((Table1[[#This Row],[Cycle]])-1,8)=0,Table1[[#This Row],[Cycle]]=1),"Yes","No")</f>
        <v>No</v>
      </c>
      <c r="E5203">
        <v>1.0013602548907E-2</v>
      </c>
      <c r="F5203">
        <f t="shared" si="87"/>
        <v>10.013602548907</v>
      </c>
      <c r="H5203">
        <v>1.7558270692825317</v>
      </c>
      <c r="I5203">
        <v>57602.003859759672</v>
      </c>
      <c r="J5203">
        <f>ROUND(Table1[[#This Row],[Discharge Time (s)]]/3600,3)</f>
        <v>16.001000000000001</v>
      </c>
    </row>
    <row r="5204" spans="1:10">
      <c r="A5204" t="s">
        <v>10</v>
      </c>
      <c r="B5204">
        <v>7</v>
      </c>
      <c r="C5204" s="20">
        <v>183</v>
      </c>
      <c r="D5204" t="str">
        <f>IF(OR(MOD((Table1[[#This Row],[Cycle]])-1,8)=0,Table1[[#This Row],[Cycle]]=1),"Yes","No")</f>
        <v>No</v>
      </c>
      <c r="E5204">
        <v>1.0053819257861E-2</v>
      </c>
      <c r="F5204">
        <f t="shared" si="87"/>
        <v>10.053819257861001</v>
      </c>
      <c r="H5204">
        <v>1.6697466373443604</v>
      </c>
      <c r="I5204">
        <v>57602.003642517506</v>
      </c>
      <c r="J5204">
        <f>ROUND(Table1[[#This Row],[Discharge Time (s)]]/3600,3)</f>
        <v>16.001000000000001</v>
      </c>
    </row>
    <row r="5205" spans="1:10">
      <c r="A5205" t="s">
        <v>10</v>
      </c>
      <c r="B5205">
        <v>7</v>
      </c>
      <c r="C5205" s="20">
        <v>184</v>
      </c>
      <c r="D5205" t="str">
        <f>IF(OR(MOD((Table1[[#This Row],[Cycle]])-1,8)=0,Table1[[#This Row],[Cycle]]=1),"Yes","No")</f>
        <v>No</v>
      </c>
      <c r="E5205">
        <v>0</v>
      </c>
      <c r="F5205">
        <f t="shared" si="87"/>
        <v>0</v>
      </c>
      <c r="H5205">
        <v>1.6697466373443604</v>
      </c>
      <c r="I5205">
        <v>0</v>
      </c>
      <c r="J5205">
        <f>ROUND(Table1[[#This Row],[Discharge Time (s)]]/3600,3)</f>
        <v>0</v>
      </c>
    </row>
    <row r="5206" spans="1:10">
      <c r="A5206" t="s">
        <v>10</v>
      </c>
      <c r="B5206">
        <v>7</v>
      </c>
      <c r="C5206" s="20">
        <v>186</v>
      </c>
      <c r="D5206" t="str">
        <f>IF(OR(MOD((Table1[[#This Row],[Cycle]])-1,8)=0,Table1[[#This Row],[Cycle]]=1),"Yes","No")</f>
        <v>No</v>
      </c>
      <c r="E5206">
        <v>9.9984533438149999E-3</v>
      </c>
      <c r="F5206">
        <f t="shared" si="87"/>
        <v>9.9984533438149992</v>
      </c>
      <c r="H5206">
        <v>1.9323997497558594</v>
      </c>
      <c r="I5206">
        <v>57602.003878309755</v>
      </c>
      <c r="J5206">
        <f>ROUND(Table1[[#This Row],[Discharge Time (s)]]/3600,3)</f>
        <v>16.001000000000001</v>
      </c>
    </row>
    <row r="5207" spans="1:10">
      <c r="A5207" t="s">
        <v>10</v>
      </c>
      <c r="B5207">
        <v>7</v>
      </c>
      <c r="C5207" s="20">
        <v>187</v>
      </c>
      <c r="D5207" t="str">
        <f>IF(OR(MOD((Table1[[#This Row],[Cycle]])-1,8)=0,Table1[[#This Row],[Cycle]]=1),"Yes","No")</f>
        <v>No</v>
      </c>
      <c r="E5207">
        <v>1.0002385601224999E-2</v>
      </c>
      <c r="F5207">
        <f t="shared" si="87"/>
        <v>10.002385601224999</v>
      </c>
      <c r="H5207">
        <v>1.5395034551620483</v>
      </c>
      <c r="I5207">
        <v>57602.003811946051</v>
      </c>
      <c r="J5207">
        <f>ROUND(Table1[[#This Row],[Discharge Time (s)]]/3600,3)</f>
        <v>16.001000000000001</v>
      </c>
    </row>
    <row r="5208" spans="1:10">
      <c r="A5208" t="s">
        <v>10</v>
      </c>
      <c r="B5208">
        <v>7</v>
      </c>
      <c r="C5208" s="20">
        <v>188</v>
      </c>
      <c r="D5208" t="str">
        <f>IF(OR(MOD((Table1[[#This Row],[Cycle]])-1,8)=0,Table1[[#This Row],[Cycle]]=1),"Yes","No")</f>
        <v>No</v>
      </c>
      <c r="E5208">
        <v>9.9841539250220008E-3</v>
      </c>
      <c r="F5208">
        <f t="shared" si="87"/>
        <v>9.9841539250220013</v>
      </c>
      <c r="H5208">
        <v>1.6706032752990723</v>
      </c>
      <c r="I5208">
        <v>57602.003560522469</v>
      </c>
      <c r="J5208">
        <f>ROUND(Table1[[#This Row],[Discharge Time (s)]]/3600,3)</f>
        <v>16.001000000000001</v>
      </c>
    </row>
    <row r="5209" spans="1:10">
      <c r="A5209" t="s">
        <v>10</v>
      </c>
      <c r="B5209">
        <v>7</v>
      </c>
      <c r="C5209" s="20">
        <v>189</v>
      </c>
      <c r="D5209" t="str">
        <f>IF(OR(MOD((Table1[[#This Row],[Cycle]])-1,8)=0,Table1[[#This Row],[Cycle]]=1),"Yes","No")</f>
        <v>No</v>
      </c>
      <c r="E5209">
        <v>1.0015127671465E-2</v>
      </c>
      <c r="F5209">
        <f t="shared" si="87"/>
        <v>10.015127671465001</v>
      </c>
      <c r="H5209">
        <v>1.6274750232696533</v>
      </c>
      <c r="I5209">
        <v>57602.003588432119</v>
      </c>
      <c r="J5209">
        <f>ROUND(Table1[[#This Row],[Discharge Time (s)]]/3600,3)</f>
        <v>16.001000000000001</v>
      </c>
    </row>
    <row r="5210" spans="1:10">
      <c r="A5210" t="s">
        <v>10</v>
      </c>
      <c r="B5210">
        <v>7</v>
      </c>
      <c r="C5210" s="20">
        <v>190</v>
      </c>
      <c r="D5210" t="str">
        <f>IF(OR(MOD((Table1[[#This Row],[Cycle]])-1,8)=0,Table1[[#This Row],[Cycle]]=1),"Yes","No")</f>
        <v>No</v>
      </c>
      <c r="E5210">
        <v>1.0005069114400999E-2</v>
      </c>
      <c r="F5210">
        <f t="shared" si="87"/>
        <v>10.005069114401</v>
      </c>
      <c r="H5210">
        <v>1.6258058547973633</v>
      </c>
      <c r="I5210">
        <v>57602.003359268674</v>
      </c>
      <c r="J5210">
        <f>ROUND(Table1[[#This Row],[Discharge Time (s)]]/3600,3)</f>
        <v>16.001000000000001</v>
      </c>
    </row>
    <row r="5211" spans="1:10">
      <c r="A5211" t="s">
        <v>10</v>
      </c>
      <c r="B5211">
        <v>7</v>
      </c>
      <c r="C5211" s="20">
        <v>191</v>
      </c>
      <c r="D5211" t="str">
        <f>IF(OR(MOD((Table1[[#This Row],[Cycle]])-1,8)=0,Table1[[#This Row],[Cycle]]=1),"Yes","No")</f>
        <v>No</v>
      </c>
      <c r="E5211">
        <v>1.0003102984629E-2</v>
      </c>
      <c r="F5211">
        <f t="shared" si="87"/>
        <v>10.003102984628999</v>
      </c>
      <c r="H5211">
        <v>1.5834891796112061</v>
      </c>
      <c r="I5211">
        <v>57602.003370661085</v>
      </c>
      <c r="J5211">
        <f>ROUND(Table1[[#This Row],[Discharge Time (s)]]/3600,3)</f>
        <v>16.001000000000001</v>
      </c>
    </row>
    <row r="5212" spans="1:10">
      <c r="A5212" t="s">
        <v>10</v>
      </c>
      <c r="B5212">
        <v>7</v>
      </c>
      <c r="C5212" s="20">
        <v>192</v>
      </c>
      <c r="D5212" t="str">
        <f>IF(OR(MOD((Table1[[#This Row],[Cycle]])-1,8)=0,Table1[[#This Row],[Cycle]]=1),"Yes","No")</f>
        <v>No</v>
      </c>
      <c r="E5212">
        <v>0</v>
      </c>
      <c r="F5212">
        <f t="shared" ref="F5212:F5269" si="88">1000*E5212</f>
        <v>0</v>
      </c>
      <c r="H5212">
        <v>1.5834891796112061</v>
      </c>
      <c r="I5212">
        <v>0</v>
      </c>
      <c r="J5212">
        <f>ROUND(Table1[[#This Row],[Discharge Time (s)]]/3600,3)</f>
        <v>0</v>
      </c>
    </row>
    <row r="5213" spans="1:10">
      <c r="A5213" t="s">
        <v>10</v>
      </c>
      <c r="B5213">
        <v>7</v>
      </c>
      <c r="C5213" s="20">
        <v>194</v>
      </c>
      <c r="D5213" t="str">
        <f>IF(OR(MOD((Table1[[#This Row],[Cycle]])-1,8)=0,Table1[[#This Row],[Cycle]]=1),"Yes","No")</f>
        <v>No</v>
      </c>
      <c r="E5213">
        <v>1.0016834816203E-2</v>
      </c>
      <c r="F5213">
        <f t="shared" si="88"/>
        <v>10.016834816203</v>
      </c>
      <c r="H5213">
        <v>1.888481616973877</v>
      </c>
      <c r="I5213">
        <v>57601.999187055517</v>
      </c>
      <c r="J5213">
        <f>ROUND(Table1[[#This Row],[Discharge Time (s)]]/3600,3)</f>
        <v>16.001000000000001</v>
      </c>
    </row>
    <row r="5214" spans="1:10">
      <c r="A5214" t="s">
        <v>10</v>
      </c>
      <c r="B5214">
        <v>7</v>
      </c>
      <c r="C5214" s="20">
        <v>195</v>
      </c>
      <c r="D5214" t="str">
        <f>IF(OR(MOD((Table1[[#This Row],[Cycle]])-1,8)=0,Table1[[#This Row],[Cycle]]=1),"Yes","No")</f>
        <v>No</v>
      </c>
      <c r="E5214">
        <v>1.0018915758782001E-2</v>
      </c>
      <c r="F5214">
        <f t="shared" si="88"/>
        <v>10.018915758782001</v>
      </c>
      <c r="H5214">
        <v>1.6266399621963501</v>
      </c>
      <c r="I5214">
        <v>57602.005172122197</v>
      </c>
      <c r="J5214">
        <f>ROUND(Table1[[#This Row],[Discharge Time (s)]]/3600,3)</f>
        <v>16.001000000000001</v>
      </c>
    </row>
    <row r="5215" spans="1:10">
      <c r="A5215" t="s">
        <v>10</v>
      </c>
      <c r="B5215">
        <v>7</v>
      </c>
      <c r="C5215" s="20">
        <v>196</v>
      </c>
      <c r="D5215" t="str">
        <f>IF(OR(MOD((Table1[[#This Row],[Cycle]])-1,8)=0,Table1[[#This Row],[Cycle]]=1),"Yes","No")</f>
        <v>No</v>
      </c>
      <c r="E5215">
        <v>1.0014979856990999E-2</v>
      </c>
      <c r="F5215">
        <f t="shared" si="88"/>
        <v>10.014979856990999</v>
      </c>
      <c r="H5215">
        <v>1.5387134552001953</v>
      </c>
      <c r="I5215">
        <v>57602.004348198549</v>
      </c>
      <c r="J5215">
        <f>ROUND(Table1[[#This Row],[Discharge Time (s)]]/3600,3)</f>
        <v>16.001000000000001</v>
      </c>
    </row>
    <row r="5216" spans="1:10">
      <c r="A5216" t="s">
        <v>10</v>
      </c>
      <c r="B5216">
        <v>7</v>
      </c>
      <c r="C5216" s="20">
        <v>197</v>
      </c>
      <c r="D5216" t="str">
        <f>IF(OR(MOD((Table1[[#This Row],[Cycle]])-1,8)=0,Table1[[#This Row],[Cycle]]=1),"Yes","No")</f>
        <v>No</v>
      </c>
      <c r="E5216">
        <v>9.9935496006649995E-3</v>
      </c>
      <c r="F5216">
        <f t="shared" si="88"/>
        <v>9.9935496006650002</v>
      </c>
      <c r="H5216">
        <v>1.6258058547973633</v>
      </c>
      <c r="I5216">
        <v>57602.003536748714</v>
      </c>
      <c r="J5216">
        <f>ROUND(Table1[[#This Row],[Discharge Time (s)]]/3600,3)</f>
        <v>16.001000000000001</v>
      </c>
    </row>
    <row r="5217" spans="1:10">
      <c r="A5217" t="s">
        <v>10</v>
      </c>
      <c r="B5217">
        <v>7</v>
      </c>
      <c r="C5217" s="20">
        <v>198</v>
      </c>
      <c r="D5217" t="str">
        <f>IF(OR(MOD((Table1[[#This Row],[Cycle]])-1,8)=0,Table1[[#This Row],[Cycle]]=1),"Yes","No")</f>
        <v>No</v>
      </c>
      <c r="E5217">
        <v>9.9831227065580001E-3</v>
      </c>
      <c r="F5217">
        <f t="shared" si="88"/>
        <v>9.9831227065579995</v>
      </c>
      <c r="H5217">
        <v>1.5834891796112061</v>
      </c>
      <c r="I5217">
        <v>57602.0037865505</v>
      </c>
      <c r="J5217">
        <f>ROUND(Table1[[#This Row],[Discharge Time (s)]]/3600,3)</f>
        <v>16.001000000000001</v>
      </c>
    </row>
    <row r="5218" spans="1:10">
      <c r="A5218" t="s">
        <v>10</v>
      </c>
      <c r="B5218">
        <v>7</v>
      </c>
      <c r="C5218" s="20">
        <v>199</v>
      </c>
      <c r="D5218" t="str">
        <f>IF(OR(MOD((Table1[[#This Row],[Cycle]])-1,8)=0,Table1[[#This Row],[Cycle]]=1),"Yes","No")</f>
        <v>No</v>
      </c>
      <c r="E5218">
        <v>9.9912015330679994E-3</v>
      </c>
      <c r="F5218">
        <f t="shared" si="88"/>
        <v>9.9912015330679989</v>
      </c>
      <c r="H5218">
        <v>1.7128088474273682</v>
      </c>
      <c r="I5218">
        <v>57602.010232347922</v>
      </c>
      <c r="J5218">
        <f>ROUND(Table1[[#This Row],[Discharge Time (s)]]/3600,3)</f>
        <v>16.001000000000001</v>
      </c>
    </row>
    <row r="5219" spans="1:10">
      <c r="A5219" t="s">
        <v>10</v>
      </c>
      <c r="B5219">
        <v>7</v>
      </c>
      <c r="C5219" s="20">
        <v>200</v>
      </c>
      <c r="D5219" t="str">
        <f>IF(OR(MOD((Table1[[#This Row],[Cycle]])-1,8)=0,Table1[[#This Row],[Cycle]]=1),"Yes","No")</f>
        <v>No</v>
      </c>
      <c r="E5219">
        <v>0</v>
      </c>
      <c r="F5219">
        <f t="shared" si="88"/>
        <v>0</v>
      </c>
      <c r="H5219">
        <v>1.7128088474273682</v>
      </c>
      <c r="I5219">
        <v>0</v>
      </c>
      <c r="J5219">
        <f>ROUND(Table1[[#This Row],[Discharge Time (s)]]/3600,3)</f>
        <v>0</v>
      </c>
    </row>
    <row r="5220" spans="1:10">
      <c r="A5220" t="s">
        <v>10</v>
      </c>
      <c r="B5220">
        <v>7</v>
      </c>
      <c r="C5220" s="20">
        <v>202</v>
      </c>
      <c r="D5220" t="str">
        <f>IF(OR(MOD((Table1[[#This Row],[Cycle]])-1,8)=0,Table1[[#This Row],[Cycle]]=1),"Yes","No")</f>
        <v>No</v>
      </c>
      <c r="E5220">
        <v>9.9895341968109994E-3</v>
      </c>
      <c r="F5220">
        <f t="shared" si="88"/>
        <v>9.9895341968109985</v>
      </c>
      <c r="H5220">
        <v>1.9323997497558594</v>
      </c>
      <c r="I5220">
        <v>57602.003713756261</v>
      </c>
      <c r="J5220">
        <f>ROUND(Table1[[#This Row],[Discharge Time (s)]]/3600,3)</f>
        <v>16.001000000000001</v>
      </c>
    </row>
    <row r="5221" spans="1:10">
      <c r="A5221" t="s">
        <v>10</v>
      </c>
      <c r="B5221">
        <v>7</v>
      </c>
      <c r="C5221" s="20">
        <v>203</v>
      </c>
      <c r="D5221" t="str">
        <f>IF(OR(MOD((Table1[[#This Row],[Cycle]])-1,8)=0,Table1[[#This Row],[Cycle]]=1),"Yes","No")</f>
        <v>No</v>
      </c>
      <c r="E5221">
        <v>9.9921647243369997E-3</v>
      </c>
      <c r="F5221">
        <f t="shared" si="88"/>
        <v>9.992164724337</v>
      </c>
      <c r="H5221">
        <v>1.6697466373443604</v>
      </c>
      <c r="I5221">
        <v>57602.003751708595</v>
      </c>
      <c r="J5221">
        <f>ROUND(Table1[[#This Row],[Discharge Time (s)]]/3600,3)</f>
        <v>16.001000000000001</v>
      </c>
    </row>
    <row r="5222" spans="1:10">
      <c r="A5222" t="s">
        <v>10</v>
      </c>
      <c r="B5222">
        <v>7</v>
      </c>
      <c r="C5222" s="13">
        <v>1</v>
      </c>
      <c r="D5222" t="str">
        <f>IF(OR(MOD((Table1[[#This Row],[Cycle]])-1,8)=0,Table1[[#This Row],[Cycle]]=1),"Yes","No")</f>
        <v>Yes</v>
      </c>
      <c r="E5222">
        <v>1.7501323482009001E-2</v>
      </c>
      <c r="F5222">
        <f t="shared" si="88"/>
        <v>17.501323482009003</v>
      </c>
      <c r="H5222">
        <v>1.3614635467529297</v>
      </c>
      <c r="I5222">
        <v>106567.2438132145</v>
      </c>
      <c r="J5222">
        <f>ROUND(Table1[[#This Row],[Discharge Time (s)]]/3600,3)</f>
        <v>29.602</v>
      </c>
    </row>
    <row r="5223" spans="1:10">
      <c r="A5223" t="s">
        <v>10</v>
      </c>
      <c r="B5223">
        <v>7</v>
      </c>
      <c r="C5223" s="13">
        <v>9</v>
      </c>
      <c r="D5223" t="str">
        <f>IF(OR(MOD((Table1[[#This Row],[Cycle]])-1,8)=0,Table1[[#This Row],[Cycle]]=1),"Yes","No")</f>
        <v>Yes</v>
      </c>
      <c r="E5223">
        <v>1.7066133006086E-2</v>
      </c>
      <c r="F5223">
        <f t="shared" si="88"/>
        <v>17.066133006086002</v>
      </c>
      <c r="H5223">
        <v>1.3175452947616577</v>
      </c>
      <c r="I5223">
        <v>105361.88834339786</v>
      </c>
      <c r="J5223">
        <f>ROUND(Table1[[#This Row],[Discharge Time (s)]]/3600,3)</f>
        <v>29.266999999999999</v>
      </c>
    </row>
    <row r="5224" spans="1:10">
      <c r="A5224" t="s">
        <v>10</v>
      </c>
      <c r="B5224">
        <v>7</v>
      </c>
      <c r="C5224" s="13">
        <v>17</v>
      </c>
      <c r="D5224" t="str">
        <f>IF(OR(MOD((Table1[[#This Row],[Cycle]])-1,8)=0,Table1[[#This Row],[Cycle]]=1),"Yes","No")</f>
        <v>Yes</v>
      </c>
      <c r="E5224">
        <v>1.6978902080838E-2</v>
      </c>
      <c r="F5224">
        <f t="shared" si="88"/>
        <v>16.978902080838001</v>
      </c>
      <c r="H5224">
        <v>1.2749340534210205</v>
      </c>
      <c r="I5224">
        <v>104514.87083256296</v>
      </c>
      <c r="J5224">
        <f>ROUND(Table1[[#This Row],[Discharge Time (s)]]/3600,3)</f>
        <v>29.032</v>
      </c>
    </row>
    <row r="5225" spans="1:10">
      <c r="A5225" t="s">
        <v>10</v>
      </c>
      <c r="B5225">
        <v>7</v>
      </c>
      <c r="C5225" s="13">
        <v>25</v>
      </c>
      <c r="D5225" t="str">
        <f>IF(OR(MOD((Table1[[#This Row],[Cycle]])-1,8)=0,Table1[[#This Row],[Cycle]]=1),"Yes","No")</f>
        <v>Yes</v>
      </c>
      <c r="E5225">
        <v>1.6874378203230001E-2</v>
      </c>
      <c r="F5225">
        <f t="shared" si="88"/>
        <v>16.874378203230002</v>
      </c>
      <c r="H5225">
        <v>1.3621616363525391</v>
      </c>
      <c r="I5225">
        <v>103961.19149513176</v>
      </c>
      <c r="J5225">
        <f>ROUND(Table1[[#This Row],[Discharge Time (s)]]/3600,3)</f>
        <v>28.878</v>
      </c>
    </row>
    <row r="5226" spans="1:10">
      <c r="A5226" t="s">
        <v>10</v>
      </c>
      <c r="B5226">
        <v>7</v>
      </c>
      <c r="C5226" s="13">
        <v>33</v>
      </c>
      <c r="D5226" t="str">
        <f>IF(OR(MOD((Table1[[#This Row],[Cycle]])-1,8)=0,Table1[[#This Row],[Cycle]]=1),"Yes","No")</f>
        <v>Yes</v>
      </c>
      <c r="E5226">
        <v>1.6806916658206002E-2</v>
      </c>
      <c r="F5226">
        <f t="shared" si="88"/>
        <v>16.806916658206003</v>
      </c>
      <c r="H5226">
        <v>1.3188972473144531</v>
      </c>
      <c r="I5226">
        <v>103512.71556265988</v>
      </c>
      <c r="J5226">
        <f>ROUND(Table1[[#This Row],[Discharge Time (s)]]/3600,3)</f>
        <v>28.754000000000001</v>
      </c>
    </row>
    <row r="5227" spans="1:10">
      <c r="A5227" t="s">
        <v>10</v>
      </c>
      <c r="B5227">
        <v>7</v>
      </c>
      <c r="C5227" s="13">
        <v>41</v>
      </c>
      <c r="D5227" t="str">
        <f>IF(OR(MOD((Table1[[#This Row],[Cycle]])-1,8)=0,Table1[[#This Row],[Cycle]]=1),"Yes","No")</f>
        <v>Yes</v>
      </c>
      <c r="E5227">
        <v>1.6739353739796001E-2</v>
      </c>
      <c r="F5227">
        <f t="shared" si="88"/>
        <v>16.739353739796002</v>
      </c>
      <c r="H5227">
        <v>1.3614635467529297</v>
      </c>
      <c r="I5227">
        <v>103276.07026926643</v>
      </c>
      <c r="J5227">
        <f>ROUND(Table1[[#This Row],[Discharge Time (s)]]/3600,3)</f>
        <v>28.687999999999999</v>
      </c>
    </row>
    <row r="5228" spans="1:10">
      <c r="A5228" t="s">
        <v>10</v>
      </c>
      <c r="B5228">
        <v>7</v>
      </c>
      <c r="C5228" s="13">
        <v>49</v>
      </c>
      <c r="D5228" t="str">
        <f>IF(OR(MOD((Table1[[#This Row],[Cycle]])-1,8)=0,Table1[[#This Row],[Cycle]]=1),"Yes","No")</f>
        <v>Yes</v>
      </c>
      <c r="E5228">
        <v>1.6710236877377001E-2</v>
      </c>
      <c r="F5228">
        <f t="shared" si="88"/>
        <v>16.710236877377</v>
      </c>
      <c r="H5228">
        <v>1.3188972473144531</v>
      </c>
      <c r="I5228">
        <v>103051.03720548422</v>
      </c>
      <c r="J5228">
        <f>ROUND(Table1[[#This Row],[Discharge Time (s)]]/3600,3)</f>
        <v>28.625</v>
      </c>
    </row>
    <row r="5229" spans="1:10">
      <c r="A5229" t="s">
        <v>10</v>
      </c>
      <c r="B5229">
        <v>7</v>
      </c>
      <c r="C5229" s="13">
        <v>57</v>
      </c>
      <c r="D5229" t="str">
        <f>IF(OR(MOD((Table1[[#This Row],[Cycle]])-1,8)=0,Table1[[#This Row],[Cycle]]=1),"Yes","No")</f>
        <v>Yes</v>
      </c>
      <c r="E5229">
        <v>1.6671296542242E-2</v>
      </c>
      <c r="F5229">
        <f t="shared" si="88"/>
        <v>16.671296542242001</v>
      </c>
      <c r="H5229">
        <v>1.4053816795349121</v>
      </c>
      <c r="I5229">
        <v>102640.94917082228</v>
      </c>
      <c r="J5229">
        <f>ROUND(Table1[[#This Row],[Discharge Time (s)]]/3600,3)</f>
        <v>28.510999999999999</v>
      </c>
    </row>
    <row r="5230" spans="1:10">
      <c r="A5230" t="s">
        <v>10</v>
      </c>
      <c r="B5230">
        <v>7</v>
      </c>
      <c r="C5230" s="13">
        <v>65</v>
      </c>
      <c r="D5230" t="str">
        <f>IF(OR(MOD((Table1[[#This Row],[Cycle]])-1,8)=0,Table1[[#This Row],[Cycle]]=1),"Yes","No")</f>
        <v>Yes</v>
      </c>
      <c r="E5230">
        <v>1.6623088883534001E-2</v>
      </c>
      <c r="F5230">
        <f t="shared" si="88"/>
        <v>16.623088883533999</v>
      </c>
      <c r="H5230">
        <v>1.3195743560791016</v>
      </c>
      <c r="I5230">
        <v>102410.23129246708</v>
      </c>
      <c r="J5230">
        <f>ROUND(Table1[[#This Row],[Discharge Time (s)]]/3600,3)</f>
        <v>28.446999999999999</v>
      </c>
    </row>
    <row r="5231" spans="1:10">
      <c r="A5231" t="s">
        <v>10</v>
      </c>
      <c r="B5231">
        <v>7</v>
      </c>
      <c r="C5231" s="13">
        <v>73</v>
      </c>
      <c r="D5231" t="str">
        <f>IF(OR(MOD((Table1[[#This Row],[Cycle]])-1,8)=0,Table1[[#This Row],[Cycle]]=1),"Yes","No")</f>
        <v>Yes</v>
      </c>
      <c r="E5231">
        <v>1.6579902415725E-2</v>
      </c>
      <c r="F5231">
        <f t="shared" si="88"/>
        <v>16.579902415725002</v>
      </c>
      <c r="H5231">
        <v>1.4500430822372437</v>
      </c>
      <c r="I5231">
        <v>102172.36755556808</v>
      </c>
      <c r="J5231">
        <f>ROUND(Table1[[#This Row],[Discharge Time (s)]]/3600,3)</f>
        <v>28.381</v>
      </c>
    </row>
    <row r="5232" spans="1:10">
      <c r="A5232" t="s">
        <v>10</v>
      </c>
      <c r="B5232">
        <v>7</v>
      </c>
      <c r="C5232" s="13">
        <v>81</v>
      </c>
      <c r="D5232" t="str">
        <f>IF(OR(MOD((Table1[[#This Row],[Cycle]])-1,8)=0,Table1[[#This Row],[Cycle]]=1),"Yes","No")</f>
        <v>Yes</v>
      </c>
      <c r="E5232">
        <v>1.6572277580286999E-2</v>
      </c>
      <c r="F5232">
        <f t="shared" si="88"/>
        <v>16.572277580287</v>
      </c>
      <c r="H5232">
        <v>1.3188972473144531</v>
      </c>
      <c r="I5232">
        <v>101795.04800837285</v>
      </c>
      <c r="J5232">
        <f>ROUND(Table1[[#This Row],[Discharge Time (s)]]/3600,3)</f>
        <v>28.276</v>
      </c>
    </row>
    <row r="5233" spans="1:10">
      <c r="A5233" t="s">
        <v>10</v>
      </c>
      <c r="B5233">
        <v>7</v>
      </c>
      <c r="C5233" s="13">
        <v>89</v>
      </c>
      <c r="D5233" t="str">
        <f>IF(OR(MOD((Table1[[#This Row],[Cycle]])-1,8)=0,Table1[[#This Row],[Cycle]]=1),"Yes","No")</f>
        <v>Yes</v>
      </c>
      <c r="E5233">
        <v>1.6499877071143001E-2</v>
      </c>
      <c r="F5233">
        <f t="shared" si="88"/>
        <v>16.499877071143001</v>
      </c>
      <c r="H5233">
        <v>1.4500430822372437</v>
      </c>
      <c r="I5233">
        <v>101591.76815313943</v>
      </c>
      <c r="J5233">
        <f>ROUND(Table1[[#This Row],[Discharge Time (s)]]/3600,3)</f>
        <v>28.22</v>
      </c>
    </row>
    <row r="5234" spans="1:10">
      <c r="A5234" t="s">
        <v>10</v>
      </c>
      <c r="B5234">
        <v>7</v>
      </c>
      <c r="C5234" s="13">
        <v>97</v>
      </c>
      <c r="D5234" t="str">
        <f>IF(OR(MOD((Table1[[#This Row],[Cycle]])-1,8)=0,Table1[[#This Row],[Cycle]]=1),"Yes","No")</f>
        <v>Yes</v>
      </c>
      <c r="E5234">
        <v>1.646319118684E-2</v>
      </c>
      <c r="F5234">
        <f t="shared" si="88"/>
        <v>16.46319118684</v>
      </c>
      <c r="H5234">
        <v>1.4932180643081665</v>
      </c>
      <c r="I5234">
        <v>101430.08327010978</v>
      </c>
      <c r="J5234">
        <f>ROUND(Table1[[#This Row],[Discharge Time (s)]]/3600,3)</f>
        <v>28.175000000000001</v>
      </c>
    </row>
    <row r="5235" spans="1:10">
      <c r="A5235" t="s">
        <v>10</v>
      </c>
      <c r="B5235">
        <v>7</v>
      </c>
      <c r="C5235" s="13">
        <v>105</v>
      </c>
      <c r="D5235" t="str">
        <f>IF(OR(MOD((Table1[[#This Row],[Cycle]])-1,8)=0,Table1[[#This Row],[Cycle]]=1),"Yes","No")</f>
        <v>Yes</v>
      </c>
      <c r="E5235">
        <v>1.6436832454206001E-2</v>
      </c>
      <c r="F5235">
        <f t="shared" si="88"/>
        <v>16.436832454206002</v>
      </c>
      <c r="H5235">
        <v>1.4507870674133301</v>
      </c>
      <c r="I5235">
        <v>101250.20255348372</v>
      </c>
      <c r="J5235">
        <f>ROUND(Table1[[#This Row],[Discharge Time (s)]]/3600,3)</f>
        <v>28.125</v>
      </c>
    </row>
    <row r="5236" spans="1:10">
      <c r="A5236" t="s">
        <v>10</v>
      </c>
      <c r="B5236">
        <v>7</v>
      </c>
      <c r="C5236" s="13">
        <v>113</v>
      </c>
      <c r="D5236" t="str">
        <f>IF(OR(MOD((Table1[[#This Row],[Cycle]])-1,8)=0,Table1[[#This Row],[Cycle]]=1),"Yes","No")</f>
        <v>Yes</v>
      </c>
      <c r="E5236">
        <v>1.6394123423339999E-2</v>
      </c>
      <c r="F5236">
        <f t="shared" si="88"/>
        <v>16.394123423339998</v>
      </c>
      <c r="H5236">
        <v>1.4507870674133301</v>
      </c>
      <c r="I5236">
        <v>100974.29112408972</v>
      </c>
      <c r="J5236">
        <f>ROUND(Table1[[#This Row],[Discharge Time (s)]]/3600,3)</f>
        <v>28.047999999999998</v>
      </c>
    </row>
    <row r="5237" spans="1:10">
      <c r="A5237" t="s">
        <v>10</v>
      </c>
      <c r="B5237">
        <v>7</v>
      </c>
      <c r="C5237" s="13">
        <v>121</v>
      </c>
      <c r="D5237" t="str">
        <f>IF(OR(MOD((Table1[[#This Row],[Cycle]])-1,8)=0,Table1[[#This Row],[Cycle]]=1),"Yes","No")</f>
        <v>Yes</v>
      </c>
      <c r="E5237">
        <v>1.6344329241379001E-2</v>
      </c>
      <c r="F5237">
        <f t="shared" si="88"/>
        <v>16.344329241379</v>
      </c>
      <c r="H5237">
        <v>1.5810543298721313</v>
      </c>
      <c r="I5237">
        <v>100653.32092874256</v>
      </c>
      <c r="J5237">
        <f>ROUND(Table1[[#This Row],[Discharge Time (s)]]/3600,3)</f>
        <v>27.959</v>
      </c>
    </row>
    <row r="5238" spans="1:10">
      <c r="A5238" t="s">
        <v>10</v>
      </c>
      <c r="B5238">
        <v>7</v>
      </c>
      <c r="C5238" s="13">
        <v>129</v>
      </c>
      <c r="D5238" t="str">
        <f>IF(OR(MOD((Table1[[#This Row],[Cycle]])-1,8)=0,Table1[[#This Row],[Cycle]]=1),"Yes","No")</f>
        <v>Yes</v>
      </c>
      <c r="E5238">
        <v>1.6319836951139002E-2</v>
      </c>
      <c r="F5238">
        <f t="shared" si="88"/>
        <v>16.319836951139003</v>
      </c>
      <c r="H5238">
        <v>1.4947502613067627</v>
      </c>
      <c r="I5238">
        <v>100531.95010302716</v>
      </c>
      <c r="J5238">
        <f>ROUND(Table1[[#This Row],[Discharge Time (s)]]/3600,3)</f>
        <v>27.925999999999998</v>
      </c>
    </row>
    <row r="5239" spans="1:10">
      <c r="A5239" t="s">
        <v>10</v>
      </c>
      <c r="B5239">
        <v>7</v>
      </c>
      <c r="C5239" s="13">
        <v>137</v>
      </c>
      <c r="D5239" t="str">
        <f>IF(OR(MOD((Table1[[#This Row],[Cycle]])-1,8)=0,Table1[[#This Row],[Cycle]]=1),"Yes","No")</f>
        <v>Yes</v>
      </c>
      <c r="E5239">
        <v>1.6294352760124E-2</v>
      </c>
      <c r="F5239">
        <f t="shared" si="88"/>
        <v>16.294352760123999</v>
      </c>
      <c r="H5239">
        <v>1.5810543298721313</v>
      </c>
      <c r="I5239">
        <v>100221.92023060856</v>
      </c>
      <c r="J5239">
        <f>ROUND(Table1[[#This Row],[Discharge Time (s)]]/3600,3)</f>
        <v>27.838999999999999</v>
      </c>
    </row>
    <row r="5240" spans="1:10">
      <c r="A5240" t="s">
        <v>10</v>
      </c>
      <c r="B5240">
        <v>7</v>
      </c>
      <c r="C5240" s="13">
        <v>145</v>
      </c>
      <c r="D5240" t="str">
        <f>IF(OR(MOD((Table1[[#This Row],[Cycle]])-1,8)=0,Table1[[#This Row],[Cycle]]=1),"Yes","No")</f>
        <v>Yes</v>
      </c>
      <c r="E5240">
        <v>1.6254480305528E-2</v>
      </c>
      <c r="F5240">
        <f t="shared" si="88"/>
        <v>16.254480305528002</v>
      </c>
      <c r="H5240">
        <v>1.5387134552001953</v>
      </c>
      <c r="I5240">
        <v>100044.42952680262</v>
      </c>
      <c r="J5240">
        <f>ROUND(Table1[[#This Row],[Discharge Time (s)]]/3600,3)</f>
        <v>27.79</v>
      </c>
    </row>
    <row r="5241" spans="1:10">
      <c r="A5241" t="s">
        <v>10</v>
      </c>
      <c r="B5241">
        <v>7</v>
      </c>
      <c r="C5241" s="13">
        <v>153</v>
      </c>
      <c r="D5241" t="str">
        <f>IF(OR(MOD((Table1[[#This Row],[Cycle]])-1,8)=0,Table1[[#This Row],[Cycle]]=1),"Yes","No")</f>
        <v>Yes</v>
      </c>
      <c r="E5241">
        <v>1.622962731205E-2</v>
      </c>
      <c r="F5241">
        <f t="shared" si="88"/>
        <v>16.229627312049999</v>
      </c>
      <c r="H5241">
        <v>1.4075459241867065</v>
      </c>
      <c r="I5241">
        <v>99862.239495754606</v>
      </c>
      <c r="J5241">
        <f>ROUND(Table1[[#This Row],[Discharge Time (s)]]/3600,3)</f>
        <v>27.74</v>
      </c>
    </row>
    <row r="5242" spans="1:10">
      <c r="A5242" t="s">
        <v>10</v>
      </c>
      <c r="B5242">
        <v>7</v>
      </c>
      <c r="C5242" s="13">
        <v>161</v>
      </c>
      <c r="D5242" t="str">
        <f>IF(OR(MOD((Table1[[#This Row],[Cycle]])-1,8)=0,Table1[[#This Row],[Cycle]]=1),"Yes","No")</f>
        <v>Yes</v>
      </c>
      <c r="E5242">
        <v>1.6211701632677999E-2</v>
      </c>
      <c r="F5242">
        <f t="shared" si="88"/>
        <v>16.211701632678</v>
      </c>
      <c r="H5242">
        <v>1.6249725818634033</v>
      </c>
      <c r="I5242">
        <v>99768.498264133217</v>
      </c>
      <c r="J5242">
        <f>ROUND(Table1[[#This Row],[Discharge Time (s)]]/3600,3)</f>
        <v>27.713000000000001</v>
      </c>
    </row>
    <row r="5243" spans="1:10">
      <c r="A5243" t="s">
        <v>10</v>
      </c>
      <c r="B5243">
        <v>7</v>
      </c>
      <c r="C5243" s="13">
        <v>169</v>
      </c>
      <c r="D5243" t="str">
        <f>IF(OR(MOD((Table1[[#This Row],[Cycle]])-1,8)=0,Table1[[#This Row],[Cycle]]=1),"Yes","No")</f>
        <v>Yes</v>
      </c>
      <c r="E5243">
        <v>1.6215241549287999E-2</v>
      </c>
      <c r="F5243">
        <f t="shared" si="88"/>
        <v>16.215241549287999</v>
      </c>
      <c r="H5243">
        <v>1.6258058547973633</v>
      </c>
      <c r="I5243">
        <v>99491.979611861156</v>
      </c>
      <c r="J5243">
        <f>ROUND(Table1[[#This Row],[Discharge Time (s)]]/3600,3)</f>
        <v>27.637</v>
      </c>
    </row>
    <row r="5244" spans="1:10">
      <c r="A5244" t="s">
        <v>10</v>
      </c>
      <c r="B5244">
        <v>7</v>
      </c>
      <c r="C5244" s="13">
        <v>177</v>
      </c>
      <c r="D5244" t="str">
        <f>IF(OR(MOD((Table1[[#This Row],[Cycle]])-1,8)=0,Table1[[#This Row],[Cycle]]=1),"Yes","No")</f>
        <v>Yes</v>
      </c>
      <c r="E5244">
        <v>1.6158858406267001E-2</v>
      </c>
      <c r="F5244">
        <f t="shared" si="88"/>
        <v>16.158858406267001</v>
      </c>
      <c r="H5244">
        <v>1.7128088474273682</v>
      </c>
      <c r="I5244">
        <v>99477.109487697511</v>
      </c>
      <c r="J5244">
        <f>ROUND(Table1[[#This Row],[Discharge Time (s)]]/3600,3)</f>
        <v>27.632999999999999</v>
      </c>
    </row>
    <row r="5245" spans="1:10">
      <c r="A5245" t="s">
        <v>10</v>
      </c>
      <c r="B5245">
        <v>7</v>
      </c>
      <c r="C5245" s="13">
        <v>185</v>
      </c>
      <c r="D5245" t="str">
        <f>IF(OR(MOD((Table1[[#This Row],[Cycle]])-1,8)=0,Table1[[#This Row],[Cycle]]=1),"Yes","No")</f>
        <v>Yes</v>
      </c>
      <c r="E5245">
        <v>1.6192698743634999E-2</v>
      </c>
      <c r="F5245">
        <f t="shared" si="88"/>
        <v>16.192698743634999</v>
      </c>
      <c r="H5245">
        <v>1.6697466373443604</v>
      </c>
      <c r="I5245">
        <v>99053.702657859641</v>
      </c>
      <c r="J5245">
        <f>ROUND(Table1[[#This Row],[Discharge Time (s)]]/3600,3)</f>
        <v>27.515000000000001</v>
      </c>
    </row>
    <row r="5246" spans="1:10">
      <c r="A5246" t="s">
        <v>10</v>
      </c>
      <c r="B5246">
        <v>7</v>
      </c>
      <c r="C5246" s="13">
        <v>193</v>
      </c>
      <c r="D5246" t="str">
        <f>IF(OR(MOD((Table1[[#This Row],[Cycle]])-1,8)=0,Table1[[#This Row],[Cycle]]=1),"Yes","No")</f>
        <v>Yes</v>
      </c>
      <c r="E5246">
        <v>1.6126353077998E-2</v>
      </c>
      <c r="F5246">
        <f t="shared" si="88"/>
        <v>16.126353077998001</v>
      </c>
      <c r="H5246">
        <v>1.5826767683029175</v>
      </c>
      <c r="I5246">
        <v>98957.280581005718</v>
      </c>
      <c r="J5246">
        <f>ROUND(Table1[[#This Row],[Discharge Time (s)]]/3600,3)</f>
        <v>27.488</v>
      </c>
    </row>
    <row r="5247" spans="1:10">
      <c r="A5247" t="s">
        <v>10</v>
      </c>
      <c r="B5247">
        <v>7</v>
      </c>
      <c r="C5247" s="13">
        <v>201</v>
      </c>
      <c r="D5247" t="str">
        <f>IF(OR(MOD((Table1[[#This Row],[Cycle]])-1,8)=0,Table1[[#This Row],[Cycle]]=1),"Yes","No")</f>
        <v>Yes</v>
      </c>
      <c r="E5247">
        <v>1.6096841851856999E-2</v>
      </c>
      <c r="F5247">
        <f t="shared" si="88"/>
        <v>16.096841851857</v>
      </c>
      <c r="H5247">
        <v>1.6697466373443604</v>
      </c>
      <c r="I5247">
        <v>98841.062446136129</v>
      </c>
      <c r="J5247">
        <f>ROUND(Table1[[#This Row],[Discharge Time (s)]]/3600,3)</f>
        <v>27.456</v>
      </c>
    </row>
    <row r="5248" spans="1:10">
      <c r="A5248" t="s">
        <v>10</v>
      </c>
      <c r="B5248">
        <v>7</v>
      </c>
      <c r="C5248">
        <v>209</v>
      </c>
      <c r="D5248" t="str">
        <f>IF(OR(MOD((Table1[[#This Row],[Cycle]])-1,8)=0,Table1[[#This Row],[Cycle]]=1),"Yes","No")</f>
        <v>Yes</v>
      </c>
      <c r="E5248">
        <v>1.6082034513688E-2</v>
      </c>
      <c r="F5248">
        <f t="shared" si="88"/>
        <v>16.082034513688001</v>
      </c>
      <c r="H5248">
        <v>1.6266399621963501</v>
      </c>
      <c r="I5248">
        <v>98759.67338972108</v>
      </c>
      <c r="J5248">
        <f>ROUND(Table1[[#This Row],[Discharge Time (s)]]/3600,3)</f>
        <v>27.433</v>
      </c>
    </row>
    <row r="5249" spans="1:10">
      <c r="A5249" t="s">
        <v>10</v>
      </c>
      <c r="B5249">
        <v>7</v>
      </c>
      <c r="C5249">
        <v>217</v>
      </c>
      <c r="D5249" t="str">
        <f>IF(OR(MOD((Table1[[#This Row],[Cycle]])-1,8)=0,Table1[[#This Row],[Cycle]]=1),"Yes","No")</f>
        <v>Yes</v>
      </c>
      <c r="E5249">
        <v>1.6068895818700999E-2</v>
      </c>
      <c r="F5249">
        <f t="shared" si="88"/>
        <v>16.068895818700998</v>
      </c>
      <c r="H5249">
        <v>1.6697466373443604</v>
      </c>
      <c r="I5249">
        <v>98660.985643538283</v>
      </c>
      <c r="J5249">
        <f>ROUND(Table1[[#This Row],[Discharge Time (s)]]/3600,3)</f>
        <v>27.405999999999999</v>
      </c>
    </row>
    <row r="5250" spans="1:10">
      <c r="A5250" t="s">
        <v>10</v>
      </c>
      <c r="B5250">
        <v>7</v>
      </c>
      <c r="C5250">
        <v>225</v>
      </c>
      <c r="D5250" t="str">
        <f>IF(OR(MOD((Table1[[#This Row],[Cycle]])-1,8)=0,Table1[[#This Row],[Cycle]]=1),"Yes","No")</f>
        <v>Yes</v>
      </c>
      <c r="E5250">
        <v>1.6037904619794E-2</v>
      </c>
      <c r="F5250">
        <f t="shared" si="88"/>
        <v>16.037904619793999</v>
      </c>
      <c r="H5250">
        <v>1.6706032752990723</v>
      </c>
      <c r="I5250">
        <v>98459.289783431581</v>
      </c>
      <c r="J5250">
        <f>ROUND(Table1[[#This Row],[Discharge Time (s)]]/3600,3)</f>
        <v>27.35</v>
      </c>
    </row>
    <row r="5251" spans="1:10">
      <c r="A5251" t="s">
        <v>10</v>
      </c>
      <c r="B5251">
        <v>7</v>
      </c>
      <c r="C5251">
        <v>233</v>
      </c>
      <c r="D5251" t="str">
        <f>IF(OR(MOD((Table1[[#This Row],[Cycle]])-1,8)=0,Table1[[#This Row],[Cycle]]=1),"Yes","No")</f>
        <v>Yes</v>
      </c>
      <c r="E5251">
        <v>1.6023801775536001E-2</v>
      </c>
      <c r="F5251">
        <f t="shared" si="88"/>
        <v>16.023801775536</v>
      </c>
      <c r="H5251">
        <v>1.7576279640197754</v>
      </c>
      <c r="I5251">
        <v>98198.728121135719</v>
      </c>
      <c r="J5251">
        <f>ROUND(Table1[[#This Row],[Discharge Time (s)]]/3600,3)</f>
        <v>27.277000000000001</v>
      </c>
    </row>
    <row r="5252" spans="1:10">
      <c r="A5252" t="s">
        <v>10</v>
      </c>
      <c r="B5252">
        <v>7</v>
      </c>
      <c r="C5252">
        <v>241</v>
      </c>
      <c r="D5252" t="str">
        <f>IF(OR(MOD((Table1[[#This Row],[Cycle]])-1,8)=0,Table1[[#This Row],[Cycle]]=1),"Yes","No")</f>
        <v>Yes</v>
      </c>
      <c r="E5252">
        <v>1.6005736024616E-2</v>
      </c>
      <c r="F5252">
        <f t="shared" si="88"/>
        <v>16.005736024615999</v>
      </c>
      <c r="H5252">
        <v>1.7136873006820679</v>
      </c>
      <c r="I5252">
        <v>98010.797574286349</v>
      </c>
      <c r="J5252">
        <f>ROUND(Table1[[#This Row],[Discharge Time (s)]]/3600,3)</f>
        <v>27.225000000000001</v>
      </c>
    </row>
    <row r="5253" spans="1:10">
      <c r="A5253" t="s">
        <v>10</v>
      </c>
      <c r="B5253">
        <v>7</v>
      </c>
      <c r="C5253">
        <v>249</v>
      </c>
      <c r="D5253" t="str">
        <f>IF(OR(MOD((Table1[[#This Row],[Cycle]])-1,8)=0,Table1[[#This Row],[Cycle]]=1),"Yes","No")</f>
        <v>Yes</v>
      </c>
      <c r="E5253">
        <v>1.6006287952565999E-2</v>
      </c>
      <c r="F5253">
        <f t="shared" si="88"/>
        <v>16.006287952565998</v>
      </c>
      <c r="H5253">
        <v>1.8436185121536255</v>
      </c>
      <c r="I5253">
        <v>97958.868475271025</v>
      </c>
      <c r="J5253">
        <f>ROUND(Table1[[#This Row],[Discharge Time (s)]]/3600,3)</f>
        <v>27.210999999999999</v>
      </c>
    </row>
    <row r="5254" spans="1:10">
      <c r="A5254" t="s">
        <v>10</v>
      </c>
      <c r="B5254">
        <v>7</v>
      </c>
      <c r="C5254">
        <v>257</v>
      </c>
      <c r="D5254" t="str">
        <f>IF(OR(MOD((Table1[[#This Row],[Cycle]])-1,8)=0,Table1[[#This Row],[Cycle]]=1),"Yes","No")</f>
        <v>Yes</v>
      </c>
      <c r="E5254">
        <v>1.5972473551825999E-2</v>
      </c>
      <c r="F5254">
        <f t="shared" si="88"/>
        <v>15.972473551825999</v>
      </c>
      <c r="H5254">
        <v>1.6723192930221558</v>
      </c>
      <c r="I5254">
        <v>97654.031173439085</v>
      </c>
      <c r="J5254">
        <f>ROUND(Table1[[#This Row],[Discharge Time (s)]]/3600,3)</f>
        <v>27.126000000000001</v>
      </c>
    </row>
    <row r="5255" spans="1:10">
      <c r="A5255" t="s">
        <v>10</v>
      </c>
      <c r="B5255">
        <v>7</v>
      </c>
      <c r="C5255">
        <v>265</v>
      </c>
      <c r="D5255" t="str">
        <f>IF(OR(MOD((Table1[[#This Row],[Cycle]])-1,8)=0,Table1[[#This Row],[Cycle]]=1),"Yes","No")</f>
        <v>Yes</v>
      </c>
      <c r="E5255">
        <v>1.5938178349477999E-2</v>
      </c>
      <c r="F5255">
        <f t="shared" si="88"/>
        <v>15.938178349477999</v>
      </c>
      <c r="H5255">
        <v>1.7576279640197754</v>
      </c>
      <c r="I5255">
        <v>97457.768336633337</v>
      </c>
      <c r="J5255">
        <f>ROUND(Table1[[#This Row],[Discharge Time (s)]]/3600,3)</f>
        <v>27.071999999999999</v>
      </c>
    </row>
    <row r="5256" spans="1:10">
      <c r="A5256" t="s">
        <v>10</v>
      </c>
      <c r="B5256">
        <v>7</v>
      </c>
      <c r="C5256">
        <v>273</v>
      </c>
      <c r="D5256" t="str">
        <f>IF(OR(MOD((Table1[[#This Row],[Cycle]])-1,8)=0,Table1[[#This Row],[Cycle]]=1),"Yes","No")</f>
        <v>Yes</v>
      </c>
      <c r="E5256">
        <v>1.5937168581111001E-2</v>
      </c>
      <c r="F5256">
        <f t="shared" si="88"/>
        <v>15.937168581111001</v>
      </c>
      <c r="H5256">
        <v>1.7997227907180786</v>
      </c>
      <c r="I5256">
        <v>97406.884445621297</v>
      </c>
      <c r="J5256">
        <f>ROUND(Table1[[#This Row],[Discharge Time (s)]]/3600,3)</f>
        <v>27.056999999999999</v>
      </c>
    </row>
    <row r="5257" spans="1:10">
      <c r="A5257" t="s">
        <v>10</v>
      </c>
      <c r="B5257">
        <v>7</v>
      </c>
      <c r="C5257">
        <v>281</v>
      </c>
      <c r="D5257" t="str">
        <f>IF(OR(MOD((Table1[[#This Row],[Cycle]])-1,8)=0,Table1[[#This Row],[Cycle]]=1),"Yes","No")</f>
        <v>Yes</v>
      </c>
      <c r="E5257">
        <v>1.5898098342726E-2</v>
      </c>
      <c r="F5257">
        <f t="shared" si="88"/>
        <v>15.898098342726</v>
      </c>
      <c r="H5257">
        <v>1.7576279640197754</v>
      </c>
      <c r="I5257">
        <v>97175.184438146782</v>
      </c>
      <c r="J5257">
        <f>ROUND(Table1[[#This Row],[Discharge Time (s)]]/3600,3)</f>
        <v>26.992999999999999</v>
      </c>
    </row>
    <row r="5258" spans="1:10">
      <c r="A5258" t="s">
        <v>10</v>
      </c>
      <c r="B5258">
        <v>7</v>
      </c>
      <c r="C5258">
        <v>289</v>
      </c>
      <c r="D5258" t="str">
        <f>IF(OR(MOD((Table1[[#This Row],[Cycle]])-1,8)=0,Table1[[#This Row],[Cycle]]=1),"Yes","No")</f>
        <v>Yes</v>
      </c>
      <c r="E5258">
        <v>1.5870141079779E-2</v>
      </c>
      <c r="F5258">
        <f t="shared" si="88"/>
        <v>15.870141079779</v>
      </c>
      <c r="H5258">
        <v>1.7576279640197754</v>
      </c>
      <c r="I5258">
        <v>96953.571692219106</v>
      </c>
      <c r="J5258">
        <f>ROUND(Table1[[#This Row],[Discharge Time (s)]]/3600,3)</f>
        <v>26.931999999999999</v>
      </c>
    </row>
    <row r="5259" spans="1:10">
      <c r="A5259" t="s">
        <v>10</v>
      </c>
      <c r="B5259">
        <v>7</v>
      </c>
      <c r="C5259">
        <v>297</v>
      </c>
      <c r="D5259" t="str">
        <f>IF(OR(MOD((Table1[[#This Row],[Cycle]])-1,8)=0,Table1[[#This Row],[Cycle]]=1),"Yes","No")</f>
        <v>Yes</v>
      </c>
      <c r="E5259">
        <v>1.5855104405919002E-2</v>
      </c>
      <c r="F5259">
        <f t="shared" si="88"/>
        <v>15.855104405919002</v>
      </c>
      <c r="H5259">
        <v>1.8015687465667725</v>
      </c>
      <c r="I5259">
        <v>96812.90647867322</v>
      </c>
      <c r="J5259">
        <f>ROUND(Table1[[#This Row],[Discharge Time (s)]]/3600,3)</f>
        <v>26.891999999999999</v>
      </c>
    </row>
    <row r="5260" spans="1:10">
      <c r="A5260" t="s">
        <v>10</v>
      </c>
      <c r="B5260">
        <v>7</v>
      </c>
      <c r="C5260">
        <v>305</v>
      </c>
      <c r="D5260" t="str">
        <f>IF(OR(MOD((Table1[[#This Row],[Cycle]])-1,8)=0,Table1[[#This Row],[Cycle]]=1),"Yes","No")</f>
        <v>Yes</v>
      </c>
      <c r="E5260">
        <v>1.5852815997282999E-2</v>
      </c>
      <c r="F5260">
        <f t="shared" si="88"/>
        <v>15.852815997282999</v>
      </c>
      <c r="H5260">
        <v>1.8024929761886597</v>
      </c>
      <c r="I5260">
        <v>96555.932912691962</v>
      </c>
      <c r="J5260">
        <f>ROUND(Table1[[#This Row],[Discharge Time (s)]]/3600,3)</f>
        <v>26.821000000000002</v>
      </c>
    </row>
    <row r="5261" spans="1:10">
      <c r="A5261" t="s">
        <v>10</v>
      </c>
      <c r="B5261">
        <v>7</v>
      </c>
      <c r="C5261">
        <v>313</v>
      </c>
      <c r="D5261" t="str">
        <f>IF(OR(MOD((Table1[[#This Row],[Cycle]])-1,8)=0,Table1[[#This Row],[Cycle]]=1),"Yes","No")</f>
        <v>Yes</v>
      </c>
      <c r="E5261">
        <v>1.5805595793461E-2</v>
      </c>
      <c r="F5261">
        <f t="shared" si="88"/>
        <v>15.805595793461</v>
      </c>
      <c r="H5261">
        <v>1.8445634841918945</v>
      </c>
      <c r="I5261">
        <v>96283.999472910422</v>
      </c>
      <c r="J5261">
        <f>ROUND(Table1[[#This Row],[Discharge Time (s)]]/3600,3)</f>
        <v>26.745999999999999</v>
      </c>
    </row>
    <row r="5262" spans="1:10">
      <c r="A5262" t="s">
        <v>10</v>
      </c>
      <c r="B5262">
        <v>7</v>
      </c>
      <c r="C5262">
        <v>321</v>
      </c>
      <c r="D5262" t="str">
        <f>IF(OR(MOD((Table1[[#This Row],[Cycle]])-1,8)=0,Table1[[#This Row],[Cycle]]=1),"Yes","No")</f>
        <v>Yes</v>
      </c>
      <c r="E5262">
        <v>1.5775822183120999E-2</v>
      </c>
      <c r="F5262">
        <f t="shared" si="88"/>
        <v>15.775822183120999</v>
      </c>
      <c r="H5262">
        <v>1.84550940990448</v>
      </c>
      <c r="I5262">
        <v>96166.501162833461</v>
      </c>
      <c r="J5262">
        <f>ROUND(Table1[[#This Row],[Discharge Time (s)]]/3600,3)</f>
        <v>26.713000000000001</v>
      </c>
    </row>
    <row r="5263" spans="1:10">
      <c r="A5263" t="s">
        <v>10</v>
      </c>
      <c r="B5263">
        <v>7</v>
      </c>
      <c r="C5263">
        <v>329</v>
      </c>
      <c r="D5263" t="str">
        <f>IF(OR(MOD((Table1[[#This Row],[Cycle]])-1,8)=0,Table1[[#This Row],[Cycle]]=1),"Yes","No")</f>
        <v>Yes</v>
      </c>
      <c r="E5263">
        <v>1.5768088534311001E-2</v>
      </c>
      <c r="F5263">
        <f t="shared" si="88"/>
        <v>15.768088534311001</v>
      </c>
      <c r="H5263">
        <v>1.84550940990448</v>
      </c>
      <c r="I5263">
        <v>95946.462532546066</v>
      </c>
      <c r="J5263">
        <f>ROUND(Table1[[#This Row],[Discharge Time (s)]]/3600,3)</f>
        <v>26.652000000000001</v>
      </c>
    </row>
    <row r="5264" spans="1:10">
      <c r="A5264" t="s">
        <v>10</v>
      </c>
      <c r="B5264">
        <v>7</v>
      </c>
      <c r="C5264">
        <v>337</v>
      </c>
      <c r="D5264" t="str">
        <f>IF(OR(MOD((Table1[[#This Row],[Cycle]])-1,8)=0,Table1[[#This Row],[Cycle]]=1),"Yes","No")</f>
        <v>Yes</v>
      </c>
      <c r="E5264">
        <v>1.5748464667682999E-2</v>
      </c>
      <c r="F5264">
        <f t="shared" si="88"/>
        <v>15.748464667682999</v>
      </c>
      <c r="H5264">
        <v>1.888481616973877</v>
      </c>
      <c r="I5264">
        <v>95758.672689559782</v>
      </c>
      <c r="J5264">
        <f>ROUND(Table1[[#This Row],[Discharge Time (s)]]/3600,3)</f>
        <v>26.6</v>
      </c>
    </row>
    <row r="5265" spans="1:10">
      <c r="A5265" t="s">
        <v>10</v>
      </c>
      <c r="B5265">
        <v>7</v>
      </c>
      <c r="C5265">
        <v>345</v>
      </c>
      <c r="D5265" t="str">
        <f>IF(OR(MOD((Table1[[#This Row],[Cycle]])-1,8)=0,Table1[[#This Row],[Cycle]]=1),"Yes","No")</f>
        <v>Yes</v>
      </c>
      <c r="E5265">
        <v>1.5694692909445002E-2</v>
      </c>
      <c r="F5265">
        <f t="shared" si="88"/>
        <v>15.694692909445001</v>
      </c>
      <c r="H5265">
        <v>1.8445634841918945</v>
      </c>
      <c r="I5265">
        <v>95497.691643667305</v>
      </c>
      <c r="J5265">
        <f>ROUND(Table1[[#This Row],[Discharge Time (s)]]/3600,3)</f>
        <v>26.527000000000001</v>
      </c>
    </row>
    <row r="5266" spans="1:10">
      <c r="A5266" t="s">
        <v>10</v>
      </c>
      <c r="B5266">
        <v>7</v>
      </c>
      <c r="C5266">
        <v>353</v>
      </c>
      <c r="D5266" t="str">
        <f>IF(OR(MOD((Table1[[#This Row],[Cycle]])-1,8)=0,Table1[[#This Row],[Cycle]]=1),"Yes","No")</f>
        <v>Yes</v>
      </c>
      <c r="E5266">
        <v>1.5663457538743E-2</v>
      </c>
      <c r="F5266">
        <f t="shared" si="88"/>
        <v>15.663457538743</v>
      </c>
      <c r="H5266">
        <v>1.8024929761886597</v>
      </c>
      <c r="I5266">
        <v>95311.939178119399</v>
      </c>
      <c r="J5266">
        <f>ROUND(Table1[[#This Row],[Discharge Time (s)]]/3600,3)</f>
        <v>26.475999999999999</v>
      </c>
    </row>
    <row r="5267" spans="1:10">
      <c r="A5267" t="s">
        <v>10</v>
      </c>
      <c r="B5267">
        <v>7</v>
      </c>
      <c r="C5267">
        <v>361</v>
      </c>
      <c r="D5267" t="str">
        <f>IF(OR(MOD((Table1[[#This Row],[Cycle]])-1,8)=0,Table1[[#This Row],[Cycle]]=1),"Yes","No")</f>
        <v>Yes</v>
      </c>
      <c r="E5267">
        <v>1.5667642614364E-2</v>
      </c>
      <c r="F5267">
        <f t="shared" si="88"/>
        <v>15.667642614364</v>
      </c>
      <c r="H5267">
        <v>2.1091535091400146</v>
      </c>
      <c r="I5267">
        <v>95291.891974443381</v>
      </c>
      <c r="J5267">
        <f>ROUND(Table1[[#This Row],[Discharge Time (s)]]/3600,3)</f>
        <v>26.47</v>
      </c>
    </row>
    <row r="5268" spans="1:10">
      <c r="A5268" t="s">
        <v>10</v>
      </c>
      <c r="B5268">
        <v>7</v>
      </c>
      <c r="C5268">
        <v>369</v>
      </c>
      <c r="D5268" t="str">
        <f>IF(OR(MOD((Table1[[#This Row],[Cycle]])-1,8)=0,Table1[[#This Row],[Cycle]]=1),"Yes","No")</f>
        <v>Yes</v>
      </c>
      <c r="E5268">
        <v>1.5680840503618999E-2</v>
      </c>
      <c r="F5268">
        <f t="shared" si="88"/>
        <v>15.680840503618999</v>
      </c>
      <c r="H5268">
        <v>2.1072468757629395</v>
      </c>
      <c r="I5268">
        <v>95630.522787063441</v>
      </c>
      <c r="J5268">
        <f>ROUND(Table1[[#This Row],[Discharge Time (s)]]/3600,3)</f>
        <v>26.564</v>
      </c>
    </row>
    <row r="5269" spans="1:10">
      <c r="A5269" t="s">
        <v>10</v>
      </c>
      <c r="B5269">
        <v>7</v>
      </c>
      <c r="C5269">
        <v>377</v>
      </c>
      <c r="D5269" t="str">
        <f>IF(OR(MOD((Table1[[#This Row],[Cycle]])-1,8)=0,Table1[[#This Row],[Cycle]]=1),"Yes","No")</f>
        <v>Yes</v>
      </c>
      <c r="E5269">
        <v>1.5588573012906001E-2</v>
      </c>
      <c r="F5269">
        <f t="shared" si="88"/>
        <v>15.588573012906</v>
      </c>
      <c r="H5269">
        <v>1.931643009185791</v>
      </c>
      <c r="I5269">
        <v>95241.640314042044</v>
      </c>
      <c r="J5269">
        <f>ROUND(Table1[[#This Row],[Discharge Time (s)]]/3600,3)</f>
        <v>26.456</v>
      </c>
    </row>
    <row r="5270" spans="1:10">
      <c r="A5270" t="s">
        <v>10</v>
      </c>
      <c r="B5270">
        <v>7</v>
      </c>
      <c r="C5270">
        <v>385</v>
      </c>
      <c r="D5270" t="str">
        <f>IF(OR(MOD((Table1[[#This Row],[Cycle]])-1,8)=0,Table1[[#This Row],[Cycle]]=1),"Yes","No")</f>
        <v>Yes</v>
      </c>
      <c r="H5270">
        <v>0</v>
      </c>
    </row>
    <row r="5271" spans="1:10">
      <c r="A5271" t="s">
        <v>10</v>
      </c>
      <c r="B5271">
        <v>7</v>
      </c>
      <c r="C5271">
        <v>393</v>
      </c>
      <c r="D5271" t="str">
        <f>IF(OR(MOD((Table1[[#This Row],[Cycle]])-1,8)=0,Table1[[#This Row],[Cycle]]=1),"Yes","No")</f>
        <v>Yes</v>
      </c>
      <c r="E5271">
        <v>1.5263362285208E-2</v>
      </c>
      <c r="F5271">
        <f t="shared" ref="F5271:F5334" si="89">1000*E5271</f>
        <v>15.263362285208</v>
      </c>
      <c r="H5271">
        <v>2.0194449424743652</v>
      </c>
      <c r="I5271">
        <v>93821.743238562049</v>
      </c>
      <c r="J5271">
        <f>ROUND(Table1[[#This Row],[Discharge Time (s)]]/3600,3)</f>
        <v>26.062000000000001</v>
      </c>
    </row>
    <row r="5272" spans="1:10">
      <c r="A5272" t="s">
        <v>10</v>
      </c>
      <c r="B5272">
        <v>7</v>
      </c>
      <c r="C5272">
        <v>401</v>
      </c>
      <c r="D5272" t="str">
        <f>IF(OR(MOD((Table1[[#This Row],[Cycle]])-1,8)=0,Table1[[#This Row],[Cycle]]=1),"Yes","No")</f>
        <v>Yes</v>
      </c>
      <c r="E5272">
        <v>1.5327619392231E-2</v>
      </c>
      <c r="F5272">
        <f t="shared" si="89"/>
        <v>15.327619392231</v>
      </c>
      <c r="H5272">
        <v>2.0633459091186523</v>
      </c>
      <c r="I5272">
        <v>93286.459365067989</v>
      </c>
      <c r="J5272">
        <f>ROUND(Table1[[#This Row],[Discharge Time (s)]]/3600,3)</f>
        <v>25.913</v>
      </c>
    </row>
    <row r="5273" spans="1:10">
      <c r="A5273" t="s">
        <v>10</v>
      </c>
      <c r="B5273">
        <v>7</v>
      </c>
      <c r="C5273">
        <v>409</v>
      </c>
      <c r="D5273" t="str">
        <f>IF(OR(MOD((Table1[[#This Row],[Cycle]])-1,8)=0,Table1[[#This Row],[Cycle]]=1),"Yes","No")</f>
        <v>Yes</v>
      </c>
      <c r="E5273">
        <v>1.5255872144739E-2</v>
      </c>
      <c r="F5273">
        <f t="shared" si="89"/>
        <v>15.255872144739001</v>
      </c>
      <c r="H5273">
        <v>2.0204794406890869</v>
      </c>
      <c r="I5273">
        <v>93259.438076685867</v>
      </c>
      <c r="J5273">
        <f>ROUND(Table1[[#This Row],[Discharge Time (s)]]/3600,3)</f>
        <v>25.905000000000001</v>
      </c>
    </row>
    <row r="5274" spans="1:10">
      <c r="A5274" t="s">
        <v>10</v>
      </c>
      <c r="B5274">
        <v>7</v>
      </c>
      <c r="C5274">
        <v>204</v>
      </c>
      <c r="D5274" t="str">
        <f>IF(OR(MOD((Table1[[#This Row],[Cycle]])-1,8)=0,Table1[[#This Row],[Cycle]]=1),"Yes","No")</f>
        <v>No</v>
      </c>
      <c r="E5274">
        <v>9.9999727598719997E-3</v>
      </c>
      <c r="F5274">
        <f t="shared" si="89"/>
        <v>9.9999727598719996</v>
      </c>
      <c r="H5274">
        <v>1.6258058547973633</v>
      </c>
      <c r="I5274">
        <v>57601.989781140743</v>
      </c>
      <c r="J5274">
        <f>ROUND(Table1[[#This Row],[Discharge Time (s)]]/3600,3)</f>
        <v>16.001000000000001</v>
      </c>
    </row>
    <row r="5275" spans="1:10">
      <c r="A5275" t="s">
        <v>10</v>
      </c>
      <c r="B5275">
        <v>7</v>
      </c>
      <c r="C5275">
        <v>205</v>
      </c>
      <c r="D5275" t="str">
        <f>IF(OR(MOD((Table1[[#This Row],[Cycle]])-1,8)=0,Table1[[#This Row],[Cycle]]=1),"Yes","No")</f>
        <v>No</v>
      </c>
      <c r="E5275">
        <v>9.989541342424E-3</v>
      </c>
      <c r="F5275">
        <f t="shared" si="89"/>
        <v>9.9895413424239994</v>
      </c>
      <c r="H5275">
        <v>1.5826767683029175</v>
      </c>
      <c r="I5275">
        <v>57602.003427705888</v>
      </c>
      <c r="J5275">
        <f>ROUND(Table1[[#This Row],[Discharge Time (s)]]/3600,3)</f>
        <v>16.001000000000001</v>
      </c>
    </row>
    <row r="5276" spans="1:10">
      <c r="A5276" t="s">
        <v>10</v>
      </c>
      <c r="B5276">
        <v>7</v>
      </c>
      <c r="C5276">
        <v>206</v>
      </c>
      <c r="D5276" t="str">
        <f>IF(OR(MOD((Table1[[#This Row],[Cycle]])-1,8)=0,Table1[[#This Row],[Cycle]]=1),"Yes","No")</f>
        <v>No</v>
      </c>
      <c r="E5276">
        <v>9.984646738008E-3</v>
      </c>
      <c r="F5276">
        <f t="shared" si="89"/>
        <v>9.9846467380079993</v>
      </c>
      <c r="H5276">
        <v>1.5834891796112061</v>
      </c>
      <c r="I5276">
        <v>57600.037933723943</v>
      </c>
      <c r="J5276">
        <f>ROUND(Table1[[#This Row],[Discharge Time (s)]]/3600,3)</f>
        <v>16</v>
      </c>
    </row>
    <row r="5277" spans="1:10">
      <c r="A5277" t="s">
        <v>10</v>
      </c>
      <c r="B5277">
        <v>7</v>
      </c>
      <c r="C5277">
        <v>207</v>
      </c>
      <c r="D5277" t="str">
        <f>IF(OR(MOD((Table1[[#This Row],[Cycle]])-1,8)=0,Table1[[#This Row],[Cycle]]=1),"Yes","No")</f>
        <v>No</v>
      </c>
      <c r="E5277">
        <v>9.9898430664950005E-3</v>
      </c>
      <c r="F5277">
        <f t="shared" si="89"/>
        <v>9.9898430664950002</v>
      </c>
      <c r="H5277">
        <v>1.6258058547973633</v>
      </c>
      <c r="I5277">
        <v>57602.00384770699</v>
      </c>
      <c r="J5277">
        <f>ROUND(Table1[[#This Row],[Discharge Time (s)]]/3600,3)</f>
        <v>16.001000000000001</v>
      </c>
    </row>
    <row r="5278" spans="1:10">
      <c r="A5278" t="s">
        <v>10</v>
      </c>
      <c r="B5278">
        <v>7</v>
      </c>
      <c r="C5278">
        <v>208</v>
      </c>
      <c r="D5278" t="str">
        <f>IF(OR(MOD((Table1[[#This Row],[Cycle]])-1,8)=0,Table1[[#This Row],[Cycle]]=1),"Yes","No")</f>
        <v>No</v>
      </c>
      <c r="E5278">
        <v>0</v>
      </c>
      <c r="F5278">
        <f t="shared" si="89"/>
        <v>0</v>
      </c>
      <c r="H5278">
        <v>1.6258058547973633</v>
      </c>
      <c r="I5278">
        <v>0</v>
      </c>
      <c r="J5278">
        <f>ROUND(Table1[[#This Row],[Discharge Time (s)]]/3600,3)</f>
        <v>0</v>
      </c>
    </row>
    <row r="5279" spans="1:10">
      <c r="A5279" t="s">
        <v>10</v>
      </c>
      <c r="B5279">
        <v>7</v>
      </c>
      <c r="C5279">
        <v>210</v>
      </c>
      <c r="D5279" t="str">
        <f>IF(OR(MOD((Table1[[#This Row],[Cycle]])-1,8)=0,Table1[[#This Row],[Cycle]]=1),"Yes","No")</f>
        <v>No</v>
      </c>
      <c r="E5279">
        <v>9.9883876552939992E-3</v>
      </c>
      <c r="F5279">
        <f t="shared" si="89"/>
        <v>9.9883876552939999</v>
      </c>
      <c r="H5279">
        <v>1.84550940990448</v>
      </c>
      <c r="I5279">
        <v>57602.00474169982</v>
      </c>
      <c r="J5279">
        <f>ROUND(Table1[[#This Row],[Discharge Time (s)]]/3600,3)</f>
        <v>16.001000000000001</v>
      </c>
    </row>
    <row r="5280" spans="1:10">
      <c r="A5280" t="s">
        <v>10</v>
      </c>
      <c r="B5280">
        <v>7</v>
      </c>
      <c r="C5280">
        <v>211</v>
      </c>
      <c r="D5280" t="str">
        <f>IF(OR(MOD((Table1[[#This Row],[Cycle]])-1,8)=0,Table1[[#This Row],[Cycle]]=1),"Yes","No")</f>
        <v>No</v>
      </c>
      <c r="E5280">
        <v>9.9910064014919996E-3</v>
      </c>
      <c r="F5280">
        <f t="shared" si="89"/>
        <v>9.9910064014919993</v>
      </c>
      <c r="H5280">
        <v>1.7128088474273682</v>
      </c>
      <c r="I5280">
        <v>57602.0038352298</v>
      </c>
      <c r="J5280">
        <f>ROUND(Table1[[#This Row],[Discharge Time (s)]]/3600,3)</f>
        <v>16.001000000000001</v>
      </c>
    </row>
    <row r="5281" spans="1:10">
      <c r="A5281" t="s">
        <v>10</v>
      </c>
      <c r="B5281">
        <v>7</v>
      </c>
      <c r="C5281">
        <v>212</v>
      </c>
      <c r="D5281" t="str">
        <f>IF(OR(MOD((Table1[[#This Row],[Cycle]])-1,8)=0,Table1[[#This Row],[Cycle]]=1),"Yes","No")</f>
        <v>No</v>
      </c>
      <c r="E5281">
        <v>9.9942925995890001E-3</v>
      </c>
      <c r="F5281">
        <f t="shared" si="89"/>
        <v>9.9942925995890004</v>
      </c>
      <c r="H5281">
        <v>1.7128088474273682</v>
      </c>
      <c r="I5281">
        <v>57602.002644221197</v>
      </c>
      <c r="J5281">
        <f>ROUND(Table1[[#This Row],[Discharge Time (s)]]/3600,3)</f>
        <v>16.001000000000001</v>
      </c>
    </row>
    <row r="5282" spans="1:10">
      <c r="A5282" t="s">
        <v>10</v>
      </c>
      <c r="B5282">
        <v>7</v>
      </c>
      <c r="C5282">
        <v>213</v>
      </c>
      <c r="D5282" t="str">
        <f>IF(OR(MOD((Table1[[#This Row],[Cycle]])-1,8)=0,Table1[[#This Row],[Cycle]]=1),"Yes","No")</f>
        <v>No</v>
      </c>
      <c r="E5282">
        <v>9.99421484342E-3</v>
      </c>
      <c r="F5282">
        <f t="shared" si="89"/>
        <v>9.99421484342</v>
      </c>
      <c r="H5282">
        <v>1.7136873006820679</v>
      </c>
      <c r="I5282">
        <v>57602.00479830899</v>
      </c>
      <c r="J5282">
        <f>ROUND(Table1[[#This Row],[Discharge Time (s)]]/3600,3)</f>
        <v>16.001000000000001</v>
      </c>
    </row>
    <row r="5283" spans="1:10">
      <c r="A5283" t="s">
        <v>10</v>
      </c>
      <c r="B5283">
        <v>7</v>
      </c>
      <c r="C5283">
        <v>214</v>
      </c>
      <c r="D5283" t="str">
        <f>IF(OR(MOD((Table1[[#This Row],[Cycle]])-1,8)=0,Table1[[#This Row],[Cycle]]=1),"Yes","No")</f>
        <v>No</v>
      </c>
      <c r="E5283">
        <v>9.9907931357869992E-3</v>
      </c>
      <c r="F5283">
        <f t="shared" si="89"/>
        <v>9.9907931357869995</v>
      </c>
      <c r="H5283">
        <v>1.6697466373443604</v>
      </c>
      <c r="I5283">
        <v>57602.006205168465</v>
      </c>
      <c r="J5283">
        <f>ROUND(Table1[[#This Row],[Discharge Time (s)]]/3600,3)</f>
        <v>16.001000000000001</v>
      </c>
    </row>
    <row r="5284" spans="1:10">
      <c r="A5284" t="s">
        <v>10</v>
      </c>
      <c r="B5284">
        <v>7</v>
      </c>
      <c r="C5284">
        <v>215</v>
      </c>
      <c r="D5284" t="str">
        <f>IF(OR(MOD((Table1[[#This Row],[Cycle]])-1,8)=0,Table1[[#This Row],[Cycle]]=1),"Yes","No")</f>
        <v>No</v>
      </c>
      <c r="E5284">
        <v>9.997901636088E-3</v>
      </c>
      <c r="F5284">
        <f t="shared" si="89"/>
        <v>9.9979016360880006</v>
      </c>
      <c r="H5284">
        <v>1.6697466373443604</v>
      </c>
      <c r="I5284">
        <v>57602.004093242474</v>
      </c>
      <c r="J5284">
        <f>ROUND(Table1[[#This Row],[Discharge Time (s)]]/3600,3)</f>
        <v>16.001000000000001</v>
      </c>
    </row>
    <row r="5285" spans="1:10">
      <c r="A5285" t="s">
        <v>10</v>
      </c>
      <c r="B5285">
        <v>7</v>
      </c>
      <c r="C5285">
        <v>216</v>
      </c>
      <c r="D5285" t="str">
        <f>IF(OR(MOD((Table1[[#This Row],[Cycle]])-1,8)=0,Table1[[#This Row],[Cycle]]=1),"Yes","No")</f>
        <v>No</v>
      </c>
      <c r="E5285">
        <v>0</v>
      </c>
      <c r="F5285">
        <f t="shared" si="89"/>
        <v>0</v>
      </c>
      <c r="H5285">
        <v>1.6697466373443604</v>
      </c>
      <c r="I5285">
        <v>0</v>
      </c>
      <c r="J5285">
        <f>ROUND(Table1[[#This Row],[Discharge Time (s)]]/3600,3)</f>
        <v>0</v>
      </c>
    </row>
    <row r="5286" spans="1:10">
      <c r="A5286" t="s">
        <v>10</v>
      </c>
      <c r="B5286">
        <v>7</v>
      </c>
      <c r="C5286">
        <v>218</v>
      </c>
      <c r="D5286" t="str">
        <f>IF(OR(MOD((Table1[[#This Row],[Cycle]])-1,8)=0,Table1[[#This Row],[Cycle]]=1),"Yes","No")</f>
        <v>No</v>
      </c>
      <c r="E5286">
        <v>9.9916179744579999E-3</v>
      </c>
      <c r="F5286">
        <f t="shared" si="89"/>
        <v>9.9916179744580003</v>
      </c>
      <c r="H5286">
        <v>1.888481616973877</v>
      </c>
      <c r="I5286">
        <v>57602.003067100552</v>
      </c>
      <c r="J5286">
        <f>ROUND(Table1[[#This Row],[Discharge Time (s)]]/3600,3)</f>
        <v>16.001000000000001</v>
      </c>
    </row>
    <row r="5287" spans="1:10">
      <c r="A5287" t="s">
        <v>10</v>
      </c>
      <c r="B5287">
        <v>7</v>
      </c>
      <c r="C5287">
        <v>219</v>
      </c>
      <c r="D5287" t="str">
        <f>IF(OR(MOD((Table1[[#This Row],[Cycle]])-1,8)=0,Table1[[#This Row],[Cycle]]=1),"Yes","No")</f>
        <v>No</v>
      </c>
      <c r="E5287">
        <v>9.9858555641590008E-3</v>
      </c>
      <c r="F5287">
        <f t="shared" si="89"/>
        <v>9.9858555641590012</v>
      </c>
      <c r="H5287">
        <v>1.6706032752990723</v>
      </c>
      <c r="I5287">
        <v>57600.037749722294</v>
      </c>
      <c r="J5287">
        <f>ROUND(Table1[[#This Row],[Discharge Time (s)]]/3600,3)</f>
        <v>16</v>
      </c>
    </row>
    <row r="5288" spans="1:10">
      <c r="A5288" t="s">
        <v>10</v>
      </c>
      <c r="B5288">
        <v>7</v>
      </c>
      <c r="C5288">
        <v>220</v>
      </c>
      <c r="D5288" t="str">
        <f>IF(OR(MOD((Table1[[#This Row],[Cycle]])-1,8)=0,Table1[[#This Row],[Cycle]]=1),"Yes","No")</f>
        <v>No</v>
      </c>
      <c r="E5288">
        <v>9.9866126051630002E-3</v>
      </c>
      <c r="F5288">
        <f t="shared" si="89"/>
        <v>9.9866126051629998</v>
      </c>
      <c r="H5288">
        <v>1.7576279640197754</v>
      </c>
      <c r="I5288">
        <v>57602.001299218406</v>
      </c>
      <c r="J5288">
        <f>ROUND(Table1[[#This Row],[Discharge Time (s)]]/3600,3)</f>
        <v>16.001000000000001</v>
      </c>
    </row>
    <row r="5289" spans="1:10">
      <c r="A5289" t="s">
        <v>10</v>
      </c>
      <c r="B5289">
        <v>7</v>
      </c>
      <c r="C5289">
        <v>221</v>
      </c>
      <c r="D5289" t="str">
        <f>IF(OR(MOD((Table1[[#This Row],[Cycle]])-1,8)=0,Table1[[#This Row],[Cycle]]=1),"Yes","No")</f>
        <v>No</v>
      </c>
      <c r="E5289">
        <v>9.9801591675570001E-3</v>
      </c>
      <c r="F5289">
        <f t="shared" si="89"/>
        <v>9.9801591675569998</v>
      </c>
      <c r="H5289">
        <v>1.7576279640197754</v>
      </c>
      <c r="I5289">
        <v>57601.989101779429</v>
      </c>
      <c r="J5289">
        <f>ROUND(Table1[[#This Row],[Discharge Time (s)]]/3600,3)</f>
        <v>16.001000000000001</v>
      </c>
    </row>
    <row r="5290" spans="1:10">
      <c r="A5290" t="s">
        <v>10</v>
      </c>
      <c r="B5290">
        <v>7</v>
      </c>
      <c r="C5290">
        <v>222</v>
      </c>
      <c r="D5290" t="str">
        <f>IF(OR(MOD((Table1[[#This Row],[Cycle]])-1,8)=0,Table1[[#This Row],[Cycle]]=1),"Yes","No")</f>
        <v>No</v>
      </c>
      <c r="E5290">
        <v>9.9864345867410002E-3</v>
      </c>
      <c r="F5290">
        <f t="shared" si="89"/>
        <v>9.9864345867409998</v>
      </c>
      <c r="H5290">
        <v>1.7136873006820679</v>
      </c>
      <c r="I5290">
        <v>57602.001935376931</v>
      </c>
      <c r="J5290">
        <f>ROUND(Table1[[#This Row],[Discharge Time (s)]]/3600,3)</f>
        <v>16.001000000000001</v>
      </c>
    </row>
    <row r="5291" spans="1:10">
      <c r="A5291" t="s">
        <v>10</v>
      </c>
      <c r="B5291">
        <v>7</v>
      </c>
      <c r="C5291">
        <v>223</v>
      </c>
      <c r="D5291" t="str">
        <f>IF(OR(MOD((Table1[[#This Row],[Cycle]])-1,8)=0,Table1[[#This Row],[Cycle]]=1),"Yes","No")</f>
        <v>No</v>
      </c>
      <c r="E5291">
        <v>9.9840308691009991E-3</v>
      </c>
      <c r="F5291">
        <f t="shared" si="89"/>
        <v>9.9840308691009998</v>
      </c>
      <c r="H5291">
        <v>1.7136873006820679</v>
      </c>
      <c r="I5291">
        <v>57601.991532610744</v>
      </c>
      <c r="J5291">
        <f>ROUND(Table1[[#This Row],[Discharge Time (s)]]/3600,3)</f>
        <v>16.001000000000001</v>
      </c>
    </row>
    <row r="5292" spans="1:10">
      <c r="A5292" t="s">
        <v>10</v>
      </c>
      <c r="B5292">
        <v>7</v>
      </c>
      <c r="C5292">
        <v>224</v>
      </c>
      <c r="D5292" t="str">
        <f>IF(OR(MOD((Table1[[#This Row],[Cycle]])-1,8)=0,Table1[[#This Row],[Cycle]]=1),"Yes","No")</f>
        <v>No</v>
      </c>
      <c r="E5292">
        <v>0</v>
      </c>
      <c r="F5292">
        <f t="shared" si="89"/>
        <v>0</v>
      </c>
      <c r="H5292">
        <v>1.7136873006820679</v>
      </c>
      <c r="I5292">
        <v>0</v>
      </c>
      <c r="J5292">
        <f>ROUND(Table1[[#This Row],[Discharge Time (s)]]/3600,3)</f>
        <v>0</v>
      </c>
    </row>
    <row r="5293" spans="1:10">
      <c r="A5293" t="s">
        <v>10</v>
      </c>
      <c r="B5293">
        <v>7</v>
      </c>
      <c r="C5293">
        <v>226</v>
      </c>
      <c r="D5293" t="str">
        <f>IF(OR(MOD((Table1[[#This Row],[Cycle]])-1,8)=0,Table1[[#This Row],[Cycle]]=1),"Yes","No")</f>
        <v>No</v>
      </c>
      <c r="E5293">
        <v>1.0018040438494E-2</v>
      </c>
      <c r="F5293">
        <f t="shared" si="89"/>
        <v>10.018040438494001</v>
      </c>
      <c r="H5293">
        <v>1.8904194831848145</v>
      </c>
      <c r="I5293">
        <v>57602.010147839595</v>
      </c>
      <c r="J5293">
        <f>ROUND(Table1[[#This Row],[Discharge Time (s)]]/3600,3)</f>
        <v>16.001000000000001</v>
      </c>
    </row>
    <row r="5294" spans="1:10">
      <c r="A5294" t="s">
        <v>10</v>
      </c>
      <c r="B5294">
        <v>7</v>
      </c>
      <c r="C5294">
        <v>227</v>
      </c>
      <c r="D5294" t="str">
        <f>IF(OR(MOD((Table1[[#This Row],[Cycle]])-1,8)=0,Table1[[#This Row],[Cycle]]=1),"Yes","No")</f>
        <v>No</v>
      </c>
      <c r="E5294">
        <v>9.9877830159719998E-3</v>
      </c>
      <c r="F5294">
        <f t="shared" si="89"/>
        <v>9.9877830159719991</v>
      </c>
      <c r="H5294">
        <v>1.7145664691925049</v>
      </c>
      <c r="I5294">
        <v>57602.003604988466</v>
      </c>
      <c r="J5294">
        <f>ROUND(Table1[[#This Row],[Discharge Time (s)]]/3600,3)</f>
        <v>16.001000000000001</v>
      </c>
    </row>
    <row r="5295" spans="1:10">
      <c r="A5295" t="s">
        <v>10</v>
      </c>
      <c r="B5295">
        <v>7</v>
      </c>
      <c r="C5295">
        <v>228</v>
      </c>
      <c r="D5295" t="str">
        <f>IF(OR(MOD((Table1[[#This Row],[Cycle]])-1,8)=0,Table1[[#This Row],[Cycle]]=1),"Yes","No")</f>
        <v>No</v>
      </c>
      <c r="E5295">
        <v>9.9821095696659996E-3</v>
      </c>
      <c r="F5295">
        <f t="shared" si="89"/>
        <v>9.9821095696659992</v>
      </c>
      <c r="H5295">
        <v>1.7576279640197754</v>
      </c>
      <c r="I5295">
        <v>57602.003780351151</v>
      </c>
      <c r="J5295">
        <f>ROUND(Table1[[#This Row],[Discharge Time (s)]]/3600,3)</f>
        <v>16.001000000000001</v>
      </c>
    </row>
    <row r="5296" spans="1:10">
      <c r="A5296" t="s">
        <v>10</v>
      </c>
      <c r="B5296">
        <v>7</v>
      </c>
      <c r="C5296">
        <v>229</v>
      </c>
      <c r="D5296" t="str">
        <f>IF(OR(MOD((Table1[[#This Row],[Cycle]])-1,8)=0,Table1[[#This Row],[Cycle]]=1),"Yes","No")</f>
        <v>No</v>
      </c>
      <c r="E5296">
        <v>9.9852337656499996E-3</v>
      </c>
      <c r="F5296">
        <f t="shared" si="89"/>
        <v>9.9852337656499994</v>
      </c>
      <c r="H5296">
        <v>1.6706032752990723</v>
      </c>
      <c r="I5296">
        <v>57602.003438159496</v>
      </c>
      <c r="J5296">
        <f>ROUND(Table1[[#This Row],[Discharge Time (s)]]/3600,3)</f>
        <v>16.001000000000001</v>
      </c>
    </row>
    <row r="5297" spans="1:10">
      <c r="A5297" t="s">
        <v>10</v>
      </c>
      <c r="B5297">
        <v>7</v>
      </c>
      <c r="C5297">
        <v>230</v>
      </c>
      <c r="D5297" t="str">
        <f>IF(OR(MOD((Table1[[#This Row],[Cycle]])-1,8)=0,Table1[[#This Row],[Cycle]]=1),"Yes","No")</f>
        <v>No</v>
      </c>
      <c r="E5297">
        <v>9.9881574078880004E-3</v>
      </c>
      <c r="F5297">
        <f t="shared" si="89"/>
        <v>9.988157407888</v>
      </c>
      <c r="H5297">
        <v>1.8445634841918945</v>
      </c>
      <c r="I5297">
        <v>57602.003804768821</v>
      </c>
      <c r="J5297">
        <f>ROUND(Table1[[#This Row],[Discharge Time (s)]]/3600,3)</f>
        <v>16.001000000000001</v>
      </c>
    </row>
    <row r="5298" spans="1:10">
      <c r="A5298" t="s">
        <v>10</v>
      </c>
      <c r="B5298">
        <v>7</v>
      </c>
      <c r="C5298">
        <v>231</v>
      </c>
      <c r="D5298" t="str">
        <f>IF(OR(MOD((Table1[[#This Row],[Cycle]])-1,8)=0,Table1[[#This Row],[Cycle]]=1),"Yes","No")</f>
        <v>No</v>
      </c>
      <c r="E5298">
        <v>9.9944001286469998E-3</v>
      </c>
      <c r="F5298">
        <f t="shared" si="89"/>
        <v>9.9944001286469994</v>
      </c>
      <c r="H5298">
        <v>1.6266399621963501</v>
      </c>
      <c r="I5298">
        <v>57602.003937783549</v>
      </c>
      <c r="J5298">
        <f>ROUND(Table1[[#This Row],[Discharge Time (s)]]/3600,3)</f>
        <v>16.001000000000001</v>
      </c>
    </row>
    <row r="5299" spans="1:10">
      <c r="A5299" t="s">
        <v>10</v>
      </c>
      <c r="B5299">
        <v>7</v>
      </c>
      <c r="C5299">
        <v>232</v>
      </c>
      <c r="D5299" t="str">
        <f>IF(OR(MOD((Table1[[#This Row],[Cycle]])-1,8)=0,Table1[[#This Row],[Cycle]]=1),"Yes","No")</f>
        <v>No</v>
      </c>
      <c r="E5299">
        <v>0</v>
      </c>
      <c r="F5299">
        <f t="shared" si="89"/>
        <v>0</v>
      </c>
      <c r="H5299">
        <v>1.6266399621963501</v>
      </c>
      <c r="I5299">
        <v>0</v>
      </c>
      <c r="J5299">
        <f>ROUND(Table1[[#This Row],[Discharge Time (s)]]/3600,3)</f>
        <v>0</v>
      </c>
    </row>
    <row r="5300" spans="1:10">
      <c r="A5300" t="s">
        <v>10</v>
      </c>
      <c r="B5300">
        <v>7</v>
      </c>
      <c r="C5300">
        <v>234</v>
      </c>
      <c r="D5300" t="str">
        <f>IF(OR(MOD((Table1[[#This Row],[Cycle]])-1,8)=0,Table1[[#This Row],[Cycle]]=1),"Yes","No")</f>
        <v>No</v>
      </c>
      <c r="E5300">
        <v>1.0012099171495E-2</v>
      </c>
      <c r="F5300">
        <f t="shared" si="89"/>
        <v>10.012099171495001</v>
      </c>
      <c r="H5300">
        <v>1.8474041223526001</v>
      </c>
      <c r="I5300">
        <v>57602.004591784797</v>
      </c>
      <c r="J5300">
        <f>ROUND(Table1[[#This Row],[Discharge Time (s)]]/3600,3)</f>
        <v>16.001000000000001</v>
      </c>
    </row>
    <row r="5301" spans="1:10">
      <c r="A5301" t="s">
        <v>10</v>
      </c>
      <c r="B5301">
        <v>7</v>
      </c>
      <c r="C5301">
        <v>235</v>
      </c>
      <c r="D5301" t="str">
        <f>IF(OR(MOD((Table1[[#This Row],[Cycle]])-1,8)=0,Table1[[#This Row],[Cycle]]=1),"Yes","No")</f>
        <v>No</v>
      </c>
      <c r="E5301">
        <v>9.9901613544779999E-3</v>
      </c>
      <c r="F5301">
        <f t="shared" si="89"/>
        <v>9.9901613544779995</v>
      </c>
      <c r="H5301">
        <v>1.6706032752990723</v>
      </c>
      <c r="I5301">
        <v>57602.005891643377</v>
      </c>
      <c r="J5301">
        <f>ROUND(Table1[[#This Row],[Discharge Time (s)]]/3600,3)</f>
        <v>16.001000000000001</v>
      </c>
    </row>
    <row r="5302" spans="1:10">
      <c r="A5302" t="s">
        <v>10</v>
      </c>
      <c r="B5302">
        <v>7</v>
      </c>
      <c r="C5302">
        <v>236</v>
      </c>
      <c r="D5302" t="str">
        <f>IF(OR(MOD((Table1[[#This Row],[Cycle]])-1,8)=0,Table1[[#This Row],[Cycle]]=1),"Yes","No")</f>
        <v>No</v>
      </c>
      <c r="E5302">
        <v>9.9873507935709996E-3</v>
      </c>
      <c r="F5302">
        <f t="shared" si="89"/>
        <v>9.9873507935710002</v>
      </c>
      <c r="H5302">
        <v>1.7576279640197754</v>
      </c>
      <c r="I5302">
        <v>57602.003750395859</v>
      </c>
      <c r="J5302">
        <f>ROUND(Table1[[#This Row],[Discharge Time (s)]]/3600,3)</f>
        <v>16.001000000000001</v>
      </c>
    </row>
    <row r="5303" spans="1:10">
      <c r="A5303" t="s">
        <v>10</v>
      </c>
      <c r="B5303">
        <v>7</v>
      </c>
      <c r="C5303">
        <v>237</v>
      </c>
      <c r="D5303" t="str">
        <f>IF(OR(MOD((Table1[[#This Row],[Cycle]])-1,8)=0,Table1[[#This Row],[Cycle]]=1),"Yes","No")</f>
        <v>No</v>
      </c>
      <c r="E5303">
        <v>1.0000102333939999E-2</v>
      </c>
      <c r="F5303">
        <f t="shared" si="89"/>
        <v>10.000102333939999</v>
      </c>
      <c r="H5303">
        <v>1.6274750232696533</v>
      </c>
      <c r="I5303">
        <v>57602.003340053037</v>
      </c>
      <c r="J5303">
        <f>ROUND(Table1[[#This Row],[Discharge Time (s)]]/3600,3)</f>
        <v>16.001000000000001</v>
      </c>
    </row>
    <row r="5304" spans="1:10">
      <c r="A5304" t="s">
        <v>10</v>
      </c>
      <c r="B5304">
        <v>7</v>
      </c>
      <c r="C5304">
        <v>238</v>
      </c>
      <c r="D5304" t="str">
        <f>IF(OR(MOD((Table1[[#This Row],[Cycle]])-1,8)=0,Table1[[#This Row],[Cycle]]=1),"Yes","No")</f>
        <v>No</v>
      </c>
      <c r="E5304">
        <v>1.0019767113124E-2</v>
      </c>
      <c r="F5304">
        <f t="shared" si="89"/>
        <v>10.019767113124001</v>
      </c>
      <c r="H5304">
        <v>1.8015687465667725</v>
      </c>
      <c r="I5304">
        <v>57602.003122079317</v>
      </c>
      <c r="J5304">
        <f>ROUND(Table1[[#This Row],[Discharge Time (s)]]/3600,3)</f>
        <v>16.001000000000001</v>
      </c>
    </row>
    <row r="5305" spans="1:10">
      <c r="A5305" t="s">
        <v>10</v>
      </c>
      <c r="B5305">
        <v>7</v>
      </c>
      <c r="C5305">
        <v>239</v>
      </c>
      <c r="D5305" t="str">
        <f>IF(OR(MOD((Table1[[#This Row],[Cycle]])-1,8)=0,Table1[[#This Row],[Cycle]]=1),"Yes","No")</f>
        <v>No</v>
      </c>
      <c r="E5305">
        <v>1.0015620575069E-2</v>
      </c>
      <c r="F5305">
        <f t="shared" si="89"/>
        <v>10.015620575069001</v>
      </c>
      <c r="H5305">
        <v>1.7576279640197754</v>
      </c>
      <c r="I5305">
        <v>57602.003233498792</v>
      </c>
      <c r="J5305">
        <f>ROUND(Table1[[#This Row],[Discharge Time (s)]]/3600,3)</f>
        <v>16.001000000000001</v>
      </c>
    </row>
    <row r="5306" spans="1:10">
      <c r="A5306" t="s">
        <v>10</v>
      </c>
      <c r="B5306">
        <v>7</v>
      </c>
      <c r="C5306">
        <v>240</v>
      </c>
      <c r="D5306" t="str">
        <f>IF(OR(MOD((Table1[[#This Row],[Cycle]])-1,8)=0,Table1[[#This Row],[Cycle]]=1),"Yes","No")</f>
        <v>No</v>
      </c>
      <c r="E5306">
        <v>0</v>
      </c>
      <c r="F5306">
        <f t="shared" si="89"/>
        <v>0</v>
      </c>
      <c r="H5306">
        <v>1.7576279640197754</v>
      </c>
      <c r="I5306">
        <v>0</v>
      </c>
      <c r="J5306">
        <f>ROUND(Table1[[#This Row],[Discharge Time (s)]]/3600,3)</f>
        <v>0</v>
      </c>
    </row>
    <row r="5307" spans="1:10">
      <c r="A5307" t="s">
        <v>10</v>
      </c>
      <c r="B5307">
        <v>7</v>
      </c>
      <c r="C5307">
        <v>242</v>
      </c>
      <c r="D5307" t="str">
        <f>IF(OR(MOD((Table1[[#This Row],[Cycle]])-1,8)=0,Table1[[#This Row],[Cycle]]=1),"Yes","No")</f>
        <v>No</v>
      </c>
      <c r="E5307">
        <v>1.0015366348642E-2</v>
      </c>
      <c r="F5307">
        <f t="shared" si="89"/>
        <v>10.015366348642001</v>
      </c>
      <c r="H5307">
        <v>2.0212721824645996</v>
      </c>
      <c r="I5307">
        <v>57602.003548174995</v>
      </c>
      <c r="J5307">
        <f>ROUND(Table1[[#This Row],[Discharge Time (s)]]/3600,3)</f>
        <v>16.001000000000001</v>
      </c>
    </row>
    <row r="5308" spans="1:10">
      <c r="A5308" t="s">
        <v>10</v>
      </c>
      <c r="B5308">
        <v>7</v>
      </c>
      <c r="C5308">
        <v>243</v>
      </c>
      <c r="D5308" t="str">
        <f>IF(OR(MOD((Table1[[#This Row],[Cycle]])-1,8)=0,Table1[[#This Row],[Cycle]]=1),"Yes","No")</f>
        <v>No</v>
      </c>
      <c r="E5308">
        <v>9.9912472155750005E-3</v>
      </c>
      <c r="F5308">
        <f t="shared" si="89"/>
        <v>9.991247215575001</v>
      </c>
      <c r="H5308">
        <v>1.6274750232696533</v>
      </c>
      <c r="I5308">
        <v>57602.003497220037</v>
      </c>
      <c r="J5308">
        <f>ROUND(Table1[[#This Row],[Discharge Time (s)]]/3600,3)</f>
        <v>16.001000000000001</v>
      </c>
    </row>
    <row r="5309" spans="1:10">
      <c r="A5309" t="s">
        <v>10</v>
      </c>
      <c r="B5309">
        <v>7</v>
      </c>
      <c r="C5309">
        <v>244</v>
      </c>
      <c r="D5309" t="str">
        <f>IF(OR(MOD((Table1[[#This Row],[Cycle]])-1,8)=0,Table1[[#This Row],[Cycle]]=1),"Yes","No")</f>
        <v>No</v>
      </c>
      <c r="E5309">
        <v>1.0000026134693999E-2</v>
      </c>
      <c r="F5309">
        <f t="shared" si="89"/>
        <v>10.000026134694</v>
      </c>
      <c r="H5309">
        <v>1.7136873006820679</v>
      </c>
      <c r="I5309">
        <v>57601.998746038895</v>
      </c>
      <c r="J5309">
        <f>ROUND(Table1[[#This Row],[Discharge Time (s)]]/3600,3)</f>
        <v>16.001000000000001</v>
      </c>
    </row>
    <row r="5310" spans="1:10">
      <c r="A5310" t="s">
        <v>10</v>
      </c>
      <c r="B5310">
        <v>7</v>
      </c>
      <c r="C5310">
        <v>245</v>
      </c>
      <c r="D5310" t="str">
        <f>IF(OR(MOD((Table1[[#This Row],[Cycle]])-1,8)=0,Table1[[#This Row],[Cycle]]=1),"Yes","No")</f>
        <v>No</v>
      </c>
      <c r="E5310">
        <v>1.0019488837679001E-2</v>
      </c>
      <c r="F5310">
        <f t="shared" si="89"/>
        <v>10.019488837679001</v>
      </c>
      <c r="H5310">
        <v>1.7145664691925049</v>
      </c>
      <c r="I5310">
        <v>57602.003760238098</v>
      </c>
      <c r="J5310">
        <f>ROUND(Table1[[#This Row],[Discharge Time (s)]]/3600,3)</f>
        <v>16.001000000000001</v>
      </c>
    </row>
    <row r="5311" spans="1:10">
      <c r="A5311" t="s">
        <v>10</v>
      </c>
      <c r="B5311">
        <v>7</v>
      </c>
      <c r="C5311">
        <v>246</v>
      </c>
      <c r="D5311" t="str">
        <f>IF(OR(MOD((Table1[[#This Row],[Cycle]])-1,8)=0,Table1[[#This Row],[Cycle]]=1),"Yes","No")</f>
        <v>No</v>
      </c>
      <c r="E5311">
        <v>1.0017711314026E-2</v>
      </c>
      <c r="F5311">
        <f t="shared" si="89"/>
        <v>10.017711314026</v>
      </c>
      <c r="H5311">
        <v>1.7567270994186401</v>
      </c>
      <c r="I5311">
        <v>57602.011277541184</v>
      </c>
      <c r="J5311">
        <f>ROUND(Table1[[#This Row],[Discharge Time (s)]]/3600,3)</f>
        <v>16.001000000000001</v>
      </c>
    </row>
    <row r="5312" spans="1:10">
      <c r="A5312" t="s">
        <v>10</v>
      </c>
      <c r="B5312">
        <v>7</v>
      </c>
      <c r="C5312">
        <v>247</v>
      </c>
      <c r="D5312" t="str">
        <f>IF(OR(MOD((Table1[[#This Row],[Cycle]])-1,8)=0,Table1[[#This Row],[Cycle]]=1),"Yes","No")</f>
        <v>No</v>
      </c>
      <c r="E5312">
        <v>1.0010326520333001E-2</v>
      </c>
      <c r="F5312">
        <f t="shared" si="89"/>
        <v>10.010326520333001</v>
      </c>
      <c r="H5312">
        <v>1.8006452322006226</v>
      </c>
      <c r="I5312">
        <v>57602.004815621898</v>
      </c>
      <c r="J5312">
        <f>ROUND(Table1[[#This Row],[Discharge Time (s)]]/3600,3)</f>
        <v>16.001000000000001</v>
      </c>
    </row>
    <row r="5313" spans="1:10">
      <c r="A5313" t="s">
        <v>10</v>
      </c>
      <c r="B5313">
        <v>7</v>
      </c>
      <c r="C5313">
        <v>248</v>
      </c>
      <c r="D5313" t="str">
        <f>IF(OR(MOD((Table1[[#This Row],[Cycle]])-1,8)=0,Table1[[#This Row],[Cycle]]=1),"Yes","No")</f>
        <v>No</v>
      </c>
      <c r="E5313">
        <v>0</v>
      </c>
      <c r="F5313">
        <f t="shared" si="89"/>
        <v>0</v>
      </c>
      <c r="H5313">
        <v>1.8006452322006226</v>
      </c>
      <c r="I5313">
        <v>0</v>
      </c>
      <c r="J5313">
        <f>ROUND(Table1[[#This Row],[Discharge Time (s)]]/3600,3)</f>
        <v>0</v>
      </c>
    </row>
    <row r="5314" spans="1:10">
      <c r="A5314" t="s">
        <v>10</v>
      </c>
      <c r="B5314">
        <v>7</v>
      </c>
      <c r="C5314">
        <v>250</v>
      </c>
      <c r="D5314" t="str">
        <f>IF(OR(MOD((Table1[[#This Row],[Cycle]])-1,8)=0,Table1[[#This Row],[Cycle]]=1),"Yes","No")</f>
        <v>No</v>
      </c>
      <c r="E5314">
        <v>1.0017830280819E-2</v>
      </c>
      <c r="F5314">
        <f t="shared" si="89"/>
        <v>10.017830280819</v>
      </c>
      <c r="H5314">
        <v>1.8464561700820923</v>
      </c>
      <c r="I5314">
        <v>57601.990458299078</v>
      </c>
      <c r="J5314">
        <f>ROUND(Table1[[#This Row],[Discharge Time (s)]]/3600,3)</f>
        <v>16.001000000000001</v>
      </c>
    </row>
    <row r="5315" spans="1:10">
      <c r="A5315" t="s">
        <v>10</v>
      </c>
      <c r="B5315">
        <v>7</v>
      </c>
      <c r="C5315">
        <v>251</v>
      </c>
      <c r="D5315" t="str">
        <f>IF(OR(MOD((Table1[[#This Row],[Cycle]])-1,8)=0,Table1[[#This Row],[Cycle]]=1),"Yes","No")</f>
        <v>No</v>
      </c>
      <c r="E5315">
        <v>1.0007296364082E-2</v>
      </c>
      <c r="F5315">
        <f t="shared" si="89"/>
        <v>10.007296364082</v>
      </c>
      <c r="H5315">
        <v>1.84550940990448</v>
      </c>
      <c r="I5315">
        <v>57600.035422909474</v>
      </c>
      <c r="J5315">
        <f>ROUND(Table1[[#This Row],[Discharge Time (s)]]/3600,3)</f>
        <v>16</v>
      </c>
    </row>
    <row r="5316" spans="1:10">
      <c r="A5316" t="s">
        <v>10</v>
      </c>
      <c r="B5316">
        <v>7</v>
      </c>
      <c r="C5316">
        <v>252</v>
      </c>
      <c r="D5316" t="str">
        <f>IF(OR(MOD((Table1[[#This Row],[Cycle]])-1,8)=0,Table1[[#This Row],[Cycle]]=1),"Yes","No")</f>
        <v>No</v>
      </c>
      <c r="E5316">
        <v>1.0023036035087999E-2</v>
      </c>
      <c r="F5316">
        <f t="shared" si="89"/>
        <v>10.023036035087999</v>
      </c>
      <c r="H5316">
        <v>1.7576279640197754</v>
      </c>
      <c r="I5316">
        <v>57602.000805523618</v>
      </c>
      <c r="J5316">
        <f>ROUND(Table1[[#This Row],[Discharge Time (s)]]/3600,3)</f>
        <v>16.001000000000001</v>
      </c>
    </row>
    <row r="5317" spans="1:10">
      <c r="A5317" t="s">
        <v>10</v>
      </c>
      <c r="B5317">
        <v>7</v>
      </c>
      <c r="C5317">
        <v>253</v>
      </c>
      <c r="D5317" t="str">
        <f>IF(OR(MOD((Table1[[#This Row],[Cycle]])-1,8)=0,Table1[[#This Row],[Cycle]]=1),"Yes","No")</f>
        <v>No</v>
      </c>
      <c r="E5317">
        <v>1.0022361032921E-2</v>
      </c>
      <c r="F5317">
        <f t="shared" si="89"/>
        <v>10.022361032920999</v>
      </c>
      <c r="H5317">
        <v>1.6706032752990723</v>
      </c>
      <c r="I5317">
        <v>57602.021998539247</v>
      </c>
      <c r="J5317">
        <f>ROUND(Table1[[#This Row],[Discharge Time (s)]]/3600,3)</f>
        <v>16.001000000000001</v>
      </c>
    </row>
    <row r="5318" spans="1:10">
      <c r="A5318" t="s">
        <v>10</v>
      </c>
      <c r="B5318">
        <v>7</v>
      </c>
      <c r="C5318">
        <v>254</v>
      </c>
      <c r="D5318" t="str">
        <f>IF(OR(MOD((Table1[[#This Row],[Cycle]])-1,8)=0,Table1[[#This Row],[Cycle]]=1),"Yes","No")</f>
        <v>No</v>
      </c>
      <c r="E5318">
        <v>1.0028964983161E-2</v>
      </c>
      <c r="F5318">
        <f t="shared" si="89"/>
        <v>10.028964983161</v>
      </c>
      <c r="H5318">
        <v>1.7576279640197754</v>
      </c>
      <c r="I5318">
        <v>57602.003745685724</v>
      </c>
      <c r="J5318">
        <f>ROUND(Table1[[#This Row],[Discharge Time (s)]]/3600,3)</f>
        <v>16.001000000000001</v>
      </c>
    </row>
    <row r="5319" spans="1:10">
      <c r="A5319" t="s">
        <v>10</v>
      </c>
      <c r="B5319">
        <v>7</v>
      </c>
      <c r="C5319">
        <v>255</v>
      </c>
      <c r="D5319" t="str">
        <f>IF(OR(MOD((Table1[[#This Row],[Cycle]])-1,8)=0,Table1[[#This Row],[Cycle]]=1),"Yes","No")</f>
        <v>No</v>
      </c>
      <c r="E5319">
        <v>1.0031226963393E-2</v>
      </c>
      <c r="F5319">
        <f t="shared" si="89"/>
        <v>10.031226963392999</v>
      </c>
      <c r="H5319">
        <v>1.6714608669281006</v>
      </c>
      <c r="I5319">
        <v>57602.004466898063</v>
      </c>
      <c r="J5319">
        <f>ROUND(Table1[[#This Row],[Discharge Time (s)]]/3600,3)</f>
        <v>16.001000000000001</v>
      </c>
    </row>
    <row r="5320" spans="1:10">
      <c r="A5320" t="s">
        <v>10</v>
      </c>
      <c r="B5320">
        <v>7</v>
      </c>
      <c r="C5320">
        <v>256</v>
      </c>
      <c r="D5320" t="str">
        <f>IF(OR(MOD((Table1[[#This Row],[Cycle]])-1,8)=0,Table1[[#This Row],[Cycle]]=1),"Yes","No")</f>
        <v>No</v>
      </c>
      <c r="E5320">
        <v>0</v>
      </c>
      <c r="F5320">
        <f t="shared" si="89"/>
        <v>0</v>
      </c>
      <c r="H5320">
        <v>1.6714608669281006</v>
      </c>
      <c r="I5320">
        <v>0</v>
      </c>
      <c r="J5320">
        <f>ROUND(Table1[[#This Row],[Discharge Time (s)]]/3600,3)</f>
        <v>0</v>
      </c>
    </row>
    <row r="5321" spans="1:10">
      <c r="A5321" t="s">
        <v>10</v>
      </c>
      <c r="B5321">
        <v>7</v>
      </c>
      <c r="C5321">
        <v>258</v>
      </c>
      <c r="D5321" t="str">
        <f>IF(OR(MOD((Table1[[#This Row],[Cycle]])-1,8)=0,Table1[[#This Row],[Cycle]]=1),"Yes","No")</f>
        <v>No</v>
      </c>
      <c r="E5321">
        <v>1.0021843533578E-2</v>
      </c>
      <c r="F5321">
        <f t="shared" si="89"/>
        <v>10.021843533578</v>
      </c>
      <c r="H5321">
        <v>1.8894500732421875</v>
      </c>
      <c r="I5321">
        <v>57602.003918226721</v>
      </c>
      <c r="J5321">
        <f>ROUND(Table1[[#This Row],[Discharge Time (s)]]/3600,3)</f>
        <v>16.001000000000001</v>
      </c>
    </row>
    <row r="5322" spans="1:10">
      <c r="A5322" t="s">
        <v>10</v>
      </c>
      <c r="B5322">
        <v>7</v>
      </c>
      <c r="C5322">
        <v>259</v>
      </c>
      <c r="D5322" t="str">
        <f>IF(OR(MOD((Table1[[#This Row],[Cycle]])-1,8)=0,Table1[[#This Row],[Cycle]]=1),"Yes","No")</f>
        <v>No</v>
      </c>
      <c r="E5322">
        <v>1.0021882116851E-2</v>
      </c>
      <c r="F5322">
        <f t="shared" si="89"/>
        <v>10.021882116851</v>
      </c>
      <c r="H5322">
        <v>1.7145664691925049</v>
      </c>
      <c r="I5322">
        <v>57602.015869837647</v>
      </c>
      <c r="J5322">
        <f>ROUND(Table1[[#This Row],[Discharge Time (s)]]/3600,3)</f>
        <v>16.001000000000001</v>
      </c>
    </row>
    <row r="5323" spans="1:10">
      <c r="A5323" t="s">
        <v>10</v>
      </c>
      <c r="B5323">
        <v>7</v>
      </c>
      <c r="C5323">
        <v>260</v>
      </c>
      <c r="D5323" t="str">
        <f>IF(OR(MOD((Table1[[#This Row],[Cycle]])-1,8)=0,Table1[[#This Row],[Cycle]]=1),"Yes","No")</f>
        <v>No</v>
      </c>
      <c r="E5323">
        <v>1.0022670610132E-2</v>
      </c>
      <c r="F5323">
        <f t="shared" si="89"/>
        <v>10.022670610132</v>
      </c>
      <c r="H5323">
        <v>1.8015687465667725</v>
      </c>
      <c r="I5323">
        <v>57602.003768269802</v>
      </c>
      <c r="J5323">
        <f>ROUND(Table1[[#This Row],[Discharge Time (s)]]/3600,3)</f>
        <v>16.001000000000001</v>
      </c>
    </row>
    <row r="5324" spans="1:10">
      <c r="A5324" t="s">
        <v>10</v>
      </c>
      <c r="B5324">
        <v>7</v>
      </c>
      <c r="C5324">
        <v>261</v>
      </c>
      <c r="D5324" t="str">
        <f>IF(OR(MOD((Table1[[#This Row],[Cycle]])-1,8)=0,Table1[[#This Row],[Cycle]]=1),"Yes","No")</f>
        <v>No</v>
      </c>
      <c r="E5324">
        <v>1.0020499662613E-2</v>
      </c>
      <c r="F5324">
        <f t="shared" si="89"/>
        <v>10.020499662613</v>
      </c>
      <c r="H5324">
        <v>1.7145664691925049</v>
      </c>
      <c r="I5324">
        <v>57602.003876294839</v>
      </c>
      <c r="J5324">
        <f>ROUND(Table1[[#This Row],[Discharge Time (s)]]/3600,3)</f>
        <v>16.001000000000001</v>
      </c>
    </row>
    <row r="5325" spans="1:10">
      <c r="A5325" t="s">
        <v>10</v>
      </c>
      <c r="B5325">
        <v>7</v>
      </c>
      <c r="C5325">
        <v>262</v>
      </c>
      <c r="D5325" t="str">
        <f>IF(OR(MOD((Table1[[#This Row],[Cycle]])-1,8)=0,Table1[[#This Row],[Cycle]]=1),"Yes","No")</f>
        <v>No</v>
      </c>
      <c r="E5325">
        <v>1.0007559112292E-2</v>
      </c>
      <c r="F5325">
        <f t="shared" si="89"/>
        <v>10.007559112292</v>
      </c>
      <c r="H5325">
        <v>1.8015687465667725</v>
      </c>
      <c r="I5325">
        <v>57601.999773771196</v>
      </c>
      <c r="J5325">
        <f>ROUND(Table1[[#This Row],[Discharge Time (s)]]/3600,3)</f>
        <v>16.001000000000001</v>
      </c>
    </row>
    <row r="5326" spans="1:10">
      <c r="A5326" t="s">
        <v>10</v>
      </c>
      <c r="B5326">
        <v>7</v>
      </c>
      <c r="C5326">
        <v>263</v>
      </c>
      <c r="D5326" t="str">
        <f>IF(OR(MOD((Table1[[#This Row],[Cycle]])-1,8)=0,Table1[[#This Row],[Cycle]]=1),"Yes","No")</f>
        <v>No</v>
      </c>
      <c r="E5326">
        <v>1.0009292193882E-2</v>
      </c>
      <c r="F5326">
        <f t="shared" si="89"/>
        <v>10.009292193882001</v>
      </c>
      <c r="H5326">
        <v>1.7145664691925049</v>
      </c>
      <c r="I5326">
        <v>57602.003714835875</v>
      </c>
      <c r="J5326">
        <f>ROUND(Table1[[#This Row],[Discharge Time (s)]]/3600,3)</f>
        <v>16.001000000000001</v>
      </c>
    </row>
    <row r="5327" spans="1:10">
      <c r="A5327" t="s">
        <v>10</v>
      </c>
      <c r="B5327">
        <v>7</v>
      </c>
      <c r="C5327">
        <v>264</v>
      </c>
      <c r="D5327" t="str">
        <f>IF(OR(MOD((Table1[[#This Row],[Cycle]])-1,8)=0,Table1[[#This Row],[Cycle]]=1),"Yes","No")</f>
        <v>No</v>
      </c>
      <c r="E5327">
        <v>0</v>
      </c>
      <c r="F5327">
        <f t="shared" si="89"/>
        <v>0</v>
      </c>
      <c r="H5327">
        <v>1.7145664691925049</v>
      </c>
      <c r="I5327">
        <v>0</v>
      </c>
      <c r="J5327">
        <f>ROUND(Table1[[#This Row],[Discharge Time (s)]]/3600,3)</f>
        <v>0</v>
      </c>
    </row>
    <row r="5328" spans="1:10">
      <c r="A5328" t="s">
        <v>10</v>
      </c>
      <c r="B5328">
        <v>7</v>
      </c>
      <c r="C5328">
        <v>266</v>
      </c>
      <c r="D5328" t="str">
        <f>IF(OR(MOD((Table1[[#This Row],[Cycle]])-1,8)=0,Table1[[#This Row],[Cycle]]=1),"Yes","No")</f>
        <v>No</v>
      </c>
      <c r="E5328">
        <v>1.0024063650446001E-2</v>
      </c>
      <c r="F5328">
        <f t="shared" si="89"/>
        <v>10.024063650446001</v>
      </c>
      <c r="H5328">
        <v>1.8904194831848145</v>
      </c>
      <c r="I5328">
        <v>57601.990955176669</v>
      </c>
      <c r="J5328">
        <f>ROUND(Table1[[#This Row],[Discharge Time (s)]]/3600,3)</f>
        <v>16.001000000000001</v>
      </c>
    </row>
    <row r="5329" spans="1:10">
      <c r="A5329" t="s">
        <v>10</v>
      </c>
      <c r="B5329">
        <v>7</v>
      </c>
      <c r="C5329">
        <v>267</v>
      </c>
      <c r="D5329" t="str">
        <f>IF(OR(MOD((Table1[[#This Row],[Cycle]])-1,8)=0,Table1[[#This Row],[Cycle]]=1),"Yes","No")</f>
        <v>No</v>
      </c>
      <c r="E5329">
        <v>1.0025445610893E-2</v>
      </c>
      <c r="F5329">
        <f t="shared" si="89"/>
        <v>10.025445610893</v>
      </c>
      <c r="H5329">
        <v>1.6714608669281006</v>
      </c>
      <c r="I5329">
        <v>57602.004197366216</v>
      </c>
      <c r="J5329">
        <f>ROUND(Table1[[#This Row],[Discharge Time (s)]]/3600,3)</f>
        <v>16.001000000000001</v>
      </c>
    </row>
    <row r="5330" spans="1:10">
      <c r="A5330" t="s">
        <v>10</v>
      </c>
      <c r="B5330">
        <v>7</v>
      </c>
      <c r="C5330">
        <v>268</v>
      </c>
      <c r="D5330" t="str">
        <f>IF(OR(MOD((Table1[[#This Row],[Cycle]])-1,8)=0,Table1[[#This Row],[Cycle]]=1),"Yes","No")</f>
        <v>No</v>
      </c>
      <c r="E5330">
        <v>1.0013368971865E-2</v>
      </c>
      <c r="F5330">
        <f t="shared" si="89"/>
        <v>10.013368971864999</v>
      </c>
      <c r="H5330">
        <v>1.7576279640197754</v>
      </c>
      <c r="I5330">
        <v>57602.004127499342</v>
      </c>
      <c r="J5330">
        <f>ROUND(Table1[[#This Row],[Discharge Time (s)]]/3600,3)</f>
        <v>16.001000000000001</v>
      </c>
    </row>
    <row r="5331" spans="1:10">
      <c r="A5331" t="s">
        <v>10</v>
      </c>
      <c r="B5331">
        <v>7</v>
      </c>
      <c r="C5331">
        <v>269</v>
      </c>
      <c r="D5331" t="str">
        <f>IF(OR(MOD((Table1[[#This Row],[Cycle]])-1,8)=0,Table1[[#This Row],[Cycle]]=1),"Yes","No")</f>
        <v>No</v>
      </c>
      <c r="E5331">
        <v>1.0032733943156E-2</v>
      </c>
      <c r="F5331">
        <f t="shared" si="89"/>
        <v>10.032733943156</v>
      </c>
      <c r="H5331">
        <v>1.7576279640197754</v>
      </c>
      <c r="I5331">
        <v>57602.016012074797</v>
      </c>
      <c r="J5331">
        <f>ROUND(Table1[[#This Row],[Discharge Time (s)]]/3600,3)</f>
        <v>16.001000000000001</v>
      </c>
    </row>
    <row r="5332" spans="1:10">
      <c r="A5332" t="s">
        <v>10</v>
      </c>
      <c r="B5332">
        <v>7</v>
      </c>
      <c r="C5332">
        <v>270</v>
      </c>
      <c r="D5332" t="str">
        <f>IF(OR(MOD((Table1[[#This Row],[Cycle]])-1,8)=0,Table1[[#This Row],[Cycle]]=1),"Yes","No")</f>
        <v>No</v>
      </c>
      <c r="E5332">
        <v>1.0030213474732E-2</v>
      </c>
      <c r="F5332">
        <f t="shared" si="89"/>
        <v>10.030213474731999</v>
      </c>
      <c r="H5332">
        <v>1.8006452322006226</v>
      </c>
      <c r="I5332">
        <v>57602.017171026106</v>
      </c>
      <c r="J5332">
        <f>ROUND(Table1[[#This Row],[Discharge Time (s)]]/3600,3)</f>
        <v>16.001000000000001</v>
      </c>
    </row>
    <row r="5333" spans="1:10">
      <c r="A5333" t="s">
        <v>10</v>
      </c>
      <c r="B5333">
        <v>7</v>
      </c>
      <c r="C5333">
        <v>271</v>
      </c>
      <c r="D5333" t="str">
        <f>IF(OR(MOD((Table1[[#This Row],[Cycle]])-1,8)=0,Table1[[#This Row],[Cycle]]=1),"Yes","No")</f>
        <v>No</v>
      </c>
      <c r="E5333">
        <v>1.0026911659941001E-2</v>
      </c>
      <c r="F5333">
        <f t="shared" si="89"/>
        <v>10.026911659941</v>
      </c>
      <c r="H5333">
        <v>1.7154467105865479</v>
      </c>
      <c r="I5333">
        <v>57602.003930698062</v>
      </c>
      <c r="J5333">
        <f>ROUND(Table1[[#This Row],[Discharge Time (s)]]/3600,3)</f>
        <v>16.001000000000001</v>
      </c>
    </row>
    <row r="5334" spans="1:10">
      <c r="A5334" t="s">
        <v>10</v>
      </c>
      <c r="B5334">
        <v>7</v>
      </c>
      <c r="C5334">
        <v>272</v>
      </c>
      <c r="D5334" t="str">
        <f>IF(OR(MOD((Table1[[#This Row],[Cycle]])-1,8)=0,Table1[[#This Row],[Cycle]]=1),"Yes","No")</f>
        <v>No</v>
      </c>
      <c r="E5334">
        <v>0</v>
      </c>
      <c r="F5334">
        <f t="shared" si="89"/>
        <v>0</v>
      </c>
      <c r="H5334">
        <v>1.7154467105865479</v>
      </c>
      <c r="I5334">
        <v>0</v>
      </c>
      <c r="J5334">
        <f>ROUND(Table1[[#This Row],[Discharge Time (s)]]/3600,3)</f>
        <v>0</v>
      </c>
    </row>
    <row r="5335" spans="1:10">
      <c r="A5335" t="s">
        <v>10</v>
      </c>
      <c r="B5335">
        <v>7</v>
      </c>
      <c r="C5335">
        <v>274</v>
      </c>
      <c r="D5335" t="str">
        <f>IF(OR(MOD((Table1[[#This Row],[Cycle]])-1,8)=0,Table1[[#This Row],[Cycle]]=1),"Yes","No")</f>
        <v>No</v>
      </c>
      <c r="E5335">
        <v>1.0027452419819999E-2</v>
      </c>
      <c r="F5335">
        <f t="shared" ref="F5335:F5398" si="90">1000*E5335</f>
        <v>10.027452419819999</v>
      </c>
      <c r="H5335">
        <v>1.9773315191268921</v>
      </c>
      <c r="I5335">
        <v>57602.007516590194</v>
      </c>
      <c r="J5335">
        <f>ROUND(Table1[[#This Row],[Discharge Time (s)]]/3600,3)</f>
        <v>16.001000000000001</v>
      </c>
    </row>
    <row r="5336" spans="1:10">
      <c r="A5336" t="s">
        <v>10</v>
      </c>
      <c r="B5336">
        <v>7</v>
      </c>
      <c r="C5336">
        <v>275</v>
      </c>
      <c r="D5336" t="str">
        <f>IF(OR(MOD((Table1[[#This Row],[Cycle]])-1,8)=0,Table1[[#This Row],[Cycle]]=1),"Yes","No")</f>
        <v>No</v>
      </c>
      <c r="E5336">
        <v>1.0030604434442E-2</v>
      </c>
      <c r="F5336">
        <f t="shared" si="90"/>
        <v>10.030604434441999</v>
      </c>
      <c r="H5336">
        <v>1.84550940990448</v>
      </c>
      <c r="I5336">
        <v>57601.979737946313</v>
      </c>
      <c r="J5336">
        <f>ROUND(Table1[[#This Row],[Discharge Time (s)]]/3600,3)</f>
        <v>16.001000000000001</v>
      </c>
    </row>
    <row r="5337" spans="1:10">
      <c r="A5337" t="s">
        <v>10</v>
      </c>
      <c r="B5337">
        <v>7</v>
      </c>
      <c r="C5337">
        <v>276</v>
      </c>
      <c r="D5337" t="str">
        <f>IF(OR(MOD((Table1[[#This Row],[Cycle]])-1,8)=0,Table1[[#This Row],[Cycle]]=1),"Yes","No")</f>
        <v>No</v>
      </c>
      <c r="E5337">
        <v>1.0030847412280001E-2</v>
      </c>
      <c r="F5337">
        <f t="shared" si="90"/>
        <v>10.03084741228</v>
      </c>
      <c r="H5337">
        <v>1.7576279640197754</v>
      </c>
      <c r="I5337">
        <v>57602.001917998445</v>
      </c>
      <c r="J5337">
        <f>ROUND(Table1[[#This Row],[Discharge Time (s)]]/3600,3)</f>
        <v>16.001000000000001</v>
      </c>
    </row>
    <row r="5338" spans="1:10">
      <c r="A5338" t="s">
        <v>10</v>
      </c>
      <c r="B5338">
        <v>7</v>
      </c>
      <c r="C5338">
        <v>277</v>
      </c>
      <c r="D5338" t="str">
        <f>IF(OR(MOD((Table1[[#This Row],[Cycle]])-1,8)=0,Table1[[#This Row],[Cycle]]=1),"Yes","No")</f>
        <v>No</v>
      </c>
      <c r="E5338">
        <v>1.0025957059249E-2</v>
      </c>
      <c r="F5338">
        <f t="shared" si="90"/>
        <v>10.025957059249</v>
      </c>
      <c r="H5338">
        <v>1.8006452322006226</v>
      </c>
      <c r="I5338">
        <v>57601.997315204018</v>
      </c>
      <c r="J5338">
        <f>ROUND(Table1[[#This Row],[Discharge Time (s)]]/3600,3)</f>
        <v>16.001000000000001</v>
      </c>
    </row>
    <row r="5339" spans="1:10">
      <c r="A5339" t="s">
        <v>10</v>
      </c>
      <c r="B5339">
        <v>7</v>
      </c>
      <c r="C5339">
        <v>278</v>
      </c>
      <c r="D5339" t="str">
        <f>IF(OR(MOD((Table1[[#This Row],[Cycle]])-1,8)=0,Table1[[#This Row],[Cycle]]=1),"Yes","No")</f>
        <v>No</v>
      </c>
      <c r="E5339">
        <v>1.0028643152325999E-2</v>
      </c>
      <c r="F5339">
        <f t="shared" si="90"/>
        <v>10.028643152326</v>
      </c>
      <c r="H5339">
        <v>1.8006452322006226</v>
      </c>
      <c r="I5339">
        <v>57602.007050658598</v>
      </c>
      <c r="J5339">
        <f>ROUND(Table1[[#This Row],[Discharge Time (s)]]/3600,3)</f>
        <v>16.001000000000001</v>
      </c>
    </row>
    <row r="5340" spans="1:10">
      <c r="A5340" t="s">
        <v>10</v>
      </c>
      <c r="B5340">
        <v>7</v>
      </c>
      <c r="C5340">
        <v>279</v>
      </c>
      <c r="D5340" t="str">
        <f>IF(OR(MOD((Table1[[#This Row],[Cycle]])-1,8)=0,Table1[[#This Row],[Cycle]]=1),"Yes","No")</f>
        <v>No</v>
      </c>
      <c r="E5340">
        <v>1.0029323291329001E-2</v>
      </c>
      <c r="F5340">
        <f t="shared" si="90"/>
        <v>10.029323291329</v>
      </c>
      <c r="H5340">
        <v>1.6706032752990723</v>
      </c>
      <c r="I5340">
        <v>57602.016822360827</v>
      </c>
      <c r="J5340">
        <f>ROUND(Table1[[#This Row],[Discharge Time (s)]]/3600,3)</f>
        <v>16.001000000000001</v>
      </c>
    </row>
    <row r="5341" spans="1:10">
      <c r="A5341" t="s">
        <v>10</v>
      </c>
      <c r="B5341">
        <v>7</v>
      </c>
      <c r="C5341">
        <v>280</v>
      </c>
      <c r="D5341" t="str">
        <f>IF(OR(MOD((Table1[[#This Row],[Cycle]])-1,8)=0,Table1[[#This Row],[Cycle]]=1),"Yes","No")</f>
        <v>No</v>
      </c>
      <c r="E5341">
        <v>0</v>
      </c>
      <c r="F5341">
        <f t="shared" si="90"/>
        <v>0</v>
      </c>
      <c r="H5341">
        <v>1.6706032752990723</v>
      </c>
      <c r="I5341">
        <v>0</v>
      </c>
      <c r="J5341">
        <f>ROUND(Table1[[#This Row],[Discharge Time (s)]]/3600,3)</f>
        <v>0</v>
      </c>
    </row>
    <row r="5342" spans="1:10">
      <c r="A5342" t="s">
        <v>10</v>
      </c>
      <c r="B5342">
        <v>7</v>
      </c>
      <c r="C5342">
        <v>282</v>
      </c>
      <c r="D5342" t="str">
        <f>IF(OR(MOD((Table1[[#This Row],[Cycle]])-1,8)=0,Table1[[#This Row],[Cycle]]=1),"Yes","No")</f>
        <v>No</v>
      </c>
      <c r="E5342">
        <v>1.0022037424309E-2</v>
      </c>
      <c r="F5342">
        <f t="shared" si="90"/>
        <v>10.022037424309</v>
      </c>
      <c r="H5342">
        <v>2.0641543865203857</v>
      </c>
      <c r="I5342">
        <v>57602.004156599185</v>
      </c>
      <c r="J5342">
        <f>ROUND(Table1[[#This Row],[Discharge Time (s)]]/3600,3)</f>
        <v>16.001000000000001</v>
      </c>
    </row>
    <row r="5343" spans="1:10">
      <c r="A5343" t="s">
        <v>10</v>
      </c>
      <c r="B5343">
        <v>7</v>
      </c>
      <c r="C5343">
        <v>283</v>
      </c>
      <c r="D5343" t="str">
        <f>IF(OR(MOD((Table1[[#This Row],[Cycle]])-1,8)=0,Table1[[#This Row],[Cycle]]=1),"Yes","No")</f>
        <v>No</v>
      </c>
      <c r="E5343">
        <v>1.0026997625039001E-2</v>
      </c>
      <c r="F5343">
        <f t="shared" si="90"/>
        <v>10.026997625039002</v>
      </c>
      <c r="H5343">
        <v>1.7576279640197754</v>
      </c>
      <c r="I5343">
        <v>57602.00119758807</v>
      </c>
      <c r="J5343">
        <f>ROUND(Table1[[#This Row],[Discharge Time (s)]]/3600,3)</f>
        <v>16.001000000000001</v>
      </c>
    </row>
    <row r="5344" spans="1:10">
      <c r="A5344" t="s">
        <v>10</v>
      </c>
      <c r="B5344">
        <v>7</v>
      </c>
      <c r="C5344">
        <v>284</v>
      </c>
      <c r="D5344" t="str">
        <f>IF(OR(MOD((Table1[[#This Row],[Cycle]])-1,8)=0,Table1[[#This Row],[Cycle]]=1),"Yes","No")</f>
        <v>No</v>
      </c>
      <c r="E5344">
        <v>1.0017490417239001E-2</v>
      </c>
      <c r="F5344">
        <f t="shared" si="90"/>
        <v>10.017490417239001</v>
      </c>
      <c r="H5344">
        <v>1.7576279640197754</v>
      </c>
      <c r="I5344">
        <v>57602.003384840602</v>
      </c>
      <c r="J5344">
        <f>ROUND(Table1[[#This Row],[Discharge Time (s)]]/3600,3)</f>
        <v>16.001000000000001</v>
      </c>
    </row>
    <row r="5345" spans="1:10">
      <c r="A5345" t="s">
        <v>10</v>
      </c>
      <c r="B5345">
        <v>7</v>
      </c>
      <c r="C5345">
        <v>285</v>
      </c>
      <c r="D5345" t="str">
        <f>IF(OR(MOD((Table1[[#This Row],[Cycle]])-1,8)=0,Table1[[#This Row],[Cycle]]=1),"Yes","No")</f>
        <v>No</v>
      </c>
      <c r="E5345">
        <v>1.0022423701204999E-2</v>
      </c>
      <c r="F5345">
        <f t="shared" si="90"/>
        <v>10.022423701205</v>
      </c>
      <c r="H5345">
        <v>1.8006452322006226</v>
      </c>
      <c r="I5345">
        <v>57602.006166167237</v>
      </c>
      <c r="J5345">
        <f>ROUND(Table1[[#This Row],[Discharge Time (s)]]/3600,3)</f>
        <v>16.001000000000001</v>
      </c>
    </row>
    <row r="5346" spans="1:10">
      <c r="A5346" t="s">
        <v>10</v>
      </c>
      <c r="B5346">
        <v>7</v>
      </c>
      <c r="C5346">
        <v>286</v>
      </c>
      <c r="D5346" t="str">
        <f>IF(OR(MOD((Table1[[#This Row],[Cycle]])-1,8)=0,Table1[[#This Row],[Cycle]]=1),"Yes","No")</f>
        <v>No</v>
      </c>
      <c r="E5346">
        <v>1.0024036924508E-2</v>
      </c>
      <c r="F5346">
        <f t="shared" si="90"/>
        <v>10.024036924508</v>
      </c>
      <c r="H5346">
        <v>1.7576279640197754</v>
      </c>
      <c r="I5346">
        <v>57600.039984391085</v>
      </c>
      <c r="J5346">
        <f>ROUND(Table1[[#This Row],[Discharge Time (s)]]/3600,3)</f>
        <v>16</v>
      </c>
    </row>
    <row r="5347" spans="1:10">
      <c r="A5347" t="s">
        <v>10</v>
      </c>
      <c r="B5347">
        <v>7</v>
      </c>
      <c r="C5347">
        <v>287</v>
      </c>
      <c r="D5347" t="str">
        <f>IF(OR(MOD((Table1[[#This Row],[Cycle]])-1,8)=0,Table1[[#This Row],[Cycle]]=1),"Yes","No")</f>
        <v>No</v>
      </c>
      <c r="E5347">
        <v>1.0026129710794999E-2</v>
      </c>
      <c r="F5347">
        <f t="shared" si="90"/>
        <v>10.026129710794999</v>
      </c>
      <c r="H5347">
        <v>1.8006452322006226</v>
      </c>
      <c r="I5347">
        <v>57602.004427955151</v>
      </c>
      <c r="J5347">
        <f>ROUND(Table1[[#This Row],[Discharge Time (s)]]/3600,3)</f>
        <v>16.001000000000001</v>
      </c>
    </row>
    <row r="5348" spans="1:10">
      <c r="A5348" t="s">
        <v>10</v>
      </c>
      <c r="B5348">
        <v>7</v>
      </c>
      <c r="C5348">
        <v>288</v>
      </c>
      <c r="D5348" t="str">
        <f>IF(OR(MOD((Table1[[#This Row],[Cycle]])-1,8)=0,Table1[[#This Row],[Cycle]]=1),"Yes","No")</f>
        <v>No</v>
      </c>
      <c r="E5348">
        <v>0</v>
      </c>
      <c r="F5348">
        <f t="shared" si="90"/>
        <v>0</v>
      </c>
      <c r="H5348">
        <v>1.8006452322006226</v>
      </c>
      <c r="I5348">
        <v>0</v>
      </c>
      <c r="J5348">
        <f>ROUND(Table1[[#This Row],[Discharge Time (s)]]/3600,3)</f>
        <v>0</v>
      </c>
    </row>
    <row r="5349" spans="1:10">
      <c r="A5349" t="s">
        <v>10</v>
      </c>
      <c r="B5349">
        <v>7</v>
      </c>
      <c r="C5349">
        <v>290</v>
      </c>
      <c r="D5349" t="str">
        <f>IF(OR(MOD((Table1[[#This Row],[Cycle]])-1,8)=0,Table1[[#This Row],[Cycle]]=1),"Yes","No")</f>
        <v>No</v>
      </c>
      <c r="E5349">
        <v>1.0028656245716E-2</v>
      </c>
      <c r="F5349">
        <f t="shared" si="90"/>
        <v>10.028656245716</v>
      </c>
      <c r="H5349">
        <v>2.0202362537384033</v>
      </c>
      <c r="I5349">
        <v>57602.003644714976</v>
      </c>
      <c r="J5349">
        <f>ROUND(Table1[[#This Row],[Discharge Time (s)]]/3600,3)</f>
        <v>16.001000000000001</v>
      </c>
    </row>
    <row r="5350" spans="1:10">
      <c r="A5350" t="s">
        <v>10</v>
      </c>
      <c r="B5350">
        <v>7</v>
      </c>
      <c r="C5350">
        <v>291</v>
      </c>
      <c r="D5350" t="str">
        <f>IF(OR(MOD((Table1[[#This Row],[Cycle]])-1,8)=0,Table1[[#This Row],[Cycle]]=1),"Yes","No")</f>
        <v>No</v>
      </c>
      <c r="E5350">
        <v>1.0031185196845E-2</v>
      </c>
      <c r="F5350">
        <f t="shared" si="90"/>
        <v>10.031185196845</v>
      </c>
      <c r="H5350">
        <v>1.7567270994186401</v>
      </c>
      <c r="I5350">
        <v>57601.993453485811</v>
      </c>
      <c r="J5350">
        <f>ROUND(Table1[[#This Row],[Discharge Time (s)]]/3600,3)</f>
        <v>16.001000000000001</v>
      </c>
    </row>
    <row r="5351" spans="1:10">
      <c r="A5351" t="s">
        <v>10</v>
      </c>
      <c r="B5351">
        <v>7</v>
      </c>
      <c r="C5351">
        <v>292</v>
      </c>
      <c r="D5351" t="str">
        <f>IF(OR(MOD((Table1[[#This Row],[Cycle]])-1,8)=0,Table1[[#This Row],[Cycle]]=1),"Yes","No")</f>
        <v>No</v>
      </c>
      <c r="E5351">
        <v>1.0032933988593E-2</v>
      </c>
      <c r="F5351">
        <f t="shared" si="90"/>
        <v>10.032933988592999</v>
      </c>
      <c r="H5351">
        <v>1.7594324350357056</v>
      </c>
      <c r="I5351">
        <v>57602.061405544096</v>
      </c>
      <c r="J5351">
        <f>ROUND(Table1[[#This Row],[Discharge Time (s)]]/3600,3)</f>
        <v>16.001000000000001</v>
      </c>
    </row>
    <row r="5352" spans="1:10">
      <c r="A5352" t="s">
        <v>10</v>
      </c>
      <c r="B5352">
        <v>7</v>
      </c>
      <c r="C5352">
        <v>293</v>
      </c>
      <c r="D5352" t="str">
        <f>IF(OR(MOD((Table1[[#This Row],[Cycle]])-1,8)=0,Table1[[#This Row],[Cycle]]=1),"Yes","No")</f>
        <v>No</v>
      </c>
      <c r="E5352">
        <v>1.004265440247E-2</v>
      </c>
      <c r="F5352">
        <f t="shared" si="90"/>
        <v>10.042654402469999</v>
      </c>
      <c r="H5352">
        <v>1.8015687465667725</v>
      </c>
      <c r="I5352">
        <v>57602.014255997434</v>
      </c>
      <c r="J5352">
        <f>ROUND(Table1[[#This Row],[Discharge Time (s)]]/3600,3)</f>
        <v>16.001000000000001</v>
      </c>
    </row>
    <row r="5353" spans="1:10">
      <c r="A5353" t="s">
        <v>10</v>
      </c>
      <c r="B5353">
        <v>7</v>
      </c>
      <c r="C5353">
        <v>294</v>
      </c>
      <c r="D5353" t="str">
        <f>IF(OR(MOD((Table1[[#This Row],[Cycle]])-1,8)=0,Table1[[#This Row],[Cycle]]=1),"Yes","No")</f>
        <v>No</v>
      </c>
      <c r="E5353">
        <v>1.0041658957319E-2</v>
      </c>
      <c r="F5353">
        <f t="shared" si="90"/>
        <v>10.041658957319001</v>
      </c>
      <c r="H5353">
        <v>1.8024929761886597</v>
      </c>
      <c r="I5353">
        <v>57602.003454754624</v>
      </c>
      <c r="J5353">
        <f>ROUND(Table1[[#This Row],[Discharge Time (s)]]/3600,3)</f>
        <v>16.001000000000001</v>
      </c>
    </row>
    <row r="5354" spans="1:10">
      <c r="A5354" t="s">
        <v>10</v>
      </c>
      <c r="B5354">
        <v>7</v>
      </c>
      <c r="C5354">
        <v>295</v>
      </c>
      <c r="D5354" t="str">
        <f>IF(OR(MOD((Table1[[#This Row],[Cycle]])-1,8)=0,Table1[[#This Row],[Cycle]]=1),"Yes","No")</f>
        <v>No</v>
      </c>
      <c r="E5354">
        <v>1.0011348803471E-2</v>
      </c>
      <c r="F5354">
        <f t="shared" si="90"/>
        <v>10.011348803471</v>
      </c>
      <c r="H5354">
        <v>1.7585296630859375</v>
      </c>
      <c r="I5354">
        <v>57602.003373074018</v>
      </c>
      <c r="J5354">
        <f>ROUND(Table1[[#This Row],[Discharge Time (s)]]/3600,3)</f>
        <v>16.001000000000001</v>
      </c>
    </row>
    <row r="5355" spans="1:10">
      <c r="A5355" t="s">
        <v>10</v>
      </c>
      <c r="B5355">
        <v>7</v>
      </c>
      <c r="C5355">
        <v>296</v>
      </c>
      <c r="D5355" t="str">
        <f>IF(OR(MOD((Table1[[#This Row],[Cycle]])-1,8)=0,Table1[[#This Row],[Cycle]]=1),"Yes","No")</f>
        <v>No</v>
      </c>
      <c r="E5355">
        <v>0</v>
      </c>
      <c r="F5355">
        <f t="shared" si="90"/>
        <v>0</v>
      </c>
      <c r="H5355">
        <v>1.7585296630859375</v>
      </c>
      <c r="I5355">
        <v>0</v>
      </c>
      <c r="J5355">
        <f>ROUND(Table1[[#This Row],[Discharge Time (s)]]/3600,3)</f>
        <v>0</v>
      </c>
    </row>
    <row r="5356" spans="1:10">
      <c r="A5356" t="s">
        <v>10</v>
      </c>
      <c r="B5356">
        <v>7</v>
      </c>
      <c r="C5356">
        <v>298</v>
      </c>
      <c r="D5356" t="str">
        <f>IF(OR(MOD((Table1[[#This Row],[Cycle]])-1,8)=0,Table1[[#This Row],[Cycle]]=1),"Yes","No")</f>
        <v>No</v>
      </c>
      <c r="E5356">
        <v>1.0047202714675E-2</v>
      </c>
      <c r="F5356">
        <f t="shared" si="90"/>
        <v>10.047202714675</v>
      </c>
      <c r="H5356">
        <v>1.9783458709716797</v>
      </c>
      <c r="I5356">
        <v>57602.003259543235</v>
      </c>
      <c r="J5356">
        <f>ROUND(Table1[[#This Row],[Discharge Time (s)]]/3600,3)</f>
        <v>16.001000000000001</v>
      </c>
    </row>
    <row r="5357" spans="1:10">
      <c r="A5357" t="s">
        <v>10</v>
      </c>
      <c r="B5357">
        <v>7</v>
      </c>
      <c r="C5357">
        <v>299</v>
      </c>
      <c r="D5357" t="str">
        <f>IF(OR(MOD((Table1[[#This Row],[Cycle]])-1,8)=0,Table1[[#This Row],[Cycle]]=1),"Yes","No")</f>
        <v>No</v>
      </c>
      <c r="E5357">
        <v>1.0047852090495E-2</v>
      </c>
      <c r="F5357">
        <f t="shared" si="90"/>
        <v>10.047852090495001</v>
      </c>
      <c r="H5357">
        <v>1.8445634841918945</v>
      </c>
      <c r="I5357">
        <v>57602.003601559583</v>
      </c>
      <c r="J5357">
        <f>ROUND(Table1[[#This Row],[Discharge Time (s)]]/3600,3)</f>
        <v>16.001000000000001</v>
      </c>
    </row>
    <row r="5358" spans="1:10">
      <c r="A5358" t="s">
        <v>10</v>
      </c>
      <c r="B5358">
        <v>7</v>
      </c>
      <c r="C5358">
        <v>300</v>
      </c>
      <c r="D5358" t="str">
        <f>IF(OR(MOD((Table1[[#This Row],[Cycle]])-1,8)=0,Table1[[#This Row],[Cycle]]=1),"Yes","No")</f>
        <v>No</v>
      </c>
      <c r="E5358">
        <v>1.0051835744062E-2</v>
      </c>
      <c r="F5358">
        <f t="shared" si="90"/>
        <v>10.051835744062</v>
      </c>
      <c r="H5358">
        <v>1.8015687465667725</v>
      </c>
      <c r="I5358">
        <v>57602.000834665043</v>
      </c>
      <c r="J5358">
        <f>ROUND(Table1[[#This Row],[Discharge Time (s)]]/3600,3)</f>
        <v>16.001000000000001</v>
      </c>
    </row>
    <row r="5359" spans="1:10">
      <c r="A5359" t="s">
        <v>10</v>
      </c>
      <c r="B5359">
        <v>7</v>
      </c>
      <c r="C5359">
        <v>301</v>
      </c>
      <c r="D5359" t="str">
        <f>IF(OR(MOD((Table1[[#This Row],[Cycle]])-1,8)=0,Table1[[#This Row],[Cycle]]=1),"Yes","No")</f>
        <v>No</v>
      </c>
      <c r="E5359">
        <v>1.0053550217632001E-2</v>
      </c>
      <c r="F5359">
        <f t="shared" si="90"/>
        <v>10.053550217632001</v>
      </c>
      <c r="H5359">
        <v>1.8006452322006226</v>
      </c>
      <c r="I5359">
        <v>57602.019016900951</v>
      </c>
      <c r="J5359">
        <f>ROUND(Table1[[#This Row],[Discharge Time (s)]]/3600,3)</f>
        <v>16.001000000000001</v>
      </c>
    </row>
    <row r="5360" spans="1:10">
      <c r="A5360" t="s">
        <v>10</v>
      </c>
      <c r="B5360">
        <v>7</v>
      </c>
      <c r="C5360">
        <v>302</v>
      </c>
      <c r="D5360" t="str">
        <f>IF(OR(MOD((Table1[[#This Row],[Cycle]])-1,8)=0,Table1[[#This Row],[Cycle]]=1),"Yes","No")</f>
        <v>No</v>
      </c>
      <c r="E5360">
        <v>1.0048654613875999E-2</v>
      </c>
      <c r="F5360">
        <f t="shared" si="90"/>
        <v>10.048654613876</v>
      </c>
      <c r="H5360">
        <v>1.7585296630859375</v>
      </c>
      <c r="I5360">
        <v>57602.002783993164</v>
      </c>
      <c r="J5360">
        <f>ROUND(Table1[[#This Row],[Discharge Time (s)]]/3600,3)</f>
        <v>16.001000000000001</v>
      </c>
    </row>
    <row r="5361" spans="1:10">
      <c r="A5361" t="s">
        <v>10</v>
      </c>
      <c r="B5361">
        <v>7</v>
      </c>
      <c r="C5361">
        <v>303</v>
      </c>
      <c r="D5361" t="str">
        <f>IF(OR(MOD((Table1[[#This Row],[Cycle]])-1,8)=0,Table1[[#This Row],[Cycle]]=1),"Yes","No")</f>
        <v>No</v>
      </c>
      <c r="E5361">
        <v>1.0049252803236999E-2</v>
      </c>
      <c r="F5361">
        <f t="shared" si="90"/>
        <v>10.049252803237</v>
      </c>
      <c r="H5361">
        <v>1.7576279640197754</v>
      </c>
      <c r="I5361">
        <v>57602.003770893818</v>
      </c>
      <c r="J5361">
        <f>ROUND(Table1[[#This Row],[Discharge Time (s)]]/3600,3)</f>
        <v>16.001000000000001</v>
      </c>
    </row>
    <row r="5362" spans="1:10">
      <c r="A5362" t="s">
        <v>10</v>
      </c>
      <c r="B5362">
        <v>7</v>
      </c>
      <c r="C5362">
        <v>304</v>
      </c>
      <c r="D5362" t="str">
        <f>IF(OR(MOD((Table1[[#This Row],[Cycle]])-1,8)=0,Table1[[#This Row],[Cycle]]=1),"Yes","No")</f>
        <v>No</v>
      </c>
      <c r="E5362">
        <v>0</v>
      </c>
      <c r="F5362">
        <f t="shared" si="90"/>
        <v>0</v>
      </c>
      <c r="H5362">
        <v>1.7576279640197754</v>
      </c>
      <c r="I5362">
        <v>0</v>
      </c>
      <c r="J5362">
        <f>ROUND(Table1[[#This Row],[Discharge Time (s)]]/3600,3)</f>
        <v>0</v>
      </c>
    </row>
    <row r="5363" spans="1:10">
      <c r="A5363" t="s">
        <v>10</v>
      </c>
      <c r="B5363">
        <v>7</v>
      </c>
      <c r="C5363">
        <v>306</v>
      </c>
      <c r="D5363" t="str">
        <f>IF(OR(MOD((Table1[[#This Row],[Cycle]])-1,8)=0,Table1[[#This Row],[Cycle]]=1),"Yes","No")</f>
        <v>No</v>
      </c>
      <c r="E5363">
        <v>1.0038138940465E-2</v>
      </c>
      <c r="F5363">
        <f t="shared" si="90"/>
        <v>10.038138940465</v>
      </c>
      <c r="H5363">
        <v>1.9343826770782471</v>
      </c>
      <c r="I5363">
        <v>57602.015222562375</v>
      </c>
      <c r="J5363">
        <f>ROUND(Table1[[#This Row],[Discharge Time (s)]]/3600,3)</f>
        <v>16.001000000000001</v>
      </c>
    </row>
    <row r="5364" spans="1:10">
      <c r="A5364" t="s">
        <v>10</v>
      </c>
      <c r="B5364">
        <v>7</v>
      </c>
      <c r="C5364">
        <v>307</v>
      </c>
      <c r="D5364" t="str">
        <f>IF(OR(MOD((Table1[[#This Row],[Cycle]])-1,8)=0,Table1[[#This Row],[Cycle]]=1),"Yes","No")</f>
        <v>No</v>
      </c>
      <c r="E5364">
        <v>1.0040010785289001E-2</v>
      </c>
      <c r="F5364">
        <f t="shared" si="90"/>
        <v>10.040010785289001</v>
      </c>
      <c r="H5364">
        <v>1.8024929761886597</v>
      </c>
      <c r="I5364">
        <v>57602.003066417208</v>
      </c>
      <c r="J5364">
        <f>ROUND(Table1[[#This Row],[Discharge Time (s)]]/3600,3)</f>
        <v>16.001000000000001</v>
      </c>
    </row>
    <row r="5365" spans="1:10">
      <c r="A5365" t="s">
        <v>10</v>
      </c>
      <c r="B5365">
        <v>7</v>
      </c>
      <c r="C5365">
        <v>308</v>
      </c>
      <c r="D5365" t="str">
        <f>IF(OR(MOD((Table1[[#This Row],[Cycle]])-1,8)=0,Table1[[#This Row],[Cycle]]=1),"Yes","No")</f>
        <v>No</v>
      </c>
      <c r="E5365">
        <v>1.003721061393E-2</v>
      </c>
      <c r="F5365">
        <f t="shared" si="90"/>
        <v>10.03721061393</v>
      </c>
      <c r="H5365">
        <v>1.8436185121536255</v>
      </c>
      <c r="I5365">
        <v>57602.004635011457</v>
      </c>
      <c r="J5365">
        <f>ROUND(Table1[[#This Row],[Discharge Time (s)]]/3600,3)</f>
        <v>16.001000000000001</v>
      </c>
    </row>
    <row r="5366" spans="1:10">
      <c r="A5366" t="s">
        <v>10</v>
      </c>
      <c r="B5366">
        <v>7</v>
      </c>
      <c r="C5366">
        <v>309</v>
      </c>
      <c r="D5366" t="str">
        <f>IF(OR(MOD((Table1[[#This Row],[Cycle]])-1,8)=0,Table1[[#This Row],[Cycle]]=1),"Yes","No")</f>
        <v>No</v>
      </c>
      <c r="E5366">
        <v>1.0035168050714E-2</v>
      </c>
      <c r="F5366">
        <f t="shared" si="90"/>
        <v>10.035168050713999</v>
      </c>
      <c r="H5366">
        <v>1.84550940990448</v>
      </c>
      <c r="I5366">
        <v>57602.005982861534</v>
      </c>
      <c r="J5366">
        <f>ROUND(Table1[[#This Row],[Discharge Time (s)]]/3600,3)</f>
        <v>16.001000000000001</v>
      </c>
    </row>
    <row r="5367" spans="1:10">
      <c r="A5367" t="s">
        <v>10</v>
      </c>
      <c r="B5367">
        <v>7</v>
      </c>
      <c r="C5367">
        <v>310</v>
      </c>
      <c r="D5367" t="str">
        <f>IF(OR(MOD((Table1[[#This Row],[Cycle]])-1,8)=0,Table1[[#This Row],[Cycle]]=1),"Yes","No")</f>
        <v>No</v>
      </c>
      <c r="E5367">
        <v>1.0033439613188999E-2</v>
      </c>
      <c r="F5367">
        <f t="shared" si="90"/>
        <v>10.033439613189</v>
      </c>
      <c r="H5367">
        <v>1.8445634841918945</v>
      </c>
      <c r="I5367">
        <v>57602.003691248276</v>
      </c>
      <c r="J5367">
        <f>ROUND(Table1[[#This Row],[Discharge Time (s)]]/3600,3)</f>
        <v>16.001000000000001</v>
      </c>
    </row>
    <row r="5368" spans="1:10">
      <c r="A5368" t="s">
        <v>10</v>
      </c>
      <c r="B5368">
        <v>7</v>
      </c>
      <c r="C5368">
        <v>311</v>
      </c>
      <c r="D5368" t="str">
        <f>IF(OR(MOD((Table1[[#This Row],[Cycle]])-1,8)=0,Table1[[#This Row],[Cycle]]=1),"Yes","No")</f>
        <v>No</v>
      </c>
      <c r="E5368">
        <v>1.0040970576674999E-2</v>
      </c>
      <c r="F5368">
        <f t="shared" si="90"/>
        <v>10.040970576674999</v>
      </c>
      <c r="H5368">
        <v>1.8015687465667725</v>
      </c>
      <c r="I5368">
        <v>57601.999720483378</v>
      </c>
      <c r="J5368">
        <f>ROUND(Table1[[#This Row],[Discharge Time (s)]]/3600,3)</f>
        <v>16.001000000000001</v>
      </c>
    </row>
    <row r="5369" spans="1:10">
      <c r="A5369" t="s">
        <v>10</v>
      </c>
      <c r="B5369">
        <v>7</v>
      </c>
      <c r="C5369">
        <v>312</v>
      </c>
      <c r="D5369" t="str">
        <f>IF(OR(MOD((Table1[[#This Row],[Cycle]])-1,8)=0,Table1[[#This Row],[Cycle]]=1),"Yes","No")</f>
        <v>No</v>
      </c>
      <c r="E5369">
        <v>0</v>
      </c>
      <c r="F5369">
        <f t="shared" si="90"/>
        <v>0</v>
      </c>
      <c r="H5369">
        <v>1.8015687465667725</v>
      </c>
      <c r="I5369">
        <v>0</v>
      </c>
      <c r="J5369">
        <f>ROUND(Table1[[#This Row],[Discharge Time (s)]]/3600,3)</f>
        <v>0</v>
      </c>
    </row>
    <row r="5370" spans="1:10">
      <c r="A5370" t="s">
        <v>10</v>
      </c>
      <c r="B5370">
        <v>7</v>
      </c>
      <c r="C5370">
        <v>314</v>
      </c>
      <c r="D5370" t="str">
        <f>IF(OR(MOD((Table1[[#This Row],[Cycle]])-1,8)=0,Table1[[#This Row],[Cycle]]=1),"Yes","No")</f>
        <v>No</v>
      </c>
      <c r="E5370">
        <v>1.0041898736142999E-2</v>
      </c>
      <c r="F5370">
        <f t="shared" si="90"/>
        <v>10.041898736142999</v>
      </c>
      <c r="H5370">
        <v>1.9773315191268921</v>
      </c>
      <c r="I5370">
        <v>57602.000147649946</v>
      </c>
      <c r="J5370">
        <f>ROUND(Table1[[#This Row],[Discharge Time (s)]]/3600,3)</f>
        <v>16.001000000000001</v>
      </c>
    </row>
    <row r="5371" spans="1:10">
      <c r="A5371" t="s">
        <v>10</v>
      </c>
      <c r="B5371">
        <v>7</v>
      </c>
      <c r="C5371">
        <v>315</v>
      </c>
      <c r="D5371" t="str">
        <f>IF(OR(MOD((Table1[[#This Row],[Cycle]])-1,8)=0,Table1[[#This Row],[Cycle]]=1),"Yes","No")</f>
        <v>No</v>
      </c>
      <c r="E5371">
        <v>1.0047039495317E-2</v>
      </c>
      <c r="F5371">
        <f t="shared" si="90"/>
        <v>10.047039495317</v>
      </c>
      <c r="H5371">
        <v>1.7154467105865479</v>
      </c>
      <c r="I5371">
        <v>57602.003477735576</v>
      </c>
      <c r="J5371">
        <f>ROUND(Table1[[#This Row],[Discharge Time (s)]]/3600,3)</f>
        <v>16.001000000000001</v>
      </c>
    </row>
    <row r="5372" spans="1:10">
      <c r="A5372" t="s">
        <v>10</v>
      </c>
      <c r="B5372">
        <v>7</v>
      </c>
      <c r="C5372">
        <v>316</v>
      </c>
      <c r="D5372" t="str">
        <f>IF(OR(MOD((Table1[[#This Row],[Cycle]])-1,8)=0,Table1[[#This Row],[Cycle]]=1),"Yes","No")</f>
        <v>No</v>
      </c>
      <c r="E5372">
        <v>1.0046511849178E-2</v>
      </c>
      <c r="F5372">
        <f t="shared" si="90"/>
        <v>10.046511849178</v>
      </c>
      <c r="H5372">
        <v>1.888481616973877</v>
      </c>
      <c r="I5372">
        <v>57602.006195036971</v>
      </c>
      <c r="J5372">
        <f>ROUND(Table1[[#This Row],[Discharge Time (s)]]/3600,3)</f>
        <v>16.001000000000001</v>
      </c>
    </row>
    <row r="5373" spans="1:10">
      <c r="A5373" t="s">
        <v>10</v>
      </c>
      <c r="B5373">
        <v>7</v>
      </c>
      <c r="C5373">
        <v>317</v>
      </c>
      <c r="D5373" t="str">
        <f>IF(OR(MOD((Table1[[#This Row],[Cycle]])-1,8)=0,Table1[[#This Row],[Cycle]]=1),"Yes","No")</f>
        <v>No</v>
      </c>
      <c r="E5373">
        <v>1.0040556137879001E-2</v>
      </c>
      <c r="F5373">
        <f t="shared" si="90"/>
        <v>10.040556137879001</v>
      </c>
      <c r="H5373">
        <v>1.8015687465667725</v>
      </c>
      <c r="I5373">
        <v>57602.003292593421</v>
      </c>
      <c r="J5373">
        <f>ROUND(Table1[[#This Row],[Discharge Time (s)]]/3600,3)</f>
        <v>16.001000000000001</v>
      </c>
    </row>
    <row r="5374" spans="1:10">
      <c r="A5374" t="s">
        <v>10</v>
      </c>
      <c r="B5374">
        <v>7</v>
      </c>
      <c r="C5374">
        <v>318</v>
      </c>
      <c r="D5374" t="str">
        <f>IF(OR(MOD((Table1[[#This Row],[Cycle]])-1,8)=0,Table1[[#This Row],[Cycle]]=1),"Yes","No")</f>
        <v>No</v>
      </c>
      <c r="E5374">
        <v>1.004004315733E-2</v>
      </c>
      <c r="F5374">
        <f t="shared" si="90"/>
        <v>10.04004315733</v>
      </c>
      <c r="H5374">
        <v>1.8024929761886597</v>
      </c>
      <c r="I5374">
        <v>57600.0377952899</v>
      </c>
      <c r="J5374">
        <f>ROUND(Table1[[#This Row],[Discharge Time (s)]]/3600,3)</f>
        <v>16</v>
      </c>
    </row>
    <row r="5375" spans="1:10">
      <c r="A5375" t="s">
        <v>10</v>
      </c>
      <c r="B5375">
        <v>7</v>
      </c>
      <c r="C5375">
        <v>319</v>
      </c>
      <c r="D5375" t="str">
        <f>IF(OR(MOD((Table1[[#This Row],[Cycle]])-1,8)=0,Table1[[#This Row],[Cycle]]=1),"Yes","No")</f>
        <v>No</v>
      </c>
      <c r="E5375">
        <v>1.0038099397823E-2</v>
      </c>
      <c r="F5375">
        <f t="shared" si="90"/>
        <v>10.038099397823</v>
      </c>
      <c r="H5375">
        <v>1.8445634841918945</v>
      </c>
      <c r="I5375">
        <v>57600.036863997739</v>
      </c>
      <c r="J5375">
        <f>ROUND(Table1[[#This Row],[Discharge Time (s)]]/3600,3)</f>
        <v>16</v>
      </c>
    </row>
    <row r="5376" spans="1:10">
      <c r="A5376" t="s">
        <v>10</v>
      </c>
      <c r="B5376">
        <v>7</v>
      </c>
      <c r="C5376">
        <v>320</v>
      </c>
      <c r="D5376" t="str">
        <f>IF(OR(MOD((Table1[[#This Row],[Cycle]])-1,8)=0,Table1[[#This Row],[Cycle]]=1),"Yes","No")</f>
        <v>No</v>
      </c>
      <c r="E5376">
        <v>0</v>
      </c>
      <c r="F5376">
        <f t="shared" si="90"/>
        <v>0</v>
      </c>
      <c r="H5376">
        <v>1.8445634841918945</v>
      </c>
      <c r="I5376">
        <v>0</v>
      </c>
      <c r="J5376">
        <f>ROUND(Table1[[#This Row],[Discharge Time (s)]]/3600,3)</f>
        <v>0</v>
      </c>
    </row>
    <row r="5377" spans="1:10">
      <c r="A5377" t="s">
        <v>10</v>
      </c>
      <c r="B5377">
        <v>7</v>
      </c>
      <c r="C5377">
        <v>322</v>
      </c>
      <c r="D5377" t="str">
        <f>IF(OR(MOD((Table1[[#This Row],[Cycle]])-1,8)=0,Table1[[#This Row],[Cycle]]=1),"Yes","No")</f>
        <v>No</v>
      </c>
      <c r="E5377">
        <v>1.0024786352140999E-2</v>
      </c>
      <c r="F5377">
        <f t="shared" si="90"/>
        <v>10.024786352141</v>
      </c>
      <c r="H5377">
        <v>1.9783458709716797</v>
      </c>
      <c r="I5377">
        <v>57602.004129115157</v>
      </c>
      <c r="J5377">
        <f>ROUND(Table1[[#This Row],[Discharge Time (s)]]/3600,3)</f>
        <v>16.001000000000001</v>
      </c>
    </row>
    <row r="5378" spans="1:10">
      <c r="A5378" t="s">
        <v>10</v>
      </c>
      <c r="B5378">
        <v>7</v>
      </c>
      <c r="C5378">
        <v>323</v>
      </c>
      <c r="D5378" t="str">
        <f>IF(OR(MOD((Table1[[#This Row],[Cycle]])-1,8)=0,Table1[[#This Row],[Cycle]]=1),"Yes","No")</f>
        <v>No</v>
      </c>
      <c r="E5378">
        <v>1.0042198552386E-2</v>
      </c>
      <c r="F5378">
        <f t="shared" si="90"/>
        <v>10.042198552386001</v>
      </c>
      <c r="H5378">
        <v>1.7585296630859375</v>
      </c>
      <c r="I5378">
        <v>57602.008250922328</v>
      </c>
      <c r="J5378">
        <f>ROUND(Table1[[#This Row],[Discharge Time (s)]]/3600,3)</f>
        <v>16.001000000000001</v>
      </c>
    </row>
    <row r="5379" spans="1:10">
      <c r="A5379" t="s">
        <v>10</v>
      </c>
      <c r="B5379">
        <v>7</v>
      </c>
      <c r="C5379">
        <v>324</v>
      </c>
      <c r="D5379" t="str">
        <f>IF(OR(MOD((Table1[[#This Row],[Cycle]])-1,8)=0,Table1[[#This Row],[Cycle]]=1),"Yes","No")</f>
        <v>No</v>
      </c>
      <c r="E5379">
        <v>1.0043615277208E-2</v>
      </c>
      <c r="F5379">
        <f t="shared" si="90"/>
        <v>10.043615277208</v>
      </c>
      <c r="H5379">
        <v>1.84550940990448</v>
      </c>
      <c r="I5379">
        <v>57601.983502257062</v>
      </c>
      <c r="J5379">
        <f>ROUND(Table1[[#This Row],[Discharge Time (s)]]/3600,3)</f>
        <v>16.001000000000001</v>
      </c>
    </row>
    <row r="5380" spans="1:10">
      <c r="A5380" t="s">
        <v>10</v>
      </c>
      <c r="B5380">
        <v>7</v>
      </c>
      <c r="C5380">
        <v>325</v>
      </c>
      <c r="D5380" t="str">
        <f>IF(OR(MOD((Table1[[#This Row],[Cycle]])-1,8)=0,Table1[[#This Row],[Cycle]]=1),"Yes","No")</f>
        <v>No</v>
      </c>
      <c r="E5380">
        <v>1.0041424616767001E-2</v>
      </c>
      <c r="F5380">
        <f t="shared" si="90"/>
        <v>10.041424616767001</v>
      </c>
      <c r="H5380">
        <v>1.8464561700820923</v>
      </c>
      <c r="I5380">
        <v>57601.982329346851</v>
      </c>
      <c r="J5380">
        <f>ROUND(Table1[[#This Row],[Discharge Time (s)]]/3600,3)</f>
        <v>16.001000000000001</v>
      </c>
    </row>
    <row r="5381" spans="1:10">
      <c r="A5381" t="s">
        <v>10</v>
      </c>
      <c r="B5381">
        <v>7</v>
      </c>
      <c r="C5381">
        <v>326</v>
      </c>
      <c r="D5381" t="str">
        <f>IF(OR(MOD((Table1[[#This Row],[Cycle]])-1,8)=0,Table1[[#This Row],[Cycle]]=1),"Yes","No")</f>
        <v>No</v>
      </c>
      <c r="E5381">
        <v>1.0045417130401999E-2</v>
      </c>
      <c r="F5381">
        <f t="shared" si="90"/>
        <v>10.045417130401999</v>
      </c>
      <c r="H5381">
        <v>1.8024929761886597</v>
      </c>
      <c r="I5381">
        <v>57601.967736186474</v>
      </c>
      <c r="J5381">
        <f>ROUND(Table1[[#This Row],[Discharge Time (s)]]/3600,3)</f>
        <v>16.001000000000001</v>
      </c>
    </row>
    <row r="5382" spans="1:10">
      <c r="A5382" t="s">
        <v>10</v>
      </c>
      <c r="B5382">
        <v>7</v>
      </c>
      <c r="C5382">
        <v>327</v>
      </c>
      <c r="D5382" t="str">
        <f>IF(OR(MOD((Table1[[#This Row],[Cycle]])-1,8)=0,Table1[[#This Row],[Cycle]]=1),"Yes","No")</f>
        <v>No</v>
      </c>
      <c r="E5382">
        <v>1.0046172468836E-2</v>
      </c>
      <c r="F5382">
        <f t="shared" si="90"/>
        <v>10.046172468836</v>
      </c>
      <c r="H5382">
        <v>1.8024929761886597</v>
      </c>
      <c r="I5382">
        <v>57601.978319150345</v>
      </c>
      <c r="J5382">
        <f>ROUND(Table1[[#This Row],[Discharge Time (s)]]/3600,3)</f>
        <v>16.001000000000001</v>
      </c>
    </row>
    <row r="5383" spans="1:10">
      <c r="A5383" t="s">
        <v>10</v>
      </c>
      <c r="B5383">
        <v>7</v>
      </c>
      <c r="C5383">
        <v>328</v>
      </c>
      <c r="D5383" t="str">
        <f>IF(OR(MOD((Table1[[#This Row],[Cycle]])-1,8)=0,Table1[[#This Row],[Cycle]]=1),"Yes","No")</f>
        <v>No</v>
      </c>
      <c r="E5383">
        <v>0</v>
      </c>
      <c r="F5383">
        <f t="shared" si="90"/>
        <v>0</v>
      </c>
      <c r="H5383">
        <v>1.8024929761886597</v>
      </c>
      <c r="I5383">
        <v>0</v>
      </c>
      <c r="J5383">
        <f>ROUND(Table1[[#This Row],[Discharge Time (s)]]/3600,3)</f>
        <v>0</v>
      </c>
    </row>
    <row r="5384" spans="1:10">
      <c r="A5384" t="s">
        <v>10</v>
      </c>
      <c r="B5384">
        <v>7</v>
      </c>
      <c r="C5384">
        <v>330</v>
      </c>
      <c r="D5384" t="str">
        <f>IF(OR(MOD((Table1[[#This Row],[Cycle]])-1,8)=0,Table1[[#This Row],[Cycle]]=1),"Yes","No")</f>
        <v>No</v>
      </c>
      <c r="E5384">
        <v>1.0061688934601E-2</v>
      </c>
      <c r="F5384">
        <f t="shared" si="90"/>
        <v>10.061688934600999</v>
      </c>
      <c r="H5384">
        <v>2.1080725193023682</v>
      </c>
      <c r="I5384">
        <v>57601.986130516321</v>
      </c>
      <c r="J5384">
        <f>ROUND(Table1[[#This Row],[Discharge Time (s)]]/3600,3)</f>
        <v>16.001000000000001</v>
      </c>
    </row>
    <row r="5385" spans="1:10">
      <c r="A5385" t="s">
        <v>10</v>
      </c>
      <c r="B5385">
        <v>7</v>
      </c>
      <c r="C5385">
        <v>331</v>
      </c>
      <c r="D5385" t="str">
        <f>IF(OR(MOD((Table1[[#This Row],[Cycle]])-1,8)=0,Table1[[#This Row],[Cycle]]=1),"Yes","No")</f>
        <v>No</v>
      </c>
      <c r="E5385">
        <v>1.0059819058700001E-2</v>
      </c>
      <c r="F5385">
        <f t="shared" si="90"/>
        <v>10.0598190587</v>
      </c>
      <c r="H5385">
        <v>1.84550940990448</v>
      </c>
      <c r="I5385">
        <v>57601.986604302008</v>
      </c>
      <c r="J5385">
        <f>ROUND(Table1[[#This Row],[Discharge Time (s)]]/3600,3)</f>
        <v>16.001000000000001</v>
      </c>
    </row>
    <row r="5386" spans="1:10">
      <c r="A5386" t="s">
        <v>10</v>
      </c>
      <c r="B5386">
        <v>7</v>
      </c>
      <c r="C5386">
        <v>332</v>
      </c>
      <c r="D5386" t="str">
        <f>IF(OR(MOD((Table1[[#This Row],[Cycle]])-1,8)=0,Table1[[#This Row],[Cycle]]=1),"Yes","No")</f>
        <v>No</v>
      </c>
      <c r="E5386">
        <v>1.0049649490026E-2</v>
      </c>
      <c r="F5386">
        <f t="shared" si="90"/>
        <v>10.049649490025999</v>
      </c>
      <c r="H5386">
        <v>1.8445634841918945</v>
      </c>
      <c r="I5386">
        <v>57601.989219778945</v>
      </c>
      <c r="J5386">
        <f>ROUND(Table1[[#This Row],[Discharge Time (s)]]/3600,3)</f>
        <v>16.001000000000001</v>
      </c>
    </row>
    <row r="5387" spans="1:10">
      <c r="A5387" t="s">
        <v>10</v>
      </c>
      <c r="B5387">
        <v>7</v>
      </c>
      <c r="C5387">
        <v>333</v>
      </c>
      <c r="D5387" t="str">
        <f>IF(OR(MOD((Table1[[#This Row],[Cycle]])-1,8)=0,Table1[[#This Row],[Cycle]]=1),"Yes","No")</f>
        <v>No</v>
      </c>
      <c r="E5387">
        <v>1.0046720746294001E-2</v>
      </c>
      <c r="F5387">
        <f t="shared" si="90"/>
        <v>10.046720746294001</v>
      </c>
      <c r="H5387">
        <v>1.888481616973877</v>
      </c>
      <c r="I5387">
        <v>57601.992142222269</v>
      </c>
      <c r="J5387">
        <f>ROUND(Table1[[#This Row],[Discharge Time (s)]]/3600,3)</f>
        <v>16.001000000000001</v>
      </c>
    </row>
    <row r="5388" spans="1:10">
      <c r="A5388" t="s">
        <v>10</v>
      </c>
      <c r="B5388">
        <v>7</v>
      </c>
      <c r="C5388">
        <v>334</v>
      </c>
      <c r="D5388" t="str">
        <f>IF(OR(MOD((Table1[[#This Row],[Cycle]])-1,8)=0,Table1[[#This Row],[Cycle]]=1),"Yes","No")</f>
        <v>No</v>
      </c>
      <c r="E5388">
        <v>1.0053245164443E-2</v>
      </c>
      <c r="F5388">
        <f t="shared" si="90"/>
        <v>10.053245164443</v>
      </c>
      <c r="H5388">
        <v>1.8445634841918945</v>
      </c>
      <c r="I5388">
        <v>57601.995867997677</v>
      </c>
      <c r="J5388">
        <f>ROUND(Table1[[#This Row],[Discharge Time (s)]]/3600,3)</f>
        <v>16.001000000000001</v>
      </c>
    </row>
    <row r="5389" spans="1:10">
      <c r="A5389" t="s">
        <v>10</v>
      </c>
      <c r="B5389">
        <v>7</v>
      </c>
      <c r="C5389">
        <v>335</v>
      </c>
      <c r="D5389" t="str">
        <f>IF(OR(MOD((Table1[[#This Row],[Cycle]])-1,8)=0,Table1[[#This Row],[Cycle]]=1),"Yes","No")</f>
        <v>No</v>
      </c>
      <c r="E5389">
        <v>1.0056258074973E-2</v>
      </c>
      <c r="F5389">
        <f t="shared" si="90"/>
        <v>10.056258074973</v>
      </c>
      <c r="H5389">
        <v>1.8464561700820923</v>
      </c>
      <c r="I5389">
        <v>57601.995181986073</v>
      </c>
      <c r="J5389">
        <f>ROUND(Table1[[#This Row],[Discharge Time (s)]]/3600,3)</f>
        <v>16.001000000000001</v>
      </c>
    </row>
    <row r="5390" spans="1:10">
      <c r="A5390" t="s">
        <v>10</v>
      </c>
      <c r="B5390">
        <v>7</v>
      </c>
      <c r="C5390">
        <v>336</v>
      </c>
      <c r="D5390" t="str">
        <f>IF(OR(MOD((Table1[[#This Row],[Cycle]])-1,8)=0,Table1[[#This Row],[Cycle]]=1),"Yes","No")</f>
        <v>No</v>
      </c>
      <c r="E5390">
        <v>0</v>
      </c>
      <c r="F5390">
        <f t="shared" si="90"/>
        <v>0</v>
      </c>
      <c r="H5390">
        <v>1.8464561700820923</v>
      </c>
      <c r="I5390">
        <v>0</v>
      </c>
      <c r="J5390">
        <f>ROUND(Table1[[#This Row],[Discharge Time (s)]]/3600,3)</f>
        <v>0</v>
      </c>
    </row>
    <row r="5391" spans="1:10">
      <c r="A5391" t="s">
        <v>10</v>
      </c>
      <c r="B5391">
        <v>7</v>
      </c>
      <c r="C5391">
        <v>338</v>
      </c>
      <c r="D5391" t="str">
        <f>IF(OR(MOD((Table1[[#This Row],[Cycle]])-1,8)=0,Table1[[#This Row],[Cycle]]=1),"Yes","No")</f>
        <v>No</v>
      </c>
      <c r="E5391">
        <v>1.0058584032376999E-2</v>
      </c>
      <c r="F5391">
        <f t="shared" si="90"/>
        <v>10.058584032376999</v>
      </c>
      <c r="H5391">
        <v>1.9793615341186523</v>
      </c>
      <c r="I5391">
        <v>57602.053626988964</v>
      </c>
      <c r="J5391">
        <f>ROUND(Table1[[#This Row],[Discharge Time (s)]]/3600,3)</f>
        <v>16.001000000000001</v>
      </c>
    </row>
    <row r="5392" spans="1:10">
      <c r="A5392" t="s">
        <v>10</v>
      </c>
      <c r="B5392">
        <v>7</v>
      </c>
      <c r="C5392">
        <v>339</v>
      </c>
      <c r="D5392" t="str">
        <f>IF(OR(MOD((Table1[[#This Row],[Cycle]])-1,8)=0,Table1[[#This Row],[Cycle]]=1),"Yes","No")</f>
        <v>No</v>
      </c>
      <c r="E5392">
        <v>1.0057183738309E-2</v>
      </c>
      <c r="F5392">
        <f t="shared" si="90"/>
        <v>10.057183738309</v>
      </c>
      <c r="H5392">
        <v>1.8904194831848145</v>
      </c>
      <c r="I5392">
        <v>57602.075536536926</v>
      </c>
      <c r="J5392">
        <f>ROUND(Table1[[#This Row],[Discharge Time (s)]]/3600,3)</f>
        <v>16.001000000000001</v>
      </c>
    </row>
    <row r="5393" spans="1:10">
      <c r="A5393" t="s">
        <v>10</v>
      </c>
      <c r="B5393">
        <v>7</v>
      </c>
      <c r="C5393">
        <v>340</v>
      </c>
      <c r="D5393" t="str">
        <f>IF(OR(MOD((Table1[[#This Row],[Cycle]])-1,8)=0,Table1[[#This Row],[Cycle]]=1),"Yes","No")</f>
        <v>No</v>
      </c>
      <c r="E5393">
        <v>1.004922307703E-2</v>
      </c>
      <c r="F5393">
        <f t="shared" si="90"/>
        <v>10.04922307703</v>
      </c>
      <c r="H5393">
        <v>1.9323997497558594</v>
      </c>
      <c r="I5393">
        <v>57602.067800292658</v>
      </c>
      <c r="J5393">
        <f>ROUND(Table1[[#This Row],[Discharge Time (s)]]/3600,3)</f>
        <v>16.001000000000001</v>
      </c>
    </row>
    <row r="5394" spans="1:10">
      <c r="A5394" t="s">
        <v>10</v>
      </c>
      <c r="B5394">
        <v>7</v>
      </c>
      <c r="C5394">
        <v>341</v>
      </c>
      <c r="D5394" t="str">
        <f>IF(OR(MOD((Table1[[#This Row],[Cycle]])-1,8)=0,Table1[[#This Row],[Cycle]]=1),"Yes","No")</f>
        <v>No</v>
      </c>
      <c r="E5394">
        <v>1.0042242561587001E-2</v>
      </c>
      <c r="F5394">
        <f t="shared" si="90"/>
        <v>10.042242561587001</v>
      </c>
      <c r="H5394">
        <v>1.8024929761886597</v>
      </c>
      <c r="I5394">
        <v>57602.011969880245</v>
      </c>
      <c r="J5394">
        <f>ROUND(Table1[[#This Row],[Discharge Time (s)]]/3600,3)</f>
        <v>16.001000000000001</v>
      </c>
    </row>
    <row r="5395" spans="1:10">
      <c r="A5395" t="s">
        <v>10</v>
      </c>
      <c r="B5395">
        <v>7</v>
      </c>
      <c r="C5395">
        <v>342</v>
      </c>
      <c r="D5395" t="str">
        <f>IF(OR(MOD((Table1[[#This Row],[Cycle]])-1,8)=0,Table1[[#This Row],[Cycle]]=1),"Yes","No")</f>
        <v>No</v>
      </c>
      <c r="E5395">
        <v>1.0030059003039E-2</v>
      </c>
      <c r="F5395">
        <f t="shared" si="90"/>
        <v>10.030059003039</v>
      </c>
      <c r="H5395">
        <v>1.8894500732421875</v>
      </c>
      <c r="I5395">
        <v>57602.061359757936</v>
      </c>
      <c r="J5395">
        <f>ROUND(Table1[[#This Row],[Discharge Time (s)]]/3600,3)</f>
        <v>16.001000000000001</v>
      </c>
    </row>
    <row r="5396" spans="1:10">
      <c r="A5396" t="s">
        <v>10</v>
      </c>
      <c r="B5396">
        <v>7</v>
      </c>
      <c r="C5396">
        <v>343</v>
      </c>
      <c r="D5396" t="str">
        <f>IF(OR(MOD((Table1[[#This Row],[Cycle]])-1,8)=0,Table1[[#This Row],[Cycle]]=1),"Yes","No")</f>
        <v>No</v>
      </c>
      <c r="E5396">
        <v>1.0043092735408E-2</v>
      </c>
      <c r="F5396">
        <f t="shared" si="90"/>
        <v>10.043092735408001</v>
      </c>
      <c r="H5396">
        <v>1.9323997497558594</v>
      </c>
      <c r="I5396">
        <v>57600.037693567254</v>
      </c>
      <c r="J5396">
        <f>ROUND(Table1[[#This Row],[Discharge Time (s)]]/3600,3)</f>
        <v>16</v>
      </c>
    </row>
    <row r="5397" spans="1:10">
      <c r="A5397" t="s">
        <v>10</v>
      </c>
      <c r="B5397">
        <v>7</v>
      </c>
      <c r="C5397">
        <v>344</v>
      </c>
      <c r="D5397" t="str">
        <f>IF(OR(MOD((Table1[[#This Row],[Cycle]])-1,8)=0,Table1[[#This Row],[Cycle]]=1),"Yes","No")</f>
        <v>No</v>
      </c>
      <c r="E5397">
        <v>0</v>
      </c>
      <c r="F5397">
        <f t="shared" si="90"/>
        <v>0</v>
      </c>
      <c r="H5397">
        <v>1.9323997497558594</v>
      </c>
      <c r="I5397">
        <v>0</v>
      </c>
      <c r="J5397">
        <f>ROUND(Table1[[#This Row],[Discharge Time (s)]]/3600,3)</f>
        <v>0</v>
      </c>
    </row>
    <row r="5398" spans="1:10">
      <c r="A5398" t="s">
        <v>10</v>
      </c>
      <c r="B5398">
        <v>7</v>
      </c>
      <c r="C5398">
        <v>346</v>
      </c>
      <c r="D5398" t="str">
        <f>IF(OR(MOD((Table1[[#This Row],[Cycle]])-1,8)=0,Table1[[#This Row],[Cycle]]=1),"Yes","No")</f>
        <v>No</v>
      </c>
      <c r="E5398">
        <v>1.0045772171391E-2</v>
      </c>
      <c r="F5398">
        <f t="shared" si="90"/>
        <v>10.045772171391</v>
      </c>
      <c r="H5398">
        <v>2.0212721824645996</v>
      </c>
      <c r="I5398">
        <v>57602.003809451722</v>
      </c>
      <c r="J5398">
        <f>ROUND(Table1[[#This Row],[Discharge Time (s)]]/3600,3)</f>
        <v>16.001000000000001</v>
      </c>
    </row>
    <row r="5399" spans="1:10">
      <c r="A5399" t="s">
        <v>10</v>
      </c>
      <c r="B5399">
        <v>7</v>
      </c>
      <c r="C5399">
        <v>347</v>
      </c>
      <c r="D5399" t="str">
        <f>IF(OR(MOD((Table1[[#This Row],[Cycle]])-1,8)=0,Table1[[#This Row],[Cycle]]=1),"Yes","No")</f>
        <v>No</v>
      </c>
      <c r="E5399">
        <v>1.0049508781831E-2</v>
      </c>
      <c r="F5399">
        <f t="shared" ref="F5399:F5462" si="91">1000*E5399</f>
        <v>10.049508781830999</v>
      </c>
      <c r="H5399">
        <v>1.8024929761886597</v>
      </c>
      <c r="I5399">
        <v>57602.005985200303</v>
      </c>
      <c r="J5399">
        <f>ROUND(Table1[[#This Row],[Discharge Time (s)]]/3600,3)</f>
        <v>16.001000000000001</v>
      </c>
    </row>
    <row r="5400" spans="1:10">
      <c r="A5400" t="s">
        <v>10</v>
      </c>
      <c r="B5400">
        <v>7</v>
      </c>
      <c r="C5400">
        <v>348</v>
      </c>
      <c r="D5400" t="str">
        <f>IF(OR(MOD((Table1[[#This Row],[Cycle]])-1,8)=0,Table1[[#This Row],[Cycle]]=1),"Yes","No")</f>
        <v>No</v>
      </c>
      <c r="E5400">
        <v>1.0042876243123999E-2</v>
      </c>
      <c r="F5400">
        <f t="shared" si="91"/>
        <v>10.042876243123999</v>
      </c>
      <c r="H5400">
        <v>1.8445634841918945</v>
      </c>
      <c r="I5400">
        <v>57602.003794125529</v>
      </c>
      <c r="J5400">
        <f>ROUND(Table1[[#This Row],[Discharge Time (s)]]/3600,3)</f>
        <v>16.001000000000001</v>
      </c>
    </row>
    <row r="5401" spans="1:10">
      <c r="A5401" t="s">
        <v>10</v>
      </c>
      <c r="B5401">
        <v>7</v>
      </c>
      <c r="C5401">
        <v>349</v>
      </c>
      <c r="D5401" t="str">
        <f>IF(OR(MOD((Table1[[#This Row],[Cycle]])-1,8)=0,Table1[[#This Row],[Cycle]]=1),"Yes","No")</f>
        <v>No</v>
      </c>
      <c r="E5401">
        <v>1.0034378311694001E-2</v>
      </c>
      <c r="F5401">
        <f t="shared" si="91"/>
        <v>10.034378311694001</v>
      </c>
      <c r="H5401">
        <v>1.933390736579895</v>
      </c>
      <c r="I5401">
        <v>57602.012766350657</v>
      </c>
      <c r="J5401">
        <f>ROUND(Table1[[#This Row],[Discharge Time (s)]]/3600,3)</f>
        <v>16.001000000000001</v>
      </c>
    </row>
    <row r="5402" spans="1:10">
      <c r="A5402" t="s">
        <v>10</v>
      </c>
      <c r="B5402">
        <v>7</v>
      </c>
      <c r="C5402">
        <v>350</v>
      </c>
      <c r="D5402" t="str">
        <f>IF(OR(MOD((Table1[[#This Row],[Cycle]])-1,8)=0,Table1[[#This Row],[Cycle]]=1),"Yes","No")</f>
        <v>No</v>
      </c>
      <c r="E5402">
        <v>1.0044048000555E-2</v>
      </c>
      <c r="F5402">
        <f t="shared" si="91"/>
        <v>10.044048000555</v>
      </c>
      <c r="H5402">
        <v>1.8024929761886597</v>
      </c>
      <c r="I5402">
        <v>57602.00342768761</v>
      </c>
      <c r="J5402">
        <f>ROUND(Table1[[#This Row],[Discharge Time (s)]]/3600,3)</f>
        <v>16.001000000000001</v>
      </c>
    </row>
    <row r="5403" spans="1:10">
      <c r="A5403" t="s">
        <v>10</v>
      </c>
      <c r="B5403">
        <v>7</v>
      </c>
      <c r="C5403">
        <v>351</v>
      </c>
      <c r="D5403" t="str">
        <f>IF(OR(MOD((Table1[[#This Row],[Cycle]])-1,8)=0,Table1[[#This Row],[Cycle]]=1),"Yes","No")</f>
        <v>No</v>
      </c>
      <c r="E5403">
        <v>1.005275139505E-2</v>
      </c>
      <c r="F5403">
        <f t="shared" si="91"/>
        <v>10.05275139505</v>
      </c>
      <c r="H5403">
        <v>1.933390736579895</v>
      </c>
      <c r="I5403">
        <v>57602.003634929795</v>
      </c>
      <c r="J5403">
        <f>ROUND(Table1[[#This Row],[Discharge Time (s)]]/3600,3)</f>
        <v>16.001000000000001</v>
      </c>
    </row>
    <row r="5404" spans="1:10">
      <c r="A5404" t="s">
        <v>10</v>
      </c>
      <c r="B5404">
        <v>7</v>
      </c>
      <c r="C5404">
        <v>352</v>
      </c>
      <c r="D5404" t="str">
        <f>IF(OR(MOD((Table1[[#This Row],[Cycle]])-1,8)=0,Table1[[#This Row],[Cycle]]=1),"Yes","No")</f>
        <v>No</v>
      </c>
      <c r="E5404">
        <v>0</v>
      </c>
      <c r="F5404">
        <f t="shared" si="91"/>
        <v>0</v>
      </c>
      <c r="H5404">
        <v>1.933390736579895</v>
      </c>
      <c r="I5404">
        <v>0</v>
      </c>
      <c r="J5404">
        <f>ROUND(Table1[[#This Row],[Discharge Time (s)]]/3600,3)</f>
        <v>0</v>
      </c>
    </row>
    <row r="5405" spans="1:10">
      <c r="A5405" t="s">
        <v>10</v>
      </c>
      <c r="B5405">
        <v>7</v>
      </c>
      <c r="C5405">
        <v>354</v>
      </c>
      <c r="D5405" t="str">
        <f>IF(OR(MOD((Table1[[#This Row],[Cycle]])-1,8)=0,Table1[[#This Row],[Cycle]]=1),"Yes","No")</f>
        <v>No</v>
      </c>
      <c r="E5405">
        <v>1.0043563039874E-2</v>
      </c>
      <c r="F5405">
        <f t="shared" si="91"/>
        <v>10.043563039874</v>
      </c>
      <c r="H5405">
        <v>2.1080725193023682</v>
      </c>
      <c r="I5405">
        <v>57602.004633672208</v>
      </c>
      <c r="J5405">
        <f>ROUND(Table1[[#This Row],[Discharge Time (s)]]/3600,3)</f>
        <v>16.001000000000001</v>
      </c>
    </row>
    <row r="5406" spans="1:10">
      <c r="A5406" t="s">
        <v>10</v>
      </c>
      <c r="B5406">
        <v>7</v>
      </c>
      <c r="C5406">
        <v>355</v>
      </c>
      <c r="D5406" t="str">
        <f>IF(OR(MOD((Table1[[#This Row],[Cycle]])-1,8)=0,Table1[[#This Row],[Cycle]]=1),"Yes","No")</f>
        <v>No</v>
      </c>
      <c r="E5406">
        <v>1.0050291263357001E-2</v>
      </c>
      <c r="F5406">
        <f t="shared" si="91"/>
        <v>10.050291263357</v>
      </c>
      <c r="H5406">
        <v>1.8894500732421875</v>
      </c>
      <c r="I5406">
        <v>57602.003943006785</v>
      </c>
      <c r="J5406">
        <f>ROUND(Table1[[#This Row],[Discharge Time (s)]]/3600,3)</f>
        <v>16.001000000000001</v>
      </c>
    </row>
    <row r="5407" spans="1:10">
      <c r="A5407" t="s">
        <v>10</v>
      </c>
      <c r="B5407">
        <v>7</v>
      </c>
      <c r="C5407">
        <v>356</v>
      </c>
      <c r="D5407" t="str">
        <f>IF(OR(MOD((Table1[[#This Row],[Cycle]])-1,8)=0,Table1[[#This Row],[Cycle]]=1),"Yes","No")</f>
        <v>No</v>
      </c>
      <c r="F5407">
        <f t="shared" si="91"/>
        <v>0</v>
      </c>
      <c r="J5407">
        <f>ROUND(Table1[[#This Row],[Discharge Time (s)]]/3600,3)</f>
        <v>0</v>
      </c>
    </row>
    <row r="5408" spans="1:10">
      <c r="A5408" t="s">
        <v>10</v>
      </c>
      <c r="B5408">
        <v>7</v>
      </c>
      <c r="C5408">
        <v>357</v>
      </c>
      <c r="D5408" t="str">
        <f>IF(OR(MOD((Table1[[#This Row],[Cycle]])-1,8)=0,Table1[[#This Row],[Cycle]]=1),"Yes","No")</f>
        <v>No</v>
      </c>
      <c r="F5408">
        <f t="shared" si="91"/>
        <v>0</v>
      </c>
      <c r="J5408">
        <f>ROUND(Table1[[#This Row],[Discharge Time (s)]]/3600,3)</f>
        <v>0</v>
      </c>
    </row>
    <row r="5409" spans="1:10">
      <c r="A5409" t="s">
        <v>10</v>
      </c>
      <c r="B5409">
        <v>7</v>
      </c>
      <c r="C5409">
        <v>358</v>
      </c>
      <c r="D5409" t="str">
        <f>IF(OR(MOD((Table1[[#This Row],[Cycle]])-1,8)=0,Table1[[#This Row],[Cycle]]=1),"Yes","No")</f>
        <v>No</v>
      </c>
      <c r="F5409">
        <f t="shared" si="91"/>
        <v>0</v>
      </c>
      <c r="J5409">
        <f>ROUND(Table1[[#This Row],[Discharge Time (s)]]/3600,3)</f>
        <v>0</v>
      </c>
    </row>
    <row r="5410" spans="1:10">
      <c r="A5410" t="s">
        <v>10</v>
      </c>
      <c r="B5410">
        <v>7</v>
      </c>
      <c r="C5410">
        <v>359</v>
      </c>
      <c r="D5410" t="str">
        <f>IF(OR(MOD((Table1[[#This Row],[Cycle]])-1,8)=0,Table1[[#This Row],[Cycle]]=1),"Yes","No")</f>
        <v>No</v>
      </c>
      <c r="F5410">
        <f t="shared" si="91"/>
        <v>0</v>
      </c>
      <c r="J5410">
        <f>ROUND(Table1[[#This Row],[Discharge Time (s)]]/3600,3)</f>
        <v>0</v>
      </c>
    </row>
    <row r="5411" spans="1:10">
      <c r="A5411" t="s">
        <v>10</v>
      </c>
      <c r="B5411">
        <v>7</v>
      </c>
      <c r="C5411">
        <v>360</v>
      </c>
      <c r="D5411" t="str">
        <f>IF(OR(MOD((Table1[[#This Row],[Cycle]])-1,8)=0,Table1[[#This Row],[Cycle]]=1),"Yes","No")</f>
        <v>No</v>
      </c>
      <c r="F5411">
        <f t="shared" si="91"/>
        <v>0</v>
      </c>
      <c r="J5411">
        <f>ROUND(Table1[[#This Row],[Discharge Time (s)]]/3600,3)</f>
        <v>0</v>
      </c>
    </row>
    <row r="5412" spans="1:10">
      <c r="A5412" t="s">
        <v>10</v>
      </c>
      <c r="B5412">
        <v>7</v>
      </c>
      <c r="C5412">
        <v>362</v>
      </c>
      <c r="D5412" t="str">
        <f>IF(OR(MOD((Table1[[#This Row],[Cycle]])-1,8)=0,Table1[[#This Row],[Cycle]]=1),"Yes","No")</f>
        <v>No</v>
      </c>
      <c r="E5412">
        <v>1.0043310242134E-2</v>
      </c>
      <c r="F5412">
        <f t="shared" si="91"/>
        <v>10.043310242134</v>
      </c>
      <c r="H5412">
        <v>2.0202362537384033</v>
      </c>
      <c r="I5412">
        <v>57601.977070128851</v>
      </c>
      <c r="J5412">
        <f>ROUND(Table1[[#This Row],[Discharge Time (s)]]/3600,3)</f>
        <v>16.001000000000001</v>
      </c>
    </row>
    <row r="5413" spans="1:10">
      <c r="A5413" t="s">
        <v>10</v>
      </c>
      <c r="B5413">
        <v>7</v>
      </c>
      <c r="C5413">
        <v>363</v>
      </c>
      <c r="D5413" t="str">
        <f>IF(OR(MOD((Table1[[#This Row],[Cycle]])-1,8)=0,Table1[[#This Row],[Cycle]]=1),"Yes","No")</f>
        <v>No</v>
      </c>
      <c r="E5413">
        <v>1.003604001012E-2</v>
      </c>
      <c r="F5413">
        <f t="shared" si="91"/>
        <v>10.036040010120001</v>
      </c>
      <c r="H5413">
        <v>1.8474041223526001</v>
      </c>
      <c r="I5413">
        <v>57601.994587024965</v>
      </c>
      <c r="J5413">
        <f>ROUND(Table1[[#This Row],[Discharge Time (s)]]/3600,3)</f>
        <v>16.001000000000001</v>
      </c>
    </row>
    <row r="5414" spans="1:10">
      <c r="A5414" t="s">
        <v>10</v>
      </c>
      <c r="B5414">
        <v>7</v>
      </c>
      <c r="C5414">
        <v>364</v>
      </c>
      <c r="D5414" t="str">
        <f>IF(OR(MOD((Table1[[#This Row],[Cycle]])-1,8)=0,Table1[[#This Row],[Cycle]]=1),"Yes","No")</f>
        <v>No</v>
      </c>
      <c r="E5414">
        <v>1.0050253338896999E-2</v>
      </c>
      <c r="F5414">
        <f t="shared" si="91"/>
        <v>10.050253338896999</v>
      </c>
      <c r="H5414">
        <v>1.84550940990448</v>
      </c>
      <c r="I5414">
        <v>57601.968491501495</v>
      </c>
      <c r="J5414">
        <f>ROUND(Table1[[#This Row],[Discharge Time (s)]]/3600,3)</f>
        <v>16.001000000000001</v>
      </c>
    </row>
    <row r="5415" spans="1:10">
      <c r="A5415" t="s">
        <v>10</v>
      </c>
      <c r="B5415">
        <v>7</v>
      </c>
      <c r="C5415">
        <v>365</v>
      </c>
      <c r="D5415" t="str">
        <f>IF(OR(MOD((Table1[[#This Row],[Cycle]])-1,8)=0,Table1[[#This Row],[Cycle]]=1),"Yes","No")</f>
        <v>No</v>
      </c>
      <c r="E5415">
        <v>1.0031779368607999E-2</v>
      </c>
      <c r="F5415">
        <f t="shared" si="91"/>
        <v>10.031779368607999</v>
      </c>
      <c r="H5415">
        <v>1.84550940990448</v>
      </c>
      <c r="I5415">
        <v>57601.996641355829</v>
      </c>
      <c r="J5415">
        <f>ROUND(Table1[[#This Row],[Discharge Time (s)]]/3600,3)</f>
        <v>16.001000000000001</v>
      </c>
    </row>
    <row r="5416" spans="1:10">
      <c r="A5416" t="s">
        <v>10</v>
      </c>
      <c r="B5416">
        <v>7</v>
      </c>
      <c r="C5416">
        <v>366</v>
      </c>
      <c r="D5416" t="str">
        <f>IF(OR(MOD((Table1[[#This Row],[Cycle]])-1,8)=0,Table1[[#This Row],[Cycle]]=1),"Yes","No")</f>
        <v>No</v>
      </c>
      <c r="E5416">
        <v>1.0042920633853E-2</v>
      </c>
      <c r="F5416">
        <f t="shared" si="91"/>
        <v>10.042920633852999</v>
      </c>
      <c r="H5416">
        <v>1.8464561700820923</v>
      </c>
      <c r="I5416">
        <v>57601.987935673955</v>
      </c>
      <c r="J5416">
        <f>ROUND(Table1[[#This Row],[Discharge Time (s)]]/3600,3)</f>
        <v>16.001000000000001</v>
      </c>
    </row>
    <row r="5417" spans="1:10">
      <c r="A5417" t="s">
        <v>10</v>
      </c>
      <c r="B5417">
        <v>7</v>
      </c>
      <c r="C5417">
        <v>367</v>
      </c>
      <c r="D5417" t="str">
        <f>IF(OR(MOD((Table1[[#This Row],[Cycle]])-1,8)=0,Table1[[#This Row],[Cycle]]=1),"Yes","No")</f>
        <v>No</v>
      </c>
      <c r="E5417">
        <v>1.0044472284546999E-2</v>
      </c>
      <c r="F5417">
        <f t="shared" si="91"/>
        <v>10.044472284547</v>
      </c>
      <c r="H5417">
        <v>1.8894500732421875</v>
      </c>
      <c r="I5417">
        <v>57600.018147098395</v>
      </c>
      <c r="J5417">
        <f>ROUND(Table1[[#This Row],[Discharge Time (s)]]/3600,3)</f>
        <v>16</v>
      </c>
    </row>
    <row r="5418" spans="1:10">
      <c r="A5418" t="s">
        <v>10</v>
      </c>
      <c r="B5418">
        <v>7</v>
      </c>
      <c r="C5418">
        <v>368</v>
      </c>
      <c r="D5418" t="str">
        <f>IF(OR(MOD((Table1[[#This Row],[Cycle]])-1,8)=0,Table1[[#This Row],[Cycle]]=1),"Yes","No")</f>
        <v>No</v>
      </c>
      <c r="E5418">
        <v>0</v>
      </c>
      <c r="F5418">
        <f t="shared" si="91"/>
        <v>0</v>
      </c>
      <c r="H5418">
        <v>1.8894500732421875</v>
      </c>
      <c r="I5418">
        <v>0</v>
      </c>
      <c r="J5418">
        <f>ROUND(Table1[[#This Row],[Discharge Time (s)]]/3600,3)</f>
        <v>0</v>
      </c>
    </row>
    <row r="5419" spans="1:10">
      <c r="A5419" t="s">
        <v>10</v>
      </c>
      <c r="B5419">
        <v>7</v>
      </c>
      <c r="C5419">
        <v>370</v>
      </c>
      <c r="D5419" t="str">
        <f>IF(OR(MOD((Table1[[#This Row],[Cycle]])-1,8)=0,Table1[[#This Row],[Cycle]]=1),"Yes","No")</f>
        <v>No</v>
      </c>
      <c r="E5419">
        <v>1.0009338794096E-2</v>
      </c>
      <c r="F5419">
        <f t="shared" si="91"/>
        <v>10.009338794096001</v>
      </c>
      <c r="H5419">
        <v>1.9775691032409668</v>
      </c>
      <c r="I5419">
        <v>57602.005254365504</v>
      </c>
      <c r="J5419">
        <f>ROUND(Table1[[#This Row],[Discharge Time (s)]]/3600,3)</f>
        <v>16.001000000000001</v>
      </c>
    </row>
    <row r="5420" spans="1:10">
      <c r="A5420" t="s">
        <v>10</v>
      </c>
      <c r="B5420">
        <v>7</v>
      </c>
      <c r="C5420">
        <v>371</v>
      </c>
      <c r="D5420" t="str">
        <f>IF(OR(MOD((Table1[[#This Row],[Cycle]])-1,8)=0,Table1[[#This Row],[Cycle]]=1),"Yes","No")</f>
        <v>No</v>
      </c>
      <c r="E5420">
        <v>1.0005369271145001E-2</v>
      </c>
      <c r="F5420">
        <f t="shared" si="91"/>
        <v>10.005369271145</v>
      </c>
      <c r="H5420">
        <v>1.8887090682983398</v>
      </c>
      <c r="I5420">
        <v>57602.003289057575</v>
      </c>
      <c r="J5420">
        <f>ROUND(Table1[[#This Row],[Discharge Time (s)]]/3600,3)</f>
        <v>16.001000000000001</v>
      </c>
    </row>
    <row r="5421" spans="1:10">
      <c r="A5421" t="s">
        <v>10</v>
      </c>
      <c r="B5421">
        <v>7</v>
      </c>
      <c r="C5421">
        <v>372</v>
      </c>
      <c r="D5421" t="str">
        <f>IF(OR(MOD((Table1[[#This Row],[Cycle]])-1,8)=0,Table1[[#This Row],[Cycle]]=1),"Yes","No")</f>
        <v>No</v>
      </c>
      <c r="E5421">
        <v>9.9981052244240004E-3</v>
      </c>
      <c r="F5421">
        <f t="shared" si="91"/>
        <v>9.9981052244240001</v>
      </c>
      <c r="H5421">
        <v>1.931643009185791</v>
      </c>
      <c r="I5421">
        <v>57602.005557556346</v>
      </c>
      <c r="J5421">
        <f>ROUND(Table1[[#This Row],[Discharge Time (s)]]/3600,3)</f>
        <v>16.001000000000001</v>
      </c>
    </row>
    <row r="5422" spans="1:10">
      <c r="A5422" t="s">
        <v>10</v>
      </c>
      <c r="B5422">
        <v>7</v>
      </c>
      <c r="C5422">
        <v>373</v>
      </c>
      <c r="D5422" t="str">
        <f>IF(OR(MOD((Table1[[#This Row],[Cycle]])-1,8)=0,Table1[[#This Row],[Cycle]]=1),"Yes","No")</f>
        <v>No</v>
      </c>
      <c r="E5422">
        <v>9.9859995556709994E-3</v>
      </c>
      <c r="F5422">
        <f t="shared" si="91"/>
        <v>9.9859995556709986</v>
      </c>
      <c r="H5422">
        <v>1.8887090682983398</v>
      </c>
      <c r="I5422">
        <v>57602.005458486674</v>
      </c>
      <c r="J5422">
        <f>ROUND(Table1[[#This Row],[Discharge Time (s)]]/3600,3)</f>
        <v>16.001000000000001</v>
      </c>
    </row>
    <row r="5423" spans="1:10">
      <c r="A5423" t="s">
        <v>10</v>
      </c>
      <c r="B5423">
        <v>7</v>
      </c>
      <c r="C5423">
        <v>374</v>
      </c>
      <c r="D5423" t="str">
        <f>IF(OR(MOD((Table1[[#This Row],[Cycle]])-1,8)=0,Table1[[#This Row],[Cycle]]=1),"Yes","No")</f>
        <v>No</v>
      </c>
      <c r="E5423">
        <v>9.9878191871610005E-3</v>
      </c>
      <c r="F5423">
        <f t="shared" si="91"/>
        <v>9.9878191871609996</v>
      </c>
      <c r="H5423">
        <v>1.9745328426361084</v>
      </c>
      <c r="I5423">
        <v>57602.005813050026</v>
      </c>
      <c r="J5423">
        <f>ROUND(Table1[[#This Row],[Discharge Time (s)]]/3600,3)</f>
        <v>16.001000000000001</v>
      </c>
    </row>
    <row r="5424" spans="1:10">
      <c r="A5424" t="s">
        <v>10</v>
      </c>
      <c r="B5424">
        <v>7</v>
      </c>
      <c r="C5424">
        <v>375</v>
      </c>
      <c r="D5424" t="str">
        <f>IF(OR(MOD((Table1[[#This Row],[Cycle]])-1,8)=0,Table1[[#This Row],[Cycle]]=1),"Yes","No")</f>
        <v>No</v>
      </c>
      <c r="E5424">
        <v>9.9870315099420005E-3</v>
      </c>
      <c r="F5424">
        <f t="shared" si="91"/>
        <v>9.9870315099419997</v>
      </c>
      <c r="H5424">
        <v>1.9326325654983521</v>
      </c>
      <c r="I5424">
        <v>57602.005652352636</v>
      </c>
      <c r="J5424">
        <f>ROUND(Table1[[#This Row],[Discharge Time (s)]]/3600,3)</f>
        <v>16.001000000000001</v>
      </c>
    </row>
    <row r="5425" spans="1:10">
      <c r="A5425" t="s">
        <v>10</v>
      </c>
      <c r="B5425">
        <v>7</v>
      </c>
      <c r="C5425">
        <v>376</v>
      </c>
      <c r="D5425" t="str">
        <f>IF(OR(MOD((Table1[[#This Row],[Cycle]])-1,8)=0,Table1[[#This Row],[Cycle]]=1),"Yes","No")</f>
        <v>No</v>
      </c>
      <c r="E5425">
        <v>0</v>
      </c>
      <c r="F5425">
        <f t="shared" si="91"/>
        <v>0</v>
      </c>
      <c r="H5425">
        <v>1.9326325654983521</v>
      </c>
      <c r="I5425">
        <v>0</v>
      </c>
      <c r="J5425">
        <f>ROUND(Table1[[#This Row],[Discharge Time (s)]]/3600,3)</f>
        <v>0</v>
      </c>
    </row>
    <row r="5426" spans="1:10">
      <c r="A5426" t="s">
        <v>10</v>
      </c>
      <c r="B5426">
        <v>7</v>
      </c>
      <c r="C5426">
        <v>378</v>
      </c>
      <c r="D5426" t="str">
        <f>IF(OR(MOD((Table1[[#This Row],[Cycle]])-1,8)=0,Table1[[#This Row],[Cycle]]=1),"Yes","No")</f>
        <v>No</v>
      </c>
      <c r="E5426">
        <v>9.9681466223410006E-3</v>
      </c>
      <c r="F5426">
        <f t="shared" si="91"/>
        <v>9.9681466223410009</v>
      </c>
      <c r="H5426">
        <v>2.1072468757629395</v>
      </c>
      <c r="I5426">
        <v>57602.00551257858</v>
      </c>
      <c r="J5426">
        <f>ROUND(Table1[[#This Row],[Discharge Time (s)]]/3600,3)</f>
        <v>16.001000000000001</v>
      </c>
    </row>
    <row r="5427" spans="1:10">
      <c r="A5427" t="s">
        <v>10</v>
      </c>
      <c r="B5427">
        <v>7</v>
      </c>
      <c r="C5427">
        <v>379</v>
      </c>
      <c r="D5427" t="str">
        <f>IF(OR(MOD((Table1[[#This Row],[Cycle]])-1,8)=0,Table1[[#This Row],[Cycle]]=1),"Yes","No")</f>
        <v>No</v>
      </c>
      <c r="E5427">
        <v>2.0054490491E-5</v>
      </c>
      <c r="F5427">
        <f t="shared" si="91"/>
        <v>2.0054490490999999E-2</v>
      </c>
      <c r="H5427">
        <v>1.8887090682983398</v>
      </c>
      <c r="I5427">
        <v>18064.538081479128</v>
      </c>
      <c r="J5427">
        <f>ROUND(Table1[[#This Row],[Discharge Time (s)]]/3600,3)</f>
        <v>5.0179999999999998</v>
      </c>
    </row>
    <row r="5428" spans="1:10">
      <c r="A5428" t="s">
        <v>10</v>
      </c>
      <c r="B5428">
        <v>7</v>
      </c>
      <c r="C5428">
        <v>380</v>
      </c>
      <c r="D5428" t="str">
        <f>IF(OR(MOD((Table1[[#This Row],[Cycle]])-1,8)=0,Table1[[#This Row],[Cycle]]=1),"Yes","No")</f>
        <v>No</v>
      </c>
      <c r="E5428">
        <v>1.9668141368000001E-5</v>
      </c>
      <c r="F5428">
        <f t="shared" si="91"/>
        <v>1.9668141368000002E-2</v>
      </c>
      <c r="H5428">
        <v>0.83241361379623413</v>
      </c>
      <c r="I5428">
        <v>18118.340704925125</v>
      </c>
      <c r="J5428">
        <f>ROUND(Table1[[#This Row],[Discharge Time (s)]]/3600,3)</f>
        <v>5.0330000000000004</v>
      </c>
    </row>
    <row r="5429" spans="1:10">
      <c r="A5429" t="s">
        <v>10</v>
      </c>
      <c r="B5429">
        <v>7</v>
      </c>
      <c r="C5429">
        <v>381</v>
      </c>
      <c r="D5429" t="str">
        <f>IF(OR(MOD((Table1[[#This Row],[Cycle]])-1,8)=0,Table1[[#This Row],[Cycle]]=1),"Yes","No")</f>
        <v>No</v>
      </c>
      <c r="E5429">
        <v>1.8048995735000001E-5</v>
      </c>
      <c r="F5429">
        <f t="shared" si="91"/>
        <v>1.8048995735E-2</v>
      </c>
      <c r="H5429">
        <v>42.869304656982422</v>
      </c>
      <c r="I5429">
        <v>17099.312147655044</v>
      </c>
      <c r="J5429">
        <f>ROUND(Table1[[#This Row],[Discharge Time (s)]]/3600,3)</f>
        <v>4.75</v>
      </c>
    </row>
    <row r="5430" spans="1:10">
      <c r="A5430" t="s">
        <v>10</v>
      </c>
      <c r="B5430">
        <v>7</v>
      </c>
      <c r="C5430">
        <v>382</v>
      </c>
      <c r="D5430" t="str">
        <f>IF(OR(MOD((Table1[[#This Row],[Cycle]])-1,8)=0,Table1[[#This Row],[Cycle]]=1),"Yes","No")</f>
        <v>No</v>
      </c>
      <c r="E5430">
        <v>1.9870979535000002E-5</v>
      </c>
      <c r="F5430">
        <f t="shared" si="91"/>
        <v>1.9870979535000003E-2</v>
      </c>
      <c r="H5430">
        <v>57.159069061279297</v>
      </c>
      <c r="I5430">
        <v>18242.806957995752</v>
      </c>
      <c r="J5430">
        <f>ROUND(Table1[[#This Row],[Discharge Time (s)]]/3600,3)</f>
        <v>5.0670000000000002</v>
      </c>
    </row>
    <row r="5431" spans="1:10">
      <c r="A5431" t="s">
        <v>10</v>
      </c>
      <c r="B5431">
        <v>7</v>
      </c>
      <c r="C5431">
        <v>383</v>
      </c>
      <c r="D5431" t="str">
        <f>IF(OR(MOD((Table1[[#This Row],[Cycle]])-1,8)=0,Table1[[#This Row],[Cycle]]=1),"Yes","No")</f>
        <v>No</v>
      </c>
      <c r="E5431">
        <v>2.0187265260999999E-5</v>
      </c>
      <c r="F5431">
        <f t="shared" si="91"/>
        <v>2.0187265260999999E-2</v>
      </c>
      <c r="H5431">
        <v>0.61682450771331787</v>
      </c>
      <c r="I5431">
        <v>19501.97035935345</v>
      </c>
      <c r="J5431">
        <f>ROUND(Table1[[#This Row],[Discharge Time (s)]]/3600,3)</f>
        <v>5.4169999999999998</v>
      </c>
    </row>
    <row r="5432" spans="1:10">
      <c r="A5432" t="s">
        <v>10</v>
      </c>
      <c r="B5432">
        <v>7</v>
      </c>
      <c r="C5432">
        <v>384</v>
      </c>
      <c r="D5432" t="str">
        <f>IF(OR(MOD((Table1[[#This Row],[Cycle]])-1,8)=0,Table1[[#This Row],[Cycle]]=1),"Yes","No")</f>
        <v>No</v>
      </c>
      <c r="E5432">
        <v>0</v>
      </c>
      <c r="F5432">
        <f t="shared" si="91"/>
        <v>0</v>
      </c>
      <c r="H5432">
        <v>0.61682450771331787</v>
      </c>
      <c r="I5432">
        <v>0</v>
      </c>
      <c r="J5432">
        <f>ROUND(Table1[[#This Row],[Discharge Time (s)]]/3600,3)</f>
        <v>0</v>
      </c>
    </row>
    <row r="5433" spans="1:10">
      <c r="A5433" t="s">
        <v>10</v>
      </c>
      <c r="B5433">
        <v>7</v>
      </c>
      <c r="C5433">
        <v>386</v>
      </c>
      <c r="D5433" t="str">
        <f>IF(OR(MOD((Table1[[#This Row],[Cycle]])-1,8)=0,Table1[[#This Row],[Cycle]]=1),"Yes","No")</f>
        <v>No</v>
      </c>
      <c r="E5433">
        <v>9.9342725319410009E-3</v>
      </c>
      <c r="F5433">
        <f t="shared" si="91"/>
        <v>9.9342725319410015</v>
      </c>
      <c r="H5433">
        <v>2.1083264350891113</v>
      </c>
      <c r="I5433">
        <v>57602.021227346107</v>
      </c>
      <c r="J5433">
        <f>ROUND(Table1[[#This Row],[Discharge Time (s)]]/3600,3)</f>
        <v>16.001000000000001</v>
      </c>
    </row>
    <row r="5434" spans="1:10">
      <c r="A5434" t="s">
        <v>10</v>
      </c>
      <c r="B5434">
        <v>7</v>
      </c>
      <c r="C5434">
        <v>387</v>
      </c>
      <c r="D5434" t="str">
        <f>IF(OR(MOD((Table1[[#This Row],[Cycle]])-1,8)=0,Table1[[#This Row],[Cycle]]=1),"Yes","No")</f>
        <v>No</v>
      </c>
      <c r="E5434">
        <v>9.9317492734420001E-3</v>
      </c>
      <c r="F5434">
        <f t="shared" si="91"/>
        <v>9.9317492734419996</v>
      </c>
      <c r="H5434">
        <v>2.0633459091186523</v>
      </c>
      <c r="I5434">
        <v>57602.037197258425</v>
      </c>
      <c r="J5434">
        <f>ROUND(Table1[[#This Row],[Discharge Time (s)]]/3600,3)</f>
        <v>16.001000000000001</v>
      </c>
    </row>
    <row r="5435" spans="1:10">
      <c r="A5435" t="s">
        <v>10</v>
      </c>
      <c r="B5435">
        <v>7</v>
      </c>
      <c r="C5435">
        <v>388</v>
      </c>
      <c r="D5435" t="str">
        <f>IF(OR(MOD((Table1[[#This Row],[Cycle]])-1,8)=0,Table1[[#This Row],[Cycle]]=1),"Yes","No")</f>
        <v>No</v>
      </c>
      <c r="E5435">
        <v>9.9241275668729995E-3</v>
      </c>
      <c r="F5435">
        <f t="shared" si="91"/>
        <v>9.9241275668729987</v>
      </c>
      <c r="H5435">
        <v>2.01841139793396</v>
      </c>
      <c r="I5435">
        <v>57602.011768176781</v>
      </c>
      <c r="J5435">
        <f>ROUND(Table1[[#This Row],[Discharge Time (s)]]/3600,3)</f>
        <v>16.001000000000001</v>
      </c>
    </row>
    <row r="5436" spans="1:10">
      <c r="A5436" t="s">
        <v>10</v>
      </c>
      <c r="B5436">
        <v>7</v>
      </c>
      <c r="C5436">
        <v>389</v>
      </c>
      <c r="D5436" t="str">
        <f>IF(OR(MOD((Table1[[#This Row],[Cycle]])-1,8)=0,Table1[[#This Row],[Cycle]]=1),"Yes","No")</f>
        <v>No</v>
      </c>
      <c r="E5436">
        <v>9.9255262866759994E-3</v>
      </c>
      <c r="F5436">
        <f t="shared" si="91"/>
        <v>9.9255262866759999</v>
      </c>
      <c r="H5436">
        <v>1.9326325654983521</v>
      </c>
      <c r="I5436">
        <v>57601.976984649242</v>
      </c>
      <c r="J5436">
        <f>ROUND(Table1[[#This Row],[Discharge Time (s)]]/3600,3)</f>
        <v>16.001000000000001</v>
      </c>
    </row>
    <row r="5437" spans="1:10">
      <c r="A5437" t="s">
        <v>10</v>
      </c>
      <c r="B5437">
        <v>7</v>
      </c>
      <c r="C5437">
        <v>390</v>
      </c>
      <c r="D5437" t="str">
        <f>IF(OR(MOD((Table1[[#This Row],[Cycle]])-1,8)=0,Table1[[#This Row],[Cycle]]=1),"Yes","No")</f>
        <v>No</v>
      </c>
      <c r="E5437">
        <v>9.9235437608709998E-3</v>
      </c>
      <c r="F5437">
        <f t="shared" si="91"/>
        <v>9.9235437608710004</v>
      </c>
      <c r="H5437">
        <v>1.9765560626983643</v>
      </c>
      <c r="I5437">
        <v>57602.007263509833</v>
      </c>
      <c r="J5437">
        <f>ROUND(Table1[[#This Row],[Discharge Time (s)]]/3600,3)</f>
        <v>16.001000000000001</v>
      </c>
    </row>
    <row r="5438" spans="1:10">
      <c r="A5438" t="s">
        <v>10</v>
      </c>
      <c r="B5438">
        <v>7</v>
      </c>
      <c r="C5438">
        <v>391</v>
      </c>
      <c r="D5438" t="str">
        <f>IF(OR(MOD((Table1[[#This Row],[Cycle]])-1,8)=0,Table1[[#This Row],[Cycle]]=1),"Yes","No")</f>
        <v>No</v>
      </c>
      <c r="E5438">
        <v>9.9184309388009994E-3</v>
      </c>
      <c r="F5438">
        <f t="shared" si="91"/>
        <v>9.9184309388009986</v>
      </c>
      <c r="H5438">
        <v>2.0194449424743652</v>
      </c>
      <c r="I5438">
        <v>57602.005197670878</v>
      </c>
      <c r="J5438">
        <f>ROUND(Table1[[#This Row],[Discharge Time (s)]]/3600,3)</f>
        <v>16.001000000000001</v>
      </c>
    </row>
    <row r="5439" spans="1:10">
      <c r="A5439" t="s">
        <v>10</v>
      </c>
      <c r="B5439">
        <v>7</v>
      </c>
      <c r="C5439">
        <v>392</v>
      </c>
      <c r="D5439" t="str">
        <f>IF(OR(MOD((Table1[[#This Row],[Cycle]])-1,8)=0,Table1[[#This Row],[Cycle]]=1),"Yes","No")</f>
        <v>No</v>
      </c>
      <c r="E5439">
        <v>0</v>
      </c>
      <c r="F5439">
        <f t="shared" si="91"/>
        <v>0</v>
      </c>
      <c r="H5439">
        <v>2.0194449424743652</v>
      </c>
      <c r="I5439">
        <v>0</v>
      </c>
      <c r="J5439">
        <f>ROUND(Table1[[#This Row],[Discharge Time (s)]]/3600,3)</f>
        <v>0</v>
      </c>
    </row>
    <row r="5440" spans="1:10">
      <c r="A5440" t="s">
        <v>10</v>
      </c>
      <c r="B5440">
        <v>7</v>
      </c>
      <c r="C5440">
        <v>394</v>
      </c>
      <c r="D5440" t="str">
        <f>IF(OR(MOD((Table1[[#This Row],[Cycle]])-1,8)=0,Table1[[#This Row],[Cycle]]=1),"Yes","No")</f>
        <v>No</v>
      </c>
      <c r="E5440">
        <v>9.9295258440439994E-3</v>
      </c>
      <c r="F5440">
        <f t="shared" si="91"/>
        <v>9.9295258440439991</v>
      </c>
      <c r="H5440">
        <v>2.1094069480895996</v>
      </c>
      <c r="I5440">
        <v>57601.992116040128</v>
      </c>
      <c r="J5440">
        <f>ROUND(Table1[[#This Row],[Discharge Time (s)]]/3600,3)</f>
        <v>16.001000000000001</v>
      </c>
    </row>
    <row r="5441" spans="1:10">
      <c r="A5441" t="s">
        <v>10</v>
      </c>
      <c r="B5441">
        <v>7</v>
      </c>
      <c r="C5441">
        <v>395</v>
      </c>
      <c r="D5441" t="str">
        <f>IF(OR(MOD((Table1[[#This Row],[Cycle]])-1,8)=0,Table1[[#This Row],[Cycle]]=1),"Yes","No")</f>
        <v>No</v>
      </c>
      <c r="E5441">
        <v>9.9558086213819997E-3</v>
      </c>
      <c r="F5441">
        <f t="shared" si="91"/>
        <v>9.9558086213819994</v>
      </c>
      <c r="H5441">
        <v>1.9326325654983521</v>
      </c>
      <c r="I5441">
        <v>57602.006661965715</v>
      </c>
      <c r="J5441">
        <f>ROUND(Table1[[#This Row],[Discharge Time (s)]]/3600,3)</f>
        <v>16.001000000000001</v>
      </c>
    </row>
    <row r="5442" spans="1:10">
      <c r="A5442" t="s">
        <v>10</v>
      </c>
      <c r="B5442">
        <v>7</v>
      </c>
      <c r="C5442">
        <v>396</v>
      </c>
      <c r="D5442" t="str">
        <f>IF(OR(MOD((Table1[[#This Row],[Cycle]])-1,8)=0,Table1[[#This Row],[Cycle]]=1),"Yes","No")</f>
        <v>No</v>
      </c>
      <c r="E5442">
        <v>9.9958663395399994E-3</v>
      </c>
      <c r="F5442">
        <f t="shared" si="91"/>
        <v>9.9958663395399991</v>
      </c>
      <c r="H5442">
        <v>2.0194449424743652</v>
      </c>
      <c r="I5442">
        <v>57602.00484030557</v>
      </c>
      <c r="J5442">
        <f>ROUND(Table1[[#This Row],[Discharge Time (s)]]/3600,3)</f>
        <v>16.001000000000001</v>
      </c>
    </row>
    <row r="5443" spans="1:10">
      <c r="A5443" t="s">
        <v>10</v>
      </c>
      <c r="B5443">
        <v>7</v>
      </c>
      <c r="C5443">
        <v>397</v>
      </c>
      <c r="D5443" t="str">
        <f>IF(OR(MOD((Table1[[#This Row],[Cycle]])-1,8)=0,Table1[[#This Row],[Cycle]]=1),"Yes","No")</f>
        <v>No</v>
      </c>
      <c r="E5443">
        <v>1.0002048181188E-2</v>
      </c>
      <c r="F5443">
        <f t="shared" si="91"/>
        <v>10.002048181188</v>
      </c>
      <c r="H5443">
        <v>1.9755439758300781</v>
      </c>
      <c r="I5443">
        <v>57602.006233629567</v>
      </c>
      <c r="J5443">
        <f>ROUND(Table1[[#This Row],[Discharge Time (s)]]/3600,3)</f>
        <v>16.001000000000001</v>
      </c>
    </row>
    <row r="5444" spans="1:10">
      <c r="A5444" t="s">
        <v>10</v>
      </c>
      <c r="B5444">
        <v>7</v>
      </c>
      <c r="C5444">
        <v>398</v>
      </c>
      <c r="D5444" t="str">
        <f>IF(OR(MOD((Table1[[#This Row],[Cycle]])-1,8)=0,Table1[[#This Row],[Cycle]]=1),"Yes","No")</f>
        <v>No</v>
      </c>
      <c r="E5444">
        <v>1.0008847870491999E-2</v>
      </c>
      <c r="F5444">
        <f t="shared" si="91"/>
        <v>10.008847870492</v>
      </c>
      <c r="H5444">
        <v>2.0644028186798096</v>
      </c>
      <c r="I5444">
        <v>57602.005121599213</v>
      </c>
      <c r="J5444">
        <f>ROUND(Table1[[#This Row],[Discharge Time (s)]]/3600,3)</f>
        <v>16.001000000000001</v>
      </c>
    </row>
    <row r="5445" spans="1:10">
      <c r="A5445" t="s">
        <v>10</v>
      </c>
      <c r="B5445">
        <v>7</v>
      </c>
      <c r="C5445">
        <v>399</v>
      </c>
      <c r="D5445" t="str">
        <f>IF(OR(MOD((Table1[[#This Row],[Cycle]])-1,8)=0,Table1[[#This Row],[Cycle]]=1),"Yes","No")</f>
        <v>No</v>
      </c>
      <c r="E5445">
        <v>1.0010647046193E-2</v>
      </c>
      <c r="F5445">
        <f t="shared" si="91"/>
        <v>10.010647046193</v>
      </c>
      <c r="H5445">
        <v>2.1061685085296631</v>
      </c>
      <c r="I5445">
        <v>57602.005623166246</v>
      </c>
      <c r="J5445">
        <f>ROUND(Table1[[#This Row],[Discharge Time (s)]]/3600,3)</f>
        <v>16.001000000000001</v>
      </c>
    </row>
    <row r="5446" spans="1:10">
      <c r="A5446" t="s">
        <v>10</v>
      </c>
      <c r="B5446">
        <v>7</v>
      </c>
      <c r="C5446">
        <v>400</v>
      </c>
      <c r="D5446" t="str">
        <f>IF(OR(MOD((Table1[[#This Row],[Cycle]])-1,8)=0,Table1[[#This Row],[Cycle]]=1),"Yes","No")</f>
        <v>No</v>
      </c>
      <c r="E5446">
        <v>0</v>
      </c>
      <c r="F5446">
        <f t="shared" si="91"/>
        <v>0</v>
      </c>
      <c r="H5446">
        <v>2.1061685085296631</v>
      </c>
      <c r="I5446">
        <v>0</v>
      </c>
      <c r="J5446">
        <f>ROUND(Table1[[#This Row],[Discharge Time (s)]]/3600,3)</f>
        <v>0</v>
      </c>
    </row>
    <row r="5447" spans="1:10">
      <c r="A5447" t="s">
        <v>10</v>
      </c>
      <c r="B5447">
        <v>7</v>
      </c>
      <c r="C5447">
        <v>402</v>
      </c>
      <c r="D5447" t="str">
        <f>IF(OR(MOD((Table1[[#This Row],[Cycle]])-1,8)=0,Table1[[#This Row],[Cycle]]=1),"Yes","No")</f>
        <v>No</v>
      </c>
      <c r="E5447">
        <v>1.0002223480201E-2</v>
      </c>
      <c r="F5447">
        <f t="shared" si="91"/>
        <v>10.002223480201</v>
      </c>
      <c r="H5447">
        <v>2.1094069480895996</v>
      </c>
      <c r="I5447">
        <v>57600.039068878723</v>
      </c>
      <c r="J5447">
        <f>ROUND(Table1[[#This Row],[Discharge Time (s)]]/3600,3)</f>
        <v>16</v>
      </c>
    </row>
    <row r="5448" spans="1:10">
      <c r="A5448" t="s">
        <v>10</v>
      </c>
      <c r="B5448">
        <v>7</v>
      </c>
      <c r="C5448">
        <v>403</v>
      </c>
      <c r="D5448" t="str">
        <f>IF(OR(MOD((Table1[[#This Row],[Cycle]])-1,8)=0,Table1[[#This Row],[Cycle]]=1),"Yes","No")</f>
        <v>No</v>
      </c>
      <c r="E5448">
        <v>1.0009438742278E-2</v>
      </c>
      <c r="F5448">
        <f t="shared" si="91"/>
        <v>10.009438742278</v>
      </c>
      <c r="H5448">
        <v>2.1050910949707031</v>
      </c>
      <c r="I5448">
        <v>57601.990945180951</v>
      </c>
      <c r="J5448">
        <f>ROUND(Table1[[#This Row],[Discharge Time (s)]]/3600,3)</f>
        <v>16.001000000000001</v>
      </c>
    </row>
    <row r="5449" spans="1:10">
      <c r="A5449" t="s">
        <v>10</v>
      </c>
      <c r="B5449">
        <v>7</v>
      </c>
      <c r="C5449">
        <v>404</v>
      </c>
      <c r="D5449" t="str">
        <f>IF(OR(MOD((Table1[[#This Row],[Cycle]])-1,8)=0,Table1[[#This Row],[Cycle]]=1),"Yes","No")</f>
        <v>No</v>
      </c>
      <c r="E5449">
        <v>1.0011735178797001E-2</v>
      </c>
      <c r="F5449">
        <f t="shared" si="91"/>
        <v>10.011735178797</v>
      </c>
      <c r="H5449">
        <v>2.0633459091186523</v>
      </c>
      <c r="I5449">
        <v>57602.001652465333</v>
      </c>
      <c r="J5449">
        <f>ROUND(Table1[[#This Row],[Discharge Time (s)]]/3600,3)</f>
        <v>16.001000000000001</v>
      </c>
    </row>
    <row r="5450" spans="1:10">
      <c r="A5450" t="s">
        <v>10</v>
      </c>
      <c r="B5450">
        <v>7</v>
      </c>
      <c r="C5450">
        <v>405</v>
      </c>
      <c r="D5450" t="str">
        <f>IF(OR(MOD((Table1[[#This Row],[Cycle]])-1,8)=0,Table1[[#This Row],[Cycle]]=1),"Yes","No")</f>
        <v>No</v>
      </c>
      <c r="E5450">
        <v>1.0008594210984999E-2</v>
      </c>
      <c r="F5450">
        <f t="shared" si="91"/>
        <v>10.008594210984999</v>
      </c>
      <c r="H5450">
        <v>2.0194449424743652</v>
      </c>
      <c r="I5450">
        <v>57602.005663992692</v>
      </c>
      <c r="J5450">
        <f>ROUND(Table1[[#This Row],[Discharge Time (s)]]/3600,3)</f>
        <v>16.001000000000001</v>
      </c>
    </row>
    <row r="5451" spans="1:10">
      <c r="A5451" t="s">
        <v>10</v>
      </c>
      <c r="B5451">
        <v>7</v>
      </c>
      <c r="C5451">
        <v>406</v>
      </c>
      <c r="D5451" t="str">
        <f>IF(OR(MOD((Table1[[#This Row],[Cycle]])-1,8)=0,Table1[[#This Row],[Cycle]]=1),"Yes","No")</f>
        <v>No</v>
      </c>
      <c r="E5451">
        <v>9.9673595939810001E-3</v>
      </c>
      <c r="F5451">
        <f t="shared" si="91"/>
        <v>9.9673595939809996</v>
      </c>
      <c r="H5451">
        <v>2.1072468757629395</v>
      </c>
      <c r="I5451">
        <v>57602.005466303832</v>
      </c>
      <c r="J5451">
        <f>ROUND(Table1[[#This Row],[Discharge Time (s)]]/3600,3)</f>
        <v>16.001000000000001</v>
      </c>
    </row>
    <row r="5452" spans="1:10">
      <c r="A5452" t="s">
        <v>10</v>
      </c>
      <c r="B5452">
        <v>7</v>
      </c>
      <c r="C5452">
        <v>407</v>
      </c>
      <c r="D5452" t="str">
        <f>IF(OR(MOD((Table1[[#This Row],[Cycle]])-1,8)=0,Table1[[#This Row],[Cycle]]=1),"Yes","No")</f>
        <v>No</v>
      </c>
      <c r="E5452">
        <v>9.9614654925430004E-3</v>
      </c>
      <c r="F5452">
        <f t="shared" si="91"/>
        <v>9.9614654925430006</v>
      </c>
      <c r="H5452">
        <v>2.1061685085296631</v>
      </c>
      <c r="I5452">
        <v>57602.005451237346</v>
      </c>
      <c r="J5452">
        <f>ROUND(Table1[[#This Row],[Discharge Time (s)]]/3600,3)</f>
        <v>16.001000000000001</v>
      </c>
    </row>
    <row r="5453" spans="1:10">
      <c r="A5453" t="s">
        <v>10</v>
      </c>
      <c r="B5453">
        <v>7</v>
      </c>
      <c r="C5453">
        <v>408</v>
      </c>
      <c r="D5453" t="str">
        <f>IF(OR(MOD((Table1[[#This Row],[Cycle]])-1,8)=0,Table1[[#This Row],[Cycle]]=1),"Yes","No")</f>
        <v>No</v>
      </c>
      <c r="E5453">
        <v>0</v>
      </c>
      <c r="F5453">
        <f t="shared" si="91"/>
        <v>0</v>
      </c>
      <c r="H5453">
        <v>2.1061685085296631</v>
      </c>
      <c r="I5453">
        <v>0</v>
      </c>
      <c r="J5453">
        <f>ROUND(Table1[[#This Row],[Discharge Time (s)]]/3600,3)</f>
        <v>0</v>
      </c>
    </row>
    <row r="5454" spans="1:10">
      <c r="A5454" t="s">
        <v>10</v>
      </c>
      <c r="B5454">
        <v>7</v>
      </c>
      <c r="C5454">
        <v>410</v>
      </c>
      <c r="D5454" t="str">
        <f>IF(OR(MOD((Table1[[#This Row],[Cycle]])-1,8)=0,Table1[[#This Row],[Cycle]]=1),"Yes","No")</f>
        <v>No</v>
      </c>
      <c r="E5454">
        <v>9.9584261000610005E-3</v>
      </c>
      <c r="F5454">
        <f t="shared" si="91"/>
        <v>9.9584261000610006</v>
      </c>
      <c r="H5454">
        <v>2.0644028186798096</v>
      </c>
      <c r="I5454">
        <v>57602.005535979566</v>
      </c>
      <c r="J5454">
        <f>ROUND(Table1[[#This Row],[Discharge Time (s)]]/3600,3)</f>
        <v>16.001000000000001</v>
      </c>
    </row>
    <row r="5455" spans="1:10">
      <c r="A5455" t="s">
        <v>10</v>
      </c>
      <c r="B5455">
        <v>7</v>
      </c>
      <c r="C5455">
        <v>411</v>
      </c>
      <c r="D5455" t="str">
        <f>IF(OR(MOD((Table1[[#This Row],[Cycle]])-1,8)=0,Table1[[#This Row],[Cycle]]=1),"Yes","No")</f>
        <v>No</v>
      </c>
      <c r="E5455">
        <v>9.9650486013820004E-3</v>
      </c>
      <c r="F5455">
        <f t="shared" si="91"/>
        <v>9.9650486013819997</v>
      </c>
      <c r="H5455">
        <v>2.0644028186798096</v>
      </c>
      <c r="I5455">
        <v>57602.00563715944</v>
      </c>
      <c r="J5455">
        <f>ROUND(Table1[[#This Row],[Discharge Time (s)]]/3600,3)</f>
        <v>16.001000000000001</v>
      </c>
    </row>
    <row r="5456" spans="1:10">
      <c r="A5456" t="s">
        <v>10</v>
      </c>
      <c r="B5456">
        <v>7</v>
      </c>
      <c r="C5456">
        <v>412</v>
      </c>
      <c r="D5456" t="str">
        <f>IF(OR(MOD((Table1[[#This Row],[Cycle]])-1,8)=0,Table1[[#This Row],[Cycle]]=1),"Yes","No")</f>
        <v>No</v>
      </c>
      <c r="E5456">
        <v>9.9636758675209994E-3</v>
      </c>
      <c r="F5456">
        <f t="shared" si="91"/>
        <v>9.9636758675209993</v>
      </c>
      <c r="H5456">
        <v>2.0633459091186523</v>
      </c>
      <c r="I5456">
        <v>57602.005530285045</v>
      </c>
      <c r="J5456">
        <f>ROUND(Table1[[#This Row],[Discharge Time (s)]]/3600,3)</f>
        <v>16.001000000000001</v>
      </c>
    </row>
    <row r="5457" spans="1:10">
      <c r="A5457" t="s">
        <v>10</v>
      </c>
      <c r="B5457">
        <v>7</v>
      </c>
      <c r="C5457">
        <v>413</v>
      </c>
      <c r="D5457" t="str">
        <f>IF(OR(MOD((Table1[[#This Row],[Cycle]])-1,8)=0,Table1[[#This Row],[Cycle]]=1),"Yes","No")</f>
        <v>No</v>
      </c>
      <c r="E5457">
        <v>9.9615719738629996E-3</v>
      </c>
      <c r="F5457">
        <f t="shared" si="91"/>
        <v>9.9615719738630002</v>
      </c>
      <c r="H5457">
        <v>2.1500468254089355</v>
      </c>
      <c r="I5457">
        <v>57602.005561339494</v>
      </c>
      <c r="J5457">
        <f>ROUND(Table1[[#This Row],[Discharge Time (s)]]/3600,3)</f>
        <v>16.001000000000001</v>
      </c>
    </row>
    <row r="5458" spans="1:10">
      <c r="A5458" t="s">
        <v>10</v>
      </c>
      <c r="B5458">
        <v>7</v>
      </c>
      <c r="C5458">
        <v>414</v>
      </c>
      <c r="D5458" t="str">
        <f>IF(OR(MOD((Table1[[#This Row],[Cycle]])-1,8)=0,Table1[[#This Row],[Cycle]]=1),"Yes","No")</f>
        <v>No</v>
      </c>
      <c r="E5458">
        <v>9.6954640152060005E-3</v>
      </c>
      <c r="F5458">
        <f t="shared" si="91"/>
        <v>9.6954640152060012</v>
      </c>
      <c r="H5458">
        <v>2.1072468757629395</v>
      </c>
      <c r="I5458">
        <v>56042.38667781213</v>
      </c>
      <c r="J5458">
        <f>ROUND(Table1[[#This Row],[Discharge Time (s)]]/3600,3)</f>
        <v>15.567</v>
      </c>
    </row>
    <row r="5459" spans="1:10" hidden="1">
      <c r="A5459" t="s">
        <v>11</v>
      </c>
      <c r="B5459">
        <v>7</v>
      </c>
      <c r="C5459">
        <v>195</v>
      </c>
      <c r="D5459" t="str">
        <f>IF(OR(MOD((Table1[[#This Row],[Cycle]])-1,8)=0,Table1[[#This Row],[Cycle]]=1),"Yes","No")</f>
        <v>No</v>
      </c>
      <c r="E5459">
        <v>9.8154576294379996E-3</v>
      </c>
      <c r="F5459">
        <f t="shared" si="91"/>
        <v>9.8154576294379989</v>
      </c>
      <c r="H5459">
        <v>3.735482931137085</v>
      </c>
      <c r="I5459">
        <v>57602.003202993561</v>
      </c>
      <c r="J5459">
        <f>ROUND(Table1[[#This Row],[Discharge Time (s)]]/3600,3)</f>
        <v>16.001000000000001</v>
      </c>
    </row>
    <row r="5460" spans="1:10" hidden="1">
      <c r="A5460" t="s">
        <v>11</v>
      </c>
      <c r="B5460">
        <v>7</v>
      </c>
      <c r="C5460">
        <v>196</v>
      </c>
      <c r="D5460" t="str">
        <f>IF(OR(MOD((Table1[[#This Row],[Cycle]])-1,8)=0,Table1[[#This Row],[Cycle]]=1),"Yes","No")</f>
        <v>No</v>
      </c>
      <c r="E5460">
        <v>9.8025847140409995E-3</v>
      </c>
      <c r="F5460">
        <f t="shared" si="91"/>
        <v>9.8025847140410001</v>
      </c>
      <c r="H5460">
        <v>3.7335751056671143</v>
      </c>
      <c r="I5460">
        <v>57602.00374596929</v>
      </c>
      <c r="J5460">
        <f>ROUND(Table1[[#This Row],[Discharge Time (s)]]/3600,3)</f>
        <v>16.001000000000001</v>
      </c>
    </row>
    <row r="5461" spans="1:10" hidden="1">
      <c r="A5461" t="s">
        <v>11</v>
      </c>
      <c r="B5461">
        <v>7</v>
      </c>
      <c r="C5461">
        <v>197</v>
      </c>
      <c r="D5461" t="str">
        <f>IF(OR(MOD((Table1[[#This Row],[Cycle]])-1,8)=0,Table1[[#This Row],[Cycle]]=1),"Yes","No")</f>
        <v>No</v>
      </c>
      <c r="E5461">
        <v>9.8035307618420005E-3</v>
      </c>
      <c r="F5461">
        <f t="shared" si="91"/>
        <v>9.8035307618420013</v>
      </c>
      <c r="H5461">
        <v>3.6934232711791992</v>
      </c>
      <c r="I5461">
        <v>57602.003820086757</v>
      </c>
      <c r="J5461">
        <f>ROUND(Table1[[#This Row],[Discharge Time (s)]]/3600,3)</f>
        <v>16.001000000000001</v>
      </c>
    </row>
    <row r="5462" spans="1:10" hidden="1">
      <c r="A5462" t="s">
        <v>11</v>
      </c>
      <c r="B5462">
        <v>7</v>
      </c>
      <c r="C5462">
        <v>198</v>
      </c>
      <c r="D5462" t="str">
        <f>IF(OR(MOD((Table1[[#This Row],[Cycle]])-1,8)=0,Table1[[#This Row],[Cycle]]=1),"Yes","No")</f>
        <v>No</v>
      </c>
      <c r="E5462">
        <v>9.8060789732460005E-3</v>
      </c>
      <c r="F5462">
        <f t="shared" si="91"/>
        <v>9.8060789732460005</v>
      </c>
      <c r="H5462">
        <v>3.7774996757507324</v>
      </c>
      <c r="I5462">
        <v>57602.004463753568</v>
      </c>
      <c r="J5462">
        <f>ROUND(Table1[[#This Row],[Discharge Time (s)]]/3600,3)</f>
        <v>16.001000000000001</v>
      </c>
    </row>
    <row r="5463" spans="1:10" hidden="1">
      <c r="A5463" t="s">
        <v>11</v>
      </c>
      <c r="B5463">
        <v>7</v>
      </c>
      <c r="C5463">
        <v>199</v>
      </c>
      <c r="D5463" t="str">
        <f>IF(OR(MOD((Table1[[#This Row],[Cycle]])-1,8)=0,Table1[[#This Row],[Cycle]]=1),"Yes","No")</f>
        <v>No</v>
      </c>
      <c r="E5463">
        <v>9.8063812831730001E-3</v>
      </c>
      <c r="F5463">
        <f t="shared" ref="F5463:F5526" si="92">1000*E5463</f>
        <v>9.8063812831729997</v>
      </c>
      <c r="H5463">
        <v>3.7774996757507324</v>
      </c>
      <c r="I5463">
        <v>57601.989485005754</v>
      </c>
      <c r="J5463">
        <f>ROUND(Table1[[#This Row],[Discharge Time (s)]]/3600,3)</f>
        <v>16.001000000000001</v>
      </c>
    </row>
    <row r="5464" spans="1:10" hidden="1">
      <c r="A5464" t="s">
        <v>11</v>
      </c>
      <c r="B5464">
        <v>7</v>
      </c>
      <c r="C5464">
        <v>200</v>
      </c>
      <c r="D5464" t="str">
        <f>IF(OR(MOD((Table1[[#This Row],[Cycle]])-1,8)=0,Table1[[#This Row],[Cycle]]=1),"Yes","No")</f>
        <v>No</v>
      </c>
      <c r="E5464">
        <v>0</v>
      </c>
      <c r="F5464">
        <f t="shared" si="92"/>
        <v>0</v>
      </c>
      <c r="H5464">
        <v>3.7373926639556885</v>
      </c>
      <c r="I5464">
        <v>0</v>
      </c>
      <c r="J5464">
        <f>ROUND(Table1[[#This Row],[Discharge Time (s)]]/3600,3)</f>
        <v>0</v>
      </c>
    </row>
    <row r="5465" spans="1:10" hidden="1">
      <c r="A5465" t="s">
        <v>11</v>
      </c>
      <c r="B5465">
        <v>7</v>
      </c>
      <c r="C5465">
        <v>201</v>
      </c>
      <c r="D5465" t="str">
        <f>IF(OR(MOD((Table1[[#This Row],[Cycle]])-1,8)=0,Table1[[#This Row],[Cycle]]=1),"Yes","No")</f>
        <v>Yes</v>
      </c>
      <c r="E5465">
        <v>2.035261957936E-2</v>
      </c>
      <c r="F5465">
        <f t="shared" si="92"/>
        <v>20.352619579359999</v>
      </c>
      <c r="H5465">
        <v>4.0431108474731445</v>
      </c>
      <c r="I5465">
        <v>130536.2459907844</v>
      </c>
      <c r="J5465">
        <f>ROUND(Table1[[#This Row],[Discharge Time (s)]]/3600,3)</f>
        <v>36.26</v>
      </c>
    </row>
    <row r="5466" spans="1:10" hidden="1">
      <c r="A5466" t="s">
        <v>11</v>
      </c>
      <c r="B5466">
        <v>7</v>
      </c>
      <c r="C5466">
        <v>202</v>
      </c>
      <c r="D5466" t="str">
        <f>IF(OR(MOD((Table1[[#This Row],[Cycle]])-1,8)=0,Table1[[#This Row],[Cycle]]=1),"Yes","No")</f>
        <v>No</v>
      </c>
      <c r="E5466">
        <v>9.8055019301829995E-3</v>
      </c>
      <c r="F5466">
        <f t="shared" si="92"/>
        <v>9.8055019301829986</v>
      </c>
      <c r="H5466">
        <v>3.735482931137085</v>
      </c>
      <c r="I5466">
        <v>57602.001872300651</v>
      </c>
      <c r="J5466">
        <f>ROUND(Table1[[#This Row],[Discharge Time (s)]]/3600,3)</f>
        <v>16.001000000000001</v>
      </c>
    </row>
    <row r="5467" spans="1:10" hidden="1">
      <c r="A5467" t="s">
        <v>11</v>
      </c>
      <c r="B5467">
        <v>7</v>
      </c>
      <c r="C5467">
        <v>203</v>
      </c>
      <c r="D5467" t="str">
        <f>IF(OR(MOD((Table1[[#This Row],[Cycle]])-1,8)=0,Table1[[#This Row],[Cycle]]=1),"Yes","No")</f>
        <v>No</v>
      </c>
      <c r="E5467">
        <v>9.8064185956169992E-3</v>
      </c>
      <c r="F5467">
        <f t="shared" si="92"/>
        <v>9.806418595617</v>
      </c>
      <c r="H5467">
        <v>3.7794296741485596</v>
      </c>
      <c r="I5467">
        <v>57602.005189269912</v>
      </c>
      <c r="J5467">
        <f>ROUND(Table1[[#This Row],[Discharge Time (s)]]/3600,3)</f>
        <v>16.001000000000001</v>
      </c>
    </row>
    <row r="5468" spans="1:10" hidden="1">
      <c r="A5468" t="s">
        <v>11</v>
      </c>
      <c r="B5468">
        <v>7</v>
      </c>
      <c r="C5468">
        <v>204</v>
      </c>
      <c r="D5468" t="str">
        <f>IF(OR(MOD((Table1[[#This Row],[Cycle]])-1,8)=0,Table1[[#This Row],[Cycle]]=1),"Yes","No")</f>
        <v>No</v>
      </c>
      <c r="E5468">
        <v>9.8064358749249993E-3</v>
      </c>
      <c r="F5468">
        <f t="shared" si="92"/>
        <v>9.8064358749249987</v>
      </c>
      <c r="H5468">
        <v>3.7373926639556885</v>
      </c>
      <c r="I5468">
        <v>57602.00264649478</v>
      </c>
      <c r="J5468">
        <f>ROUND(Table1[[#This Row],[Discharge Time (s)]]/3600,3)</f>
        <v>16.001000000000001</v>
      </c>
    </row>
    <row r="5469" spans="1:10" hidden="1">
      <c r="A5469" t="s">
        <v>11</v>
      </c>
      <c r="B5469">
        <v>7</v>
      </c>
      <c r="C5469">
        <v>205</v>
      </c>
      <c r="D5469" t="str">
        <f>IF(OR(MOD((Table1[[#This Row],[Cycle]])-1,8)=0,Table1[[#This Row],[Cycle]]=1),"Yes","No")</f>
        <v>No</v>
      </c>
      <c r="E5469">
        <v>9.8044606519639994E-3</v>
      </c>
      <c r="F5469">
        <f t="shared" si="92"/>
        <v>9.8044606519639999</v>
      </c>
      <c r="H5469">
        <v>3.8214240074157715</v>
      </c>
      <c r="I5469">
        <v>57602.004953873271</v>
      </c>
      <c r="J5469">
        <f>ROUND(Table1[[#This Row],[Discharge Time (s)]]/3600,3)</f>
        <v>16.001000000000001</v>
      </c>
    </row>
    <row r="5470" spans="1:10" hidden="1">
      <c r="A5470" t="s">
        <v>11</v>
      </c>
      <c r="B5470">
        <v>7</v>
      </c>
      <c r="C5470">
        <v>206</v>
      </c>
      <c r="D5470" t="str">
        <f>IF(OR(MOD((Table1[[#This Row],[Cycle]])-1,8)=0,Table1[[#This Row],[Cycle]]=1),"Yes","No")</f>
        <v>No</v>
      </c>
      <c r="E5470">
        <v>9.8064749475440006E-3</v>
      </c>
      <c r="F5470">
        <f t="shared" si="92"/>
        <v>9.8064749475440003</v>
      </c>
      <c r="H5470">
        <v>3.7755711078643799</v>
      </c>
      <c r="I5470">
        <v>57602.003547010609</v>
      </c>
      <c r="J5470">
        <f>ROUND(Table1[[#This Row],[Discharge Time (s)]]/3600,3)</f>
        <v>16.001000000000001</v>
      </c>
    </row>
    <row r="5471" spans="1:10" hidden="1">
      <c r="A5471" t="s">
        <v>11</v>
      </c>
      <c r="B5471">
        <v>7</v>
      </c>
      <c r="C5471">
        <v>207</v>
      </c>
      <c r="D5471" t="str">
        <f>IF(OR(MOD((Table1[[#This Row],[Cycle]])-1,8)=0,Table1[[#This Row],[Cycle]]=1),"Yes","No")</f>
        <v>No</v>
      </c>
      <c r="E5471">
        <v>9.8051909202180008E-3</v>
      </c>
      <c r="F5471">
        <f t="shared" si="92"/>
        <v>9.805190920218001</v>
      </c>
      <c r="H5471">
        <v>3.7755711078643799</v>
      </c>
      <c r="I5471">
        <v>57602.003458164792</v>
      </c>
      <c r="J5471">
        <f>ROUND(Table1[[#This Row],[Discharge Time (s)]]/3600,3)</f>
        <v>16.001000000000001</v>
      </c>
    </row>
    <row r="5472" spans="1:10" hidden="1">
      <c r="A5472" t="s">
        <v>11</v>
      </c>
      <c r="B5472">
        <v>7</v>
      </c>
      <c r="C5472">
        <v>208</v>
      </c>
      <c r="D5472" t="str">
        <f>IF(OR(MOD((Table1[[#This Row],[Cycle]])-1,8)=0,Table1[[#This Row],[Cycle]]=1),"Yes","No")</f>
        <v>No</v>
      </c>
      <c r="E5472">
        <v>0</v>
      </c>
      <c r="F5472">
        <f t="shared" si="92"/>
        <v>0</v>
      </c>
      <c r="H5472">
        <v>3.8214240074157715</v>
      </c>
      <c r="I5472">
        <v>0</v>
      </c>
      <c r="J5472">
        <f>ROUND(Table1[[#This Row],[Discharge Time (s)]]/3600,3)</f>
        <v>0</v>
      </c>
    </row>
    <row r="5473" spans="1:10" hidden="1">
      <c r="A5473" t="s">
        <v>11</v>
      </c>
      <c r="B5473">
        <v>7</v>
      </c>
      <c r="C5473">
        <v>209</v>
      </c>
      <c r="D5473" t="str">
        <f>IF(OR(MOD((Table1[[#This Row],[Cycle]])-1,8)=0,Table1[[#This Row],[Cycle]]=1),"Yes","No")</f>
        <v>Yes</v>
      </c>
      <c r="E5473">
        <v>2.033677433179E-2</v>
      </c>
      <c r="F5473">
        <f t="shared" si="92"/>
        <v>20.33677433179</v>
      </c>
      <c r="H5473">
        <v>4.131004810333252</v>
      </c>
      <c r="I5473">
        <v>130486.55522719548</v>
      </c>
      <c r="J5473">
        <f>ROUND(Table1[[#This Row],[Discharge Time (s)]]/3600,3)</f>
        <v>36.246000000000002</v>
      </c>
    </row>
    <row r="5474" spans="1:10" hidden="1">
      <c r="A5474" t="s">
        <v>11</v>
      </c>
      <c r="B5474">
        <v>7</v>
      </c>
      <c r="C5474">
        <v>210</v>
      </c>
      <c r="D5474" t="str">
        <f>IF(OR(MOD((Table1[[#This Row],[Cycle]])-1,8)=0,Table1[[#This Row],[Cycle]]=1),"Yes","No")</f>
        <v>No</v>
      </c>
      <c r="E5474">
        <v>9.7991216370910007E-3</v>
      </c>
      <c r="F5474">
        <f t="shared" si="92"/>
        <v>9.7991216370909999</v>
      </c>
      <c r="H5474">
        <v>3.735482931137085</v>
      </c>
      <c r="I5474">
        <v>57602.003474232435</v>
      </c>
      <c r="J5474">
        <f>ROUND(Table1[[#This Row],[Discharge Time (s)]]/3600,3)</f>
        <v>16.001000000000001</v>
      </c>
    </row>
    <row r="5475" spans="1:10" hidden="1">
      <c r="A5475" t="s">
        <v>11</v>
      </c>
      <c r="B5475">
        <v>7</v>
      </c>
      <c r="C5475">
        <v>211</v>
      </c>
      <c r="D5475" t="str">
        <f>IF(OR(MOD((Table1[[#This Row],[Cycle]])-1,8)=0,Table1[[#This Row],[Cycle]]=1),"Yes","No")</f>
        <v>No</v>
      </c>
      <c r="E5475">
        <v>9.7952249328489994E-3</v>
      </c>
      <c r="F5475">
        <f t="shared" si="92"/>
        <v>9.7952249328489991</v>
      </c>
      <c r="H5475">
        <v>3.8194730281829834</v>
      </c>
      <c r="I5475">
        <v>57602.003621662407</v>
      </c>
      <c r="J5475">
        <f>ROUND(Table1[[#This Row],[Discharge Time (s)]]/3600,3)</f>
        <v>16.001000000000001</v>
      </c>
    </row>
    <row r="5476" spans="1:10" hidden="1">
      <c r="A5476" t="s">
        <v>11</v>
      </c>
      <c r="B5476">
        <v>7</v>
      </c>
      <c r="C5476">
        <v>212</v>
      </c>
      <c r="D5476" t="str">
        <f>IF(OR(MOD((Table1[[#This Row],[Cycle]])-1,8)=0,Table1[[#This Row],[Cycle]]=1),"Yes","No")</f>
        <v>No</v>
      </c>
      <c r="E5476">
        <v>9.8000471674429997E-3</v>
      </c>
      <c r="F5476">
        <f t="shared" si="92"/>
        <v>9.8000471674429992</v>
      </c>
      <c r="H5476">
        <v>3.735482931137085</v>
      </c>
      <c r="I5476">
        <v>57602.005879794873</v>
      </c>
      <c r="J5476">
        <f>ROUND(Table1[[#This Row],[Discharge Time (s)]]/3600,3)</f>
        <v>16.001000000000001</v>
      </c>
    </row>
    <row r="5477" spans="1:10" hidden="1">
      <c r="A5477" t="s">
        <v>11</v>
      </c>
      <c r="B5477">
        <v>7</v>
      </c>
      <c r="C5477">
        <v>213</v>
      </c>
      <c r="D5477" t="str">
        <f>IF(OR(MOD((Table1[[#This Row],[Cycle]])-1,8)=0,Table1[[#This Row],[Cycle]]=1),"Yes","No")</f>
        <v>No</v>
      </c>
      <c r="E5477">
        <v>9.7982942774270006E-3</v>
      </c>
      <c r="F5477">
        <f t="shared" si="92"/>
        <v>9.7982942774270008</v>
      </c>
      <c r="H5477">
        <v>3.7813618183135986</v>
      </c>
      <c r="I5477">
        <v>57601.999955527179</v>
      </c>
      <c r="J5477">
        <f>ROUND(Table1[[#This Row],[Discharge Time (s)]]/3600,3)</f>
        <v>16.001000000000001</v>
      </c>
    </row>
    <row r="5478" spans="1:10" hidden="1">
      <c r="A5478" t="s">
        <v>11</v>
      </c>
      <c r="B5478">
        <v>7</v>
      </c>
      <c r="C5478">
        <v>214</v>
      </c>
      <c r="D5478" t="str">
        <f>IF(OR(MOD((Table1[[#This Row],[Cycle]])-1,8)=0,Table1[[#This Row],[Cycle]]=1),"Yes","No")</f>
        <v>No</v>
      </c>
      <c r="E5478">
        <v>9.8004220155309997E-3</v>
      </c>
      <c r="F5478">
        <f t="shared" si="92"/>
        <v>9.8004220155309998</v>
      </c>
      <c r="H5478">
        <v>3.7813618183135986</v>
      </c>
      <c r="I5478">
        <v>57602.002928378672</v>
      </c>
      <c r="J5478">
        <f>ROUND(Table1[[#This Row],[Discharge Time (s)]]/3600,3)</f>
        <v>16.001000000000001</v>
      </c>
    </row>
    <row r="5479" spans="1:10" hidden="1">
      <c r="A5479" t="s">
        <v>11</v>
      </c>
      <c r="B5479">
        <v>7</v>
      </c>
      <c r="C5479">
        <v>215</v>
      </c>
      <c r="D5479" t="str">
        <f>IF(OR(MOD((Table1[[#This Row],[Cycle]])-1,8)=0,Table1[[#This Row],[Cycle]]=1),"Yes","No")</f>
        <v>No</v>
      </c>
      <c r="E5479">
        <v>9.8148440426539998E-3</v>
      </c>
      <c r="F5479">
        <f t="shared" si="92"/>
        <v>9.8148440426540002</v>
      </c>
      <c r="H5479">
        <v>3.7813618183135986</v>
      </c>
      <c r="I5479">
        <v>57602.019494062079</v>
      </c>
      <c r="J5479">
        <f>ROUND(Table1[[#This Row],[Discharge Time (s)]]/3600,3)</f>
        <v>16.001000000000001</v>
      </c>
    </row>
    <row r="5480" spans="1:10" hidden="1">
      <c r="A5480" t="s">
        <v>11</v>
      </c>
      <c r="B5480">
        <v>7</v>
      </c>
      <c r="C5480">
        <v>216</v>
      </c>
      <c r="D5480" t="str">
        <f>IF(OR(MOD((Table1[[#This Row],[Cycle]])-1,8)=0,Table1[[#This Row],[Cycle]]=1),"Yes","No")</f>
        <v>No</v>
      </c>
      <c r="E5480">
        <v>0</v>
      </c>
      <c r="F5480">
        <f t="shared" si="92"/>
        <v>0</v>
      </c>
      <c r="H5480">
        <v>3.7794296741485596</v>
      </c>
      <c r="I5480">
        <v>0</v>
      </c>
      <c r="J5480">
        <f>ROUND(Table1[[#This Row],[Discharge Time (s)]]/3600,3)</f>
        <v>0</v>
      </c>
    </row>
    <row r="5481" spans="1:10" hidden="1">
      <c r="A5481" t="s">
        <v>11</v>
      </c>
      <c r="B5481">
        <v>7</v>
      </c>
      <c r="C5481">
        <v>217</v>
      </c>
      <c r="D5481" t="str">
        <f>IF(OR(MOD((Table1[[#This Row],[Cycle]])-1,8)=0,Table1[[#This Row],[Cycle]]=1),"Yes","No")</f>
        <v>Yes</v>
      </c>
      <c r="E5481">
        <v>2.0315965284253001E-2</v>
      </c>
      <c r="F5481">
        <f t="shared" si="92"/>
        <v>20.315965284253</v>
      </c>
      <c r="H5481">
        <v>4.0451779365539551</v>
      </c>
      <c r="I5481">
        <v>130303.49728645444</v>
      </c>
      <c r="J5481">
        <f>ROUND(Table1[[#This Row],[Discharge Time (s)]]/3600,3)</f>
        <v>36.195</v>
      </c>
    </row>
    <row r="5482" spans="1:10" hidden="1">
      <c r="A5482" t="s">
        <v>11</v>
      </c>
      <c r="B5482">
        <v>7</v>
      </c>
      <c r="C5482">
        <v>218</v>
      </c>
      <c r="D5482" t="str">
        <f>IF(OR(MOD((Table1[[#This Row],[Cycle]])-1,8)=0,Table1[[#This Row],[Cycle]]=1),"Yes","No")</f>
        <v>No</v>
      </c>
      <c r="E5482">
        <v>9.7974273724969994E-3</v>
      </c>
      <c r="F5482">
        <f t="shared" si="92"/>
        <v>9.7974273724969994</v>
      </c>
      <c r="H5482">
        <v>3.8214240074157715</v>
      </c>
      <c r="I5482">
        <v>57602.003746799332</v>
      </c>
      <c r="J5482">
        <f>ROUND(Table1[[#This Row],[Discharge Time (s)]]/3600,3)</f>
        <v>16.001000000000001</v>
      </c>
    </row>
    <row r="5483" spans="1:10" hidden="1">
      <c r="A5483" t="s">
        <v>11</v>
      </c>
      <c r="B5483">
        <v>7</v>
      </c>
      <c r="C5483">
        <v>219</v>
      </c>
      <c r="D5483" t="str">
        <f>IF(OR(MOD((Table1[[#This Row],[Cycle]])-1,8)=0,Table1[[#This Row],[Cycle]]=1),"Yes","No")</f>
        <v>No</v>
      </c>
      <c r="E5483">
        <v>9.7989590317909998E-3</v>
      </c>
      <c r="F5483">
        <f t="shared" si="92"/>
        <v>9.798959031791</v>
      </c>
      <c r="H5483">
        <v>3.7373926639556885</v>
      </c>
      <c r="I5483">
        <v>57602.003682709663</v>
      </c>
      <c r="J5483">
        <f>ROUND(Table1[[#This Row],[Discharge Time (s)]]/3600,3)</f>
        <v>16.001000000000001</v>
      </c>
    </row>
    <row r="5484" spans="1:10" hidden="1">
      <c r="A5484" t="s">
        <v>11</v>
      </c>
      <c r="B5484">
        <v>7</v>
      </c>
      <c r="C5484">
        <v>220</v>
      </c>
      <c r="D5484" t="str">
        <f>IF(OR(MOD((Table1[[#This Row],[Cycle]])-1,8)=0,Table1[[#This Row],[Cycle]]=1),"Yes","No")</f>
        <v>No</v>
      </c>
      <c r="E5484">
        <v>9.799517290161E-3</v>
      </c>
      <c r="F5484">
        <f t="shared" si="92"/>
        <v>9.7995172901610008</v>
      </c>
      <c r="H5484">
        <v>3.8214240074157715</v>
      </c>
      <c r="I5484">
        <v>57602.032856658014</v>
      </c>
      <c r="J5484">
        <f>ROUND(Table1[[#This Row],[Discharge Time (s)]]/3600,3)</f>
        <v>16.001000000000001</v>
      </c>
    </row>
    <row r="5485" spans="1:10" hidden="1">
      <c r="A5485" t="s">
        <v>11</v>
      </c>
      <c r="B5485">
        <v>7</v>
      </c>
      <c r="C5485">
        <v>221</v>
      </c>
      <c r="D5485" t="str">
        <f>IF(OR(MOD((Table1[[#This Row],[Cycle]])-1,8)=0,Table1[[#This Row],[Cycle]]=1),"Yes","No")</f>
        <v>No</v>
      </c>
      <c r="E5485">
        <v>9.8085380558939998E-3</v>
      </c>
      <c r="F5485">
        <f t="shared" si="92"/>
        <v>9.8085380558939992</v>
      </c>
      <c r="H5485">
        <v>3.8233766555786133</v>
      </c>
      <c r="I5485">
        <v>57602.003799926155</v>
      </c>
      <c r="J5485">
        <f>ROUND(Table1[[#This Row],[Discharge Time (s)]]/3600,3)</f>
        <v>16.001000000000001</v>
      </c>
    </row>
    <row r="5486" spans="1:10" hidden="1">
      <c r="A5486" t="s">
        <v>11</v>
      </c>
      <c r="B5486">
        <v>7</v>
      </c>
      <c r="C5486">
        <v>222</v>
      </c>
      <c r="D5486" t="str">
        <f>IF(OR(MOD((Table1[[#This Row],[Cycle]])-1,8)=0,Table1[[#This Row],[Cycle]]=1),"Yes","No")</f>
        <v>No</v>
      </c>
      <c r="E5486">
        <v>9.8131395483239993E-3</v>
      </c>
      <c r="F5486">
        <f t="shared" si="92"/>
        <v>9.8131395483239992</v>
      </c>
      <c r="H5486">
        <v>3.863375186920166</v>
      </c>
      <c r="I5486">
        <v>57602.003711525016</v>
      </c>
      <c r="J5486">
        <f>ROUND(Table1[[#This Row],[Discharge Time (s)]]/3600,3)</f>
        <v>16.001000000000001</v>
      </c>
    </row>
    <row r="5487" spans="1:10" hidden="1">
      <c r="A5487" t="s">
        <v>11</v>
      </c>
      <c r="B5487">
        <v>7</v>
      </c>
      <c r="C5487">
        <v>223</v>
      </c>
      <c r="D5487" t="str">
        <f>IF(OR(MOD((Table1[[#This Row],[Cycle]])-1,8)=0,Table1[[#This Row],[Cycle]]=1),"Yes","No")</f>
        <v>No</v>
      </c>
      <c r="E5487">
        <v>9.8132444585429992E-3</v>
      </c>
      <c r="F5487">
        <f t="shared" si="92"/>
        <v>9.8132444585429983</v>
      </c>
      <c r="H5487">
        <v>3.863375186920166</v>
      </c>
      <c r="I5487">
        <v>57602.003729121658</v>
      </c>
      <c r="J5487">
        <f>ROUND(Table1[[#This Row],[Discharge Time (s)]]/3600,3)</f>
        <v>16.001000000000001</v>
      </c>
    </row>
    <row r="5488" spans="1:10" hidden="1">
      <c r="A5488" t="s">
        <v>11</v>
      </c>
      <c r="B5488">
        <v>7</v>
      </c>
      <c r="C5488">
        <v>224</v>
      </c>
      <c r="D5488" t="str">
        <f>IF(OR(MOD((Table1[[#This Row],[Cycle]])-1,8)=0,Table1[[#This Row],[Cycle]]=1),"Yes","No")</f>
        <v>No</v>
      </c>
      <c r="E5488">
        <v>0</v>
      </c>
      <c r="F5488">
        <f t="shared" si="92"/>
        <v>0</v>
      </c>
      <c r="H5488">
        <v>3.8253312110900879</v>
      </c>
      <c r="I5488">
        <v>0</v>
      </c>
      <c r="J5488">
        <f>ROUND(Table1[[#This Row],[Discharge Time (s)]]/3600,3)</f>
        <v>0</v>
      </c>
    </row>
    <row r="5489" spans="1:10" hidden="1">
      <c r="A5489" t="s">
        <v>11</v>
      </c>
      <c r="B5489">
        <v>7</v>
      </c>
      <c r="C5489">
        <v>225</v>
      </c>
      <c r="D5489" t="str">
        <f>IF(OR(MOD((Table1[[#This Row],[Cycle]])-1,8)=0,Table1[[#This Row],[Cycle]]=1),"Yes","No")</f>
        <v>Yes</v>
      </c>
      <c r="E5489">
        <v>2.0292793195012E-2</v>
      </c>
      <c r="F5489">
        <f t="shared" si="92"/>
        <v>20.292793195011999</v>
      </c>
      <c r="H5489">
        <v>4.0431108474731445</v>
      </c>
      <c r="I5489">
        <v>130175.7537953217</v>
      </c>
      <c r="J5489">
        <f>ROUND(Table1[[#This Row],[Discharge Time (s)]]/3600,3)</f>
        <v>36.159999999999997</v>
      </c>
    </row>
    <row r="5490" spans="1:10" hidden="1">
      <c r="A5490" t="s">
        <v>11</v>
      </c>
      <c r="B5490">
        <v>7</v>
      </c>
      <c r="C5490">
        <v>226</v>
      </c>
      <c r="D5490" t="str">
        <f>IF(OR(MOD((Table1[[#This Row],[Cycle]])-1,8)=0,Table1[[#This Row],[Cycle]]=1),"Yes","No")</f>
        <v>No</v>
      </c>
      <c r="E5490">
        <v>9.7995316178059993E-3</v>
      </c>
      <c r="F5490">
        <f t="shared" si="92"/>
        <v>9.7995316178060001</v>
      </c>
      <c r="H5490">
        <v>3.863375186920166</v>
      </c>
      <c r="I5490">
        <v>57602.0033676577</v>
      </c>
      <c r="J5490">
        <f>ROUND(Table1[[#This Row],[Discharge Time (s)]]/3600,3)</f>
        <v>16.001000000000001</v>
      </c>
    </row>
    <row r="5491" spans="1:10" hidden="1">
      <c r="A5491" t="s">
        <v>11</v>
      </c>
      <c r="B5491">
        <v>7</v>
      </c>
      <c r="C5491">
        <v>227</v>
      </c>
      <c r="D5491" t="str">
        <f>IF(OR(MOD((Table1[[#This Row],[Cycle]])-1,8)=0,Table1[[#This Row],[Cycle]]=1),"Yes","No")</f>
        <v>No</v>
      </c>
      <c r="E5491">
        <v>9.8124366774999996E-3</v>
      </c>
      <c r="F5491">
        <f t="shared" si="92"/>
        <v>9.8124366774999991</v>
      </c>
      <c r="H5491">
        <v>3.9072771072387695</v>
      </c>
      <c r="I5491">
        <v>57602.003843657105</v>
      </c>
      <c r="J5491">
        <f>ROUND(Table1[[#This Row],[Discharge Time (s)]]/3600,3)</f>
        <v>16.001000000000001</v>
      </c>
    </row>
    <row r="5492" spans="1:10" hidden="1">
      <c r="A5492" t="s">
        <v>11</v>
      </c>
      <c r="B5492">
        <v>7</v>
      </c>
      <c r="C5492">
        <v>228</v>
      </c>
      <c r="D5492" t="str">
        <f>IF(OR(MOD((Table1[[#This Row],[Cycle]])-1,8)=0,Table1[[#This Row],[Cycle]]=1),"Yes","No")</f>
        <v>No</v>
      </c>
      <c r="E5492">
        <v>9.8126348292610008E-3</v>
      </c>
      <c r="F5492">
        <f t="shared" si="92"/>
        <v>9.8126348292610004</v>
      </c>
      <c r="H5492">
        <v>3.7813618183135986</v>
      </c>
      <c r="I5492">
        <v>57602.003649824197</v>
      </c>
      <c r="J5492">
        <f>ROUND(Table1[[#This Row],[Discharge Time (s)]]/3600,3)</f>
        <v>16.001000000000001</v>
      </c>
    </row>
    <row r="5493" spans="1:10" hidden="1">
      <c r="A5493" t="s">
        <v>11</v>
      </c>
      <c r="B5493">
        <v>7</v>
      </c>
      <c r="C5493">
        <v>229</v>
      </c>
      <c r="D5493" t="str">
        <f>IF(OR(MOD((Table1[[#This Row],[Cycle]])-1,8)=0,Table1[[#This Row],[Cycle]]=1),"Yes","No")</f>
        <v>No</v>
      </c>
      <c r="E5493">
        <v>9.8128707353079998E-3</v>
      </c>
      <c r="F5493">
        <f t="shared" si="92"/>
        <v>9.8128707353079996</v>
      </c>
      <c r="H5493">
        <v>3.9072771072387695</v>
      </c>
      <c r="I5493">
        <v>57602.003865305262</v>
      </c>
      <c r="J5493">
        <f>ROUND(Table1[[#This Row],[Discharge Time (s)]]/3600,3)</f>
        <v>16.001000000000001</v>
      </c>
    </row>
    <row r="5494" spans="1:10" hidden="1">
      <c r="A5494" t="s">
        <v>11</v>
      </c>
      <c r="B5494">
        <v>7</v>
      </c>
      <c r="C5494">
        <v>230</v>
      </c>
      <c r="D5494" t="str">
        <f>IF(OR(MOD((Table1[[#This Row],[Cycle]])-1,8)=0,Table1[[#This Row],[Cycle]]=1),"Yes","No")</f>
        <v>No</v>
      </c>
      <c r="E5494">
        <v>9.8057842385559993E-3</v>
      </c>
      <c r="F5494">
        <f t="shared" si="92"/>
        <v>9.805784238555999</v>
      </c>
      <c r="H5494">
        <v>3.7794296741485596</v>
      </c>
      <c r="I5494">
        <v>57600.037752268268</v>
      </c>
      <c r="J5494">
        <f>ROUND(Table1[[#This Row],[Discharge Time (s)]]/3600,3)</f>
        <v>16</v>
      </c>
    </row>
    <row r="5495" spans="1:10" hidden="1">
      <c r="A5495" t="s">
        <v>11</v>
      </c>
      <c r="B5495">
        <v>7</v>
      </c>
      <c r="C5495">
        <v>231</v>
      </c>
      <c r="D5495" t="str">
        <f>IF(OR(MOD((Table1[[#This Row],[Cycle]])-1,8)=0,Table1[[#This Row],[Cycle]]=1),"Yes","No")</f>
        <v>No</v>
      </c>
      <c r="E5495">
        <v>9.8112528076930005E-3</v>
      </c>
      <c r="F5495">
        <f t="shared" si="92"/>
        <v>9.8112528076930001</v>
      </c>
      <c r="H5495">
        <v>3.7794296741485596</v>
      </c>
      <c r="I5495">
        <v>57600.037805470085</v>
      </c>
      <c r="J5495">
        <f>ROUND(Table1[[#This Row],[Discharge Time (s)]]/3600,3)</f>
        <v>16</v>
      </c>
    </row>
    <row r="5496" spans="1:10" hidden="1">
      <c r="A5496" t="s">
        <v>11</v>
      </c>
      <c r="B5496">
        <v>7</v>
      </c>
      <c r="C5496">
        <v>232</v>
      </c>
      <c r="D5496" t="str">
        <f>IF(OR(MOD((Table1[[#This Row],[Cycle]])-1,8)=0,Table1[[#This Row],[Cycle]]=1),"Yes","No")</f>
        <v>No</v>
      </c>
      <c r="E5496">
        <v>0</v>
      </c>
      <c r="F5496">
        <f t="shared" si="92"/>
        <v>0</v>
      </c>
      <c r="H5496">
        <v>3.8194730281829834</v>
      </c>
      <c r="I5496">
        <v>0</v>
      </c>
      <c r="J5496">
        <f>ROUND(Table1[[#This Row],[Discharge Time (s)]]/3600,3)</f>
        <v>0</v>
      </c>
    </row>
    <row r="5497" spans="1:10" hidden="1">
      <c r="A5497" t="s">
        <v>11</v>
      </c>
      <c r="B5497">
        <v>7</v>
      </c>
      <c r="C5497">
        <v>233</v>
      </c>
      <c r="D5497" t="str">
        <f>IF(OR(MOD((Table1[[#This Row],[Cycle]])-1,8)=0,Table1[[#This Row],[Cycle]]=1),"Yes","No")</f>
        <v>Yes</v>
      </c>
      <c r="E5497">
        <v>2.0281009263390999E-2</v>
      </c>
      <c r="F5497">
        <f t="shared" si="92"/>
        <v>20.281009263390999</v>
      </c>
      <c r="H5497">
        <v>4.1728191375732422</v>
      </c>
      <c r="I5497">
        <v>130056.70479939308</v>
      </c>
      <c r="J5497">
        <f>ROUND(Table1[[#This Row],[Discharge Time (s)]]/3600,3)</f>
        <v>36.127000000000002</v>
      </c>
    </row>
    <row r="5498" spans="1:10" hidden="1">
      <c r="A5498" t="s">
        <v>11</v>
      </c>
      <c r="B5498">
        <v>7</v>
      </c>
      <c r="C5498">
        <v>234</v>
      </c>
      <c r="D5498" t="str">
        <f>IF(OR(MOD((Table1[[#This Row],[Cycle]])-1,8)=0,Table1[[#This Row],[Cycle]]=1),"Yes","No")</f>
        <v>No</v>
      </c>
      <c r="E5498">
        <v>9.8146016654900008E-3</v>
      </c>
      <c r="F5498">
        <f t="shared" si="92"/>
        <v>9.8146016654900006</v>
      </c>
      <c r="H5498">
        <v>3.8653483390808105</v>
      </c>
      <c r="I5498">
        <v>57602.001224353255</v>
      </c>
      <c r="J5498">
        <f>ROUND(Table1[[#This Row],[Discharge Time (s)]]/3600,3)</f>
        <v>16.001000000000001</v>
      </c>
    </row>
    <row r="5499" spans="1:10" hidden="1">
      <c r="A5499" t="s">
        <v>11</v>
      </c>
      <c r="B5499">
        <v>7</v>
      </c>
      <c r="C5499">
        <v>235</v>
      </c>
      <c r="D5499" t="str">
        <f>IF(OR(MOD((Table1[[#This Row],[Cycle]])-1,8)=0,Table1[[#This Row],[Cycle]]=1),"Yes","No")</f>
        <v>No</v>
      </c>
      <c r="E5499">
        <v>9.8130679986389996E-3</v>
      </c>
      <c r="F5499">
        <f t="shared" si="92"/>
        <v>9.8130679986389993</v>
      </c>
      <c r="H5499">
        <v>3.9092729091644287</v>
      </c>
      <c r="I5499">
        <v>57602.008201707875</v>
      </c>
      <c r="J5499">
        <f>ROUND(Table1[[#This Row],[Discharge Time (s)]]/3600,3)</f>
        <v>16.001000000000001</v>
      </c>
    </row>
    <row r="5500" spans="1:10" hidden="1">
      <c r="A5500" t="s">
        <v>11</v>
      </c>
      <c r="B5500">
        <v>7</v>
      </c>
      <c r="C5500">
        <v>236</v>
      </c>
      <c r="D5500" t="str">
        <f>IF(OR(MOD((Table1[[#This Row],[Cycle]])-1,8)=0,Table1[[#This Row],[Cycle]]=1),"Yes","No")</f>
        <v>No</v>
      </c>
      <c r="E5500">
        <v>9.8072824085250008E-3</v>
      </c>
      <c r="F5500">
        <f t="shared" si="92"/>
        <v>9.8072824085250012</v>
      </c>
      <c r="H5500">
        <v>3.8253312110900879</v>
      </c>
      <c r="I5500">
        <v>57602.003648750382</v>
      </c>
      <c r="J5500">
        <f>ROUND(Table1[[#This Row],[Discharge Time (s)]]/3600,3)</f>
        <v>16.001000000000001</v>
      </c>
    </row>
    <row r="5501" spans="1:10" hidden="1">
      <c r="A5501" t="s">
        <v>11</v>
      </c>
      <c r="B5501">
        <v>7</v>
      </c>
      <c r="C5501">
        <v>237</v>
      </c>
      <c r="D5501" t="str">
        <f>IF(OR(MOD((Table1[[#This Row],[Cycle]])-1,8)=0,Table1[[#This Row],[Cycle]]=1),"Yes","No")</f>
        <v>No</v>
      </c>
      <c r="E5501">
        <v>9.8075367214870007E-3</v>
      </c>
      <c r="F5501">
        <f t="shared" si="92"/>
        <v>9.8075367214870006</v>
      </c>
      <c r="H5501">
        <v>3.8253312110900879</v>
      </c>
      <c r="I5501">
        <v>57601.990337942421</v>
      </c>
      <c r="J5501">
        <f>ROUND(Table1[[#This Row],[Discharge Time (s)]]/3600,3)</f>
        <v>16.001000000000001</v>
      </c>
    </row>
    <row r="5502" spans="1:10" hidden="1">
      <c r="A5502" t="s">
        <v>11</v>
      </c>
      <c r="B5502">
        <v>7</v>
      </c>
      <c r="C5502">
        <v>238</v>
      </c>
      <c r="D5502" t="str">
        <f>IF(OR(MOD((Table1[[#This Row],[Cycle]])-1,8)=0,Table1[[#This Row],[Cycle]]=1),"Yes","No")</f>
        <v>No</v>
      </c>
      <c r="E5502">
        <v>9.8097558648200002E-3</v>
      </c>
      <c r="F5502">
        <f t="shared" si="92"/>
        <v>9.8097558648199996</v>
      </c>
      <c r="H5502">
        <v>3.8253312110900879</v>
      </c>
      <c r="I5502">
        <v>57602.006315249149</v>
      </c>
      <c r="J5502">
        <f>ROUND(Table1[[#This Row],[Discharge Time (s)]]/3600,3)</f>
        <v>16.001000000000001</v>
      </c>
    </row>
    <row r="5503" spans="1:10" hidden="1">
      <c r="A5503" t="s">
        <v>11</v>
      </c>
      <c r="B5503">
        <v>7</v>
      </c>
      <c r="C5503">
        <v>239</v>
      </c>
      <c r="D5503" t="str">
        <f>IF(OR(MOD((Table1[[#This Row],[Cycle]])-1,8)=0,Table1[[#This Row],[Cycle]]=1),"Yes","No")</f>
        <v>No</v>
      </c>
      <c r="E5503">
        <v>9.8194263439510005E-3</v>
      </c>
      <c r="F5503">
        <f t="shared" si="92"/>
        <v>9.819426343951001</v>
      </c>
      <c r="H5503">
        <v>3.8253312110900879</v>
      </c>
      <c r="I5503">
        <v>57602.006762670477</v>
      </c>
      <c r="J5503">
        <f>ROUND(Table1[[#This Row],[Discharge Time (s)]]/3600,3)</f>
        <v>16.001000000000001</v>
      </c>
    </row>
    <row r="5504" spans="1:10" hidden="1">
      <c r="A5504" t="s">
        <v>11</v>
      </c>
      <c r="B5504">
        <v>7</v>
      </c>
      <c r="C5504">
        <v>240</v>
      </c>
      <c r="D5504" t="str">
        <f>IF(OR(MOD((Table1[[#This Row],[Cycle]])-1,8)=0,Table1[[#This Row],[Cycle]]=1),"Yes","No")</f>
        <v>No</v>
      </c>
      <c r="E5504">
        <v>0</v>
      </c>
      <c r="F5504">
        <f t="shared" si="92"/>
        <v>0</v>
      </c>
      <c r="H5504">
        <v>3.8673233985900879</v>
      </c>
      <c r="I5504">
        <v>0</v>
      </c>
      <c r="J5504">
        <f>ROUND(Table1[[#This Row],[Discharge Time (s)]]/3600,3)</f>
        <v>0</v>
      </c>
    </row>
    <row r="5505" spans="1:10" hidden="1">
      <c r="A5505" t="s">
        <v>11</v>
      </c>
      <c r="B5505">
        <v>7</v>
      </c>
      <c r="C5505">
        <v>241</v>
      </c>
      <c r="D5505" t="str">
        <f>IF(OR(MOD((Table1[[#This Row],[Cycle]])-1,8)=0,Table1[[#This Row],[Cycle]]=1),"Yes","No")</f>
        <v>Yes</v>
      </c>
      <c r="E5505">
        <v>2.0266353178152001E-2</v>
      </c>
      <c r="F5505">
        <f t="shared" si="92"/>
        <v>20.266353178152002</v>
      </c>
      <c r="H5505">
        <v>4.1706891059875488</v>
      </c>
      <c r="I5505">
        <v>129815.13185196753</v>
      </c>
      <c r="J5505">
        <f>ROUND(Table1[[#This Row],[Discharge Time (s)]]/3600,3)</f>
        <v>36.06</v>
      </c>
    </row>
    <row r="5506" spans="1:10" hidden="1">
      <c r="A5506" t="s">
        <v>11</v>
      </c>
      <c r="B5506">
        <v>7</v>
      </c>
      <c r="C5506">
        <v>242</v>
      </c>
      <c r="D5506" t="str">
        <f>IF(OR(MOD((Table1[[#This Row],[Cycle]])-1,8)=0,Table1[[#This Row],[Cycle]]=1),"Yes","No")</f>
        <v>No</v>
      </c>
      <c r="E5506">
        <v>9.8153649388400006E-3</v>
      </c>
      <c r="F5506">
        <f t="shared" si="92"/>
        <v>9.8153649388400002</v>
      </c>
      <c r="H5506">
        <v>3.9072771072387695</v>
      </c>
      <c r="I5506">
        <v>57601.997452693897</v>
      </c>
      <c r="J5506">
        <f>ROUND(Table1[[#This Row],[Discharge Time (s)]]/3600,3)</f>
        <v>16.001000000000001</v>
      </c>
    </row>
    <row r="5507" spans="1:10" hidden="1">
      <c r="A5507" t="s">
        <v>11</v>
      </c>
      <c r="B5507">
        <v>7</v>
      </c>
      <c r="C5507">
        <v>243</v>
      </c>
      <c r="D5507" t="str">
        <f>IF(OR(MOD((Table1[[#This Row],[Cycle]])-1,8)=0,Table1[[#This Row],[Cycle]]=1),"Yes","No")</f>
        <v>No</v>
      </c>
      <c r="E5507">
        <v>9.8178194996249996E-3</v>
      </c>
      <c r="F5507">
        <f t="shared" si="92"/>
        <v>9.8178194996249992</v>
      </c>
      <c r="H5507">
        <v>3.9092729091644287</v>
      </c>
      <c r="I5507">
        <v>57602.007326851039</v>
      </c>
      <c r="J5507">
        <f>ROUND(Table1[[#This Row],[Discharge Time (s)]]/3600,3)</f>
        <v>16.001000000000001</v>
      </c>
    </row>
    <row r="5508" spans="1:10" hidden="1">
      <c r="A5508" t="s">
        <v>11</v>
      </c>
      <c r="B5508">
        <v>7</v>
      </c>
      <c r="C5508">
        <v>244</v>
      </c>
      <c r="D5508" t="str">
        <f>IF(OR(MOD((Table1[[#This Row],[Cycle]])-1,8)=0,Table1[[#This Row],[Cycle]]=1),"Yes","No")</f>
        <v>No</v>
      </c>
      <c r="E5508">
        <v>9.8192101352319993E-3</v>
      </c>
      <c r="F5508">
        <f t="shared" si="92"/>
        <v>9.8192101352319998</v>
      </c>
      <c r="H5508">
        <v>3.8653483390808105</v>
      </c>
      <c r="I5508">
        <v>57602.003676934066</v>
      </c>
      <c r="J5508">
        <f>ROUND(Table1[[#This Row],[Discharge Time (s)]]/3600,3)</f>
        <v>16.001000000000001</v>
      </c>
    </row>
    <row r="5509" spans="1:10" hidden="1">
      <c r="A5509" t="s">
        <v>11</v>
      </c>
      <c r="B5509">
        <v>7</v>
      </c>
      <c r="C5509">
        <v>245</v>
      </c>
      <c r="D5509" t="str">
        <f>IF(OR(MOD((Table1[[#This Row],[Cycle]])-1,8)=0,Table1[[#This Row],[Cycle]]=1),"Yes","No")</f>
        <v>No</v>
      </c>
      <c r="E5509">
        <v>9.8162588552980004E-3</v>
      </c>
      <c r="F5509">
        <f t="shared" si="92"/>
        <v>9.8162588552980008</v>
      </c>
      <c r="H5509">
        <v>3.8653483390808105</v>
      </c>
      <c r="I5509">
        <v>57601.972113765703</v>
      </c>
      <c r="J5509">
        <f>ROUND(Table1[[#This Row],[Discharge Time (s)]]/3600,3)</f>
        <v>16.001000000000001</v>
      </c>
    </row>
    <row r="5510" spans="1:10" hidden="1">
      <c r="A5510" t="s">
        <v>11</v>
      </c>
      <c r="B5510">
        <v>7</v>
      </c>
      <c r="C5510">
        <v>246</v>
      </c>
      <c r="D5510" t="str">
        <f>IF(OR(MOD((Table1[[#This Row],[Cycle]])-1,8)=0,Table1[[#This Row],[Cycle]]=1),"Yes","No")</f>
        <v>No</v>
      </c>
      <c r="E5510">
        <v>9.8166829378889993E-3</v>
      </c>
      <c r="F5510">
        <f t="shared" si="92"/>
        <v>9.8166829378889986</v>
      </c>
      <c r="H5510">
        <v>3.8233766555786133</v>
      </c>
      <c r="I5510">
        <v>57602.003658529298</v>
      </c>
      <c r="J5510">
        <f>ROUND(Table1[[#This Row],[Discharge Time (s)]]/3600,3)</f>
        <v>16.001000000000001</v>
      </c>
    </row>
    <row r="5511" spans="1:10" hidden="1">
      <c r="A5511" t="s">
        <v>11</v>
      </c>
      <c r="B5511">
        <v>7</v>
      </c>
      <c r="C5511">
        <v>247</v>
      </c>
      <c r="D5511" t="str">
        <f>IF(OR(MOD((Table1[[#This Row],[Cycle]])-1,8)=0,Table1[[#This Row],[Cycle]]=1),"Yes","No")</f>
        <v>No</v>
      </c>
      <c r="E5511">
        <v>9.8150129910789998E-3</v>
      </c>
      <c r="F5511">
        <f t="shared" si="92"/>
        <v>9.8150129910789996</v>
      </c>
      <c r="H5511">
        <v>3.8233766555786133</v>
      </c>
      <c r="I5511">
        <v>57602.004765849</v>
      </c>
      <c r="J5511">
        <f>ROUND(Table1[[#This Row],[Discharge Time (s)]]/3600,3)</f>
        <v>16.001000000000001</v>
      </c>
    </row>
    <row r="5512" spans="1:10" hidden="1">
      <c r="A5512" t="s">
        <v>11</v>
      </c>
      <c r="B5512">
        <v>7</v>
      </c>
      <c r="C5512">
        <v>248</v>
      </c>
      <c r="D5512" t="str">
        <f>IF(OR(MOD((Table1[[#This Row],[Cycle]])-1,8)=0,Table1[[#This Row],[Cycle]]=1),"Yes","No")</f>
        <v>No</v>
      </c>
      <c r="E5512">
        <v>0</v>
      </c>
      <c r="F5512">
        <f t="shared" si="92"/>
        <v>0</v>
      </c>
      <c r="H5512">
        <v>3.951179027557373</v>
      </c>
      <c r="I5512">
        <v>0</v>
      </c>
      <c r="J5512">
        <f>ROUND(Table1[[#This Row],[Discharge Time (s)]]/3600,3)</f>
        <v>0</v>
      </c>
    </row>
    <row r="5513" spans="1:10" hidden="1">
      <c r="A5513" t="s">
        <v>11</v>
      </c>
      <c r="B5513">
        <v>7</v>
      </c>
      <c r="C5513">
        <v>249</v>
      </c>
      <c r="D5513" t="str">
        <f>IF(OR(MOD((Table1[[#This Row],[Cycle]])-1,8)=0,Table1[[#This Row],[Cycle]]=1),"Yes","No")</f>
        <v>Yes</v>
      </c>
      <c r="E5513">
        <v>2.0239015214264001E-2</v>
      </c>
      <c r="F5513">
        <f t="shared" si="92"/>
        <v>20.239015214264001</v>
      </c>
      <c r="H5513">
        <v>4.0891470909118652</v>
      </c>
      <c r="I5513">
        <v>129581.63491765606</v>
      </c>
      <c r="J5513">
        <f>ROUND(Table1[[#This Row],[Discharge Time (s)]]/3600,3)</f>
        <v>35.994999999999997</v>
      </c>
    </row>
    <row r="5514" spans="1:10" hidden="1">
      <c r="A5514" t="s">
        <v>11</v>
      </c>
      <c r="B5514">
        <v>7</v>
      </c>
      <c r="C5514">
        <v>250</v>
      </c>
      <c r="D5514" t="str">
        <f>IF(OR(MOD((Table1[[#This Row],[Cycle]])-1,8)=0,Table1[[#This Row],[Cycle]]=1),"Yes","No")</f>
        <v>No</v>
      </c>
      <c r="E5514">
        <v>9.803604033192E-3</v>
      </c>
      <c r="F5514">
        <f t="shared" si="92"/>
        <v>9.8036040331920002</v>
      </c>
      <c r="H5514">
        <v>3.8653483390808105</v>
      </c>
      <c r="I5514">
        <v>57602.003294110895</v>
      </c>
      <c r="J5514">
        <f>ROUND(Table1[[#This Row],[Discharge Time (s)]]/3600,3)</f>
        <v>16.001000000000001</v>
      </c>
    </row>
    <row r="5515" spans="1:10" hidden="1">
      <c r="A5515" t="s">
        <v>11</v>
      </c>
      <c r="B5515">
        <v>7</v>
      </c>
      <c r="C5515">
        <v>251</v>
      </c>
      <c r="D5515" t="str">
        <f>IF(OR(MOD((Table1[[#This Row],[Cycle]])-1,8)=0,Table1[[#This Row],[Cycle]]=1),"Yes","No")</f>
        <v>No</v>
      </c>
      <c r="E5515">
        <v>9.8090255287649995E-3</v>
      </c>
      <c r="F5515">
        <f t="shared" si="92"/>
        <v>9.8090255287649999</v>
      </c>
      <c r="H5515">
        <v>3.8253312110900879</v>
      </c>
      <c r="I5515">
        <v>57602.01970655952</v>
      </c>
      <c r="J5515">
        <f>ROUND(Table1[[#This Row],[Discharge Time (s)]]/3600,3)</f>
        <v>16.001000000000001</v>
      </c>
    </row>
    <row r="5516" spans="1:10" hidden="1">
      <c r="A5516" t="s">
        <v>11</v>
      </c>
      <c r="B5516">
        <v>7</v>
      </c>
      <c r="C5516">
        <v>252</v>
      </c>
      <c r="D5516" t="str">
        <f>IF(OR(MOD((Table1[[#This Row],[Cycle]])-1,8)=0,Table1[[#This Row],[Cycle]]=1),"Yes","No")</f>
        <v>No</v>
      </c>
      <c r="E5516">
        <v>9.8119667145400002E-3</v>
      </c>
      <c r="F5516">
        <f t="shared" si="92"/>
        <v>9.8119667145400005</v>
      </c>
      <c r="H5516">
        <v>3.8653483390808105</v>
      </c>
      <c r="I5516">
        <v>57602.003042347395</v>
      </c>
      <c r="J5516">
        <f>ROUND(Table1[[#This Row],[Discharge Time (s)]]/3600,3)</f>
        <v>16.001000000000001</v>
      </c>
    </row>
    <row r="5517" spans="1:10" hidden="1">
      <c r="A5517" t="s">
        <v>11</v>
      </c>
      <c r="B5517">
        <v>7</v>
      </c>
      <c r="C5517">
        <v>253</v>
      </c>
      <c r="D5517" t="str">
        <f>IF(OR(MOD((Table1[[#This Row],[Cycle]])-1,8)=0,Table1[[#This Row],[Cycle]]=1),"Yes","No")</f>
        <v>No</v>
      </c>
      <c r="E5517">
        <v>9.8138761783070003E-3</v>
      </c>
      <c r="F5517">
        <f t="shared" si="92"/>
        <v>9.8138761783069999</v>
      </c>
      <c r="H5517">
        <v>3.8253312110900879</v>
      </c>
      <c r="I5517">
        <v>57602.005293430222</v>
      </c>
      <c r="J5517">
        <f>ROUND(Table1[[#This Row],[Discharge Time (s)]]/3600,3)</f>
        <v>16.001000000000001</v>
      </c>
    </row>
    <row r="5518" spans="1:10" hidden="1">
      <c r="A5518" t="s">
        <v>11</v>
      </c>
      <c r="B5518">
        <v>7</v>
      </c>
      <c r="C5518">
        <v>254</v>
      </c>
      <c r="D5518" t="str">
        <f>IF(OR(MOD((Table1[[#This Row],[Cycle]])-1,8)=0,Table1[[#This Row],[Cycle]]=1),"Yes","No")</f>
        <v>No</v>
      </c>
      <c r="E5518">
        <v>9.8163066510689994E-3</v>
      </c>
      <c r="F5518">
        <f t="shared" si="92"/>
        <v>9.8163066510689987</v>
      </c>
      <c r="H5518">
        <v>3.8673233985900879</v>
      </c>
      <c r="I5518">
        <v>57602.001613104141</v>
      </c>
      <c r="J5518">
        <f>ROUND(Table1[[#This Row],[Discharge Time (s)]]/3600,3)</f>
        <v>16.001000000000001</v>
      </c>
    </row>
    <row r="5519" spans="1:10" hidden="1">
      <c r="A5519" t="s">
        <v>11</v>
      </c>
      <c r="B5519">
        <v>7</v>
      </c>
      <c r="C5519">
        <v>255</v>
      </c>
      <c r="D5519" t="str">
        <f>IF(OR(MOD((Table1[[#This Row],[Cycle]])-1,8)=0,Table1[[#This Row],[Cycle]]=1),"Yes","No")</f>
        <v>No</v>
      </c>
      <c r="E5519">
        <v>9.8166230992150008E-3</v>
      </c>
      <c r="F5519">
        <f t="shared" si="92"/>
        <v>9.8166230992150005</v>
      </c>
      <c r="H5519">
        <v>3.8673233985900879</v>
      </c>
      <c r="I5519">
        <v>57602.002271158992</v>
      </c>
      <c r="J5519">
        <f>ROUND(Table1[[#This Row],[Discharge Time (s)]]/3600,3)</f>
        <v>16.001000000000001</v>
      </c>
    </row>
    <row r="5520" spans="1:10" hidden="1">
      <c r="A5520" t="s">
        <v>11</v>
      </c>
      <c r="B5520">
        <v>7</v>
      </c>
      <c r="C5520">
        <v>256</v>
      </c>
      <c r="D5520" t="str">
        <f>IF(OR(MOD((Table1[[#This Row],[Cycle]])-1,8)=0,Table1[[#This Row],[Cycle]]=1),"Yes","No")</f>
        <v>No</v>
      </c>
      <c r="E5520">
        <v>0</v>
      </c>
      <c r="F5520">
        <f t="shared" si="92"/>
        <v>0</v>
      </c>
      <c r="H5520">
        <v>3.8253312110900879</v>
      </c>
      <c r="I5520">
        <v>0</v>
      </c>
      <c r="J5520">
        <f>ROUND(Table1[[#This Row],[Discharge Time (s)]]/3600,3)</f>
        <v>0</v>
      </c>
    </row>
    <row r="5521" spans="1:10" hidden="1">
      <c r="A5521" t="s">
        <v>11</v>
      </c>
      <c r="B5521">
        <v>7</v>
      </c>
      <c r="C5521">
        <v>257</v>
      </c>
      <c r="D5521" t="str">
        <f>IF(OR(MOD((Table1[[#This Row],[Cycle]])-1,8)=0,Table1[[#This Row],[Cycle]]=1),"Yes","No")</f>
        <v>Yes</v>
      </c>
      <c r="E5521">
        <v>2.0218354084260998E-2</v>
      </c>
      <c r="F5521">
        <f t="shared" si="92"/>
        <v>20.218354084260998</v>
      </c>
      <c r="H5521">
        <v>4.1749515533447266</v>
      </c>
      <c r="I5521">
        <v>129427.8816142484</v>
      </c>
      <c r="J5521">
        <f>ROUND(Table1[[#This Row],[Discharge Time (s)]]/3600,3)</f>
        <v>35.951999999999998</v>
      </c>
    </row>
    <row r="5522" spans="1:10" hidden="1">
      <c r="A5522" t="s">
        <v>11</v>
      </c>
      <c r="B5522">
        <v>7</v>
      </c>
      <c r="C5522">
        <v>258</v>
      </c>
      <c r="D5522" t="str">
        <f>IF(OR(MOD((Table1[[#This Row],[Cycle]])-1,8)=0,Table1[[#This Row],[Cycle]]=1),"Yes","No")</f>
        <v>No</v>
      </c>
      <c r="E5522">
        <v>9.8166250598799992E-3</v>
      </c>
      <c r="F5522">
        <f t="shared" si="92"/>
        <v>9.8166250598799998</v>
      </c>
      <c r="H5522">
        <v>3.9072771072387695</v>
      </c>
      <c r="I5522">
        <v>57602.006048195675</v>
      </c>
      <c r="J5522">
        <f>ROUND(Table1[[#This Row],[Discharge Time (s)]]/3600,3)</f>
        <v>16.001000000000001</v>
      </c>
    </row>
    <row r="5523" spans="1:10" hidden="1">
      <c r="A5523" t="s">
        <v>11</v>
      </c>
      <c r="B5523">
        <v>7</v>
      </c>
      <c r="C5523">
        <v>259</v>
      </c>
      <c r="D5523" t="str">
        <f>IF(OR(MOD((Table1[[#This Row],[Cycle]])-1,8)=0,Table1[[#This Row],[Cycle]]=1),"Yes","No")</f>
        <v>No</v>
      </c>
      <c r="E5523">
        <v>9.8154631278400007E-3</v>
      </c>
      <c r="F5523">
        <f t="shared" si="92"/>
        <v>9.8154631278400011</v>
      </c>
      <c r="H5523">
        <v>3.9112703800201416</v>
      </c>
      <c r="I5523">
        <v>57602.025682588523</v>
      </c>
      <c r="J5523">
        <f>ROUND(Table1[[#This Row],[Discharge Time (s)]]/3600,3)</f>
        <v>16.001000000000001</v>
      </c>
    </row>
    <row r="5524" spans="1:10" hidden="1">
      <c r="A5524" t="s">
        <v>11</v>
      </c>
      <c r="B5524">
        <v>7</v>
      </c>
      <c r="C5524">
        <v>260</v>
      </c>
      <c r="D5524" t="str">
        <f>IF(OR(MOD((Table1[[#This Row],[Cycle]])-1,8)=0,Table1[[#This Row],[Cycle]]=1),"Yes","No")</f>
        <v>No</v>
      </c>
      <c r="E5524">
        <v>9.8154487133140008E-3</v>
      </c>
      <c r="F5524">
        <f t="shared" si="92"/>
        <v>9.8154487133140016</v>
      </c>
      <c r="H5524">
        <v>3.9092729091644287</v>
      </c>
      <c r="I5524">
        <v>57602.00208853923</v>
      </c>
      <c r="J5524">
        <f>ROUND(Table1[[#This Row],[Discharge Time (s)]]/3600,3)</f>
        <v>16.001000000000001</v>
      </c>
    </row>
    <row r="5525" spans="1:10" hidden="1">
      <c r="A5525" t="s">
        <v>11</v>
      </c>
      <c r="B5525">
        <v>7</v>
      </c>
      <c r="C5525">
        <v>261</v>
      </c>
      <c r="D5525" t="str">
        <f>IF(OR(MOD((Table1[[#This Row],[Cycle]])-1,8)=0,Table1[[#This Row],[Cycle]]=1),"Yes","No")</f>
        <v>No</v>
      </c>
      <c r="E5525">
        <v>9.8164530419560005E-3</v>
      </c>
      <c r="F5525">
        <f t="shared" si="92"/>
        <v>9.8164530419560005</v>
      </c>
      <c r="H5525">
        <v>3.951179027557373</v>
      </c>
      <c r="I5525">
        <v>57602.003749175361</v>
      </c>
      <c r="J5525">
        <f>ROUND(Table1[[#This Row],[Discharge Time (s)]]/3600,3)</f>
        <v>16.001000000000001</v>
      </c>
    </row>
    <row r="5526" spans="1:10" hidden="1">
      <c r="A5526" t="s">
        <v>11</v>
      </c>
      <c r="B5526">
        <v>7</v>
      </c>
      <c r="C5526">
        <v>262</v>
      </c>
      <c r="D5526" t="str">
        <f>IF(OR(MOD((Table1[[#This Row],[Cycle]])-1,8)=0,Table1[[#This Row],[Cycle]]=1),"Yes","No")</f>
        <v>No</v>
      </c>
      <c r="E5526">
        <v>9.8167840657239994E-3</v>
      </c>
      <c r="F5526">
        <f t="shared" si="92"/>
        <v>9.8167840657239989</v>
      </c>
      <c r="H5526">
        <v>3.8253312110900879</v>
      </c>
      <c r="I5526">
        <v>57602.003542377279</v>
      </c>
      <c r="J5526">
        <f>ROUND(Table1[[#This Row],[Discharge Time (s)]]/3600,3)</f>
        <v>16.001000000000001</v>
      </c>
    </row>
    <row r="5527" spans="1:10" hidden="1">
      <c r="A5527" t="s">
        <v>11</v>
      </c>
      <c r="B5527">
        <v>7</v>
      </c>
      <c r="C5527">
        <v>263</v>
      </c>
      <c r="D5527" t="str">
        <f>IF(OR(MOD((Table1[[#This Row],[Cycle]])-1,8)=0,Table1[[#This Row],[Cycle]]=1),"Yes","No")</f>
        <v>No</v>
      </c>
      <c r="E5527">
        <v>9.8195948049199996E-3</v>
      </c>
      <c r="F5527">
        <f t="shared" ref="F5527:F5590" si="93">1000*E5527</f>
        <v>9.8195948049199995</v>
      </c>
      <c r="H5527">
        <v>3.8253312110900879</v>
      </c>
      <c r="I5527">
        <v>57602.003716121937</v>
      </c>
      <c r="J5527">
        <f>ROUND(Table1[[#This Row],[Discharge Time (s)]]/3600,3)</f>
        <v>16.001000000000001</v>
      </c>
    </row>
    <row r="5528" spans="1:10" hidden="1">
      <c r="A5528" t="s">
        <v>11</v>
      </c>
      <c r="B5528">
        <v>7</v>
      </c>
      <c r="C5528">
        <v>264</v>
      </c>
      <c r="D5528" t="str">
        <f>IF(OR(MOD((Table1[[#This Row],[Cycle]])-1,8)=0,Table1[[#This Row],[Cycle]]=1),"Yes","No")</f>
        <v>No</v>
      </c>
      <c r="E5528">
        <v>0</v>
      </c>
      <c r="F5528">
        <f t="shared" si="93"/>
        <v>0</v>
      </c>
      <c r="H5528">
        <v>3.8673233985900879</v>
      </c>
      <c r="I5528">
        <v>0</v>
      </c>
      <c r="J5528">
        <f>ROUND(Table1[[#This Row],[Discharge Time (s)]]/3600,3)</f>
        <v>0</v>
      </c>
    </row>
    <row r="5529" spans="1:10" hidden="1">
      <c r="A5529" t="s">
        <v>11</v>
      </c>
      <c r="B5529">
        <v>7</v>
      </c>
      <c r="C5529">
        <v>265</v>
      </c>
      <c r="D5529" t="str">
        <f>IF(OR(MOD((Table1[[#This Row],[Cycle]])-1,8)=0,Table1[[#This Row],[Cycle]]=1),"Yes","No")</f>
        <v>Yes</v>
      </c>
      <c r="E5529">
        <v>2.0200039087105E-2</v>
      </c>
      <c r="F5529">
        <f t="shared" si="93"/>
        <v>20.200039087105001</v>
      </c>
      <c r="H5529">
        <v>4.2145910263061523</v>
      </c>
      <c r="I5529">
        <v>129278.82031216063</v>
      </c>
      <c r="J5529">
        <f>ROUND(Table1[[#This Row],[Discharge Time (s)]]/3600,3)</f>
        <v>35.911000000000001</v>
      </c>
    </row>
    <row r="5530" spans="1:10" hidden="1">
      <c r="A5530" t="s">
        <v>11</v>
      </c>
      <c r="B5530">
        <v>7</v>
      </c>
      <c r="C5530">
        <v>266</v>
      </c>
      <c r="D5530" t="str">
        <f>IF(OR(MOD((Table1[[#This Row],[Cycle]])-1,8)=0,Table1[[#This Row],[Cycle]]=1),"Yes","No")</f>
        <v>No</v>
      </c>
      <c r="E5530">
        <v>9.8170770753770002E-3</v>
      </c>
      <c r="F5530">
        <f t="shared" si="93"/>
        <v>9.817077075377</v>
      </c>
      <c r="H5530">
        <v>3.8253312110900879</v>
      </c>
      <c r="I5530">
        <v>57602.019321411535</v>
      </c>
      <c r="J5530">
        <f>ROUND(Table1[[#This Row],[Discharge Time (s)]]/3600,3)</f>
        <v>16.001000000000001</v>
      </c>
    </row>
    <row r="5531" spans="1:10" hidden="1">
      <c r="A5531" t="s">
        <v>11</v>
      </c>
      <c r="B5531">
        <v>7</v>
      </c>
      <c r="C5531">
        <v>267</v>
      </c>
      <c r="D5531" t="str">
        <f>IF(OR(MOD((Table1[[#This Row],[Cycle]])-1,8)=0,Table1[[#This Row],[Cycle]]=1),"Yes","No")</f>
        <v>No</v>
      </c>
      <c r="E5531">
        <v>9.8170950487749993E-3</v>
      </c>
      <c r="F5531">
        <f t="shared" si="93"/>
        <v>9.8170950487750002</v>
      </c>
      <c r="H5531">
        <v>3.99100661277771</v>
      </c>
      <c r="I5531">
        <v>57602.004171662629</v>
      </c>
      <c r="J5531">
        <f>ROUND(Table1[[#This Row],[Discharge Time (s)]]/3600,3)</f>
        <v>16.001000000000001</v>
      </c>
    </row>
    <row r="5532" spans="1:10" hidden="1">
      <c r="A5532" t="s">
        <v>11</v>
      </c>
      <c r="B5532">
        <v>7</v>
      </c>
      <c r="C5532">
        <v>268</v>
      </c>
      <c r="D5532" t="str">
        <f>IF(OR(MOD((Table1[[#This Row],[Cycle]])-1,8)=0,Table1[[#This Row],[Cycle]]=1),"Yes","No")</f>
        <v>No</v>
      </c>
      <c r="E5532">
        <v>9.8137765698069999E-3</v>
      </c>
      <c r="F5532">
        <f t="shared" si="93"/>
        <v>9.8137765698070005</v>
      </c>
      <c r="H5532">
        <v>3.9112703800201416</v>
      </c>
      <c r="I5532">
        <v>57602.004379293088</v>
      </c>
      <c r="J5532">
        <f>ROUND(Table1[[#This Row],[Discharge Time (s)]]/3600,3)</f>
        <v>16.001000000000001</v>
      </c>
    </row>
    <row r="5533" spans="1:10" hidden="1">
      <c r="A5533" t="s">
        <v>11</v>
      </c>
      <c r="B5533">
        <v>7</v>
      </c>
      <c r="C5533">
        <v>269</v>
      </c>
      <c r="D5533" t="str">
        <f>IF(OR(MOD((Table1[[#This Row],[Cycle]])-1,8)=0,Table1[[#This Row],[Cycle]]=1),"Yes","No")</f>
        <v>No</v>
      </c>
      <c r="E5533">
        <v>9.8134183060469993E-3</v>
      </c>
      <c r="F5533">
        <f t="shared" si="93"/>
        <v>9.8134183060469997</v>
      </c>
      <c r="H5533">
        <v>3.9092729091644287</v>
      </c>
      <c r="I5533">
        <v>57602.004147858985</v>
      </c>
      <c r="J5533">
        <f>ROUND(Table1[[#This Row],[Discharge Time (s)]]/3600,3)</f>
        <v>16.001000000000001</v>
      </c>
    </row>
    <row r="5534" spans="1:10" hidden="1">
      <c r="A5534" t="s">
        <v>11</v>
      </c>
      <c r="B5534">
        <v>7</v>
      </c>
      <c r="C5534">
        <v>270</v>
      </c>
      <c r="D5534" t="str">
        <f>IF(OR(MOD((Table1[[#This Row],[Cycle]])-1,8)=0,Table1[[#This Row],[Cycle]]=1),"Yes","No")</f>
        <v>No</v>
      </c>
      <c r="E5534">
        <v>9.8181170292479993E-3</v>
      </c>
      <c r="F5534">
        <f t="shared" si="93"/>
        <v>9.8181170292479987</v>
      </c>
      <c r="H5534">
        <v>3.8673233985900879</v>
      </c>
      <c r="I5534">
        <v>57602.004408329405</v>
      </c>
      <c r="J5534">
        <f>ROUND(Table1[[#This Row],[Discharge Time (s)]]/3600,3)</f>
        <v>16.001000000000001</v>
      </c>
    </row>
    <row r="5535" spans="1:10" hidden="1">
      <c r="A5535" t="s">
        <v>11</v>
      </c>
      <c r="B5535">
        <v>7</v>
      </c>
      <c r="C5535">
        <v>271</v>
      </c>
      <c r="D5535" t="str">
        <f>IF(OR(MOD((Table1[[#This Row],[Cycle]])-1,8)=0,Table1[[#This Row],[Cycle]]=1),"Yes","No")</f>
        <v>No</v>
      </c>
      <c r="E5535">
        <v>9.8144545183179999E-3</v>
      </c>
      <c r="F5535">
        <f t="shared" si="93"/>
        <v>9.8144545183179996</v>
      </c>
      <c r="H5535">
        <v>3.8673233985900879</v>
      </c>
      <c r="I5535">
        <v>57601.992152799779</v>
      </c>
      <c r="J5535">
        <f>ROUND(Table1[[#This Row],[Discharge Time (s)]]/3600,3)</f>
        <v>16.001000000000001</v>
      </c>
    </row>
    <row r="5536" spans="1:10" hidden="1">
      <c r="A5536" t="s">
        <v>11</v>
      </c>
      <c r="B5536">
        <v>7</v>
      </c>
      <c r="C5536">
        <v>272</v>
      </c>
      <c r="D5536" t="str">
        <f>IF(OR(MOD((Table1[[#This Row],[Cycle]])-1,8)=0,Table1[[#This Row],[Cycle]]=1),"Yes","No")</f>
        <v>No</v>
      </c>
      <c r="E5536">
        <v>0</v>
      </c>
      <c r="F5536">
        <f t="shared" si="93"/>
        <v>0</v>
      </c>
      <c r="H5536">
        <v>3.9092729091644287</v>
      </c>
      <c r="I5536">
        <v>0</v>
      </c>
      <c r="J5536">
        <f>ROUND(Table1[[#This Row],[Discharge Time (s)]]/3600,3)</f>
        <v>0</v>
      </c>
    </row>
    <row r="5537" spans="1:10" hidden="1">
      <c r="A5537" t="s">
        <v>11</v>
      </c>
      <c r="B5537">
        <v>7</v>
      </c>
      <c r="C5537">
        <v>273</v>
      </c>
      <c r="D5537" t="str">
        <f>IF(OR(MOD((Table1[[#This Row],[Cycle]])-1,8)=0,Table1[[#This Row],[Cycle]]=1),"Yes","No")</f>
        <v>Yes</v>
      </c>
      <c r="E5537">
        <v>2.0176243926103E-2</v>
      </c>
      <c r="F5537">
        <f t="shared" si="93"/>
        <v>20.176243926102998</v>
      </c>
      <c r="H5537">
        <v>4.1749515533447266</v>
      </c>
      <c r="I5537">
        <v>129154.29513725838</v>
      </c>
      <c r="J5537">
        <f>ROUND(Table1[[#This Row],[Discharge Time (s)]]/3600,3)</f>
        <v>35.875999999999998</v>
      </c>
    </row>
    <row r="5538" spans="1:10" hidden="1">
      <c r="A5538" t="s">
        <v>11</v>
      </c>
      <c r="B5538">
        <v>7</v>
      </c>
      <c r="C5538">
        <v>274</v>
      </c>
      <c r="D5538" t="str">
        <f>IF(OR(MOD((Table1[[#This Row],[Cycle]])-1,8)=0,Table1[[#This Row],[Cycle]]=1),"Yes","No")</f>
        <v>No</v>
      </c>
      <c r="E5538">
        <v>9.8153744654690001E-3</v>
      </c>
      <c r="F5538">
        <f t="shared" si="93"/>
        <v>9.8153744654690005</v>
      </c>
      <c r="H5538">
        <v>3.9112703800201416</v>
      </c>
      <c r="I5538">
        <v>57602.00363229707</v>
      </c>
      <c r="J5538">
        <f>ROUND(Table1[[#This Row],[Discharge Time (s)]]/3600,3)</f>
        <v>16.001000000000001</v>
      </c>
    </row>
    <row r="5539" spans="1:10" hidden="1">
      <c r="A5539" t="s">
        <v>11</v>
      </c>
      <c r="B5539">
        <v>7</v>
      </c>
      <c r="C5539">
        <v>275</v>
      </c>
      <c r="D5539" t="str">
        <f>IF(OR(MOD((Table1[[#This Row],[Cycle]])-1,8)=0,Table1[[#This Row],[Cycle]]=1),"Yes","No")</f>
        <v>No</v>
      </c>
      <c r="E5539">
        <v>9.8134179503549992E-3</v>
      </c>
      <c r="F5539">
        <f t="shared" si="93"/>
        <v>9.8134179503549994</v>
      </c>
      <c r="H5539">
        <v>3.8693006038665771</v>
      </c>
      <c r="I5539">
        <v>57602.004084263397</v>
      </c>
      <c r="J5539">
        <f>ROUND(Table1[[#This Row],[Discharge Time (s)]]/3600,3)</f>
        <v>16.001000000000001</v>
      </c>
    </row>
    <row r="5540" spans="1:10" hidden="1">
      <c r="A5540" t="s">
        <v>11</v>
      </c>
      <c r="B5540">
        <v>7</v>
      </c>
      <c r="C5540">
        <v>276</v>
      </c>
      <c r="D5540" t="str">
        <f>IF(OR(MOD((Table1[[#This Row],[Cycle]])-1,8)=0,Table1[[#This Row],[Cycle]]=1),"Yes","No")</f>
        <v>No</v>
      </c>
      <c r="E5540">
        <v>9.8161769953289991E-3</v>
      </c>
      <c r="F5540">
        <f t="shared" si="93"/>
        <v>9.8161769953289983</v>
      </c>
      <c r="H5540">
        <v>3.9092729091644287</v>
      </c>
      <c r="I5540">
        <v>57600.016087615877</v>
      </c>
      <c r="J5540">
        <f>ROUND(Table1[[#This Row],[Discharge Time (s)]]/3600,3)</f>
        <v>16</v>
      </c>
    </row>
    <row r="5541" spans="1:10" hidden="1">
      <c r="A5541" t="s">
        <v>11</v>
      </c>
      <c r="B5541">
        <v>7</v>
      </c>
      <c r="C5541">
        <v>277</v>
      </c>
      <c r="D5541" t="str">
        <f>IF(OR(MOD((Table1[[#This Row],[Cycle]])-1,8)=0,Table1[[#This Row],[Cycle]]=1),"Yes","No")</f>
        <v>No</v>
      </c>
      <c r="E5541">
        <v>9.8167050789719993E-3</v>
      </c>
      <c r="F5541">
        <f t="shared" si="93"/>
        <v>9.8167050789719994</v>
      </c>
      <c r="H5541">
        <v>3.9072771072387695</v>
      </c>
      <c r="I5541">
        <v>57602.002668753907</v>
      </c>
      <c r="J5541">
        <f>ROUND(Table1[[#This Row],[Discharge Time (s)]]/3600,3)</f>
        <v>16.001000000000001</v>
      </c>
    </row>
    <row r="5542" spans="1:10" hidden="1">
      <c r="A5542" t="s">
        <v>11</v>
      </c>
      <c r="B5542">
        <v>7</v>
      </c>
      <c r="C5542">
        <v>278</v>
      </c>
      <c r="D5542" t="str">
        <f>IF(OR(MOD((Table1[[#This Row],[Cycle]])-1,8)=0,Table1[[#This Row],[Cycle]]=1),"Yes","No")</f>
        <v>No</v>
      </c>
      <c r="E5542">
        <v>9.8179726059380006E-3</v>
      </c>
      <c r="F5542">
        <f t="shared" si="93"/>
        <v>9.8179726059380013</v>
      </c>
      <c r="H5542">
        <v>3.8253312110900879</v>
      </c>
      <c r="I5542">
        <v>57602.02694848449</v>
      </c>
      <c r="J5542">
        <f>ROUND(Table1[[#This Row],[Discharge Time (s)]]/3600,3)</f>
        <v>16.001000000000001</v>
      </c>
    </row>
    <row r="5543" spans="1:10" hidden="1">
      <c r="A5543" t="s">
        <v>11</v>
      </c>
      <c r="B5543">
        <v>7</v>
      </c>
      <c r="C5543">
        <v>279</v>
      </c>
      <c r="D5543" t="str">
        <f>IF(OR(MOD((Table1[[#This Row],[Cycle]])-1,8)=0,Table1[[#This Row],[Cycle]]=1),"Yes","No")</f>
        <v>No</v>
      </c>
      <c r="E5543">
        <v>9.8196942999610008E-3</v>
      </c>
      <c r="F5543">
        <f t="shared" si="93"/>
        <v>9.8196942999610002</v>
      </c>
      <c r="H5543">
        <v>3.8253312110900879</v>
      </c>
      <c r="I5543">
        <v>57602.005298964817</v>
      </c>
      <c r="J5543">
        <f>ROUND(Table1[[#This Row],[Discharge Time (s)]]/3600,3)</f>
        <v>16.001000000000001</v>
      </c>
    </row>
    <row r="5544" spans="1:10" hidden="1">
      <c r="A5544" t="s">
        <v>11</v>
      </c>
      <c r="B5544">
        <v>7</v>
      </c>
      <c r="C5544">
        <v>280</v>
      </c>
      <c r="D5544" t="str">
        <f>IF(OR(MOD((Table1[[#This Row],[Cycle]])-1,8)=0,Table1[[#This Row],[Cycle]]=1),"Yes","No")</f>
        <v>No</v>
      </c>
      <c r="E5544">
        <v>0</v>
      </c>
      <c r="F5544">
        <f t="shared" si="93"/>
        <v>0</v>
      </c>
      <c r="H5544">
        <v>3.9531972408294678</v>
      </c>
      <c r="I5544">
        <v>0</v>
      </c>
      <c r="J5544">
        <f>ROUND(Table1[[#This Row],[Discharge Time (s)]]/3600,3)</f>
        <v>0</v>
      </c>
    </row>
    <row r="5545" spans="1:10" hidden="1">
      <c r="A5545" t="s">
        <v>11</v>
      </c>
      <c r="B5545">
        <v>7</v>
      </c>
      <c r="C5545">
        <v>281</v>
      </c>
      <c r="D5545" t="str">
        <f>IF(OR(MOD((Table1[[#This Row],[Cycle]])-1,8)=0,Table1[[#This Row],[Cycle]]=1),"Yes","No")</f>
        <v>Yes</v>
      </c>
      <c r="E5545">
        <v>2.0160019602199999E-2</v>
      </c>
      <c r="F5545">
        <f t="shared" si="93"/>
        <v>20.160019602199998</v>
      </c>
      <c r="H5545">
        <v>4.2167439460754395</v>
      </c>
      <c r="I5545">
        <v>128904.96326211213</v>
      </c>
      <c r="J5545">
        <f>ROUND(Table1[[#This Row],[Discharge Time (s)]]/3600,3)</f>
        <v>35.807000000000002</v>
      </c>
    </row>
    <row r="5546" spans="1:10" hidden="1">
      <c r="A5546" t="s">
        <v>11</v>
      </c>
      <c r="B5546">
        <v>7</v>
      </c>
      <c r="C5546">
        <v>282</v>
      </c>
      <c r="D5546" t="str">
        <f>IF(OR(MOD((Table1[[#This Row],[Cycle]])-1,8)=0,Table1[[#This Row],[Cycle]]=1),"Yes","No")</f>
        <v>No</v>
      </c>
      <c r="E5546">
        <v>9.8035137574370001E-3</v>
      </c>
      <c r="F5546">
        <f t="shared" si="93"/>
        <v>9.8035137574370008</v>
      </c>
      <c r="H5546">
        <v>3.9531972408294678</v>
      </c>
      <c r="I5546">
        <v>57602.005939488226</v>
      </c>
      <c r="J5546">
        <f>ROUND(Table1[[#This Row],[Discharge Time (s)]]/3600,3)</f>
        <v>16.001000000000001</v>
      </c>
    </row>
    <row r="5547" spans="1:10" hidden="1">
      <c r="A5547" t="s">
        <v>11</v>
      </c>
      <c r="B5547">
        <v>7</v>
      </c>
      <c r="C5547">
        <v>283</v>
      </c>
      <c r="D5547" t="str">
        <f>IF(OR(MOD((Table1[[#This Row],[Cycle]])-1,8)=0,Table1[[#This Row],[Cycle]]=1),"Yes","No")</f>
        <v>No</v>
      </c>
      <c r="E5547">
        <v>9.8177360881789993E-3</v>
      </c>
      <c r="F5547">
        <f t="shared" si="93"/>
        <v>9.8177360881790001</v>
      </c>
      <c r="H5547">
        <v>3.9531972408294678</v>
      </c>
      <c r="I5547">
        <v>57601.992238822175</v>
      </c>
      <c r="J5547">
        <f>ROUND(Table1[[#This Row],[Discharge Time (s)]]/3600,3)</f>
        <v>16.001000000000001</v>
      </c>
    </row>
    <row r="5548" spans="1:10" hidden="1">
      <c r="A5548" t="s">
        <v>11</v>
      </c>
      <c r="B5548">
        <v>7</v>
      </c>
      <c r="C5548">
        <v>284</v>
      </c>
      <c r="D5548" t="str">
        <f>IF(OR(MOD((Table1[[#This Row],[Cycle]])-1,8)=0,Table1[[#This Row],[Cycle]]=1),"Yes","No")</f>
        <v>No</v>
      </c>
      <c r="E5548">
        <v>9.8223065769609992E-3</v>
      </c>
      <c r="F5548">
        <f t="shared" si="93"/>
        <v>9.8223065769609992</v>
      </c>
      <c r="H5548">
        <v>3.8693006038665771</v>
      </c>
      <c r="I5548">
        <v>57602.003430778524</v>
      </c>
      <c r="J5548">
        <f>ROUND(Table1[[#This Row],[Discharge Time (s)]]/3600,3)</f>
        <v>16.001000000000001</v>
      </c>
    </row>
    <row r="5549" spans="1:10" hidden="1">
      <c r="A5549" t="s">
        <v>11</v>
      </c>
      <c r="B5549">
        <v>7</v>
      </c>
      <c r="C5549">
        <v>285</v>
      </c>
      <c r="D5549" t="str">
        <f>IF(OR(MOD((Table1[[#This Row],[Cycle]])-1,8)=0,Table1[[#This Row],[Cycle]]=1),"Yes","No")</f>
        <v>No</v>
      </c>
      <c r="E5549">
        <v>9.8229451569550007E-3</v>
      </c>
      <c r="F5549">
        <f t="shared" si="93"/>
        <v>9.8229451569550008</v>
      </c>
      <c r="H5549">
        <v>3.9552171230316162</v>
      </c>
      <c r="I5549">
        <v>57602.001430926983</v>
      </c>
      <c r="J5549">
        <f>ROUND(Table1[[#This Row],[Discharge Time (s)]]/3600,3)</f>
        <v>16.001000000000001</v>
      </c>
    </row>
    <row r="5550" spans="1:10" hidden="1">
      <c r="A5550" t="s">
        <v>11</v>
      </c>
      <c r="B5550">
        <v>7</v>
      </c>
      <c r="C5550">
        <v>286</v>
      </c>
      <c r="D5550" t="str">
        <f>IF(OR(MOD((Table1[[#This Row],[Cycle]])-1,8)=0,Table1[[#This Row],[Cycle]]=1),"Yes","No")</f>
        <v>No</v>
      </c>
      <c r="E5550">
        <v>9.8242784271549994E-3</v>
      </c>
      <c r="F5550">
        <f t="shared" si="93"/>
        <v>9.824278427154999</v>
      </c>
      <c r="H5550">
        <v>3.9531972408294678</v>
      </c>
      <c r="I5550">
        <v>57602.002713511145</v>
      </c>
      <c r="J5550">
        <f>ROUND(Table1[[#This Row],[Discharge Time (s)]]/3600,3)</f>
        <v>16.001000000000001</v>
      </c>
    </row>
    <row r="5551" spans="1:10" hidden="1">
      <c r="A5551" t="s">
        <v>11</v>
      </c>
      <c r="B5551">
        <v>7</v>
      </c>
      <c r="C5551">
        <v>287</v>
      </c>
      <c r="D5551" t="str">
        <f>IF(OR(MOD((Table1[[#This Row],[Cycle]])-1,8)=0,Table1[[#This Row],[Cycle]]=1),"Yes","No")</f>
        <v>No</v>
      </c>
      <c r="E5551">
        <v>9.8265973175990003E-3</v>
      </c>
      <c r="F5551">
        <f t="shared" si="93"/>
        <v>9.8265973175990009</v>
      </c>
      <c r="H5551">
        <v>3.9531972408294678</v>
      </c>
      <c r="I5551">
        <v>57602.018332336942</v>
      </c>
      <c r="J5551">
        <f>ROUND(Table1[[#This Row],[Discharge Time (s)]]/3600,3)</f>
        <v>16.001000000000001</v>
      </c>
    </row>
    <row r="5552" spans="1:10" hidden="1">
      <c r="A5552" t="s">
        <v>11</v>
      </c>
      <c r="B5552">
        <v>7</v>
      </c>
      <c r="C5552">
        <v>288</v>
      </c>
      <c r="D5552" t="str">
        <f>IF(OR(MOD((Table1[[#This Row],[Cycle]])-1,8)=0,Table1[[#This Row],[Cycle]]=1),"Yes","No")</f>
        <v>No</v>
      </c>
      <c r="E5552">
        <v>0</v>
      </c>
      <c r="F5552">
        <f t="shared" si="93"/>
        <v>0</v>
      </c>
      <c r="H5552">
        <v>3.9971215724945068</v>
      </c>
      <c r="I5552">
        <v>0</v>
      </c>
      <c r="J5552">
        <f>ROUND(Table1[[#This Row],[Discharge Time (s)]]/3600,3)</f>
        <v>0</v>
      </c>
    </row>
    <row r="5553" spans="1:10" hidden="1">
      <c r="A5553" t="s">
        <v>11</v>
      </c>
      <c r="B5553">
        <v>7</v>
      </c>
      <c r="C5553">
        <v>289</v>
      </c>
      <c r="D5553" t="str">
        <f>IF(OR(MOD((Table1[[#This Row],[Cycle]])-1,8)=0,Table1[[#This Row],[Cycle]]=1),"Yes","No")</f>
        <v>Yes</v>
      </c>
      <c r="E5553">
        <v>2.0138580310989002E-2</v>
      </c>
      <c r="F5553">
        <f t="shared" si="93"/>
        <v>20.138580310989003</v>
      </c>
      <c r="H5553">
        <v>4.2167439460754395</v>
      </c>
      <c r="I5553">
        <v>128754.25494159698</v>
      </c>
      <c r="J5553">
        <f>ROUND(Table1[[#This Row],[Discharge Time (s)]]/3600,3)</f>
        <v>35.765000000000001</v>
      </c>
    </row>
    <row r="5554" spans="1:10" hidden="1">
      <c r="A5554" t="s">
        <v>11</v>
      </c>
      <c r="B5554">
        <v>7</v>
      </c>
      <c r="C5554">
        <v>290</v>
      </c>
      <c r="D5554" t="str">
        <f>IF(OR(MOD((Table1[[#This Row],[Cycle]])-1,8)=0,Table1[[#This Row],[Cycle]]=1),"Yes","No")</f>
        <v>No</v>
      </c>
      <c r="E5554">
        <v>9.824193673145E-3</v>
      </c>
      <c r="F5554">
        <f t="shared" si="93"/>
        <v>9.8241936731450004</v>
      </c>
      <c r="H5554">
        <v>4.0389828681945801</v>
      </c>
      <c r="I5554">
        <v>57601.994415058653</v>
      </c>
      <c r="J5554">
        <f>ROUND(Table1[[#This Row],[Discharge Time (s)]]/3600,3)</f>
        <v>16.001000000000001</v>
      </c>
    </row>
    <row r="5555" spans="1:10" hidden="1">
      <c r="A5555" t="s">
        <v>11</v>
      </c>
      <c r="B5555">
        <v>7</v>
      </c>
      <c r="C5555">
        <v>291</v>
      </c>
      <c r="D5555" t="str">
        <f>IF(OR(MOD((Table1[[#This Row],[Cycle]])-1,8)=0,Table1[[#This Row],[Cycle]]=1),"Yes","No")</f>
        <v>No</v>
      </c>
      <c r="E5555">
        <v>9.8237444356059998E-3</v>
      </c>
      <c r="F5555">
        <f t="shared" si="93"/>
        <v>9.8237444356060006</v>
      </c>
      <c r="H5555">
        <v>4.0369224548339844</v>
      </c>
      <c r="I5555">
        <v>57602.003845366809</v>
      </c>
      <c r="J5555">
        <f>ROUND(Table1[[#This Row],[Discharge Time (s)]]/3600,3)</f>
        <v>16.001000000000001</v>
      </c>
    </row>
    <row r="5556" spans="1:10" hidden="1">
      <c r="A5556" t="s">
        <v>11</v>
      </c>
      <c r="B5556">
        <v>7</v>
      </c>
      <c r="C5556">
        <v>292</v>
      </c>
      <c r="D5556" t="str">
        <f>IF(OR(MOD((Table1[[#This Row],[Cycle]])-1,8)=0,Table1[[#This Row],[Cycle]]=1),"Yes","No")</f>
        <v>No</v>
      </c>
      <c r="E5556">
        <v>9.8201877177660005E-3</v>
      </c>
      <c r="F5556">
        <f t="shared" si="93"/>
        <v>9.8201877177660002</v>
      </c>
      <c r="H5556">
        <v>3.9552171230316162</v>
      </c>
      <c r="I5556">
        <v>57602.00141178436</v>
      </c>
      <c r="J5556">
        <f>ROUND(Table1[[#This Row],[Discharge Time (s)]]/3600,3)</f>
        <v>16.001000000000001</v>
      </c>
    </row>
    <row r="5557" spans="1:10" hidden="1">
      <c r="A5557" t="s">
        <v>11</v>
      </c>
      <c r="B5557">
        <v>7</v>
      </c>
      <c r="C5557">
        <v>293</v>
      </c>
      <c r="D5557" t="str">
        <f>IF(OR(MOD((Table1[[#This Row],[Cycle]])-1,8)=0,Table1[[#This Row],[Cycle]]=1),"Yes","No")</f>
        <v>No</v>
      </c>
      <c r="E5557">
        <v>9.8205692874819995E-3</v>
      </c>
      <c r="F5557">
        <f t="shared" si="93"/>
        <v>9.8205692874819999</v>
      </c>
      <c r="H5557">
        <v>4.0348639488220215</v>
      </c>
      <c r="I5557">
        <v>57602.004516036177</v>
      </c>
      <c r="J5557">
        <f>ROUND(Table1[[#This Row],[Discharge Time (s)]]/3600,3)</f>
        <v>16.001000000000001</v>
      </c>
    </row>
    <row r="5558" spans="1:10" hidden="1">
      <c r="A5558" t="s">
        <v>11</v>
      </c>
      <c r="B5558">
        <v>7</v>
      </c>
      <c r="C5558">
        <v>294</v>
      </c>
      <c r="D5558" t="str">
        <f>IF(OR(MOD((Table1[[#This Row],[Cycle]])-1,8)=0,Table1[[#This Row],[Cycle]]=1),"Yes","No")</f>
        <v>No</v>
      </c>
      <c r="E5558">
        <v>9.8199681933680005E-3</v>
      </c>
      <c r="F5558">
        <f t="shared" si="93"/>
        <v>9.8199681933680001</v>
      </c>
      <c r="H5558">
        <v>3.9971215724945068</v>
      </c>
      <c r="I5558">
        <v>57602.005116447246</v>
      </c>
      <c r="J5558">
        <f>ROUND(Table1[[#This Row],[Discharge Time (s)]]/3600,3)</f>
        <v>16.001000000000001</v>
      </c>
    </row>
    <row r="5559" spans="1:10" hidden="1">
      <c r="A5559" t="s">
        <v>11</v>
      </c>
      <c r="B5559">
        <v>7</v>
      </c>
      <c r="C5559">
        <v>295</v>
      </c>
      <c r="D5559" t="str">
        <f>IF(OR(MOD((Table1[[#This Row],[Cycle]])-1,8)=0,Table1[[#This Row],[Cycle]]=1),"Yes","No")</f>
        <v>No</v>
      </c>
      <c r="E5559">
        <v>9.8178273884500008E-3</v>
      </c>
      <c r="F5559">
        <f t="shared" si="93"/>
        <v>9.8178273884500005</v>
      </c>
      <c r="H5559">
        <v>3.9971215724945068</v>
      </c>
      <c r="I5559">
        <v>57602.004507343416</v>
      </c>
      <c r="J5559">
        <f>ROUND(Table1[[#This Row],[Discharge Time (s)]]/3600,3)</f>
        <v>16.001000000000001</v>
      </c>
    </row>
    <row r="5560" spans="1:10" hidden="1">
      <c r="A5560" t="s">
        <v>11</v>
      </c>
      <c r="B5560">
        <v>7</v>
      </c>
      <c r="C5560">
        <v>296</v>
      </c>
      <c r="D5560" t="str">
        <f>IF(OR(MOD((Table1[[#This Row],[Cycle]])-1,8)=0,Table1[[#This Row],[Cycle]]=1),"Yes","No")</f>
        <v>No</v>
      </c>
      <c r="E5560">
        <v>0</v>
      </c>
      <c r="F5560">
        <f t="shared" si="93"/>
        <v>0</v>
      </c>
      <c r="H5560">
        <v>3.9531972408294678</v>
      </c>
      <c r="I5560">
        <v>0</v>
      </c>
      <c r="J5560">
        <f>ROUND(Table1[[#This Row],[Discharge Time (s)]]/3600,3)</f>
        <v>0</v>
      </c>
    </row>
    <row r="5561" spans="1:10" hidden="1">
      <c r="A5561" t="s">
        <v>11</v>
      </c>
      <c r="B5561">
        <v>7</v>
      </c>
      <c r="C5561">
        <v>297</v>
      </c>
      <c r="D5561" t="str">
        <f>IF(OR(MOD((Table1[[#This Row],[Cycle]])-1,8)=0,Table1[[#This Row],[Cycle]]=1),"Yes","No")</f>
        <v>Yes</v>
      </c>
      <c r="E5561">
        <v>2.0110795236388E-2</v>
      </c>
      <c r="F5561">
        <f t="shared" si="93"/>
        <v>20.110795236388</v>
      </c>
      <c r="H5561">
        <v>4.2188982963562012</v>
      </c>
      <c r="I5561">
        <v>128644.85280381911</v>
      </c>
      <c r="J5561">
        <f>ROUND(Table1[[#This Row],[Discharge Time (s)]]/3600,3)</f>
        <v>35.734999999999999</v>
      </c>
    </row>
    <row r="5562" spans="1:10" hidden="1">
      <c r="A5562" t="s">
        <v>11</v>
      </c>
      <c r="B5562">
        <v>7</v>
      </c>
      <c r="C5562">
        <v>298</v>
      </c>
      <c r="D5562" t="str">
        <f>IF(OR(MOD((Table1[[#This Row],[Cycle]])-1,8)=0,Table1[[#This Row],[Cycle]]=1),"Yes","No")</f>
        <v>No</v>
      </c>
      <c r="E5562">
        <v>9.8218866564919998E-3</v>
      </c>
      <c r="F5562">
        <f t="shared" si="93"/>
        <v>9.8218866564919995</v>
      </c>
      <c r="H5562">
        <v>3.9112703800201416</v>
      </c>
      <c r="I5562">
        <v>57602.003642825541</v>
      </c>
      <c r="J5562">
        <f>ROUND(Table1[[#This Row],[Discharge Time (s)]]/3600,3)</f>
        <v>16.001000000000001</v>
      </c>
    </row>
    <row r="5563" spans="1:10" hidden="1">
      <c r="A5563" t="s">
        <v>11</v>
      </c>
      <c r="B5563">
        <v>7</v>
      </c>
      <c r="C5563">
        <v>299</v>
      </c>
      <c r="D5563" t="str">
        <f>IF(OR(MOD((Table1[[#This Row],[Cycle]])-1,8)=0,Table1[[#This Row],[Cycle]]=1),"Yes","No")</f>
        <v>No</v>
      </c>
      <c r="E5563">
        <v>9.8178752599570006E-3</v>
      </c>
      <c r="F5563">
        <f t="shared" si="93"/>
        <v>9.8178752599570007</v>
      </c>
      <c r="H5563">
        <v>3.9971215724945068</v>
      </c>
      <c r="I5563">
        <v>57601.994627367618</v>
      </c>
      <c r="J5563">
        <f>ROUND(Table1[[#This Row],[Discharge Time (s)]]/3600,3)</f>
        <v>16.001000000000001</v>
      </c>
    </row>
    <row r="5564" spans="1:10" hidden="1">
      <c r="A5564" t="s">
        <v>11</v>
      </c>
      <c r="B5564">
        <v>7</v>
      </c>
      <c r="C5564">
        <v>300</v>
      </c>
      <c r="D5564" t="str">
        <f>IF(OR(MOD((Table1[[#This Row],[Cycle]])-1,8)=0,Table1[[#This Row],[Cycle]]=1),"Yes","No")</f>
        <v>No</v>
      </c>
      <c r="E5564">
        <v>9.8191682184599997E-3</v>
      </c>
      <c r="F5564">
        <f t="shared" si="93"/>
        <v>9.8191682184599998</v>
      </c>
      <c r="H5564">
        <v>3.9971215724945068</v>
      </c>
      <c r="I5564">
        <v>57602.001555262061</v>
      </c>
      <c r="J5564">
        <f>ROUND(Table1[[#This Row],[Discharge Time (s)]]/3600,3)</f>
        <v>16.001000000000001</v>
      </c>
    </row>
    <row r="5565" spans="1:10" hidden="1">
      <c r="A5565" t="s">
        <v>11</v>
      </c>
      <c r="B5565">
        <v>7</v>
      </c>
      <c r="C5565">
        <v>301</v>
      </c>
      <c r="D5565" t="str">
        <f>IF(OR(MOD((Table1[[#This Row],[Cycle]])-1,8)=0,Table1[[#This Row],[Cycle]]=1),"Yes","No")</f>
        <v>No</v>
      </c>
      <c r="E5565">
        <v>9.8198630081629996E-3</v>
      </c>
      <c r="F5565">
        <f t="shared" si="93"/>
        <v>9.819863008162999</v>
      </c>
      <c r="H5565">
        <v>3.9531972408294678</v>
      </c>
      <c r="I5565">
        <v>57602.003737012536</v>
      </c>
      <c r="J5565">
        <f>ROUND(Table1[[#This Row],[Discharge Time (s)]]/3600,3)</f>
        <v>16.001000000000001</v>
      </c>
    </row>
    <row r="5566" spans="1:10" hidden="1">
      <c r="A5566" t="s">
        <v>11</v>
      </c>
      <c r="B5566">
        <v>7</v>
      </c>
      <c r="C5566">
        <v>302</v>
      </c>
      <c r="D5566" t="str">
        <f>IF(OR(MOD((Table1[[#This Row],[Cycle]])-1,8)=0,Table1[[#This Row],[Cycle]]=1),"Yes","No")</f>
        <v>No</v>
      </c>
      <c r="E5566">
        <v>9.8182364654599997E-3</v>
      </c>
      <c r="F5566">
        <f t="shared" si="93"/>
        <v>9.8182364654600001</v>
      </c>
      <c r="H5566">
        <v>3.9950811862945557</v>
      </c>
      <c r="I5566">
        <v>57602.001257443015</v>
      </c>
      <c r="J5566">
        <f>ROUND(Table1[[#This Row],[Discharge Time (s)]]/3600,3)</f>
        <v>16.001000000000001</v>
      </c>
    </row>
    <row r="5567" spans="1:10" hidden="1">
      <c r="A5567" t="s">
        <v>11</v>
      </c>
      <c r="B5567">
        <v>7</v>
      </c>
      <c r="C5567">
        <v>303</v>
      </c>
      <c r="D5567" t="str">
        <f>IF(OR(MOD((Table1[[#This Row],[Cycle]])-1,8)=0,Table1[[#This Row],[Cycle]]=1),"Yes","No")</f>
        <v>No</v>
      </c>
      <c r="E5567">
        <v>9.8192081786670007E-3</v>
      </c>
      <c r="F5567">
        <f t="shared" si="93"/>
        <v>9.8192081786670009</v>
      </c>
      <c r="H5567">
        <v>3.9950811862945557</v>
      </c>
      <c r="I5567">
        <v>57602.000400914963</v>
      </c>
      <c r="J5567">
        <f>ROUND(Table1[[#This Row],[Discharge Time (s)]]/3600,3)</f>
        <v>16.001000000000001</v>
      </c>
    </row>
    <row r="5568" spans="1:10" hidden="1">
      <c r="A5568" t="s">
        <v>11</v>
      </c>
      <c r="B5568">
        <v>7</v>
      </c>
      <c r="C5568">
        <v>304</v>
      </c>
      <c r="D5568" t="str">
        <f>IF(OR(MOD((Table1[[#This Row],[Cycle]])-1,8)=0,Table1[[#This Row],[Cycle]]=1),"Yes","No")</f>
        <v>No</v>
      </c>
      <c r="E5568">
        <v>0</v>
      </c>
      <c r="F5568">
        <f t="shared" si="93"/>
        <v>0</v>
      </c>
      <c r="H5568">
        <v>3.9991641044616699</v>
      </c>
      <c r="I5568">
        <v>0</v>
      </c>
      <c r="J5568">
        <f>ROUND(Table1[[#This Row],[Discharge Time (s)]]/3600,3)</f>
        <v>0</v>
      </c>
    </row>
    <row r="5569" spans="1:10" hidden="1">
      <c r="A5569" t="s">
        <v>11</v>
      </c>
      <c r="B5569">
        <v>7</v>
      </c>
      <c r="C5569">
        <v>305</v>
      </c>
      <c r="D5569" t="str">
        <f>IF(OR(MOD((Table1[[#This Row],[Cycle]])-1,8)=0,Table1[[#This Row],[Cycle]]=1),"Yes","No")</f>
        <v>Yes</v>
      </c>
      <c r="E5569">
        <v>2.0089863322892001E-2</v>
      </c>
      <c r="F5569">
        <f t="shared" si="93"/>
        <v>20.089863322892</v>
      </c>
      <c r="H5569">
        <v>4.2188982963562012</v>
      </c>
      <c r="I5569">
        <v>128493.72398820709</v>
      </c>
      <c r="J5569">
        <f>ROUND(Table1[[#This Row],[Discharge Time (s)]]/3600,3)</f>
        <v>35.692999999999998</v>
      </c>
    </row>
    <row r="5570" spans="1:10" hidden="1">
      <c r="A5570" t="s">
        <v>11</v>
      </c>
      <c r="B5570">
        <v>7</v>
      </c>
      <c r="C5570">
        <v>306</v>
      </c>
      <c r="D5570" t="str">
        <f>IF(OR(MOD((Table1[[#This Row],[Cycle]])-1,8)=0,Table1[[#This Row],[Cycle]]=1),"Yes","No")</f>
        <v>No</v>
      </c>
      <c r="E5570">
        <v>9.8205895632300002E-3</v>
      </c>
      <c r="F5570">
        <f t="shared" si="93"/>
        <v>9.8205895632299995</v>
      </c>
      <c r="H5570">
        <v>3.9531972408294678</v>
      </c>
      <c r="I5570">
        <v>57601.999531363501</v>
      </c>
      <c r="J5570">
        <f>ROUND(Table1[[#This Row],[Discharge Time (s)]]/3600,3)</f>
        <v>16.001000000000001</v>
      </c>
    </row>
    <row r="5571" spans="1:10" hidden="1">
      <c r="A5571" t="s">
        <v>11</v>
      </c>
      <c r="B5571">
        <v>7</v>
      </c>
      <c r="C5571">
        <v>307</v>
      </c>
      <c r="D5571" t="str">
        <f>IF(OR(MOD((Table1[[#This Row],[Cycle]])-1,8)=0,Table1[[#This Row],[Cycle]]=1),"Yes","No")</f>
        <v>No</v>
      </c>
      <c r="E5571">
        <v>9.8149268076099996E-3</v>
      </c>
      <c r="F5571">
        <f t="shared" si="93"/>
        <v>9.81492680761</v>
      </c>
      <c r="H5571">
        <v>3.9112703800201416</v>
      </c>
      <c r="I5571">
        <v>57601.995192894377</v>
      </c>
      <c r="J5571">
        <f>ROUND(Table1[[#This Row],[Discharge Time (s)]]/3600,3)</f>
        <v>16.001000000000001</v>
      </c>
    </row>
    <row r="5572" spans="1:10" hidden="1">
      <c r="A5572" t="s">
        <v>11</v>
      </c>
      <c r="B5572">
        <v>7</v>
      </c>
      <c r="C5572">
        <v>308</v>
      </c>
      <c r="D5572" t="str">
        <f>IF(OR(MOD((Table1[[#This Row],[Cycle]])-1,8)=0,Table1[[#This Row],[Cycle]]=1),"Yes","No")</f>
        <v>No</v>
      </c>
      <c r="E5572">
        <v>9.8204010488100006E-3</v>
      </c>
      <c r="F5572">
        <f t="shared" si="93"/>
        <v>9.82040104881</v>
      </c>
      <c r="H5572">
        <v>3.9572391510009766</v>
      </c>
      <c r="I5572">
        <v>57601.994354481008</v>
      </c>
      <c r="J5572">
        <f>ROUND(Table1[[#This Row],[Discharge Time (s)]]/3600,3)</f>
        <v>16.001000000000001</v>
      </c>
    </row>
    <row r="5573" spans="1:10" hidden="1">
      <c r="A5573" t="s">
        <v>11</v>
      </c>
      <c r="B5573">
        <v>7</v>
      </c>
      <c r="C5573">
        <v>309</v>
      </c>
      <c r="D5573" t="str">
        <f>IF(OR(MOD((Table1[[#This Row],[Cycle]])-1,8)=0,Table1[[#This Row],[Cycle]]=1),"Yes","No")</f>
        <v>No</v>
      </c>
      <c r="E5573">
        <v>9.8226423027329996E-3</v>
      </c>
      <c r="F5573">
        <f t="shared" si="93"/>
        <v>9.8226423027329997</v>
      </c>
      <c r="H5573">
        <v>3.9531972408294678</v>
      </c>
      <c r="I5573">
        <v>57601.976186498818</v>
      </c>
      <c r="J5573">
        <f>ROUND(Table1[[#This Row],[Discharge Time (s)]]/3600,3)</f>
        <v>16.001000000000001</v>
      </c>
    </row>
    <row r="5574" spans="1:10" hidden="1">
      <c r="A5574" t="s">
        <v>11</v>
      </c>
      <c r="B5574">
        <v>7</v>
      </c>
      <c r="C5574">
        <v>310</v>
      </c>
      <c r="D5574" t="str">
        <f>IF(OR(MOD((Table1[[#This Row],[Cycle]])-1,8)=0,Table1[[#This Row],[Cycle]]=1),"Yes","No")</f>
        <v>No</v>
      </c>
      <c r="E5574">
        <v>9.8207258963029995E-3</v>
      </c>
      <c r="F5574">
        <f t="shared" si="93"/>
        <v>9.8207258963029993</v>
      </c>
      <c r="H5574">
        <v>3.9971215724945068</v>
      </c>
      <c r="I5574">
        <v>57601.987098882702</v>
      </c>
      <c r="J5574">
        <f>ROUND(Table1[[#This Row],[Discharge Time (s)]]/3600,3)</f>
        <v>16.001000000000001</v>
      </c>
    </row>
    <row r="5575" spans="1:10" hidden="1">
      <c r="A5575" t="s">
        <v>11</v>
      </c>
      <c r="B5575">
        <v>7</v>
      </c>
      <c r="C5575">
        <v>311</v>
      </c>
      <c r="D5575" t="str">
        <f>IF(OR(MOD((Table1[[#This Row],[Cycle]])-1,8)=0,Table1[[#This Row],[Cycle]]=1),"Yes","No")</f>
        <v>No</v>
      </c>
      <c r="E5575">
        <v>9.8205385978269999E-3</v>
      </c>
      <c r="F5575">
        <f t="shared" si="93"/>
        <v>9.8205385978269994</v>
      </c>
      <c r="H5575">
        <v>3.9971215724945068</v>
      </c>
      <c r="I5575">
        <v>57601.984486744208</v>
      </c>
      <c r="J5575">
        <f>ROUND(Table1[[#This Row],[Discharge Time (s)]]/3600,3)</f>
        <v>16.001000000000001</v>
      </c>
    </row>
    <row r="5576" spans="1:10" hidden="1">
      <c r="A5576" t="s">
        <v>11</v>
      </c>
      <c r="B5576">
        <v>7</v>
      </c>
      <c r="C5576">
        <v>312</v>
      </c>
      <c r="D5576" t="str">
        <f>IF(OR(MOD((Table1[[#This Row],[Cycle]])-1,8)=0,Table1[[#This Row],[Cycle]]=1),"Yes","No")</f>
        <v>No</v>
      </c>
      <c r="E5576">
        <v>0</v>
      </c>
      <c r="F5576">
        <f t="shared" si="93"/>
        <v>0</v>
      </c>
      <c r="H5576">
        <v>3.9552171230316162</v>
      </c>
      <c r="I5576">
        <v>0</v>
      </c>
      <c r="J5576">
        <f>ROUND(Table1[[#This Row],[Discharge Time (s)]]/3600,3)</f>
        <v>0</v>
      </c>
    </row>
    <row r="5577" spans="1:10" hidden="1">
      <c r="A5577" t="s">
        <v>11</v>
      </c>
      <c r="B5577">
        <v>7</v>
      </c>
      <c r="C5577">
        <v>313</v>
      </c>
      <c r="D5577" t="str">
        <f>IF(OR(MOD((Table1[[#This Row],[Cycle]])-1,8)=0,Table1[[#This Row],[Cycle]]=1),"Yes","No")</f>
        <v>Yes</v>
      </c>
      <c r="E5577">
        <v>2.0075706607822E-2</v>
      </c>
      <c r="F5577">
        <f t="shared" si="93"/>
        <v>20.075706607821999</v>
      </c>
      <c r="H5577">
        <v>4.2606682777404785</v>
      </c>
      <c r="I5577">
        <v>128325.8102873563</v>
      </c>
      <c r="J5577">
        <f>ROUND(Table1[[#This Row],[Discharge Time (s)]]/3600,3)</f>
        <v>35.646000000000001</v>
      </c>
    </row>
    <row r="5578" spans="1:10" hidden="1">
      <c r="A5578" t="s">
        <v>11</v>
      </c>
      <c r="B5578">
        <v>7</v>
      </c>
      <c r="C5578">
        <v>314</v>
      </c>
      <c r="D5578" t="str">
        <f>IF(OR(MOD((Table1[[#This Row],[Cycle]])-1,8)=0,Table1[[#This Row],[Cycle]]=1),"Yes","No")</f>
        <v>No</v>
      </c>
      <c r="E5578">
        <v>9.8252346656209997E-3</v>
      </c>
      <c r="F5578">
        <f t="shared" si="93"/>
        <v>9.8252346656210001</v>
      </c>
      <c r="H5578">
        <v>3.9971215724945068</v>
      </c>
      <c r="I5578">
        <v>57601.986500410734</v>
      </c>
      <c r="J5578">
        <f>ROUND(Table1[[#This Row],[Discharge Time (s)]]/3600,3)</f>
        <v>16.001000000000001</v>
      </c>
    </row>
    <row r="5579" spans="1:10" hidden="1">
      <c r="A5579" t="s">
        <v>11</v>
      </c>
      <c r="B5579">
        <v>7</v>
      </c>
      <c r="C5579">
        <v>315</v>
      </c>
      <c r="D5579" t="str">
        <f>IF(OR(MOD((Table1[[#This Row],[Cycle]])-1,8)=0,Table1[[#This Row],[Cycle]]=1),"Yes","No")</f>
        <v>No</v>
      </c>
      <c r="E5579">
        <v>9.8266665965309995E-3</v>
      </c>
      <c r="F5579">
        <f t="shared" si="93"/>
        <v>9.8266665965310001</v>
      </c>
      <c r="H5579">
        <v>3.9552171230316162</v>
      </c>
      <c r="I5579">
        <v>57601.981746095851</v>
      </c>
      <c r="J5579">
        <f>ROUND(Table1[[#This Row],[Discharge Time (s)]]/3600,3)</f>
        <v>16.001000000000001</v>
      </c>
    </row>
    <row r="5580" spans="1:10" hidden="1">
      <c r="A5580" t="s">
        <v>11</v>
      </c>
      <c r="B5580">
        <v>7</v>
      </c>
      <c r="C5580">
        <v>316</v>
      </c>
      <c r="D5580" t="str">
        <f>IF(OR(MOD((Table1[[#This Row],[Cycle]])-1,8)=0,Table1[[#This Row],[Cycle]]=1),"Yes","No")</f>
        <v>No</v>
      </c>
      <c r="E5580">
        <v>9.8254736096069998E-3</v>
      </c>
      <c r="F5580">
        <f t="shared" si="93"/>
        <v>9.8254736096070001</v>
      </c>
      <c r="H5580">
        <v>3.9971215724945068</v>
      </c>
      <c r="I5580">
        <v>57601.981556083221</v>
      </c>
      <c r="J5580">
        <f>ROUND(Table1[[#This Row],[Discharge Time (s)]]/3600,3)</f>
        <v>16.001000000000001</v>
      </c>
    </row>
    <row r="5581" spans="1:10" hidden="1">
      <c r="A5581" t="s">
        <v>11</v>
      </c>
      <c r="B5581">
        <v>7</v>
      </c>
      <c r="C5581">
        <v>317</v>
      </c>
      <c r="D5581" t="str">
        <f>IF(OR(MOD((Table1[[#This Row],[Cycle]])-1,8)=0,Table1[[#This Row],[Cycle]]=1),"Yes","No")</f>
        <v>No</v>
      </c>
      <c r="E5581">
        <v>9.8219890501630002E-3</v>
      </c>
      <c r="F5581">
        <f t="shared" si="93"/>
        <v>9.8219890501629994</v>
      </c>
      <c r="H5581">
        <v>3.9531972408294678</v>
      </c>
      <c r="I5581">
        <v>57601.973261398067</v>
      </c>
      <c r="J5581">
        <f>ROUND(Table1[[#This Row],[Discharge Time (s)]]/3600,3)</f>
        <v>16.001000000000001</v>
      </c>
    </row>
    <row r="5582" spans="1:10" hidden="1">
      <c r="A5582" t="s">
        <v>11</v>
      </c>
      <c r="B5582">
        <v>7</v>
      </c>
      <c r="C5582">
        <v>318</v>
      </c>
      <c r="D5582" t="str">
        <f>IF(OR(MOD((Table1[[#This Row],[Cycle]])-1,8)=0,Table1[[#This Row],[Cycle]]=1),"Yes","No")</f>
        <v>No</v>
      </c>
      <c r="E5582">
        <v>9.8204256451470007E-3</v>
      </c>
      <c r="F5582">
        <f t="shared" si="93"/>
        <v>9.8204256451470009</v>
      </c>
      <c r="H5582">
        <v>3.9950811862945557</v>
      </c>
      <c r="I5582">
        <v>57601.984234089199</v>
      </c>
      <c r="J5582">
        <f>ROUND(Table1[[#This Row],[Discharge Time (s)]]/3600,3)</f>
        <v>16.001000000000001</v>
      </c>
    </row>
    <row r="5583" spans="1:10" hidden="1">
      <c r="A5583" t="s">
        <v>11</v>
      </c>
      <c r="B5583">
        <v>7</v>
      </c>
      <c r="C5583">
        <v>319</v>
      </c>
      <c r="D5583" t="str">
        <f>IF(OR(MOD((Table1[[#This Row],[Cycle]])-1,8)=0,Table1[[#This Row],[Cycle]]=1),"Yes","No")</f>
        <v>No</v>
      </c>
      <c r="E5583">
        <v>9.8216866262920005E-3</v>
      </c>
      <c r="F5583">
        <f t="shared" si="93"/>
        <v>9.8216866262920011</v>
      </c>
      <c r="H5583">
        <v>3.9950811862945557</v>
      </c>
      <c r="I5583">
        <v>57602.004206459649</v>
      </c>
      <c r="J5583">
        <f>ROUND(Table1[[#This Row],[Discharge Time (s)]]/3600,3)</f>
        <v>16.001000000000001</v>
      </c>
    </row>
    <row r="5584" spans="1:10" hidden="1">
      <c r="A5584" t="s">
        <v>11</v>
      </c>
      <c r="B5584">
        <v>7</v>
      </c>
      <c r="C5584">
        <v>320</v>
      </c>
      <c r="D5584" t="str">
        <f>IF(OR(MOD((Table1[[#This Row],[Cycle]])-1,8)=0,Table1[[#This Row],[Cycle]]=1),"Yes","No")</f>
        <v>No</v>
      </c>
      <c r="E5584">
        <v>0</v>
      </c>
      <c r="F5584">
        <f t="shared" si="93"/>
        <v>0</v>
      </c>
      <c r="H5584">
        <v>3.9531972408294678</v>
      </c>
      <c r="I5584">
        <v>0</v>
      </c>
      <c r="J5584">
        <f>ROUND(Table1[[#This Row],[Discharge Time (s)]]/3600,3)</f>
        <v>0</v>
      </c>
    </row>
    <row r="5585" spans="1:10" hidden="1">
      <c r="A5585" t="s">
        <v>11</v>
      </c>
      <c r="B5585">
        <v>7</v>
      </c>
      <c r="C5585">
        <v>321</v>
      </c>
      <c r="D5585" t="str">
        <f>IF(OR(MOD((Table1[[#This Row],[Cycle]])-1,8)=0,Table1[[#This Row],[Cycle]]=1),"Yes","No")</f>
        <v>Yes</v>
      </c>
      <c r="E5585">
        <v>2.0062927748430999E-2</v>
      </c>
      <c r="F5585">
        <f t="shared" si="93"/>
        <v>20.062927748430997</v>
      </c>
      <c r="H5585">
        <v>4.2210550308227539</v>
      </c>
      <c r="I5585">
        <v>128217.72547030286</v>
      </c>
      <c r="J5585">
        <f>ROUND(Table1[[#This Row],[Discharge Time (s)]]/3600,3)</f>
        <v>35.616</v>
      </c>
    </row>
    <row r="5586" spans="1:10" hidden="1">
      <c r="A5586" t="s">
        <v>11</v>
      </c>
      <c r="B5586">
        <v>7</v>
      </c>
      <c r="C5586">
        <v>322</v>
      </c>
      <c r="D5586" t="str">
        <f>IF(OR(MOD((Table1[[#This Row],[Cycle]])-1,8)=0,Table1[[#This Row],[Cycle]]=1),"Yes","No")</f>
        <v>No</v>
      </c>
      <c r="E5586">
        <v>9.8275734231930006E-3</v>
      </c>
      <c r="F5586">
        <f t="shared" si="93"/>
        <v>9.8275734231929999</v>
      </c>
      <c r="H5586">
        <v>3.9971215724945068</v>
      </c>
      <c r="I5586">
        <v>57602.016879746647</v>
      </c>
      <c r="J5586">
        <f>ROUND(Table1[[#This Row],[Discharge Time (s)]]/3600,3)</f>
        <v>16.001000000000001</v>
      </c>
    </row>
    <row r="5587" spans="1:10" hidden="1">
      <c r="A5587" t="s">
        <v>11</v>
      </c>
      <c r="B5587">
        <v>7</v>
      </c>
      <c r="C5587">
        <v>323</v>
      </c>
      <c r="D5587" t="str">
        <f>IF(OR(MOD((Table1[[#This Row],[Cycle]])-1,8)=0,Table1[[#This Row],[Cycle]]=1),"Yes","No")</f>
        <v>No</v>
      </c>
      <c r="E5587">
        <v>9.8270397869090007E-3</v>
      </c>
      <c r="F5587">
        <f t="shared" si="93"/>
        <v>9.8270397869090012</v>
      </c>
      <c r="H5587">
        <v>3.9132699966430664</v>
      </c>
      <c r="I5587">
        <v>57602.051229681769</v>
      </c>
      <c r="J5587">
        <f>ROUND(Table1[[#This Row],[Discharge Time (s)]]/3600,3)</f>
        <v>16.001000000000001</v>
      </c>
    </row>
    <row r="5588" spans="1:10" hidden="1">
      <c r="A5588" t="s">
        <v>11</v>
      </c>
      <c r="B5588">
        <v>7</v>
      </c>
      <c r="C5588">
        <v>324</v>
      </c>
      <c r="D5588" t="str">
        <f>IF(OR(MOD((Table1[[#This Row],[Cycle]])-1,8)=0,Table1[[#This Row],[Cycle]]=1),"Yes","No")</f>
        <v>No</v>
      </c>
      <c r="E5588">
        <v>9.823726032325E-3</v>
      </c>
      <c r="F5588">
        <f t="shared" si="93"/>
        <v>9.8237260323250002</v>
      </c>
      <c r="H5588">
        <v>4.0828852653503418</v>
      </c>
      <c r="I5588">
        <v>57602.016635827662</v>
      </c>
      <c r="J5588">
        <f>ROUND(Table1[[#This Row],[Discharge Time (s)]]/3600,3)</f>
        <v>16.001000000000001</v>
      </c>
    </row>
    <row r="5589" spans="1:10" hidden="1">
      <c r="A5589" t="s">
        <v>11</v>
      </c>
      <c r="B5589">
        <v>7</v>
      </c>
      <c r="C5589">
        <v>325</v>
      </c>
      <c r="D5589" t="str">
        <f>IF(OR(MOD((Table1[[#This Row],[Cycle]])-1,8)=0,Table1[[#This Row],[Cycle]]=1),"Yes","No")</f>
        <v>No</v>
      </c>
      <c r="E5589">
        <v>9.8184158382479993E-3</v>
      </c>
      <c r="F5589">
        <f t="shared" si="93"/>
        <v>9.8184158382479989</v>
      </c>
      <c r="H5589">
        <v>4.041046142578125</v>
      </c>
      <c r="I5589">
        <v>57602.024808581395</v>
      </c>
      <c r="J5589">
        <f>ROUND(Table1[[#This Row],[Discharge Time (s)]]/3600,3)</f>
        <v>16.001000000000001</v>
      </c>
    </row>
    <row r="5590" spans="1:10" hidden="1">
      <c r="A5590" t="s">
        <v>11</v>
      </c>
      <c r="B5590">
        <v>7</v>
      </c>
      <c r="C5590">
        <v>326</v>
      </c>
      <c r="D5590" t="str">
        <f>IF(OR(MOD((Table1[[#This Row],[Cycle]])-1,8)=0,Table1[[#This Row],[Cycle]]=1),"Yes","No")</f>
        <v>No</v>
      </c>
      <c r="E5590">
        <v>9.8187803328069999E-3</v>
      </c>
      <c r="F5590">
        <f t="shared" si="93"/>
        <v>9.818780332807</v>
      </c>
      <c r="H5590">
        <v>4.0389828681945801</v>
      </c>
      <c r="I5590">
        <v>57602.042856842221</v>
      </c>
      <c r="J5590">
        <f>ROUND(Table1[[#This Row],[Discharge Time (s)]]/3600,3)</f>
        <v>16.001000000000001</v>
      </c>
    </row>
    <row r="5591" spans="1:10" hidden="1">
      <c r="A5591" t="s">
        <v>11</v>
      </c>
      <c r="B5591">
        <v>7</v>
      </c>
      <c r="C5591">
        <v>327</v>
      </c>
      <c r="D5591" t="str">
        <f>IF(OR(MOD((Table1[[#This Row],[Cycle]])-1,8)=0,Table1[[#This Row],[Cycle]]=1),"Yes","No")</f>
        <v>No</v>
      </c>
      <c r="E5591">
        <v>9.8180298682679999E-3</v>
      </c>
      <c r="F5591">
        <f t="shared" ref="F5591:F5632" si="94">1000*E5591</f>
        <v>9.8180298682680007</v>
      </c>
      <c r="H5591">
        <v>4.0389828681945801</v>
      </c>
      <c r="I5591">
        <v>57602.003494084973</v>
      </c>
      <c r="J5591">
        <f>ROUND(Table1[[#This Row],[Discharge Time (s)]]/3600,3)</f>
        <v>16.001000000000001</v>
      </c>
    </row>
    <row r="5592" spans="1:10" hidden="1">
      <c r="A5592" t="s">
        <v>11</v>
      </c>
      <c r="B5592">
        <v>7</v>
      </c>
      <c r="C5592">
        <v>328</v>
      </c>
      <c r="D5592" t="str">
        <f>IF(OR(MOD((Table1[[#This Row],[Cycle]])-1,8)=0,Table1[[#This Row],[Cycle]]=1),"Yes","No")</f>
        <v>No</v>
      </c>
      <c r="E5592">
        <v>0</v>
      </c>
      <c r="F5592">
        <f t="shared" si="94"/>
        <v>0</v>
      </c>
      <c r="H5592">
        <v>3.9552171230316162</v>
      </c>
      <c r="I5592">
        <v>0</v>
      </c>
      <c r="J5592">
        <f>ROUND(Table1[[#This Row],[Discharge Time (s)]]/3600,3)</f>
        <v>0</v>
      </c>
    </row>
    <row r="5593" spans="1:10" hidden="1">
      <c r="A5593" t="s">
        <v>11</v>
      </c>
      <c r="B5593">
        <v>7</v>
      </c>
      <c r="C5593">
        <v>329</v>
      </c>
      <c r="D5593" t="str">
        <f>IF(OR(MOD((Table1[[#This Row],[Cycle]])-1,8)=0,Table1[[#This Row],[Cycle]]=1),"Yes","No")</f>
        <v>Yes</v>
      </c>
      <c r="E5593">
        <v>2.0044752760679001E-2</v>
      </c>
      <c r="F5593">
        <f t="shared" si="94"/>
        <v>20.044752760679</v>
      </c>
      <c r="H5593">
        <v>4.179222583770752</v>
      </c>
      <c r="I5593">
        <v>128099.18953217054</v>
      </c>
      <c r="J5593">
        <f>ROUND(Table1[[#This Row],[Discharge Time (s)]]/3600,3)</f>
        <v>35.582999999999998</v>
      </c>
    </row>
    <row r="5594" spans="1:10" hidden="1">
      <c r="A5594" t="s">
        <v>11</v>
      </c>
      <c r="B5594">
        <v>7</v>
      </c>
      <c r="C5594">
        <v>330</v>
      </c>
      <c r="D5594" t="str">
        <f>IF(OR(MOD((Table1[[#This Row],[Cycle]])-1,8)=0,Table1[[#This Row],[Cycle]]=1),"Yes","No")</f>
        <v>No</v>
      </c>
      <c r="E5594">
        <v>9.8216443589209997E-3</v>
      </c>
      <c r="F5594">
        <f t="shared" si="94"/>
        <v>9.8216443589210005</v>
      </c>
      <c r="H5594">
        <v>3.9971215724945068</v>
      </c>
      <c r="I5594">
        <v>57602.003947389094</v>
      </c>
      <c r="J5594">
        <f>ROUND(Table1[[#This Row],[Discharge Time (s)]]/3600,3)</f>
        <v>16.001000000000001</v>
      </c>
    </row>
    <row r="5595" spans="1:10" hidden="1">
      <c r="A5595" t="s">
        <v>11</v>
      </c>
      <c r="B5595">
        <v>7</v>
      </c>
      <c r="C5595">
        <v>331</v>
      </c>
      <c r="D5595" t="str">
        <f>IF(OR(MOD((Table1[[#This Row],[Cycle]])-1,8)=0,Table1[[#This Row],[Cycle]]=1),"Yes","No")</f>
        <v>No</v>
      </c>
      <c r="E5595">
        <v>9.8242737823040008E-3</v>
      </c>
      <c r="F5595">
        <f t="shared" si="94"/>
        <v>9.8242737823040009</v>
      </c>
      <c r="H5595">
        <v>3.9572391510009766</v>
      </c>
      <c r="I5595">
        <v>57602.003757409759</v>
      </c>
      <c r="J5595">
        <f>ROUND(Table1[[#This Row],[Discharge Time (s)]]/3600,3)</f>
        <v>16.001000000000001</v>
      </c>
    </row>
    <row r="5596" spans="1:10" hidden="1">
      <c r="A5596" t="s">
        <v>11</v>
      </c>
      <c r="B5596">
        <v>7</v>
      </c>
      <c r="C5596">
        <v>332</v>
      </c>
      <c r="D5596" t="str">
        <f>IF(OR(MOD((Table1[[#This Row],[Cycle]])-1,8)=0,Table1[[#This Row],[Cycle]]=1),"Yes","No")</f>
        <v>No</v>
      </c>
      <c r="E5596">
        <v>9.819516323007E-3</v>
      </c>
      <c r="F5596">
        <f t="shared" si="94"/>
        <v>9.8195163230070008</v>
      </c>
      <c r="H5596">
        <v>3.9971215724945068</v>
      </c>
      <c r="I5596">
        <v>57602.004048532966</v>
      </c>
      <c r="J5596">
        <f>ROUND(Table1[[#This Row],[Discharge Time (s)]]/3600,3)</f>
        <v>16.001000000000001</v>
      </c>
    </row>
    <row r="5597" spans="1:10" hidden="1">
      <c r="A5597" t="s">
        <v>11</v>
      </c>
      <c r="B5597">
        <v>7</v>
      </c>
      <c r="C5597">
        <v>333</v>
      </c>
      <c r="D5597" t="str">
        <f>IF(OR(MOD((Table1[[#This Row],[Cycle]])-1,8)=0,Table1[[#This Row],[Cycle]]=1),"Yes","No")</f>
        <v>No</v>
      </c>
      <c r="E5597">
        <v>9.8158315243660008E-3</v>
      </c>
      <c r="F5597">
        <f t="shared" si="94"/>
        <v>9.8158315243660006</v>
      </c>
      <c r="H5597">
        <v>3.9552171230316162</v>
      </c>
      <c r="I5597">
        <v>57602.003907943501</v>
      </c>
      <c r="J5597">
        <f>ROUND(Table1[[#This Row],[Discharge Time (s)]]/3600,3)</f>
        <v>16.001000000000001</v>
      </c>
    </row>
    <row r="5598" spans="1:10" hidden="1">
      <c r="A5598" t="s">
        <v>11</v>
      </c>
      <c r="B5598">
        <v>7</v>
      </c>
      <c r="C5598">
        <v>334</v>
      </c>
      <c r="D5598" t="str">
        <f>IF(OR(MOD((Table1[[#This Row],[Cycle]])-1,8)=0,Table1[[#This Row],[Cycle]]=1),"Yes","No")</f>
        <v>No</v>
      </c>
      <c r="E5598">
        <v>9.8190554964499993E-3</v>
      </c>
      <c r="F5598">
        <f t="shared" si="94"/>
        <v>9.8190554964499999</v>
      </c>
      <c r="H5598">
        <v>3.9971215724945068</v>
      </c>
      <c r="I5598">
        <v>57602.003611952314</v>
      </c>
      <c r="J5598">
        <f>ROUND(Table1[[#This Row],[Discharge Time (s)]]/3600,3)</f>
        <v>16.001000000000001</v>
      </c>
    </row>
    <row r="5599" spans="1:10" hidden="1">
      <c r="A5599" t="s">
        <v>11</v>
      </c>
      <c r="B5599">
        <v>7</v>
      </c>
      <c r="C5599">
        <v>335</v>
      </c>
      <c r="D5599" t="str">
        <f>IF(OR(MOD((Table1[[#This Row],[Cycle]])-1,8)=0,Table1[[#This Row],[Cycle]]=1),"Yes","No")</f>
        <v>No</v>
      </c>
      <c r="E5599">
        <v>9.8233459931850002E-3</v>
      </c>
      <c r="F5599">
        <f t="shared" si="94"/>
        <v>9.8233459931850007</v>
      </c>
      <c r="H5599">
        <v>3.9971215724945068</v>
      </c>
      <c r="I5599">
        <v>57602.003734742073</v>
      </c>
      <c r="J5599">
        <f>ROUND(Table1[[#This Row],[Discharge Time (s)]]/3600,3)</f>
        <v>16.001000000000001</v>
      </c>
    </row>
    <row r="5600" spans="1:10" hidden="1">
      <c r="A5600" t="s">
        <v>11</v>
      </c>
      <c r="B5600">
        <v>7</v>
      </c>
      <c r="C5600">
        <v>336</v>
      </c>
      <c r="D5600" t="str">
        <f>IF(OR(MOD((Table1[[#This Row],[Cycle]])-1,8)=0,Table1[[#This Row],[Cycle]]=1),"Yes","No")</f>
        <v>No</v>
      </c>
      <c r="E5600">
        <v>0</v>
      </c>
      <c r="F5600">
        <f t="shared" si="94"/>
        <v>0</v>
      </c>
      <c r="H5600">
        <v>3.9991641044616699</v>
      </c>
      <c r="I5600">
        <v>0</v>
      </c>
      <c r="J5600">
        <f>ROUND(Table1[[#This Row],[Discharge Time (s)]]/3600,3)</f>
        <v>0</v>
      </c>
    </row>
    <row r="5601" spans="1:10" hidden="1">
      <c r="A5601" t="s">
        <v>11</v>
      </c>
      <c r="B5601">
        <v>7</v>
      </c>
      <c r="C5601">
        <v>337</v>
      </c>
      <c r="D5601" t="str">
        <f>IF(OR(MOD((Table1[[#This Row],[Cycle]])-1,8)=0,Table1[[#This Row],[Cycle]]=1),"Yes","No")</f>
        <v>Yes</v>
      </c>
      <c r="E5601">
        <v>2.0029788064208E-2</v>
      </c>
      <c r="F5601">
        <f t="shared" si="94"/>
        <v>20.029788064207999</v>
      </c>
      <c r="H5601">
        <v>4.2606682777404785</v>
      </c>
      <c r="I5601">
        <v>128038.87319047842</v>
      </c>
      <c r="J5601">
        <f>ROUND(Table1[[#This Row],[Discharge Time (s)]]/3600,3)</f>
        <v>35.566000000000003</v>
      </c>
    </row>
    <row r="5602" spans="1:10" hidden="1">
      <c r="A5602" t="s">
        <v>11</v>
      </c>
      <c r="B5602">
        <v>7</v>
      </c>
      <c r="C5602">
        <v>338</v>
      </c>
      <c r="D5602" t="str">
        <f>IF(OR(MOD((Table1[[#This Row],[Cycle]])-1,8)=0,Table1[[#This Row],[Cycle]]=1),"Yes","No")</f>
        <v>No</v>
      </c>
      <c r="E5602">
        <v>9.8204898911869992E-3</v>
      </c>
      <c r="F5602">
        <f t="shared" si="94"/>
        <v>9.820489891187</v>
      </c>
      <c r="H5602">
        <v>3.9531972408294678</v>
      </c>
      <c r="I5602">
        <v>57602.004141908285</v>
      </c>
      <c r="J5602">
        <f>ROUND(Table1[[#This Row],[Discharge Time (s)]]/3600,3)</f>
        <v>16.001000000000001</v>
      </c>
    </row>
    <row r="5603" spans="1:10" hidden="1">
      <c r="A5603" t="s">
        <v>11</v>
      </c>
      <c r="B5603">
        <v>7</v>
      </c>
      <c r="C5603">
        <v>339</v>
      </c>
      <c r="D5603" t="str">
        <f>IF(OR(MOD((Table1[[#This Row],[Cycle]])-1,8)=0,Table1[[#This Row],[Cycle]]=1),"Yes","No")</f>
        <v>No</v>
      </c>
      <c r="E5603">
        <v>5.3317069857900003E-3</v>
      </c>
      <c r="F5603">
        <f t="shared" si="94"/>
        <v>5.3317069857900004</v>
      </c>
      <c r="H5603">
        <v>4.0389828681945801</v>
      </c>
      <c r="I5603">
        <v>26639.99511071587</v>
      </c>
      <c r="J5603">
        <f>ROUND(Table1[[#This Row],[Discharge Time (s)]]/3600,3)</f>
        <v>7.4</v>
      </c>
    </row>
    <row r="5604" spans="1:10" hidden="1">
      <c r="A5604" t="s">
        <v>11</v>
      </c>
      <c r="B5604">
        <v>7</v>
      </c>
      <c r="C5604">
        <v>340</v>
      </c>
      <c r="D5604" t="str">
        <f>IF(OR(MOD((Table1[[#This Row],[Cycle]])-1,8)=0,Table1[[#This Row],[Cycle]]=1),"Yes","No")</f>
        <v>No</v>
      </c>
      <c r="E5604">
        <v>9.8213410176859993E-3</v>
      </c>
      <c r="F5604">
        <f t="shared" si="94"/>
        <v>9.8213410176859988</v>
      </c>
      <c r="H5604">
        <v>3.9971215724945068</v>
      </c>
      <c r="I5604">
        <v>57602.006031300771</v>
      </c>
      <c r="J5604">
        <f>ROUND(Table1[[#This Row],[Discharge Time (s)]]/3600,3)</f>
        <v>16.001000000000001</v>
      </c>
    </row>
    <row r="5605" spans="1:10" hidden="1">
      <c r="A5605" t="s">
        <v>11</v>
      </c>
      <c r="B5605">
        <v>7</v>
      </c>
      <c r="C5605">
        <v>341</v>
      </c>
      <c r="D5605" t="str">
        <f>IF(OR(MOD((Table1[[#This Row],[Cycle]])-1,8)=0,Table1[[#This Row],[Cycle]]=1),"Yes","No")</f>
        <v>No</v>
      </c>
      <c r="E5605">
        <v>9.823162030055E-3</v>
      </c>
      <c r="F5605">
        <f t="shared" si="94"/>
        <v>9.8231620300550002</v>
      </c>
      <c r="I5605">
        <v>57602.006244154545</v>
      </c>
      <c r="J5605">
        <f>ROUND(Table1[[#This Row],[Discharge Time (s)]]/3600,3)</f>
        <v>16.001000000000001</v>
      </c>
    </row>
    <row r="5606" spans="1:10" hidden="1">
      <c r="A5606" t="s">
        <v>11</v>
      </c>
      <c r="B5606">
        <v>7</v>
      </c>
      <c r="C5606">
        <v>342</v>
      </c>
      <c r="D5606" t="str">
        <f>IF(OR(MOD((Table1[[#This Row],[Cycle]])-1,8)=0,Table1[[#This Row],[Cycle]]=1),"Yes","No")</f>
        <v>No</v>
      </c>
      <c r="F5606">
        <f t="shared" si="94"/>
        <v>0</v>
      </c>
      <c r="J5606">
        <f>ROUND(Table1[[#This Row],[Discharge Time (s)]]/3600,3)</f>
        <v>0</v>
      </c>
    </row>
    <row r="5607" spans="1:10" hidden="1">
      <c r="A5607" t="s">
        <v>11</v>
      </c>
      <c r="B5607">
        <v>7</v>
      </c>
      <c r="C5607">
        <v>343</v>
      </c>
      <c r="D5607" t="str">
        <f>IF(OR(MOD((Table1[[#This Row],[Cycle]])-1,8)=0,Table1[[#This Row],[Cycle]]=1),"Yes","No")</f>
        <v>No</v>
      </c>
      <c r="F5607">
        <f t="shared" si="94"/>
        <v>0</v>
      </c>
      <c r="J5607">
        <f>ROUND(Table1[[#This Row],[Discharge Time (s)]]/3600,3)</f>
        <v>0</v>
      </c>
    </row>
    <row r="5608" spans="1:10" hidden="1">
      <c r="A5608" t="s">
        <v>11</v>
      </c>
      <c r="B5608">
        <v>7</v>
      </c>
      <c r="C5608">
        <v>344</v>
      </c>
      <c r="D5608" t="str">
        <f>IF(OR(MOD((Table1[[#This Row],[Cycle]])-1,8)=0,Table1[[#This Row],[Cycle]]=1),"Yes","No")</f>
        <v>No</v>
      </c>
      <c r="F5608">
        <f t="shared" si="94"/>
        <v>0</v>
      </c>
      <c r="J5608">
        <f>ROUND(Table1[[#This Row],[Discharge Time (s)]]/3600,3)</f>
        <v>0</v>
      </c>
    </row>
    <row r="5609" spans="1:10" hidden="1">
      <c r="A5609" t="s">
        <v>11</v>
      </c>
      <c r="B5609">
        <v>7</v>
      </c>
      <c r="C5609">
        <v>345</v>
      </c>
      <c r="D5609" t="str">
        <f>IF(OR(MOD((Table1[[#This Row],[Cycle]])-1,8)=0,Table1[[#This Row],[Cycle]]=1),"Yes","No")</f>
        <v>Yes</v>
      </c>
      <c r="E5609">
        <v>2.0039757525550001E-2</v>
      </c>
      <c r="F5609">
        <f t="shared" si="94"/>
        <v>20.039757525550002</v>
      </c>
      <c r="H5609">
        <v>3.961289644241333</v>
      </c>
      <c r="I5609">
        <v>128115.78455669394</v>
      </c>
      <c r="J5609">
        <f>ROUND(Table1[[#This Row],[Discharge Time (s)]]/3600,3)</f>
        <v>35.588000000000001</v>
      </c>
    </row>
    <row r="5610" spans="1:10" hidden="1">
      <c r="A5610" t="s">
        <v>11</v>
      </c>
      <c r="B5610">
        <v>7</v>
      </c>
      <c r="C5610">
        <v>346</v>
      </c>
      <c r="D5610" t="str">
        <f>IF(OR(MOD((Table1[[#This Row],[Cycle]])-1,8)=0,Table1[[#This Row],[Cycle]]=1),"Yes","No")</f>
        <v>No</v>
      </c>
      <c r="E5610">
        <v>9.8240980880819999E-3</v>
      </c>
      <c r="F5610">
        <f t="shared" si="94"/>
        <v>9.8240980880819997</v>
      </c>
      <c r="H5610">
        <v>4.2188982963562012</v>
      </c>
      <c r="I5610">
        <v>57601.970839484449</v>
      </c>
      <c r="J5610">
        <f>ROUND(Table1[[#This Row],[Discharge Time (s)]]/3600,3)</f>
        <v>16.001000000000001</v>
      </c>
    </row>
    <row r="5611" spans="1:10" hidden="1">
      <c r="A5611" t="s">
        <v>11</v>
      </c>
      <c r="B5611">
        <v>7</v>
      </c>
      <c r="C5611">
        <v>347</v>
      </c>
      <c r="D5611" t="str">
        <f>IF(OR(MOD((Table1[[#This Row],[Cycle]])-1,8)=0,Table1[[#This Row],[Cycle]]=1),"Yes","No")</f>
        <v>No</v>
      </c>
      <c r="E5611">
        <v>9.8234844086499996E-3</v>
      </c>
      <c r="F5611">
        <f t="shared" si="94"/>
        <v>9.8234844086499997</v>
      </c>
      <c r="H5611">
        <v>4.1267871856689453</v>
      </c>
      <c r="I5611">
        <v>57602.005555036369</v>
      </c>
      <c r="J5611">
        <f>ROUND(Table1[[#This Row],[Discharge Time (s)]]/3600,3)</f>
        <v>16.001000000000001</v>
      </c>
    </row>
    <row r="5612" spans="1:10" hidden="1">
      <c r="A5612" t="s">
        <v>11</v>
      </c>
      <c r="B5612">
        <v>7</v>
      </c>
      <c r="C5612">
        <v>348</v>
      </c>
      <c r="D5612" t="str">
        <f>IF(OR(MOD((Table1[[#This Row],[Cycle]])-1,8)=0,Table1[[#This Row],[Cycle]]=1),"Yes","No")</f>
        <v>No</v>
      </c>
      <c r="E5612">
        <v>9.8214306060839997E-3</v>
      </c>
      <c r="F5612">
        <f t="shared" si="94"/>
        <v>9.8214306060840002</v>
      </c>
      <c r="H5612">
        <v>3.9552171230316162</v>
      </c>
      <c r="I5612">
        <v>57602.001359048045</v>
      </c>
      <c r="J5612">
        <f>ROUND(Table1[[#This Row],[Discharge Time (s)]]/3600,3)</f>
        <v>16.001000000000001</v>
      </c>
    </row>
    <row r="5613" spans="1:10" hidden="1">
      <c r="A5613" t="s">
        <v>11</v>
      </c>
      <c r="B5613">
        <v>7</v>
      </c>
      <c r="C5613">
        <v>349</v>
      </c>
      <c r="D5613" t="str">
        <f>IF(OR(MOD((Table1[[#This Row],[Cycle]])-1,8)=0,Table1[[#This Row],[Cycle]]=1),"Yes","No")</f>
        <v>No</v>
      </c>
      <c r="E5613">
        <v>9.8193313282630007E-3</v>
      </c>
      <c r="F5613">
        <f t="shared" si="94"/>
        <v>9.8193313282630008</v>
      </c>
      <c r="H5613">
        <v>3.9991641044616699</v>
      </c>
      <c r="I5613">
        <v>57601.977198344764</v>
      </c>
      <c r="J5613">
        <f>ROUND(Table1[[#This Row],[Discharge Time (s)]]/3600,3)</f>
        <v>16.001000000000001</v>
      </c>
    </row>
    <row r="5614" spans="1:10" hidden="1">
      <c r="A5614" t="s">
        <v>11</v>
      </c>
      <c r="B5614">
        <v>7</v>
      </c>
      <c r="C5614">
        <v>350</v>
      </c>
      <c r="D5614" t="str">
        <f>IF(OR(MOD((Table1[[#This Row],[Cycle]])-1,8)=0,Table1[[#This Row],[Cycle]]=1),"Yes","No")</f>
        <v>No</v>
      </c>
      <c r="E5614">
        <v>9.8190399699760005E-3</v>
      </c>
      <c r="F5614">
        <f t="shared" si="94"/>
        <v>9.819039969976</v>
      </c>
      <c r="H5614">
        <v>3.9991641044616699</v>
      </c>
      <c r="I5614">
        <v>57601.973753632417</v>
      </c>
      <c r="J5614">
        <f>ROUND(Table1[[#This Row],[Discharge Time (s)]]/3600,3)</f>
        <v>16.001000000000001</v>
      </c>
    </row>
    <row r="5615" spans="1:10" hidden="1">
      <c r="A5615" t="s">
        <v>11</v>
      </c>
      <c r="B5615">
        <v>7</v>
      </c>
      <c r="C5615">
        <v>351</v>
      </c>
      <c r="D5615" t="str">
        <f>IF(OR(MOD((Table1[[#This Row],[Cycle]])-1,8)=0,Table1[[#This Row],[Cycle]]=1),"Yes","No")</f>
        <v>No</v>
      </c>
      <c r="E5615">
        <v>9.819019470524E-3</v>
      </c>
      <c r="F5615">
        <f t="shared" si="94"/>
        <v>9.8190194705239993</v>
      </c>
      <c r="H5615">
        <v>3.9572391510009766</v>
      </c>
      <c r="I5615">
        <v>57601.9799651332</v>
      </c>
      <c r="J5615">
        <f>ROUND(Table1[[#This Row],[Discharge Time (s)]]/3600,3)</f>
        <v>16.001000000000001</v>
      </c>
    </row>
    <row r="5616" spans="1:10" hidden="1">
      <c r="A5616" t="s">
        <v>11</v>
      </c>
      <c r="B5616">
        <v>7</v>
      </c>
      <c r="C5616">
        <v>352</v>
      </c>
      <c r="D5616" t="str">
        <f>IF(OR(MOD((Table1[[#This Row],[Cycle]])-1,8)=0,Table1[[#This Row],[Cycle]]=1),"Yes","No")</f>
        <v>No</v>
      </c>
      <c r="E5616">
        <v>0</v>
      </c>
      <c r="F5616">
        <f t="shared" si="94"/>
        <v>0</v>
      </c>
      <c r="H5616">
        <v>3.9572391510009766</v>
      </c>
      <c r="I5616">
        <v>0</v>
      </c>
      <c r="J5616">
        <f>ROUND(Table1[[#This Row],[Discharge Time (s)]]/3600,3)</f>
        <v>0</v>
      </c>
    </row>
    <row r="5617" spans="1:10" hidden="1">
      <c r="A5617" t="s">
        <v>11</v>
      </c>
      <c r="B5617">
        <v>7</v>
      </c>
      <c r="C5617">
        <v>353</v>
      </c>
      <c r="D5617" t="str">
        <f>IF(OR(MOD((Table1[[#This Row],[Cycle]])-1,8)=0,Table1[[#This Row],[Cycle]]=1),"Yes","No")</f>
        <v>Yes</v>
      </c>
      <c r="E5617">
        <v>2.0081821179097001E-2</v>
      </c>
      <c r="F5617">
        <f t="shared" si="94"/>
        <v>20.081821179097002</v>
      </c>
      <c r="H5617">
        <v>4.2616724967956543</v>
      </c>
      <c r="I5617">
        <v>125021.51121700444</v>
      </c>
      <c r="J5617">
        <f>ROUND(Table1[[#This Row],[Discharge Time (s)]]/3600,3)</f>
        <v>34.728000000000002</v>
      </c>
    </row>
    <row r="5618" spans="1:10" hidden="1">
      <c r="A5618" t="s">
        <v>11</v>
      </c>
      <c r="B5618">
        <v>7</v>
      </c>
      <c r="C5618">
        <v>354</v>
      </c>
      <c r="D5618" t="str">
        <f>IF(OR(MOD((Table1[[#This Row],[Cycle]])-1,8)=0,Table1[[#This Row],[Cycle]]=1),"Yes","No")</f>
        <v>No</v>
      </c>
      <c r="E5618">
        <v>1.0008858097628999E-2</v>
      </c>
      <c r="F5618">
        <f t="shared" si="94"/>
        <v>10.008858097629</v>
      </c>
      <c r="H5618">
        <v>4.3495421409606934</v>
      </c>
      <c r="I5618">
        <v>57600.037364755008</v>
      </c>
      <c r="J5618">
        <f>ROUND(Table1[[#This Row],[Discharge Time (s)]]/3600,3)</f>
        <v>16</v>
      </c>
    </row>
    <row r="5619" spans="1:10" hidden="1">
      <c r="A5619" t="s">
        <v>11</v>
      </c>
      <c r="B5619">
        <v>7</v>
      </c>
      <c r="C5619">
        <v>355</v>
      </c>
      <c r="D5619" t="str">
        <f>IF(OR(MOD((Table1[[#This Row],[Cycle]])-1,8)=0,Table1[[#This Row],[Cycle]]=1),"Yes","No")</f>
        <v>No</v>
      </c>
      <c r="E5619">
        <v>1.0006083595932001E-2</v>
      </c>
      <c r="F5619">
        <f t="shared" si="94"/>
        <v>10.006083595932001</v>
      </c>
      <c r="H5619">
        <v>3.9581701755523682</v>
      </c>
      <c r="I5619">
        <v>57602.00565417594</v>
      </c>
      <c r="J5619">
        <f>ROUND(Table1[[#This Row],[Discharge Time (s)]]/3600,3)</f>
        <v>16.001000000000001</v>
      </c>
    </row>
    <row r="5620" spans="1:10" hidden="1">
      <c r="A5620" t="s">
        <v>11</v>
      </c>
      <c r="B5620">
        <v>7</v>
      </c>
      <c r="C5620">
        <v>356</v>
      </c>
      <c r="D5620" t="str">
        <f>IF(OR(MOD((Table1[[#This Row],[Cycle]])-1,8)=0,Table1[[#This Row],[Cycle]]=1),"Yes","No")</f>
        <v>No</v>
      </c>
      <c r="E5620">
        <v>1.0004359207845001E-2</v>
      </c>
      <c r="F5620">
        <f t="shared" si="94"/>
        <v>10.004359207845001</v>
      </c>
      <c r="H5620">
        <v>4.0419988632202148</v>
      </c>
      <c r="I5620">
        <v>57602.0055861</v>
      </c>
      <c r="J5620">
        <f>ROUND(Table1[[#This Row],[Discharge Time (s)]]/3600,3)</f>
        <v>16.001000000000001</v>
      </c>
    </row>
    <row r="5621" spans="1:10" hidden="1">
      <c r="A5621" t="s">
        <v>11</v>
      </c>
      <c r="B5621">
        <v>7</v>
      </c>
      <c r="C5621">
        <v>357</v>
      </c>
      <c r="D5621" t="str">
        <f>IF(OR(MOD((Table1[[#This Row],[Cycle]])-1,8)=0,Table1[[#This Row],[Cycle]]=1),"Yes","No")</f>
        <v>No</v>
      </c>
      <c r="E5621">
        <v>9.9979409889060008E-3</v>
      </c>
      <c r="F5621">
        <f t="shared" si="94"/>
        <v>9.9979409889060005</v>
      </c>
      <c r="H5621">
        <v>3.9601936340332031</v>
      </c>
      <c r="I5621">
        <v>57602.005398310663</v>
      </c>
      <c r="J5621">
        <f>ROUND(Table1[[#This Row],[Discharge Time (s)]]/3600,3)</f>
        <v>16.001000000000001</v>
      </c>
    </row>
    <row r="5622" spans="1:10" hidden="1">
      <c r="A5622" t="s">
        <v>11</v>
      </c>
      <c r="B5622">
        <v>7</v>
      </c>
      <c r="C5622">
        <v>358</v>
      </c>
      <c r="D5622" t="str">
        <f>IF(OR(MOD((Table1[[#This Row],[Cycle]])-1,8)=0,Table1[[#This Row],[Cycle]]=1),"Yes","No")</f>
        <v>No</v>
      </c>
      <c r="E5622">
        <v>1.0002428091273E-2</v>
      </c>
      <c r="F5622">
        <f t="shared" si="94"/>
        <v>10.002428091273</v>
      </c>
      <c r="H5622">
        <v>4.0859336853027344</v>
      </c>
      <c r="I5622">
        <v>57602.005484685258</v>
      </c>
      <c r="J5622">
        <f>ROUND(Table1[[#This Row],[Discharge Time (s)]]/3600,3)</f>
        <v>16.001000000000001</v>
      </c>
    </row>
    <row r="5623" spans="1:10" hidden="1">
      <c r="A5623" t="s">
        <v>11</v>
      </c>
      <c r="B5623">
        <v>7</v>
      </c>
      <c r="C5623">
        <v>359</v>
      </c>
      <c r="D5623" t="str">
        <f>IF(OR(MOD((Table1[[#This Row],[Cycle]])-1,8)=0,Table1[[#This Row],[Cycle]]=1),"Yes","No")</f>
        <v>No</v>
      </c>
      <c r="E5623">
        <v>1.0001320078857999E-2</v>
      </c>
      <c r="F5623">
        <f t="shared" si="94"/>
        <v>10.001320078857999</v>
      </c>
      <c r="H5623">
        <v>4.0399365425109863</v>
      </c>
      <c r="I5623">
        <v>57602.005552021736</v>
      </c>
      <c r="J5623">
        <f>ROUND(Table1[[#This Row],[Discharge Time (s)]]/3600,3)</f>
        <v>16.001000000000001</v>
      </c>
    </row>
    <row r="5624" spans="1:10" hidden="1">
      <c r="A5624" t="s">
        <v>11</v>
      </c>
      <c r="B5624">
        <v>7</v>
      </c>
      <c r="C5624">
        <v>360</v>
      </c>
      <c r="D5624" t="str">
        <f>IF(OR(MOD((Table1[[#This Row],[Cycle]])-1,8)=0,Table1[[#This Row],[Cycle]]=1),"Yes","No")</f>
        <v>No</v>
      </c>
      <c r="E5624">
        <v>0</v>
      </c>
      <c r="F5624">
        <f t="shared" si="94"/>
        <v>0</v>
      </c>
      <c r="H5624">
        <v>4.0399365425109863</v>
      </c>
      <c r="I5624">
        <v>0</v>
      </c>
      <c r="J5624">
        <f>ROUND(Table1[[#This Row],[Discharge Time (s)]]/3600,3)</f>
        <v>0</v>
      </c>
    </row>
    <row r="5625" spans="1:10" hidden="1">
      <c r="A5625" t="s">
        <v>11</v>
      </c>
      <c r="B5625">
        <v>7</v>
      </c>
      <c r="C5625">
        <v>361</v>
      </c>
      <c r="D5625" t="str">
        <f>IF(OR(MOD((Table1[[#This Row],[Cycle]])-1,8)=0,Table1[[#This Row],[Cycle]]=1),"Yes","No")</f>
        <v>Yes</v>
      </c>
      <c r="E5625">
        <v>2.0067773118227002E-2</v>
      </c>
      <c r="F5625">
        <f t="shared" si="94"/>
        <v>20.067773118227002</v>
      </c>
      <c r="H5625">
        <v>3.9581701755523682</v>
      </c>
      <c r="I5625">
        <v>125060.62075762537</v>
      </c>
      <c r="J5625">
        <f>ROUND(Table1[[#This Row],[Discharge Time (s)]]/3600,3)</f>
        <v>34.738999999999997</v>
      </c>
    </row>
    <row r="5626" spans="1:10" hidden="1">
      <c r="A5626" t="s">
        <v>11</v>
      </c>
      <c r="B5626">
        <v>7</v>
      </c>
      <c r="C5626">
        <v>362</v>
      </c>
      <c r="D5626" t="str">
        <f>IF(OR(MOD((Table1[[#This Row],[Cycle]])-1,8)=0,Table1[[#This Row],[Cycle]]=1),"Yes","No")</f>
        <v>No</v>
      </c>
      <c r="E5626">
        <v>2.8238115452549999E-3</v>
      </c>
      <c r="F5626">
        <f t="shared" si="94"/>
        <v>2.8238115452549999</v>
      </c>
      <c r="H5626">
        <v>4.222048282623291</v>
      </c>
      <c r="I5626">
        <v>13679.260577915671</v>
      </c>
      <c r="J5626">
        <f>ROUND(Table1[[#This Row],[Discharge Time (s)]]/3600,3)</f>
        <v>3.8</v>
      </c>
    </row>
    <row r="5627" spans="1:10" hidden="1">
      <c r="A5627" t="s">
        <v>11</v>
      </c>
      <c r="B5627">
        <v>7</v>
      </c>
      <c r="C5627">
        <v>363</v>
      </c>
      <c r="D5627" t="str">
        <f>IF(OR(MOD((Table1[[#This Row],[Cycle]])-1,8)=0,Table1[[#This Row],[Cycle]]=1),"Yes","No")</f>
        <v>No</v>
      </c>
      <c r="E5627">
        <v>9.9861480077240005E-3</v>
      </c>
      <c r="F5627">
        <f t="shared" si="94"/>
        <v>9.986148007724001</v>
      </c>
      <c r="H5627">
        <v>0</v>
      </c>
      <c r="I5627">
        <v>57600.03970755473</v>
      </c>
      <c r="J5627">
        <f>ROUND(Table1[[#This Row],[Discharge Time (s)]]/3600,3)</f>
        <v>16</v>
      </c>
    </row>
    <row r="5628" spans="1:10" hidden="1">
      <c r="A5628" t="s">
        <v>11</v>
      </c>
      <c r="B5628">
        <v>7</v>
      </c>
      <c r="C5628">
        <v>364</v>
      </c>
      <c r="D5628" t="str">
        <f>IF(OR(MOD((Table1[[#This Row],[Cycle]])-1,8)=0,Table1[[#This Row],[Cycle]]=1),"Yes","No")</f>
        <v>No</v>
      </c>
      <c r="E5628">
        <v>9.9814488167519998E-3</v>
      </c>
      <c r="F5628">
        <f t="shared" si="94"/>
        <v>9.9814488167519997</v>
      </c>
      <c r="H5628">
        <v>4.0481977462768555</v>
      </c>
      <c r="I5628">
        <v>57602.005665574543</v>
      </c>
      <c r="J5628">
        <f>ROUND(Table1[[#This Row],[Discharge Time (s)]]/3600,3)</f>
        <v>16.001000000000001</v>
      </c>
    </row>
    <row r="5629" spans="1:10" hidden="1">
      <c r="A5629" t="s">
        <v>11</v>
      </c>
      <c r="B5629">
        <v>7</v>
      </c>
      <c r="C5629">
        <v>365</v>
      </c>
      <c r="D5629" t="str">
        <f>IF(OR(MOD((Table1[[#This Row],[Cycle]])-1,8)=0,Table1[[#This Row],[Cycle]]=1),"Yes","No")</f>
        <v>No</v>
      </c>
      <c r="E5629">
        <v>9.9795143151190004E-3</v>
      </c>
      <c r="F5629">
        <f t="shared" si="94"/>
        <v>9.9795143151190011</v>
      </c>
      <c r="H5629">
        <v>4.1759347915649414</v>
      </c>
      <c r="I5629">
        <v>57602.005761312183</v>
      </c>
      <c r="J5629">
        <f>ROUND(Table1[[#This Row],[Discharge Time (s)]]/3600,3)</f>
        <v>16.001000000000001</v>
      </c>
    </row>
    <row r="5630" spans="1:10" hidden="1">
      <c r="A5630" t="s">
        <v>11</v>
      </c>
      <c r="B5630">
        <v>7</v>
      </c>
      <c r="C5630">
        <v>366</v>
      </c>
      <c r="D5630" t="str">
        <f>IF(OR(MOD((Table1[[#This Row],[Cycle]])-1,8)=0,Table1[[#This Row],[Cycle]]=1),"Yes","No")</f>
        <v>No</v>
      </c>
      <c r="E5630">
        <v>9.9749173125169999E-3</v>
      </c>
      <c r="F5630">
        <f t="shared" si="94"/>
        <v>9.9749173125170003</v>
      </c>
      <c r="H5630">
        <v>4.0922002792358398</v>
      </c>
      <c r="I5630">
        <v>57602.003552914641</v>
      </c>
      <c r="J5630">
        <f>ROUND(Table1[[#This Row],[Discharge Time (s)]]/3600,3)</f>
        <v>16.001000000000001</v>
      </c>
    </row>
    <row r="5631" spans="1:10" hidden="1">
      <c r="A5631" t="s">
        <v>11</v>
      </c>
      <c r="B5631">
        <v>7</v>
      </c>
      <c r="C5631">
        <v>367</v>
      </c>
      <c r="D5631" t="str">
        <f>IF(OR(MOD((Table1[[#This Row],[Cycle]])-1,8)=0,Table1[[#This Row],[Cycle]]=1),"Yes","No")</f>
        <v>No</v>
      </c>
      <c r="E5631">
        <v>9.9763733557680003E-3</v>
      </c>
      <c r="F5631">
        <f t="shared" si="94"/>
        <v>9.9763733557680006</v>
      </c>
      <c r="H5631">
        <v>4.0901093482971191</v>
      </c>
      <c r="I5631">
        <v>57602.005959837319</v>
      </c>
      <c r="J5631">
        <f>ROUND(Table1[[#This Row],[Discharge Time (s)]]/3600,3)</f>
        <v>16.001000000000001</v>
      </c>
    </row>
    <row r="5632" spans="1:10" hidden="1">
      <c r="A5632" t="s">
        <v>11</v>
      </c>
      <c r="B5632">
        <v>7</v>
      </c>
      <c r="C5632">
        <v>368</v>
      </c>
      <c r="D5632" t="str">
        <f>IF(OR(MOD((Table1[[#This Row],[Cycle]])-1,8)=0,Table1[[#This Row],[Cycle]]=1),"Yes","No")</f>
        <v>No</v>
      </c>
      <c r="E5632">
        <v>0</v>
      </c>
      <c r="F5632">
        <f t="shared" si="94"/>
        <v>0</v>
      </c>
      <c r="H5632">
        <v>4.0901093482971191</v>
      </c>
      <c r="I5632">
        <v>0</v>
      </c>
      <c r="J5632">
        <f>ROUND(Table1[[#This Row],[Discharge Time (s)]]/3600,3)</f>
        <v>0</v>
      </c>
    </row>
    <row r="5633" spans="1:10" hidden="1">
      <c r="A5633" t="s">
        <v>11</v>
      </c>
      <c r="B5633">
        <v>7</v>
      </c>
      <c r="C5633">
        <v>369</v>
      </c>
      <c r="D5633" t="str">
        <f>IF(OR(MOD((Table1[[#This Row],[Cycle]])-1,8)=0,Table1[[#This Row],[Cycle]]=1),"Yes","No")</f>
        <v>Yes</v>
      </c>
      <c r="H5633">
        <v>4.0880203247070313</v>
      </c>
    </row>
    <row r="5634" spans="1:10" hidden="1">
      <c r="A5634" t="s">
        <v>11</v>
      </c>
      <c r="B5634">
        <v>7</v>
      </c>
      <c r="C5634">
        <v>370</v>
      </c>
      <c r="D5634" t="str">
        <f>IF(OR(MOD((Table1[[#This Row],[Cycle]])-1,8)=0,Table1[[#This Row],[Cycle]]=1),"Yes","No")</f>
        <v>No</v>
      </c>
      <c r="E5634">
        <v>9.9716238135650007E-3</v>
      </c>
      <c r="F5634">
        <f t="shared" ref="F5634:F5697" si="95">1000*E5634</f>
        <v>9.9716238135650013</v>
      </c>
      <c r="H5634">
        <v>4.3539872169494629</v>
      </c>
      <c r="I5634">
        <v>57601.991929054755</v>
      </c>
      <c r="J5634">
        <f>ROUND(Table1[[#This Row],[Discharge Time (s)]]/3600,3)</f>
        <v>16.001000000000001</v>
      </c>
    </row>
    <row r="5635" spans="1:10" hidden="1">
      <c r="A5635" t="s">
        <v>11</v>
      </c>
      <c r="B5635">
        <v>7</v>
      </c>
      <c r="C5635">
        <v>371</v>
      </c>
      <c r="D5635" t="str">
        <f>IF(OR(MOD((Table1[[#This Row],[Cycle]])-1,8)=0,Table1[[#This Row],[Cycle]]=1),"Yes","No")</f>
        <v>No</v>
      </c>
      <c r="E5635">
        <v>9.9719160569120002E-3</v>
      </c>
      <c r="F5635">
        <f t="shared" si="95"/>
        <v>9.9719160569120007</v>
      </c>
      <c r="H5635">
        <v>4.0481977462768555</v>
      </c>
      <c r="I5635">
        <v>57602.00609922158</v>
      </c>
      <c r="J5635">
        <f>ROUND(Table1[[#This Row],[Discharge Time (s)]]/3600,3)</f>
        <v>16.001000000000001</v>
      </c>
    </row>
    <row r="5636" spans="1:10" hidden="1">
      <c r="A5636" t="s">
        <v>11</v>
      </c>
      <c r="B5636">
        <v>7</v>
      </c>
      <c r="C5636">
        <v>372</v>
      </c>
      <c r="D5636" t="str">
        <f>IF(OR(MOD((Table1[[#This Row],[Cycle]])-1,8)=0,Table1[[#This Row],[Cycle]]=1),"Yes","No")</f>
        <v>No</v>
      </c>
      <c r="E5636">
        <v>9.9773856308270001E-3</v>
      </c>
      <c r="F5636">
        <f t="shared" si="95"/>
        <v>9.9773856308269995</v>
      </c>
      <c r="H5636">
        <v>4.0440630912780762</v>
      </c>
      <c r="I5636">
        <v>57602.005084658333</v>
      </c>
      <c r="J5636">
        <f>ROUND(Table1[[#This Row],[Discharge Time (s)]]/3600,3)</f>
        <v>16.001000000000001</v>
      </c>
    </row>
    <row r="5637" spans="1:10" hidden="1">
      <c r="A5637" t="s">
        <v>11</v>
      </c>
      <c r="B5637">
        <v>7</v>
      </c>
      <c r="C5637">
        <v>373</v>
      </c>
      <c r="D5637" t="str">
        <f>IF(OR(MOD((Table1[[#This Row],[Cycle]])-1,8)=0,Table1[[#This Row],[Cycle]]=1),"Yes","No")</f>
        <v>No</v>
      </c>
      <c r="E5637">
        <v>9.9890102510459995E-3</v>
      </c>
      <c r="F5637">
        <f t="shared" si="95"/>
        <v>9.9890102510460004</v>
      </c>
      <c r="H5637">
        <v>4.0461297035217285</v>
      </c>
      <c r="I5637">
        <v>57602.005554080766</v>
      </c>
      <c r="J5637">
        <f>ROUND(Table1[[#This Row],[Discharge Time (s)]]/3600,3)</f>
        <v>16.001000000000001</v>
      </c>
    </row>
    <row r="5638" spans="1:10" hidden="1">
      <c r="A5638" t="s">
        <v>11</v>
      </c>
      <c r="B5638">
        <v>7</v>
      </c>
      <c r="C5638">
        <v>374</v>
      </c>
      <c r="D5638" t="str">
        <f>IF(OR(MOD((Table1[[#This Row],[Cycle]])-1,8)=0,Table1[[#This Row],[Cycle]]=1),"Yes","No")</f>
        <v>No</v>
      </c>
      <c r="E5638">
        <v>1.0007927915038E-2</v>
      </c>
      <c r="F5638">
        <f t="shared" si="95"/>
        <v>10.007927915038</v>
      </c>
      <c r="H5638">
        <v>4.0880203247070313</v>
      </c>
      <c r="I5638">
        <v>57602.005309857137</v>
      </c>
      <c r="J5638">
        <f>ROUND(Table1[[#This Row],[Discharge Time (s)]]/3600,3)</f>
        <v>16.001000000000001</v>
      </c>
    </row>
    <row r="5639" spans="1:10" hidden="1">
      <c r="A5639" t="s">
        <v>11</v>
      </c>
      <c r="B5639">
        <v>7</v>
      </c>
      <c r="C5639">
        <v>375</v>
      </c>
      <c r="D5639" t="str">
        <f>IF(OR(MOD((Table1[[#This Row],[Cycle]])-1,8)=0,Table1[[#This Row],[Cycle]]=1),"Yes","No")</f>
        <v>No</v>
      </c>
      <c r="E5639">
        <v>1.0011965859209E-2</v>
      </c>
      <c r="F5639">
        <f t="shared" si="95"/>
        <v>10.011965859209001</v>
      </c>
      <c r="H5639">
        <v>4.0880203247070313</v>
      </c>
      <c r="I5639">
        <v>57602.003404465679</v>
      </c>
      <c r="J5639">
        <f>ROUND(Table1[[#This Row],[Discharge Time (s)]]/3600,3)</f>
        <v>16.001000000000001</v>
      </c>
    </row>
    <row r="5640" spans="1:10" hidden="1">
      <c r="A5640" t="s">
        <v>11</v>
      </c>
      <c r="B5640">
        <v>7</v>
      </c>
      <c r="C5640">
        <v>376</v>
      </c>
      <c r="D5640" t="str">
        <f>IF(OR(MOD((Table1[[#This Row],[Cycle]])-1,8)=0,Table1[[#This Row],[Cycle]]=1),"Yes","No")</f>
        <v>No</v>
      </c>
      <c r="E5640">
        <v>0</v>
      </c>
      <c r="F5640">
        <f t="shared" si="95"/>
        <v>0</v>
      </c>
      <c r="H5640">
        <v>4.0880203247070313</v>
      </c>
      <c r="I5640">
        <v>0</v>
      </c>
      <c r="J5640">
        <f>ROUND(Table1[[#This Row],[Discharge Time (s)]]/3600,3)</f>
        <v>0</v>
      </c>
    </row>
    <row r="5641" spans="1:10" hidden="1">
      <c r="A5641" t="s">
        <v>11</v>
      </c>
      <c r="B5641">
        <v>7</v>
      </c>
      <c r="C5641">
        <v>377</v>
      </c>
      <c r="D5641" t="str">
        <f>IF(OR(MOD((Table1[[#This Row],[Cycle]])-1,8)=0,Table1[[#This Row],[Cycle]]=1),"Yes","No")</f>
        <v>Yes</v>
      </c>
      <c r="E5641">
        <v>1.9961302278975E-2</v>
      </c>
      <c r="F5641">
        <f t="shared" si="95"/>
        <v>19.961302278975001</v>
      </c>
      <c r="H5641">
        <v>4.1319775581359863</v>
      </c>
      <c r="I5641">
        <v>124136.550250338</v>
      </c>
      <c r="J5641">
        <f>ROUND(Table1[[#This Row],[Discharge Time (s)]]/3600,3)</f>
        <v>34.481999999999999</v>
      </c>
    </row>
    <row r="5642" spans="1:10" hidden="1">
      <c r="A5642" t="s">
        <v>11</v>
      </c>
      <c r="B5642">
        <v>7</v>
      </c>
      <c r="C5642">
        <v>378</v>
      </c>
      <c r="D5642" t="str">
        <f>IF(OR(MOD((Table1[[#This Row],[Cycle]])-1,8)=0,Table1[[#This Row],[Cycle]]=1),"Yes","No")</f>
        <v>No</v>
      </c>
      <c r="E5642">
        <v>1.0011739251346E-2</v>
      </c>
      <c r="F5642">
        <f t="shared" si="95"/>
        <v>10.011739251346</v>
      </c>
      <c r="H5642">
        <v>4.3122110366821289</v>
      </c>
      <c r="I5642">
        <v>57601.997119680775</v>
      </c>
      <c r="J5642">
        <f>ROUND(Table1[[#This Row],[Discharge Time (s)]]/3600,3)</f>
        <v>16.001000000000001</v>
      </c>
    </row>
    <row r="5643" spans="1:10" hidden="1">
      <c r="A5643" t="s">
        <v>11</v>
      </c>
      <c r="B5643">
        <v>7</v>
      </c>
      <c r="C5643">
        <v>379</v>
      </c>
      <c r="D5643" t="str">
        <f>IF(OR(MOD((Table1[[#This Row],[Cycle]])-1,8)=0,Table1[[#This Row],[Cycle]]=1),"Yes","No")</f>
        <v>No</v>
      </c>
      <c r="E5643">
        <v>1.0010235237617E-2</v>
      </c>
      <c r="F5643">
        <f t="shared" si="95"/>
        <v>10.010235237617</v>
      </c>
      <c r="H5643">
        <v>4.1738028526306152</v>
      </c>
      <c r="I5643">
        <v>57602.01766035668</v>
      </c>
      <c r="J5643">
        <f>ROUND(Table1[[#This Row],[Discharge Time (s)]]/3600,3)</f>
        <v>16.001000000000001</v>
      </c>
    </row>
    <row r="5644" spans="1:10" hidden="1">
      <c r="A5644" t="s">
        <v>11</v>
      </c>
      <c r="B5644">
        <v>7</v>
      </c>
      <c r="C5644">
        <v>380</v>
      </c>
      <c r="D5644" t="str">
        <f>IF(OR(MOD((Table1[[#This Row],[Cycle]])-1,8)=0,Table1[[#This Row],[Cycle]]=1),"Yes","No")</f>
        <v>No</v>
      </c>
      <c r="E5644">
        <v>1.0012183517428001E-2</v>
      </c>
      <c r="F5644">
        <f t="shared" si="95"/>
        <v>10.012183517428001</v>
      </c>
      <c r="H5644">
        <v>4.1319775581359863</v>
      </c>
      <c r="I5644">
        <v>57602.005457632855</v>
      </c>
      <c r="J5644">
        <f>ROUND(Table1[[#This Row],[Discharge Time (s)]]/3600,3)</f>
        <v>16.001000000000001</v>
      </c>
    </row>
    <row r="5645" spans="1:10" hidden="1">
      <c r="A5645" t="s">
        <v>11</v>
      </c>
      <c r="B5645">
        <v>7</v>
      </c>
      <c r="C5645">
        <v>381</v>
      </c>
      <c r="D5645" t="str">
        <f>IF(OR(MOD((Table1[[#This Row],[Cycle]])-1,8)=0,Table1[[#This Row],[Cycle]]=1),"Yes","No")</f>
        <v>No</v>
      </c>
      <c r="E5645">
        <v>1.0014328243195999E-2</v>
      </c>
      <c r="F5645">
        <f t="shared" si="95"/>
        <v>10.014328243195999</v>
      </c>
      <c r="H5645">
        <v>4.1319775581359863</v>
      </c>
      <c r="I5645">
        <v>57601.99078068565</v>
      </c>
      <c r="J5645">
        <f>ROUND(Table1[[#This Row],[Discharge Time (s)]]/3600,3)</f>
        <v>16.001000000000001</v>
      </c>
    </row>
    <row r="5646" spans="1:10" hidden="1">
      <c r="A5646" t="s">
        <v>11</v>
      </c>
      <c r="B5646">
        <v>7</v>
      </c>
      <c r="C5646">
        <v>382</v>
      </c>
      <c r="D5646" t="str">
        <f>IF(OR(MOD((Table1[[#This Row],[Cycle]])-1,8)=0,Table1[[#This Row],[Cycle]]=1),"Yes","No")</f>
        <v>No</v>
      </c>
      <c r="E5646">
        <v>1.0015323652818001E-2</v>
      </c>
      <c r="F5646">
        <f t="shared" si="95"/>
        <v>10.015323652818001</v>
      </c>
      <c r="H5646">
        <v>4.1695461273193359</v>
      </c>
      <c r="I5646">
        <v>57600.038956519245</v>
      </c>
      <c r="J5646">
        <f>ROUND(Table1[[#This Row],[Discharge Time (s)]]/3600,3)</f>
        <v>16</v>
      </c>
    </row>
    <row r="5647" spans="1:10" hidden="1">
      <c r="A5647" t="s">
        <v>11</v>
      </c>
      <c r="B5647">
        <v>7</v>
      </c>
      <c r="C5647">
        <v>383</v>
      </c>
      <c r="D5647" t="str">
        <f>IF(OR(MOD((Table1[[#This Row],[Cycle]])-1,8)=0,Table1[[#This Row],[Cycle]]=1),"Yes","No")</f>
        <v>No</v>
      </c>
      <c r="E5647">
        <v>1.0005972634376E-2</v>
      </c>
      <c r="F5647">
        <f t="shared" si="95"/>
        <v>10.005972634376</v>
      </c>
      <c r="H5647">
        <v>4.1738028526306152</v>
      </c>
      <c r="I5647">
        <v>57602.005588937347</v>
      </c>
      <c r="J5647">
        <f>ROUND(Table1[[#This Row],[Discharge Time (s)]]/3600,3)</f>
        <v>16.001000000000001</v>
      </c>
    </row>
    <row r="5648" spans="1:10" hidden="1">
      <c r="A5648" t="s">
        <v>11</v>
      </c>
      <c r="B5648">
        <v>7</v>
      </c>
      <c r="C5648">
        <v>384</v>
      </c>
      <c r="D5648" t="str">
        <f>IF(OR(MOD((Table1[[#This Row],[Cycle]])-1,8)=0,Table1[[#This Row],[Cycle]]=1),"Yes","No")</f>
        <v>No</v>
      </c>
      <c r="E5648">
        <v>0</v>
      </c>
      <c r="F5648">
        <f t="shared" si="95"/>
        <v>0</v>
      </c>
      <c r="H5648">
        <v>4.1738028526306152</v>
      </c>
      <c r="I5648">
        <v>0</v>
      </c>
      <c r="J5648">
        <f>ROUND(Table1[[#This Row],[Discharge Time (s)]]/3600,3)</f>
        <v>0</v>
      </c>
    </row>
    <row r="5649" spans="1:10" hidden="1">
      <c r="A5649" t="s">
        <v>11</v>
      </c>
      <c r="B5649">
        <v>7</v>
      </c>
      <c r="C5649">
        <v>385</v>
      </c>
      <c r="D5649" t="str">
        <f>IF(OR(MOD((Table1[[#This Row],[Cycle]])-1,8)=0,Table1[[#This Row],[Cycle]]=1),"Yes","No")</f>
        <v>Yes</v>
      </c>
      <c r="E5649">
        <v>1.9953448361325E-2</v>
      </c>
      <c r="F5649">
        <f t="shared" si="95"/>
        <v>19.953448361324998</v>
      </c>
      <c r="H5649">
        <v>4.0041956901550293</v>
      </c>
      <c r="I5649">
        <v>124399.82386353196</v>
      </c>
      <c r="J5649">
        <f>ROUND(Table1[[#This Row],[Discharge Time (s)]]/3600,3)</f>
        <v>34.555999999999997</v>
      </c>
    </row>
    <row r="5650" spans="1:10" hidden="1">
      <c r="A5650" t="s">
        <v>11</v>
      </c>
      <c r="B5650">
        <v>7</v>
      </c>
      <c r="C5650">
        <v>386</v>
      </c>
      <c r="D5650" t="str">
        <f>IF(OR(MOD((Table1[[#This Row],[Cycle]])-1,8)=0,Table1[[#This Row],[Cycle]]=1),"Yes","No")</f>
        <v>No</v>
      </c>
      <c r="E5650">
        <v>9.991328356787E-3</v>
      </c>
      <c r="F5650">
        <f t="shared" si="95"/>
        <v>9.9913283567869993</v>
      </c>
      <c r="H5650">
        <v>4.3517632484436035</v>
      </c>
      <c r="I5650">
        <v>57602.005635908601</v>
      </c>
      <c r="J5650">
        <f>ROUND(Table1[[#This Row],[Discharge Time (s)]]/3600,3)</f>
        <v>16.001000000000001</v>
      </c>
    </row>
    <row r="5651" spans="1:10" hidden="1">
      <c r="A5651" t="s">
        <v>11</v>
      </c>
      <c r="B5651">
        <v>7</v>
      </c>
      <c r="C5651">
        <v>387</v>
      </c>
      <c r="D5651" t="str">
        <f>IF(OR(MOD((Table1[[#This Row],[Cycle]])-1,8)=0,Table1[[#This Row],[Cycle]]=1),"Yes","No")</f>
        <v>No</v>
      </c>
      <c r="E5651">
        <v>9.9925041747749993E-3</v>
      </c>
      <c r="F5651">
        <f t="shared" si="95"/>
        <v>9.9925041747750001</v>
      </c>
      <c r="H5651">
        <v>4.0880203247070313</v>
      </c>
      <c r="I5651">
        <v>57602.005626938393</v>
      </c>
      <c r="J5651">
        <f>ROUND(Table1[[#This Row],[Discharge Time (s)]]/3600,3)</f>
        <v>16.001000000000001</v>
      </c>
    </row>
    <row r="5652" spans="1:10" hidden="1">
      <c r="A5652" t="s">
        <v>11</v>
      </c>
      <c r="B5652">
        <v>7</v>
      </c>
      <c r="C5652">
        <v>388</v>
      </c>
      <c r="D5652" t="str">
        <f>IF(OR(MOD((Table1[[#This Row],[Cycle]])-1,8)=0,Table1[[#This Row],[Cycle]]=1),"Yes","No")</f>
        <v>No</v>
      </c>
      <c r="E5652">
        <v>9.9948486514969993E-3</v>
      </c>
      <c r="F5652">
        <f t="shared" si="95"/>
        <v>9.9948486514969996</v>
      </c>
      <c r="H5652">
        <v>4.2134361267089844</v>
      </c>
      <c r="I5652">
        <v>57602.00559469992</v>
      </c>
      <c r="J5652">
        <f>ROUND(Table1[[#This Row],[Discharge Time (s)]]/3600,3)</f>
        <v>16.001000000000001</v>
      </c>
    </row>
    <row r="5653" spans="1:10" hidden="1">
      <c r="A5653" t="s">
        <v>11</v>
      </c>
      <c r="B5653">
        <v>7</v>
      </c>
      <c r="C5653">
        <v>389</v>
      </c>
      <c r="D5653" t="str">
        <f>IF(OR(MOD((Table1[[#This Row],[Cycle]])-1,8)=0,Table1[[#This Row],[Cycle]]=1),"Yes","No")</f>
        <v>No</v>
      </c>
      <c r="E5653">
        <v>9.9948884280240003E-3</v>
      </c>
      <c r="F5653">
        <f t="shared" si="95"/>
        <v>9.9948884280239998</v>
      </c>
      <c r="H5653">
        <v>4.0041956901550293</v>
      </c>
      <c r="I5653">
        <v>57602.005829198097</v>
      </c>
      <c r="J5653">
        <f>ROUND(Table1[[#This Row],[Discharge Time (s)]]/3600,3)</f>
        <v>16.001000000000001</v>
      </c>
    </row>
    <row r="5654" spans="1:10" hidden="1">
      <c r="A5654" t="s">
        <v>11</v>
      </c>
      <c r="B5654">
        <v>7</v>
      </c>
      <c r="C5654">
        <v>390</v>
      </c>
      <c r="D5654" t="str">
        <f>IF(OR(MOD((Table1[[#This Row],[Cycle]])-1,8)=0,Table1[[#This Row],[Cycle]]=1),"Yes","No")</f>
        <v>No</v>
      </c>
      <c r="E5654">
        <v>9.9944401735429997E-3</v>
      </c>
      <c r="F5654">
        <f t="shared" si="95"/>
        <v>9.9944401735429995</v>
      </c>
      <c r="H5654">
        <v>4.0880203247070313</v>
      </c>
      <c r="I5654">
        <v>57600.039664676289</v>
      </c>
      <c r="J5654">
        <f>ROUND(Table1[[#This Row],[Discharge Time (s)]]/3600,3)</f>
        <v>16</v>
      </c>
    </row>
    <row r="5655" spans="1:10" hidden="1">
      <c r="A5655" t="s">
        <v>11</v>
      </c>
      <c r="B5655">
        <v>7</v>
      </c>
      <c r="C5655">
        <v>391</v>
      </c>
      <c r="D5655" t="str">
        <f>IF(OR(MOD((Table1[[#This Row],[Cycle]])-1,8)=0,Table1[[#This Row],[Cycle]]=1),"Yes","No")</f>
        <v>No</v>
      </c>
      <c r="E5655">
        <v>9.9900470457819999E-3</v>
      </c>
      <c r="F5655">
        <f t="shared" si="95"/>
        <v>9.9900470457819992</v>
      </c>
      <c r="H5655">
        <v>4.0859336853027344</v>
      </c>
      <c r="I5655">
        <v>57602.005265856918</v>
      </c>
      <c r="J5655">
        <f>ROUND(Table1[[#This Row],[Discharge Time (s)]]/3600,3)</f>
        <v>16.001000000000001</v>
      </c>
    </row>
    <row r="5656" spans="1:10" hidden="1">
      <c r="A5656" t="s">
        <v>11</v>
      </c>
      <c r="B5656">
        <v>7</v>
      </c>
      <c r="C5656">
        <v>392</v>
      </c>
      <c r="D5656" t="str">
        <f>IF(OR(MOD((Table1[[#This Row],[Cycle]])-1,8)=0,Table1[[#This Row],[Cycle]]=1),"Yes","No")</f>
        <v>No</v>
      </c>
      <c r="E5656">
        <v>0</v>
      </c>
      <c r="F5656">
        <f t="shared" si="95"/>
        <v>0</v>
      </c>
      <c r="H5656">
        <v>4.0859336853027344</v>
      </c>
      <c r="I5656">
        <v>0</v>
      </c>
      <c r="J5656">
        <f>ROUND(Table1[[#This Row],[Discharge Time (s)]]/3600,3)</f>
        <v>0</v>
      </c>
    </row>
    <row r="5657" spans="1:10">
      <c r="A5657" t="s">
        <v>10</v>
      </c>
      <c r="B5657">
        <v>8</v>
      </c>
      <c r="C5657" s="13">
        <v>2</v>
      </c>
      <c r="D5657" t="str">
        <f>IF(OR(MOD((Table1[[#This Row],[Cycle]])-1,8)=0,Table1[[#This Row],[Cycle]]=1),"Yes","No")</f>
        <v>No</v>
      </c>
      <c r="E5657">
        <v>1.0156451823117E-2</v>
      </c>
      <c r="F5657">
        <f t="shared" si="95"/>
        <v>10.156451823117001</v>
      </c>
      <c r="H5657">
        <v>1.8886923789978027</v>
      </c>
      <c r="I5657">
        <v>57600.014124534355</v>
      </c>
      <c r="J5657">
        <f>ROUND(Table1[[#This Row],[Discharge Time (s)]]/3600,3)</f>
        <v>16</v>
      </c>
    </row>
    <row r="5658" spans="1:10">
      <c r="A5658" t="s">
        <v>10</v>
      </c>
      <c r="B5658">
        <v>8</v>
      </c>
      <c r="C5658" s="13">
        <v>3</v>
      </c>
      <c r="D5658" t="str">
        <f>IF(OR(MOD((Table1[[#This Row],[Cycle]])-1,8)=0,Table1[[#This Row],[Cycle]]=1),"Yes","No")</f>
        <v>No</v>
      </c>
      <c r="E5658">
        <v>1.0151845244526E-2</v>
      </c>
      <c r="F5658">
        <f t="shared" si="95"/>
        <v>10.151845244525999</v>
      </c>
      <c r="H5658">
        <v>1.3616154193878174</v>
      </c>
      <c r="I5658">
        <v>57600.009984774595</v>
      </c>
      <c r="J5658">
        <f>ROUND(Table1[[#This Row],[Discharge Time (s)]]/3600,3)</f>
        <v>16</v>
      </c>
    </row>
    <row r="5659" spans="1:10">
      <c r="A5659" t="s">
        <v>10</v>
      </c>
      <c r="B5659">
        <v>8</v>
      </c>
      <c r="C5659" s="13">
        <v>4</v>
      </c>
      <c r="D5659" t="str">
        <f>IF(OR(MOD((Table1[[#This Row],[Cycle]])-1,8)=0,Table1[[#This Row],[Cycle]]=1),"Yes","No")</f>
        <v>No</v>
      </c>
      <c r="E5659">
        <v>1.0149446461329001E-2</v>
      </c>
      <c r="F5659">
        <f t="shared" si="95"/>
        <v>10.149446461329001</v>
      </c>
      <c r="H5659">
        <v>1.319035530090332</v>
      </c>
      <c r="I5659">
        <v>57600.01492607368</v>
      </c>
      <c r="J5659">
        <f>ROUND(Table1[[#This Row],[Discharge Time (s)]]/3600,3)</f>
        <v>16</v>
      </c>
    </row>
    <row r="5660" spans="1:10">
      <c r="A5660" t="s">
        <v>10</v>
      </c>
      <c r="B5660">
        <v>8</v>
      </c>
      <c r="C5660" s="13">
        <v>5</v>
      </c>
      <c r="D5660" t="str">
        <f>IF(OR(MOD((Table1[[#This Row],[Cycle]])-1,8)=0,Table1[[#This Row],[Cycle]]=1),"Yes","No")</f>
        <v>No</v>
      </c>
      <c r="E5660">
        <v>1.0159416851912E-2</v>
      </c>
      <c r="F5660">
        <f t="shared" si="95"/>
        <v>10.159416851912001</v>
      </c>
      <c r="H5660">
        <v>1.4479871988296509</v>
      </c>
      <c r="I5660">
        <v>57601.98059489653</v>
      </c>
      <c r="J5660">
        <f>ROUND(Table1[[#This Row],[Discharge Time (s)]]/3600,3)</f>
        <v>16.001000000000001</v>
      </c>
    </row>
    <row r="5661" spans="1:10">
      <c r="A5661" t="s">
        <v>10</v>
      </c>
      <c r="B5661">
        <v>8</v>
      </c>
      <c r="C5661" s="13">
        <v>6</v>
      </c>
      <c r="D5661" t="str">
        <f>IF(OR(MOD((Table1[[#This Row],[Cycle]])-1,8)=0,Table1[[#This Row],[Cycle]]=1),"Yes","No")</f>
        <v>No</v>
      </c>
      <c r="E5661">
        <v>1.0157526248090999E-2</v>
      </c>
      <c r="F5661">
        <f t="shared" si="95"/>
        <v>10.157526248090999</v>
      </c>
      <c r="H5661">
        <v>1.3183636665344238</v>
      </c>
      <c r="I5661">
        <v>57600.016706485083</v>
      </c>
      <c r="J5661">
        <f>ROUND(Table1[[#This Row],[Discharge Time (s)]]/3600,3)</f>
        <v>16</v>
      </c>
    </row>
    <row r="5662" spans="1:10">
      <c r="A5662" t="s">
        <v>10</v>
      </c>
      <c r="B5662">
        <v>8</v>
      </c>
      <c r="C5662" s="13">
        <v>7</v>
      </c>
      <c r="D5662" t="str">
        <f>IF(OR(MOD((Table1[[#This Row],[Cycle]])-1,8)=0,Table1[[#This Row],[Cycle]]=1),"Yes","No")</f>
        <v>No</v>
      </c>
      <c r="E5662">
        <v>1.0154965129651E-2</v>
      </c>
      <c r="F5662">
        <f t="shared" si="95"/>
        <v>10.154965129651</v>
      </c>
      <c r="H5662">
        <v>1.4479871988296509</v>
      </c>
      <c r="I5662">
        <v>57600.014729206363</v>
      </c>
      <c r="J5662">
        <f>ROUND(Table1[[#This Row],[Discharge Time (s)]]/3600,3)</f>
        <v>16</v>
      </c>
    </row>
    <row r="5663" spans="1:10">
      <c r="A5663" t="s">
        <v>10</v>
      </c>
      <c r="B5663">
        <v>8</v>
      </c>
      <c r="C5663" s="13">
        <v>8</v>
      </c>
      <c r="D5663" t="str">
        <f>IF(OR(MOD((Table1[[#This Row],[Cycle]])-1,8)=0,Table1[[#This Row],[Cycle]]=1),"Yes","No")</f>
        <v>No</v>
      </c>
      <c r="E5663">
        <v>0</v>
      </c>
      <c r="F5663">
        <f t="shared" si="95"/>
        <v>0</v>
      </c>
      <c r="H5663">
        <v>1.4479871988296509</v>
      </c>
      <c r="I5663">
        <v>0</v>
      </c>
      <c r="J5663">
        <f>ROUND(Table1[[#This Row],[Discharge Time (s)]]/3600,3)</f>
        <v>0</v>
      </c>
    </row>
    <row r="5664" spans="1:10">
      <c r="A5664" t="s">
        <v>10</v>
      </c>
      <c r="B5664">
        <v>8</v>
      </c>
      <c r="C5664" s="13">
        <v>10</v>
      </c>
      <c r="D5664" t="str">
        <f>IF(OR(MOD((Table1[[#This Row],[Cycle]])-1,8)=0,Table1[[#This Row],[Cycle]]=1),"Yes","No")</f>
        <v>No</v>
      </c>
      <c r="E5664">
        <v>1.015516406144E-2</v>
      </c>
      <c r="F5664">
        <f t="shared" si="95"/>
        <v>10.155164061440001</v>
      </c>
      <c r="H5664">
        <v>1.7999298572540283</v>
      </c>
      <c r="I5664">
        <v>57601.989132387665</v>
      </c>
      <c r="J5664">
        <f>ROUND(Table1[[#This Row],[Discharge Time (s)]]/3600,3)</f>
        <v>16.001000000000001</v>
      </c>
    </row>
    <row r="5665" spans="1:10">
      <c r="A5665" t="s">
        <v>10</v>
      </c>
      <c r="B5665">
        <v>8</v>
      </c>
      <c r="C5665" s="13">
        <v>11</v>
      </c>
      <c r="D5665" t="str">
        <f>IF(OR(MOD((Table1[[#This Row],[Cycle]])-1,8)=0,Table1[[#This Row],[Cycle]]=1),"Yes","No")</f>
        <v>No</v>
      </c>
      <c r="E5665">
        <v>1.0153377260265E-2</v>
      </c>
      <c r="F5665">
        <f t="shared" si="95"/>
        <v>10.153377260265</v>
      </c>
      <c r="H5665">
        <v>1.3183636665344238</v>
      </c>
      <c r="I5665">
        <v>57601.976302497889</v>
      </c>
      <c r="J5665">
        <f>ROUND(Table1[[#This Row],[Discharge Time (s)]]/3600,3)</f>
        <v>16.001000000000001</v>
      </c>
    </row>
    <row r="5666" spans="1:10">
      <c r="A5666" t="s">
        <v>10</v>
      </c>
      <c r="B5666">
        <v>8</v>
      </c>
      <c r="C5666" s="13">
        <v>12</v>
      </c>
      <c r="D5666" t="str">
        <f>IF(OR(MOD((Table1[[#This Row],[Cycle]])-1,8)=0,Table1[[#This Row],[Cycle]]=1),"Yes","No")</f>
        <v>No</v>
      </c>
      <c r="E5666">
        <v>1.0154665101603001E-2</v>
      </c>
      <c r="F5666">
        <f t="shared" si="95"/>
        <v>10.154665101603001</v>
      </c>
      <c r="H5666">
        <v>1.3609225749969482</v>
      </c>
      <c r="I5666">
        <v>57601.97663201495</v>
      </c>
      <c r="J5666">
        <f>ROUND(Table1[[#This Row],[Discharge Time (s)]]/3600,3)</f>
        <v>16.001000000000001</v>
      </c>
    </row>
    <row r="5667" spans="1:10">
      <c r="A5667" t="s">
        <v>10</v>
      </c>
      <c r="B5667">
        <v>8</v>
      </c>
      <c r="C5667" s="13">
        <v>13</v>
      </c>
      <c r="D5667" t="str">
        <f>IF(OR(MOD((Table1[[#This Row],[Cycle]])-1,8)=0,Table1[[#This Row],[Cycle]]=1),"Yes","No")</f>
        <v>No</v>
      </c>
      <c r="E5667">
        <v>1.0159910482504E-2</v>
      </c>
      <c r="F5667">
        <f t="shared" si="95"/>
        <v>10.159910482503999</v>
      </c>
      <c r="H5667">
        <v>1.4479871988296509</v>
      </c>
      <c r="I5667">
        <v>57600.010856863941</v>
      </c>
      <c r="J5667">
        <f>ROUND(Table1[[#This Row],[Discharge Time (s)]]/3600,3)</f>
        <v>16</v>
      </c>
    </row>
    <row r="5668" spans="1:10">
      <c r="A5668" t="s">
        <v>10</v>
      </c>
      <c r="B5668">
        <v>8</v>
      </c>
      <c r="C5668" s="13">
        <v>14</v>
      </c>
      <c r="D5668" t="str">
        <f>IF(OR(MOD((Table1[[#This Row],[Cycle]])-1,8)=0,Table1[[#This Row],[Cycle]]=1),"Yes","No")</f>
        <v>No</v>
      </c>
      <c r="E5668">
        <v>1.0157063540124E-2</v>
      </c>
      <c r="F5668">
        <f t="shared" si="95"/>
        <v>10.157063540124</v>
      </c>
      <c r="H5668">
        <v>1.4048233032226563</v>
      </c>
      <c r="I5668">
        <v>57600.00962610323</v>
      </c>
      <c r="J5668">
        <f>ROUND(Table1[[#This Row],[Discharge Time (s)]]/3600,3)</f>
        <v>16</v>
      </c>
    </row>
    <row r="5669" spans="1:10">
      <c r="A5669" t="s">
        <v>10</v>
      </c>
      <c r="B5669">
        <v>8</v>
      </c>
      <c r="C5669" s="13">
        <v>15</v>
      </c>
      <c r="D5669" t="str">
        <f>IF(OR(MOD((Table1[[#This Row],[Cycle]])-1,8)=0,Table1[[#This Row],[Cycle]]=1),"Yes","No")</f>
        <v>No</v>
      </c>
      <c r="E5669">
        <v>1.0165917760426E-2</v>
      </c>
      <c r="F5669">
        <f t="shared" si="95"/>
        <v>10.165917760426</v>
      </c>
      <c r="H5669">
        <v>1.3176923990249634</v>
      </c>
      <c r="I5669">
        <v>57600.018028333245</v>
      </c>
      <c r="J5669">
        <f>ROUND(Table1[[#This Row],[Discharge Time (s)]]/3600,3)</f>
        <v>16</v>
      </c>
    </row>
    <row r="5670" spans="1:10">
      <c r="A5670" t="s">
        <v>10</v>
      </c>
      <c r="B5670">
        <v>8</v>
      </c>
      <c r="C5670" s="13">
        <v>16</v>
      </c>
      <c r="D5670" t="str">
        <f>IF(OR(MOD((Table1[[#This Row],[Cycle]])-1,8)=0,Table1[[#This Row],[Cycle]]=1),"Yes","No")</f>
        <v>No</v>
      </c>
      <c r="E5670">
        <v>0</v>
      </c>
      <c r="F5670">
        <f t="shared" si="95"/>
        <v>0</v>
      </c>
      <c r="H5670">
        <v>1.3176923990249634</v>
      </c>
      <c r="I5670">
        <v>0</v>
      </c>
      <c r="J5670">
        <f>ROUND(Table1[[#This Row],[Discharge Time (s)]]/3600,3)</f>
        <v>0</v>
      </c>
    </row>
    <row r="5671" spans="1:10">
      <c r="A5671" t="s">
        <v>10</v>
      </c>
      <c r="B5671">
        <v>8</v>
      </c>
      <c r="C5671" s="13">
        <v>18</v>
      </c>
      <c r="D5671" t="str">
        <f>IF(OR(MOD((Table1[[#This Row],[Cycle]])-1,8)=0,Table1[[#This Row],[Cycle]]=1),"Yes","No")</f>
        <v>No</v>
      </c>
      <c r="E5671">
        <v>1.0176989922401E-2</v>
      </c>
      <c r="F5671">
        <f t="shared" si="95"/>
        <v>10.176989922401001</v>
      </c>
      <c r="H5671">
        <v>1.7569230794906616</v>
      </c>
      <c r="I5671">
        <v>57600.010573588006</v>
      </c>
      <c r="J5671">
        <f>ROUND(Table1[[#This Row],[Discharge Time (s)]]/3600,3)</f>
        <v>16</v>
      </c>
    </row>
    <row r="5672" spans="1:10">
      <c r="A5672" t="s">
        <v>10</v>
      </c>
      <c r="B5672">
        <v>8</v>
      </c>
      <c r="C5672" s="13">
        <v>19</v>
      </c>
      <c r="D5672" t="str">
        <f>IF(OR(MOD((Table1[[#This Row],[Cycle]])-1,8)=0,Table1[[#This Row],[Cycle]]=1),"Yes","No")</f>
        <v>No</v>
      </c>
      <c r="E5672">
        <v>1.0177938751941E-2</v>
      </c>
      <c r="F5672">
        <f t="shared" si="95"/>
        <v>10.177938751940999</v>
      </c>
      <c r="H5672">
        <v>1.4048233032226563</v>
      </c>
      <c r="I5672">
        <v>57600.010492631132</v>
      </c>
      <c r="J5672">
        <f>ROUND(Table1[[#This Row],[Discharge Time (s)]]/3600,3)</f>
        <v>16</v>
      </c>
    </row>
    <row r="5673" spans="1:10">
      <c r="A5673" t="s">
        <v>10</v>
      </c>
      <c r="B5673">
        <v>8</v>
      </c>
      <c r="C5673" s="13">
        <v>20</v>
      </c>
      <c r="D5673" t="str">
        <f>IF(OR(MOD((Table1[[#This Row],[Cycle]])-1,8)=0,Table1[[#This Row],[Cycle]]=1),"Yes","No")</f>
        <v>No</v>
      </c>
      <c r="E5673">
        <v>1.0174374764148E-2</v>
      </c>
      <c r="F5673">
        <f t="shared" si="95"/>
        <v>10.174374764148</v>
      </c>
      <c r="H5673">
        <v>1.3609225749969482</v>
      </c>
      <c r="I5673">
        <v>57600.010882303963</v>
      </c>
      <c r="J5673">
        <f>ROUND(Table1[[#This Row],[Discharge Time (s)]]/3600,3)</f>
        <v>16</v>
      </c>
    </row>
    <row r="5674" spans="1:10">
      <c r="A5674" t="s">
        <v>10</v>
      </c>
      <c r="B5674">
        <v>8</v>
      </c>
      <c r="C5674" s="13">
        <v>21</v>
      </c>
      <c r="D5674" t="str">
        <f>IF(OR(MOD((Table1[[#This Row],[Cycle]])-1,8)=0,Table1[[#This Row],[Cycle]]=1),"Yes","No")</f>
        <v>No</v>
      </c>
      <c r="E5674">
        <v>1.0173197195739E-2</v>
      </c>
      <c r="F5674">
        <f t="shared" si="95"/>
        <v>10.173197195739</v>
      </c>
      <c r="H5674">
        <v>1.4055385589599609</v>
      </c>
      <c r="I5674">
        <v>57601.97650178046</v>
      </c>
      <c r="J5674">
        <f>ROUND(Table1[[#This Row],[Discharge Time (s)]]/3600,3)</f>
        <v>16.001000000000001</v>
      </c>
    </row>
    <row r="5675" spans="1:10">
      <c r="A5675" t="s">
        <v>10</v>
      </c>
      <c r="B5675">
        <v>8</v>
      </c>
      <c r="C5675" s="13">
        <v>22</v>
      </c>
      <c r="D5675" t="str">
        <f>IF(OR(MOD((Table1[[#This Row],[Cycle]])-1,8)=0,Table1[[#This Row],[Cycle]]=1),"Yes","No")</f>
        <v>No</v>
      </c>
      <c r="E5675">
        <v>1.0177803246434001E-2</v>
      </c>
      <c r="F5675">
        <f t="shared" si="95"/>
        <v>10.177803246434001</v>
      </c>
      <c r="H5675">
        <v>1.4487240314483643</v>
      </c>
      <c r="I5675">
        <v>57600.010659545354</v>
      </c>
      <c r="J5675">
        <f>ROUND(Table1[[#This Row],[Discharge Time (s)]]/3600,3)</f>
        <v>16</v>
      </c>
    </row>
    <row r="5676" spans="1:10">
      <c r="A5676" t="s">
        <v>10</v>
      </c>
      <c r="B5676">
        <v>8</v>
      </c>
      <c r="C5676" s="13">
        <v>23</v>
      </c>
      <c r="D5676" t="str">
        <f>IF(OR(MOD((Table1[[#This Row],[Cycle]])-1,8)=0,Table1[[#This Row],[Cycle]]=1),"Yes","No")</f>
        <v>No</v>
      </c>
      <c r="E5676">
        <v>1.0173691175047E-2</v>
      </c>
      <c r="F5676">
        <f t="shared" si="95"/>
        <v>10.173691175046999</v>
      </c>
      <c r="H5676">
        <v>1.4041087627410889</v>
      </c>
      <c r="I5676">
        <v>57600.010747283864</v>
      </c>
      <c r="J5676">
        <f>ROUND(Table1[[#This Row],[Discharge Time (s)]]/3600,3)</f>
        <v>16</v>
      </c>
    </row>
    <row r="5677" spans="1:10">
      <c r="A5677" t="s">
        <v>10</v>
      </c>
      <c r="B5677">
        <v>8</v>
      </c>
      <c r="C5677" s="13">
        <v>24</v>
      </c>
      <c r="D5677" t="str">
        <f>IF(OR(MOD((Table1[[#This Row],[Cycle]])-1,8)=0,Table1[[#This Row],[Cycle]]=1),"Yes","No")</f>
        <v>No</v>
      </c>
      <c r="E5677">
        <v>0</v>
      </c>
      <c r="F5677">
        <f t="shared" si="95"/>
        <v>0</v>
      </c>
      <c r="H5677">
        <v>1.4041087627410889</v>
      </c>
      <c r="I5677">
        <v>0</v>
      </c>
      <c r="J5677">
        <f>ROUND(Table1[[#This Row],[Discharge Time (s)]]/3600,3)</f>
        <v>0</v>
      </c>
    </row>
    <row r="5678" spans="1:10">
      <c r="A5678" t="s">
        <v>10</v>
      </c>
      <c r="B5678">
        <v>8</v>
      </c>
      <c r="C5678" s="13">
        <v>26</v>
      </c>
      <c r="D5678" t="str">
        <f>IF(OR(MOD((Table1[[#This Row],[Cycle]])-1,8)=0,Table1[[#This Row],[Cycle]]=1),"Yes","No")</f>
        <v>No</v>
      </c>
      <c r="E5678">
        <v>1.0163536019723999E-2</v>
      </c>
      <c r="F5678">
        <f t="shared" si="95"/>
        <v>10.163536019723999</v>
      </c>
      <c r="H5678">
        <v>1.8008462190628052</v>
      </c>
      <c r="I5678">
        <v>57600.010539035211</v>
      </c>
      <c r="J5678">
        <f>ROUND(Table1[[#This Row],[Discharge Time (s)]]/3600,3)</f>
        <v>16</v>
      </c>
    </row>
    <row r="5679" spans="1:10">
      <c r="A5679" t="s">
        <v>10</v>
      </c>
      <c r="B5679">
        <v>8</v>
      </c>
      <c r="C5679" s="13">
        <v>27</v>
      </c>
      <c r="D5679" t="str">
        <f>IF(OR(MOD((Table1[[#This Row],[Cycle]])-1,8)=0,Table1[[#This Row],[Cycle]]=1),"Yes","No")</f>
        <v>No</v>
      </c>
      <c r="E5679">
        <v>1.0161657801662E-2</v>
      </c>
      <c r="F5679">
        <f t="shared" si="95"/>
        <v>10.161657801662001</v>
      </c>
      <c r="H5679">
        <v>1.4494615793228149</v>
      </c>
      <c r="I5679">
        <v>57601.975313850584</v>
      </c>
      <c r="J5679">
        <f>ROUND(Table1[[#This Row],[Discharge Time (s)]]/3600,3)</f>
        <v>16.001000000000001</v>
      </c>
    </row>
    <row r="5680" spans="1:10">
      <c r="A5680" t="s">
        <v>10</v>
      </c>
      <c r="B5680">
        <v>8</v>
      </c>
      <c r="C5680" s="13">
        <v>28</v>
      </c>
      <c r="D5680" t="str">
        <f>IF(OR(MOD((Table1[[#This Row],[Cycle]])-1,8)=0,Table1[[#This Row],[Cycle]]=1),"Yes","No")</f>
        <v>No</v>
      </c>
      <c r="E5680">
        <v>1.0162361092366999E-2</v>
      </c>
      <c r="F5680">
        <f t="shared" si="95"/>
        <v>10.162361092367</v>
      </c>
      <c r="H5680">
        <v>1.4494615793228149</v>
      </c>
      <c r="I5680">
        <v>57600.010552568725</v>
      </c>
      <c r="J5680">
        <f>ROUND(Table1[[#This Row],[Discharge Time (s)]]/3600,3)</f>
        <v>16</v>
      </c>
    </row>
    <row r="5681" spans="1:10">
      <c r="A5681" t="s">
        <v>10</v>
      </c>
      <c r="B5681">
        <v>8</v>
      </c>
      <c r="C5681" s="13">
        <v>29</v>
      </c>
      <c r="D5681" t="str">
        <f>IF(OR(MOD((Table1[[#This Row],[Cycle]])-1,8)=0,Table1[[#This Row],[Cycle]]=1),"Yes","No")</f>
        <v>No</v>
      </c>
      <c r="E5681">
        <v>1.0161916700257E-2</v>
      </c>
      <c r="F5681">
        <f t="shared" si="95"/>
        <v>10.161916700257001</v>
      </c>
      <c r="H5681">
        <v>1.4487240314483643</v>
      </c>
      <c r="I5681">
        <v>57600.010700119339</v>
      </c>
      <c r="J5681">
        <f>ROUND(Table1[[#This Row],[Discharge Time (s)]]/3600,3)</f>
        <v>16</v>
      </c>
    </row>
    <row r="5682" spans="1:10">
      <c r="A5682" t="s">
        <v>10</v>
      </c>
      <c r="B5682">
        <v>8</v>
      </c>
      <c r="C5682" s="13">
        <v>30</v>
      </c>
      <c r="D5682" t="str">
        <f>IF(OR(MOD((Table1[[#This Row],[Cycle]])-1,8)=0,Table1[[#This Row],[Cycle]]=1),"Yes","No")</f>
        <v>No</v>
      </c>
      <c r="E5682">
        <v>1.0160164033359001E-2</v>
      </c>
      <c r="F5682">
        <f t="shared" si="95"/>
        <v>10.160164033359001</v>
      </c>
      <c r="H5682">
        <v>1.4487240314483643</v>
      </c>
      <c r="I5682">
        <v>57600.008938919491</v>
      </c>
      <c r="J5682">
        <f>ROUND(Table1[[#This Row],[Discharge Time (s)]]/3600,3)</f>
        <v>16</v>
      </c>
    </row>
    <row r="5683" spans="1:10">
      <c r="A5683" t="s">
        <v>10</v>
      </c>
      <c r="B5683">
        <v>8</v>
      </c>
      <c r="C5683" s="13">
        <v>31</v>
      </c>
      <c r="D5683" t="str">
        <f>IF(OR(MOD((Table1[[#This Row],[Cycle]])-1,8)=0,Table1[[#This Row],[Cycle]]=1),"Yes","No")</f>
        <v>No</v>
      </c>
      <c r="E5683">
        <v>1.0164257009735E-2</v>
      </c>
      <c r="F5683">
        <f t="shared" si="95"/>
        <v>10.164257009735</v>
      </c>
      <c r="H5683">
        <v>1.4062545299530029</v>
      </c>
      <c r="I5683">
        <v>57600.007080747688</v>
      </c>
      <c r="J5683">
        <f>ROUND(Table1[[#This Row],[Discharge Time (s)]]/3600,3)</f>
        <v>16</v>
      </c>
    </row>
    <row r="5684" spans="1:10">
      <c r="A5684" t="s">
        <v>10</v>
      </c>
      <c r="B5684">
        <v>8</v>
      </c>
      <c r="C5684" s="13">
        <v>32</v>
      </c>
      <c r="D5684" t="str">
        <f>IF(OR(MOD((Table1[[#This Row],[Cycle]])-1,8)=0,Table1[[#This Row],[Cycle]]=1),"Yes","No")</f>
        <v>No</v>
      </c>
      <c r="E5684">
        <v>0</v>
      </c>
      <c r="F5684">
        <f t="shared" si="95"/>
        <v>0</v>
      </c>
      <c r="H5684">
        <v>1.4062545299530029</v>
      </c>
      <c r="I5684">
        <v>0</v>
      </c>
      <c r="J5684">
        <f>ROUND(Table1[[#This Row],[Discharge Time (s)]]/3600,3)</f>
        <v>0</v>
      </c>
    </row>
    <row r="5685" spans="1:10">
      <c r="A5685" t="s">
        <v>10</v>
      </c>
      <c r="B5685">
        <v>8</v>
      </c>
      <c r="C5685" s="13">
        <v>34</v>
      </c>
      <c r="D5685" t="str">
        <f>IF(OR(MOD((Table1[[#This Row],[Cycle]])-1,8)=0,Table1[[#This Row],[Cycle]]=1),"Yes","No")</f>
        <v>No</v>
      </c>
      <c r="E5685">
        <v>1.0167983038485999E-2</v>
      </c>
      <c r="F5685">
        <f t="shared" si="95"/>
        <v>10.167983038486</v>
      </c>
      <c r="H5685">
        <v>0</v>
      </c>
      <c r="I5685">
        <v>57600.015056857927</v>
      </c>
      <c r="J5685">
        <f>ROUND(Table1[[#This Row],[Discharge Time (s)]]/3600,3)</f>
        <v>16</v>
      </c>
    </row>
    <row r="5686" spans="1:10">
      <c r="A5686" t="s">
        <v>10</v>
      </c>
      <c r="B5686">
        <v>8</v>
      </c>
      <c r="C5686" s="13">
        <v>35</v>
      </c>
      <c r="D5686" t="str">
        <f>IF(OR(MOD((Table1[[#This Row],[Cycle]])-1,8)=0,Table1[[#This Row],[Cycle]]=1),"Yes","No")</f>
        <v>No</v>
      </c>
      <c r="E5686">
        <v>1.0166148871798E-2</v>
      </c>
      <c r="F5686">
        <f t="shared" si="95"/>
        <v>10.166148871798001</v>
      </c>
      <c r="H5686">
        <v>1.4487240314483643</v>
      </c>
      <c r="I5686">
        <v>57600.036726597362</v>
      </c>
      <c r="J5686">
        <f>ROUND(Table1[[#This Row],[Discharge Time (s)]]/3600,3)</f>
        <v>16</v>
      </c>
    </row>
    <row r="5687" spans="1:10">
      <c r="A5687" t="s">
        <v>10</v>
      </c>
      <c r="B5687">
        <v>8</v>
      </c>
      <c r="C5687" s="13">
        <v>36</v>
      </c>
      <c r="D5687" t="str">
        <f>IF(OR(MOD((Table1[[#This Row],[Cycle]])-1,8)=0,Table1[[#This Row],[Cycle]]=1),"Yes","No")</f>
        <v>No</v>
      </c>
      <c r="E5687">
        <v>1.016108808468E-2</v>
      </c>
      <c r="F5687">
        <f t="shared" si="95"/>
        <v>10.161088084679999</v>
      </c>
      <c r="H5687">
        <v>1.4494615793228149</v>
      </c>
      <c r="I5687">
        <v>57600.042038067018</v>
      </c>
      <c r="J5687">
        <f>ROUND(Table1[[#This Row],[Discharge Time (s)]]/3600,3)</f>
        <v>16</v>
      </c>
    </row>
    <row r="5688" spans="1:10">
      <c r="A5688" t="s">
        <v>10</v>
      </c>
      <c r="B5688">
        <v>8</v>
      </c>
      <c r="C5688" s="13">
        <v>37</v>
      </c>
      <c r="D5688" t="str">
        <f>IF(OR(MOD((Table1[[#This Row],[Cycle]])-1,8)=0,Table1[[#This Row],[Cycle]]=1),"Yes","No")</f>
        <v>No</v>
      </c>
      <c r="E5688">
        <v>1.0162322079018999E-2</v>
      </c>
      <c r="F5688">
        <f t="shared" si="95"/>
        <v>10.162322079018999</v>
      </c>
      <c r="H5688">
        <v>1.4062545299530029</v>
      </c>
      <c r="I5688">
        <v>57600.058900788048</v>
      </c>
      <c r="J5688">
        <f>ROUND(Table1[[#This Row],[Discharge Time (s)]]/3600,3)</f>
        <v>16</v>
      </c>
    </row>
    <row r="5689" spans="1:10">
      <c r="A5689" t="s">
        <v>10</v>
      </c>
      <c r="B5689">
        <v>8</v>
      </c>
      <c r="C5689" s="13">
        <v>38</v>
      </c>
      <c r="D5689" t="str">
        <f>IF(OR(MOD((Table1[[#This Row],[Cycle]])-1,8)=0,Table1[[#This Row],[Cycle]]=1),"Yes","No")</f>
        <v>No</v>
      </c>
      <c r="E5689">
        <v>1.0160618279687001E-2</v>
      </c>
      <c r="F5689">
        <f t="shared" si="95"/>
        <v>10.160618279687</v>
      </c>
      <c r="H5689">
        <v>1.4494615793228149</v>
      </c>
      <c r="I5689">
        <v>57602.005549837224</v>
      </c>
      <c r="J5689">
        <f>ROUND(Table1[[#This Row],[Discharge Time (s)]]/3600,3)</f>
        <v>16.001000000000001</v>
      </c>
    </row>
    <row r="5690" spans="1:10">
      <c r="A5690" t="s">
        <v>10</v>
      </c>
      <c r="B5690">
        <v>8</v>
      </c>
      <c r="C5690" s="13">
        <v>39</v>
      </c>
      <c r="D5690" t="str">
        <f>IF(OR(MOD((Table1[[#This Row],[Cycle]])-1,8)=0,Table1[[#This Row],[Cycle]]=1),"Yes","No")</f>
        <v>No</v>
      </c>
      <c r="E5690">
        <v>1.0154819002242001E-2</v>
      </c>
      <c r="F5690">
        <f t="shared" si="95"/>
        <v>10.154819002242</v>
      </c>
      <c r="H5690">
        <v>1.4048233032226563</v>
      </c>
      <c r="I5690">
        <v>57602.005783989604</v>
      </c>
      <c r="J5690">
        <f>ROUND(Table1[[#This Row],[Discharge Time (s)]]/3600,3)</f>
        <v>16.001000000000001</v>
      </c>
    </row>
    <row r="5691" spans="1:10">
      <c r="A5691" t="s">
        <v>10</v>
      </c>
      <c r="B5691">
        <v>8</v>
      </c>
      <c r="C5691" s="13">
        <v>40</v>
      </c>
      <c r="D5691" t="str">
        <f>IF(OR(MOD((Table1[[#This Row],[Cycle]])-1,8)=0,Table1[[#This Row],[Cycle]]=1),"Yes","No")</f>
        <v>No</v>
      </c>
      <c r="E5691">
        <v>0</v>
      </c>
      <c r="F5691">
        <f t="shared" si="95"/>
        <v>0</v>
      </c>
      <c r="H5691">
        <v>1.4048233032226563</v>
      </c>
      <c r="I5691">
        <v>0</v>
      </c>
      <c r="J5691">
        <f>ROUND(Table1[[#This Row],[Discharge Time (s)]]/3600,3)</f>
        <v>0</v>
      </c>
    </row>
    <row r="5692" spans="1:10">
      <c r="A5692" t="s">
        <v>10</v>
      </c>
      <c r="B5692">
        <v>8</v>
      </c>
      <c r="C5692" s="13">
        <v>42</v>
      </c>
      <c r="D5692" t="str">
        <f>IF(OR(MOD((Table1[[#This Row],[Cycle]])-1,8)=0,Table1[[#This Row],[Cycle]]=1),"Yes","No")</f>
        <v>No</v>
      </c>
      <c r="E5692">
        <v>1.0156919451880001E-2</v>
      </c>
      <c r="F5692">
        <f t="shared" si="95"/>
        <v>10.15691945188</v>
      </c>
      <c r="H5692">
        <v>1.8438305854797363</v>
      </c>
      <c r="I5692">
        <v>57600.040378889797</v>
      </c>
      <c r="J5692">
        <f>ROUND(Table1[[#This Row],[Discharge Time (s)]]/3600,3)</f>
        <v>16</v>
      </c>
    </row>
    <row r="5693" spans="1:10">
      <c r="A5693" t="s">
        <v>10</v>
      </c>
      <c r="B5693">
        <v>8</v>
      </c>
      <c r="C5693" s="13">
        <v>43</v>
      </c>
      <c r="D5693" t="str">
        <f>IF(OR(MOD((Table1[[#This Row],[Cycle]])-1,8)=0,Table1[[#This Row],[Cycle]]=1),"Yes","No")</f>
        <v>No</v>
      </c>
      <c r="E5693">
        <v>1.0153786873542001E-2</v>
      </c>
      <c r="F5693">
        <f t="shared" si="95"/>
        <v>10.153786873542</v>
      </c>
      <c r="H5693">
        <v>1.4494615793228149</v>
      </c>
      <c r="I5693">
        <v>57600.016155315934</v>
      </c>
      <c r="J5693">
        <f>ROUND(Table1[[#This Row],[Discharge Time (s)]]/3600,3)</f>
        <v>16</v>
      </c>
    </row>
    <row r="5694" spans="1:10">
      <c r="A5694" t="s">
        <v>10</v>
      </c>
      <c r="B5694">
        <v>8</v>
      </c>
      <c r="C5694" s="13">
        <v>44</v>
      </c>
      <c r="D5694" t="str">
        <f>IF(OR(MOD((Table1[[#This Row],[Cycle]])-1,8)=0,Table1[[#This Row],[Cycle]]=1),"Yes","No")</f>
        <v>No</v>
      </c>
      <c r="E5694">
        <v>1.0159034099998999E-2</v>
      </c>
      <c r="F5694">
        <f t="shared" si="95"/>
        <v>10.159034099998999</v>
      </c>
      <c r="H5694">
        <v>1.4926247596740723</v>
      </c>
      <c r="I5694">
        <v>57600.039499005376</v>
      </c>
      <c r="J5694">
        <f>ROUND(Table1[[#This Row],[Discharge Time (s)]]/3600,3)</f>
        <v>16</v>
      </c>
    </row>
    <row r="5695" spans="1:10">
      <c r="A5695" t="s">
        <v>10</v>
      </c>
      <c r="B5695">
        <v>8</v>
      </c>
      <c r="C5695" s="13">
        <v>45</v>
      </c>
      <c r="D5695" t="str">
        <f>IF(OR(MOD((Table1[[#This Row],[Cycle]])-1,8)=0,Table1[[#This Row],[Cycle]]=1),"Yes","No")</f>
        <v>No</v>
      </c>
      <c r="E5695">
        <v>1.0158547260108E-2</v>
      </c>
      <c r="F5695">
        <f t="shared" si="95"/>
        <v>10.158547260108</v>
      </c>
      <c r="H5695">
        <v>1.5365254878997803</v>
      </c>
      <c r="I5695">
        <v>57600.024912037101</v>
      </c>
      <c r="J5695">
        <f>ROUND(Table1[[#This Row],[Discharge Time (s)]]/3600,3)</f>
        <v>16</v>
      </c>
    </row>
    <row r="5696" spans="1:10">
      <c r="A5696" t="s">
        <v>10</v>
      </c>
      <c r="B5696">
        <v>8</v>
      </c>
      <c r="C5696" s="13">
        <v>46</v>
      </c>
      <c r="D5696" t="str">
        <f>IF(OR(MOD((Table1[[#This Row],[Cycle]])-1,8)=0,Table1[[#This Row],[Cycle]]=1),"Yes","No")</f>
        <v>No</v>
      </c>
      <c r="E5696">
        <v>1.0158722636457999E-2</v>
      </c>
      <c r="F5696">
        <f t="shared" si="95"/>
        <v>10.158722636458</v>
      </c>
      <c r="H5696">
        <v>1.5365254878997803</v>
      </c>
      <c r="I5696">
        <v>57600.024420086134</v>
      </c>
      <c r="J5696">
        <f>ROUND(Table1[[#This Row],[Discharge Time (s)]]/3600,3)</f>
        <v>16</v>
      </c>
    </row>
    <row r="5697" spans="1:10">
      <c r="A5697" t="s">
        <v>10</v>
      </c>
      <c r="B5697">
        <v>8</v>
      </c>
      <c r="C5697" s="13">
        <v>47</v>
      </c>
      <c r="D5697" t="str">
        <f>IF(OR(MOD((Table1[[#This Row],[Cycle]])-1,8)=0,Table1[[#This Row],[Cycle]]=1),"Yes","No")</f>
        <v>No</v>
      </c>
      <c r="E5697">
        <v>1.0161265452484001E-2</v>
      </c>
      <c r="F5697">
        <f t="shared" si="95"/>
        <v>10.161265452484001</v>
      </c>
      <c r="H5697">
        <v>1.4494615793228149</v>
      </c>
      <c r="I5697">
        <v>57601.990515999816</v>
      </c>
      <c r="J5697">
        <f>ROUND(Table1[[#This Row],[Discharge Time (s)]]/3600,3)</f>
        <v>16.001000000000001</v>
      </c>
    </row>
    <row r="5698" spans="1:10">
      <c r="A5698" t="s">
        <v>10</v>
      </c>
      <c r="B5698">
        <v>8</v>
      </c>
      <c r="C5698" s="13">
        <v>48</v>
      </c>
      <c r="D5698" t="str">
        <f>IF(OR(MOD((Table1[[#This Row],[Cycle]])-1,8)=0,Table1[[#This Row],[Cycle]]=1),"Yes","No")</f>
        <v>No</v>
      </c>
      <c r="E5698">
        <v>0</v>
      </c>
      <c r="F5698">
        <f t="shared" ref="F5698:F5761" si="96">1000*E5698</f>
        <v>0</v>
      </c>
      <c r="H5698">
        <v>1.4494615793228149</v>
      </c>
      <c r="I5698">
        <v>0</v>
      </c>
      <c r="J5698">
        <f>ROUND(Table1[[#This Row],[Discharge Time (s)]]/3600,3)</f>
        <v>0</v>
      </c>
    </row>
    <row r="5699" spans="1:10">
      <c r="A5699" t="s">
        <v>10</v>
      </c>
      <c r="B5699">
        <v>8</v>
      </c>
      <c r="C5699" s="13">
        <v>50</v>
      </c>
      <c r="D5699" t="str">
        <f>IF(OR(MOD((Table1[[#This Row],[Cycle]])-1,8)=0,Table1[[#This Row],[Cycle]]=1),"Yes","No")</f>
        <v>No</v>
      </c>
      <c r="E5699">
        <v>1.0151227696899001E-2</v>
      </c>
      <c r="F5699">
        <f t="shared" si="96"/>
        <v>10.151227696899001</v>
      </c>
      <c r="H5699">
        <v>1.8438305854797363</v>
      </c>
      <c r="I5699">
        <v>57601.99389301597</v>
      </c>
      <c r="J5699">
        <f>ROUND(Table1[[#This Row],[Discharge Time (s)]]/3600,3)</f>
        <v>16.001000000000001</v>
      </c>
    </row>
    <row r="5700" spans="1:10">
      <c r="A5700" t="s">
        <v>10</v>
      </c>
      <c r="B5700">
        <v>8</v>
      </c>
      <c r="C5700" s="13">
        <v>51</v>
      </c>
      <c r="D5700" t="str">
        <f>IF(OR(MOD((Table1[[#This Row],[Cycle]])-1,8)=0,Table1[[#This Row],[Cycle]]=1),"Yes","No")</f>
        <v>No</v>
      </c>
      <c r="E5700">
        <v>1.0154060269773999E-2</v>
      </c>
      <c r="F5700">
        <f t="shared" si="96"/>
        <v>10.154060269774</v>
      </c>
      <c r="H5700">
        <v>1.4069713354110718</v>
      </c>
      <c r="I5700">
        <v>57600.028749990248</v>
      </c>
      <c r="J5700">
        <f>ROUND(Table1[[#This Row],[Discharge Time (s)]]/3600,3)</f>
        <v>16</v>
      </c>
    </row>
    <row r="5701" spans="1:10">
      <c r="A5701" t="s">
        <v>10</v>
      </c>
      <c r="B5701">
        <v>8</v>
      </c>
      <c r="C5701" s="13">
        <v>52</v>
      </c>
      <c r="D5701" t="str">
        <f>IF(OR(MOD((Table1[[#This Row],[Cycle]])-1,8)=0,Table1[[#This Row],[Cycle]]=1),"Yes","No")</f>
        <v>No</v>
      </c>
      <c r="E5701">
        <v>1.0159624205210001E-2</v>
      </c>
      <c r="F5701">
        <f t="shared" si="96"/>
        <v>10.159624205210001</v>
      </c>
      <c r="H5701">
        <v>1.4926247596740723</v>
      </c>
      <c r="I5701">
        <v>57600.037747894974</v>
      </c>
      <c r="J5701">
        <f>ROUND(Table1[[#This Row],[Discharge Time (s)]]/3600,3)</f>
        <v>16</v>
      </c>
    </row>
    <row r="5702" spans="1:10">
      <c r="A5702" t="s">
        <v>10</v>
      </c>
      <c r="B5702">
        <v>8</v>
      </c>
      <c r="C5702" s="13">
        <v>53</v>
      </c>
      <c r="D5702" t="str">
        <f>IF(OR(MOD((Table1[[#This Row],[Cycle]])-1,8)=0,Table1[[#This Row],[Cycle]]=1),"Yes","No")</f>
        <v>No</v>
      </c>
      <c r="E5702">
        <v>1.0160708898792E-2</v>
      </c>
      <c r="F5702">
        <f t="shared" si="96"/>
        <v>10.160708898792</v>
      </c>
      <c r="H5702">
        <v>1.5804262161254883</v>
      </c>
      <c r="I5702">
        <v>57600.037617888855</v>
      </c>
      <c r="J5702">
        <f>ROUND(Table1[[#This Row],[Discharge Time (s)]]/3600,3)</f>
        <v>16</v>
      </c>
    </row>
    <row r="5703" spans="1:10">
      <c r="A5703" t="s">
        <v>10</v>
      </c>
      <c r="B5703">
        <v>8</v>
      </c>
      <c r="C5703" s="13">
        <v>54</v>
      </c>
      <c r="D5703" t="str">
        <f>IF(OR(MOD((Table1[[#This Row],[Cycle]])-1,8)=0,Table1[[#This Row],[Cycle]]=1),"Yes","No")</f>
        <v>No</v>
      </c>
      <c r="E5703">
        <v>1.0159540077976001E-2</v>
      </c>
      <c r="F5703">
        <f t="shared" si="96"/>
        <v>10.159540077976001</v>
      </c>
      <c r="H5703">
        <v>1.4933847188949585</v>
      </c>
      <c r="I5703">
        <v>57602.005646370861</v>
      </c>
      <c r="J5703">
        <f>ROUND(Table1[[#This Row],[Discharge Time (s)]]/3600,3)</f>
        <v>16.001000000000001</v>
      </c>
    </row>
    <row r="5704" spans="1:10">
      <c r="A5704" t="s">
        <v>10</v>
      </c>
      <c r="B5704">
        <v>8</v>
      </c>
      <c r="C5704" s="13">
        <v>55</v>
      </c>
      <c r="D5704" t="str">
        <f>IF(OR(MOD((Table1[[#This Row],[Cycle]])-1,8)=0,Table1[[#This Row],[Cycle]]=1),"Yes","No")</f>
        <v>No</v>
      </c>
      <c r="E5704">
        <v>1.0158949024859001E-2</v>
      </c>
      <c r="F5704">
        <f t="shared" si="96"/>
        <v>10.158949024859</v>
      </c>
      <c r="H5704">
        <v>1.4933847188949585</v>
      </c>
      <c r="I5704">
        <v>57600.04187769103</v>
      </c>
      <c r="J5704">
        <f>ROUND(Table1[[#This Row],[Discharge Time (s)]]/3600,3)</f>
        <v>16</v>
      </c>
    </row>
    <row r="5705" spans="1:10">
      <c r="A5705" t="s">
        <v>10</v>
      </c>
      <c r="B5705">
        <v>8</v>
      </c>
      <c r="C5705" s="13">
        <v>56</v>
      </c>
      <c r="D5705" t="str">
        <f>IF(OR(MOD((Table1[[#This Row],[Cycle]])-1,8)=0,Table1[[#This Row],[Cycle]]=1),"Yes","No")</f>
        <v>No</v>
      </c>
      <c r="E5705">
        <v>0</v>
      </c>
      <c r="F5705">
        <f t="shared" si="96"/>
        <v>0</v>
      </c>
      <c r="H5705">
        <v>1.4933847188949585</v>
      </c>
      <c r="I5705">
        <v>0</v>
      </c>
      <c r="J5705">
        <f>ROUND(Table1[[#This Row],[Discharge Time (s)]]/3600,3)</f>
        <v>0</v>
      </c>
    </row>
    <row r="5706" spans="1:10">
      <c r="A5706" t="s">
        <v>10</v>
      </c>
      <c r="B5706">
        <v>8</v>
      </c>
      <c r="C5706" s="13">
        <v>58</v>
      </c>
      <c r="D5706" t="str">
        <f>IF(OR(MOD((Table1[[#This Row],[Cycle]])-1,8)=0,Table1[[#This Row],[Cycle]]=1),"Yes","No")</f>
        <v>No</v>
      </c>
      <c r="E5706">
        <v>1.0167441203474001E-2</v>
      </c>
      <c r="F5706">
        <f t="shared" si="96"/>
        <v>10.167441203474</v>
      </c>
      <c r="H5706">
        <v>1.7569230794906616</v>
      </c>
      <c r="I5706">
        <v>57600.03937726294</v>
      </c>
      <c r="J5706">
        <f>ROUND(Table1[[#This Row],[Discharge Time (s)]]/3600,3)</f>
        <v>16</v>
      </c>
    </row>
    <row r="5707" spans="1:10">
      <c r="A5707" t="s">
        <v>10</v>
      </c>
      <c r="B5707">
        <v>8</v>
      </c>
      <c r="C5707" s="13">
        <v>59</v>
      </c>
      <c r="D5707" t="str">
        <f>IF(OR(MOD((Table1[[#This Row],[Cycle]])-1,8)=0,Table1[[#This Row],[Cycle]]=1),"Yes","No")</f>
        <v>No</v>
      </c>
      <c r="E5707">
        <v>1.0166633271953E-2</v>
      </c>
      <c r="F5707">
        <f t="shared" si="96"/>
        <v>10.166633271953</v>
      </c>
      <c r="H5707">
        <v>1.5373077392578125</v>
      </c>
      <c r="I5707">
        <v>57600.039638293107</v>
      </c>
      <c r="J5707">
        <f>ROUND(Table1[[#This Row],[Discharge Time (s)]]/3600,3)</f>
        <v>16</v>
      </c>
    </row>
    <row r="5708" spans="1:10">
      <c r="A5708" t="s">
        <v>10</v>
      </c>
      <c r="B5708">
        <v>8</v>
      </c>
      <c r="C5708" s="13">
        <v>60</v>
      </c>
      <c r="D5708" t="str">
        <f>IF(OR(MOD((Table1[[#This Row],[Cycle]])-1,8)=0,Table1[[#This Row],[Cycle]]=1),"Yes","No")</f>
        <v>No</v>
      </c>
      <c r="E5708">
        <v>1.0165205252457E-2</v>
      </c>
      <c r="F5708">
        <f t="shared" si="96"/>
        <v>10.165205252457</v>
      </c>
      <c r="H5708">
        <v>1.6235007047653198</v>
      </c>
      <c r="I5708">
        <v>57600.039726443254</v>
      </c>
      <c r="J5708">
        <f>ROUND(Table1[[#This Row],[Discharge Time (s)]]/3600,3)</f>
        <v>16</v>
      </c>
    </row>
    <row r="5709" spans="1:10">
      <c r="A5709" t="s">
        <v>10</v>
      </c>
      <c r="B5709">
        <v>8</v>
      </c>
      <c r="C5709" s="13">
        <v>61</v>
      </c>
      <c r="D5709" t="str">
        <f>IF(OR(MOD((Table1[[#This Row],[Cycle]])-1,8)=0,Table1[[#This Row],[Cycle]]=1),"Yes","No")</f>
        <v>No</v>
      </c>
      <c r="E5709">
        <v>1.0163310681222001E-2</v>
      </c>
      <c r="F5709">
        <f t="shared" si="96"/>
        <v>10.163310681222001</v>
      </c>
      <c r="H5709">
        <v>1.4933847188949585</v>
      </c>
      <c r="I5709">
        <v>57600.039521407423</v>
      </c>
      <c r="J5709">
        <f>ROUND(Table1[[#This Row],[Discharge Time (s)]]/3600,3)</f>
        <v>16</v>
      </c>
    </row>
    <row r="5710" spans="1:10">
      <c r="A5710" t="s">
        <v>10</v>
      </c>
      <c r="B5710">
        <v>8</v>
      </c>
      <c r="C5710" s="13">
        <v>62</v>
      </c>
      <c r="D5710" t="str">
        <f>IF(OR(MOD((Table1[[#This Row],[Cycle]])-1,8)=0,Table1[[#This Row],[Cycle]]=1),"Yes","No")</f>
        <v>No</v>
      </c>
      <c r="E5710">
        <v>1.0153877973077E-2</v>
      </c>
      <c r="F5710">
        <f t="shared" si="96"/>
        <v>10.153877973077</v>
      </c>
      <c r="H5710">
        <v>1.6235007047653198</v>
      </c>
      <c r="I5710">
        <v>57600.039591558176</v>
      </c>
      <c r="J5710">
        <f>ROUND(Table1[[#This Row],[Discharge Time (s)]]/3600,3)</f>
        <v>16</v>
      </c>
    </row>
    <row r="5711" spans="1:10">
      <c r="A5711" t="s">
        <v>10</v>
      </c>
      <c r="B5711">
        <v>8</v>
      </c>
      <c r="C5711" s="13">
        <v>63</v>
      </c>
      <c r="D5711" t="str">
        <f>IF(OR(MOD((Table1[[#This Row],[Cycle]])-1,8)=0,Table1[[#This Row],[Cycle]]=1),"Yes","No")</f>
        <v>No</v>
      </c>
      <c r="E5711">
        <v>1.0148100920968E-2</v>
      </c>
      <c r="F5711">
        <f t="shared" si="96"/>
        <v>10.148100920968</v>
      </c>
      <c r="H5711">
        <v>1.5365254878997803</v>
      </c>
      <c r="I5711">
        <v>57600.039988208286</v>
      </c>
      <c r="J5711">
        <f>ROUND(Table1[[#This Row],[Discharge Time (s)]]/3600,3)</f>
        <v>16</v>
      </c>
    </row>
    <row r="5712" spans="1:10">
      <c r="A5712" t="s">
        <v>10</v>
      </c>
      <c r="B5712">
        <v>8</v>
      </c>
      <c r="C5712" s="13">
        <v>64</v>
      </c>
      <c r="D5712" t="str">
        <f>IF(OR(MOD((Table1[[#This Row],[Cycle]])-1,8)=0,Table1[[#This Row],[Cycle]]=1),"Yes","No")</f>
        <v>No</v>
      </c>
      <c r="E5712">
        <v>0</v>
      </c>
      <c r="F5712">
        <f t="shared" si="96"/>
        <v>0</v>
      </c>
      <c r="H5712">
        <v>1.5365254878997803</v>
      </c>
      <c r="I5712">
        <v>0</v>
      </c>
      <c r="J5712">
        <f>ROUND(Table1[[#This Row],[Discharge Time (s)]]/3600,3)</f>
        <v>0</v>
      </c>
    </row>
    <row r="5713" spans="1:10" hidden="1">
      <c r="A5713" t="s">
        <v>11</v>
      </c>
      <c r="B5713">
        <v>8</v>
      </c>
      <c r="C5713" s="13">
        <v>1</v>
      </c>
      <c r="D5713" t="str">
        <f>IF(OR(MOD((Table1[[#This Row],[Cycle]])-1,8)=0,Table1[[#This Row],[Cycle]]=1),"Yes","No")</f>
        <v>Yes</v>
      </c>
      <c r="E5713">
        <v>2.1081653234419E-2</v>
      </c>
      <c r="F5713">
        <f t="shared" si="96"/>
        <v>21.081653234419001</v>
      </c>
      <c r="H5713">
        <v>3.2133455276489258</v>
      </c>
      <c r="I5713">
        <v>131401.03635073476</v>
      </c>
      <c r="J5713">
        <f>ROUND(Table1[[#This Row],[Discharge Time (s)]]/3600,3)</f>
        <v>36.5</v>
      </c>
    </row>
    <row r="5714" spans="1:10" hidden="1">
      <c r="A5714" t="s">
        <v>11</v>
      </c>
      <c r="B5714">
        <v>8</v>
      </c>
      <c r="C5714" s="13">
        <v>2</v>
      </c>
      <c r="D5714" t="str">
        <f>IF(OR(MOD((Table1[[#This Row],[Cycle]])-1,8)=0,Table1[[#This Row],[Cycle]]=1),"Yes","No")</f>
        <v>No</v>
      </c>
      <c r="E5714">
        <v>1.0040606853655E-2</v>
      </c>
      <c r="F5714">
        <f t="shared" si="96"/>
        <v>10.040606853654999</v>
      </c>
      <c r="H5714">
        <v>3.827643871307373</v>
      </c>
      <c r="I5714">
        <v>57601.976474167561</v>
      </c>
      <c r="J5714">
        <f>ROUND(Table1[[#This Row],[Discharge Time (s)]]/3600,3)</f>
        <v>16.001000000000001</v>
      </c>
    </row>
    <row r="5715" spans="1:10" hidden="1">
      <c r="A5715" t="s">
        <v>11</v>
      </c>
      <c r="B5715">
        <v>8</v>
      </c>
      <c r="C5715" s="13">
        <v>3</v>
      </c>
      <c r="D5715" t="str">
        <f>IF(OR(MOD((Table1[[#This Row],[Cycle]])-1,8)=0,Table1[[#This Row],[Cycle]]=1),"Yes","No")</f>
        <v>No</v>
      </c>
      <c r="E5715">
        <v>1.0036950304830001E-2</v>
      </c>
      <c r="F5715">
        <f t="shared" si="96"/>
        <v>10.03695030483</v>
      </c>
      <c r="H5715">
        <v>3.2963190078735352</v>
      </c>
      <c r="I5715">
        <v>57600.010530627005</v>
      </c>
      <c r="J5715">
        <f>ROUND(Table1[[#This Row],[Discharge Time (s)]]/3600,3)</f>
        <v>16</v>
      </c>
    </row>
    <row r="5716" spans="1:10" hidden="1">
      <c r="A5716" t="s">
        <v>11</v>
      </c>
      <c r="B5716">
        <v>8</v>
      </c>
      <c r="C5716" s="13">
        <v>4</v>
      </c>
      <c r="D5716" t="str">
        <f>IF(OR(MOD((Table1[[#This Row],[Cycle]])-1,8)=0,Table1[[#This Row],[Cycle]]=1),"Yes","No")</f>
        <v>No</v>
      </c>
      <c r="E5716">
        <v>1.0039154711872E-2</v>
      </c>
      <c r="F5716">
        <f t="shared" si="96"/>
        <v>10.039154711872001</v>
      </c>
      <c r="H5716">
        <v>3.2556970119476318</v>
      </c>
      <c r="I5716">
        <v>57600.010474515046</v>
      </c>
      <c r="J5716">
        <f>ROUND(Table1[[#This Row],[Discharge Time (s)]]/3600,3)</f>
        <v>16</v>
      </c>
    </row>
    <row r="5717" spans="1:10" hidden="1">
      <c r="A5717" t="s">
        <v>11</v>
      </c>
      <c r="B5717">
        <v>8</v>
      </c>
      <c r="C5717" s="13">
        <v>5</v>
      </c>
      <c r="D5717" t="str">
        <f>IF(OR(MOD((Table1[[#This Row],[Cycle]])-1,8)=0,Table1[[#This Row],[Cycle]]=1),"Yes","No")</f>
        <v>No</v>
      </c>
      <c r="E5717">
        <v>1.0040460656494001E-2</v>
      </c>
      <c r="F5717">
        <f t="shared" si="96"/>
        <v>10.040460656494</v>
      </c>
      <c r="H5717">
        <v>3.2556970119476318</v>
      </c>
      <c r="I5717">
        <v>57601.992920854755</v>
      </c>
      <c r="J5717">
        <f>ROUND(Table1[[#This Row],[Discharge Time (s)]]/3600,3)</f>
        <v>16.001000000000001</v>
      </c>
    </row>
    <row r="5718" spans="1:10" hidden="1">
      <c r="A5718" t="s">
        <v>11</v>
      </c>
      <c r="B5718">
        <v>8</v>
      </c>
      <c r="C5718" s="13">
        <v>6</v>
      </c>
      <c r="D5718" t="str">
        <f>IF(OR(MOD((Table1[[#This Row],[Cycle]])-1,8)=0,Table1[[#This Row],[Cycle]]=1),"Yes","No")</f>
        <v>No</v>
      </c>
      <c r="E5718">
        <v>1.0039454285891E-2</v>
      </c>
      <c r="F5718">
        <f t="shared" si="96"/>
        <v>10.039454285890999</v>
      </c>
      <c r="H5718">
        <v>3.2963190078735352</v>
      </c>
      <c r="I5718">
        <v>57601.986000022502</v>
      </c>
      <c r="J5718">
        <f>ROUND(Table1[[#This Row],[Discharge Time (s)]]/3600,3)</f>
        <v>16.001000000000001</v>
      </c>
    </row>
    <row r="5719" spans="1:10" hidden="1">
      <c r="A5719" t="s">
        <v>11</v>
      </c>
      <c r="B5719">
        <v>8</v>
      </c>
      <c r="C5719" s="13">
        <v>7</v>
      </c>
      <c r="D5719" t="str">
        <f>IF(OR(MOD((Table1[[#This Row],[Cycle]])-1,8)=0,Table1[[#This Row],[Cycle]]=1),"Yes","No")</f>
        <v>No</v>
      </c>
      <c r="E5719">
        <v>1.0039391389504E-2</v>
      </c>
      <c r="F5719">
        <f t="shared" si="96"/>
        <v>10.039391389504001</v>
      </c>
      <c r="H5719">
        <v>3.2540316581726074</v>
      </c>
      <c r="I5719">
        <v>57601.976118318147</v>
      </c>
      <c r="J5719">
        <f>ROUND(Table1[[#This Row],[Discharge Time (s)]]/3600,3)</f>
        <v>16.001000000000001</v>
      </c>
    </row>
    <row r="5720" spans="1:10" hidden="1">
      <c r="A5720" t="s">
        <v>11</v>
      </c>
      <c r="B5720">
        <v>8</v>
      </c>
      <c r="C5720" s="13">
        <v>8</v>
      </c>
      <c r="D5720" t="str">
        <f>IF(OR(MOD((Table1[[#This Row],[Cycle]])-1,8)=0,Table1[[#This Row],[Cycle]]=1),"Yes","No")</f>
        <v>No</v>
      </c>
      <c r="E5720">
        <v>0</v>
      </c>
      <c r="F5720">
        <f t="shared" si="96"/>
        <v>0</v>
      </c>
      <c r="H5720">
        <v>3.2540316581726074</v>
      </c>
      <c r="I5720">
        <v>0</v>
      </c>
      <c r="J5720">
        <f>ROUND(Table1[[#This Row],[Discharge Time (s)]]/3600,3)</f>
        <v>0</v>
      </c>
    </row>
    <row r="5721" spans="1:10" hidden="1">
      <c r="A5721" t="s">
        <v>11</v>
      </c>
      <c r="B5721">
        <v>8</v>
      </c>
      <c r="C5721" s="13">
        <v>9</v>
      </c>
      <c r="D5721" t="str">
        <f>IF(OR(MOD((Table1[[#This Row],[Cycle]])-1,8)=0,Table1[[#This Row],[Cycle]]=1),"Yes","No")</f>
        <v>Yes</v>
      </c>
      <c r="E5721">
        <v>2.0957846653215002E-2</v>
      </c>
      <c r="F5721">
        <f t="shared" si="96"/>
        <v>20.957846653215</v>
      </c>
      <c r="H5721">
        <v>3.2980051040649414</v>
      </c>
      <c r="I5721">
        <v>131000.93564816132</v>
      </c>
      <c r="J5721">
        <f>ROUND(Table1[[#This Row],[Discharge Time (s)]]/3600,3)</f>
        <v>36.389000000000003</v>
      </c>
    </row>
    <row r="5722" spans="1:10" hidden="1">
      <c r="A5722" t="s">
        <v>11</v>
      </c>
      <c r="B5722">
        <v>8</v>
      </c>
      <c r="C5722" s="13">
        <v>10</v>
      </c>
      <c r="D5722" t="str">
        <f>IF(OR(MOD((Table1[[#This Row],[Cycle]])-1,8)=0,Table1[[#This Row],[Cycle]]=1),"Yes","No")</f>
        <v>No</v>
      </c>
      <c r="E5722">
        <v>1.0040551171754E-2</v>
      </c>
      <c r="F5722">
        <f t="shared" si="96"/>
        <v>10.040551171754</v>
      </c>
      <c r="H5722">
        <v>3.735828161239624</v>
      </c>
      <c r="I5722">
        <v>57601.980548153399</v>
      </c>
      <c r="J5722">
        <f>ROUND(Table1[[#This Row],[Discharge Time (s)]]/3600,3)</f>
        <v>16.001000000000001</v>
      </c>
    </row>
    <row r="5723" spans="1:10" hidden="1">
      <c r="A5723" t="s">
        <v>11</v>
      </c>
      <c r="B5723">
        <v>8</v>
      </c>
      <c r="C5723" s="13">
        <v>11</v>
      </c>
      <c r="D5723" t="str">
        <f>IF(OR(MOD((Table1[[#This Row],[Cycle]])-1,8)=0,Table1[[#This Row],[Cycle]]=1),"Yes","No")</f>
        <v>No</v>
      </c>
      <c r="E5723">
        <v>1.0040052175853E-2</v>
      </c>
      <c r="F5723">
        <f t="shared" si="96"/>
        <v>10.040052175852999</v>
      </c>
      <c r="H5723">
        <v>3.2523679733276367</v>
      </c>
      <c r="I5723">
        <v>57601.97564863936</v>
      </c>
      <c r="J5723">
        <f>ROUND(Table1[[#This Row],[Discharge Time (s)]]/3600,3)</f>
        <v>16.001000000000001</v>
      </c>
    </row>
    <row r="5724" spans="1:10" hidden="1">
      <c r="A5724" t="s">
        <v>11</v>
      </c>
      <c r="B5724">
        <v>8</v>
      </c>
      <c r="C5724" s="13">
        <v>12</v>
      </c>
      <c r="D5724" t="str">
        <f>IF(OR(MOD((Table1[[#This Row],[Cycle]])-1,8)=0,Table1[[#This Row],[Cycle]]=1),"Yes","No")</f>
        <v>No</v>
      </c>
      <c r="E5724">
        <v>1.0041418412328E-2</v>
      </c>
      <c r="F5724">
        <f t="shared" si="96"/>
        <v>10.041418412327999</v>
      </c>
      <c r="H5724">
        <v>3.2540316581726074</v>
      </c>
      <c r="I5724">
        <v>57601.984469227587</v>
      </c>
      <c r="J5724">
        <f>ROUND(Table1[[#This Row],[Discharge Time (s)]]/3600,3)</f>
        <v>16.001000000000001</v>
      </c>
    </row>
    <row r="5725" spans="1:10" hidden="1">
      <c r="A5725" t="s">
        <v>11</v>
      </c>
      <c r="B5725">
        <v>8</v>
      </c>
      <c r="C5725" s="13">
        <v>13</v>
      </c>
      <c r="D5725" t="str">
        <f>IF(OR(MOD((Table1[[#This Row],[Cycle]])-1,8)=0,Table1[[#This Row],[Cycle]]=1),"Yes","No")</f>
        <v>No</v>
      </c>
      <c r="E5725">
        <v>1.0044029679327E-2</v>
      </c>
      <c r="F5725">
        <f t="shared" si="96"/>
        <v>10.044029679327</v>
      </c>
      <c r="H5725">
        <v>3.1677052974700928</v>
      </c>
      <c r="I5725">
        <v>57601.969844056861</v>
      </c>
      <c r="J5725">
        <f>ROUND(Table1[[#This Row],[Discharge Time (s)]]/3600,3)</f>
        <v>16.001000000000001</v>
      </c>
    </row>
    <row r="5726" spans="1:10" hidden="1">
      <c r="A5726" t="s">
        <v>11</v>
      </c>
      <c r="B5726">
        <v>8</v>
      </c>
      <c r="C5726" s="13">
        <v>14</v>
      </c>
      <c r="D5726" t="str">
        <f>IF(OR(MOD((Table1[[#This Row],[Cycle]])-1,8)=0,Table1[[#This Row],[Cycle]]=1),"Yes","No")</f>
        <v>No</v>
      </c>
      <c r="E5726">
        <v>1.0046502835719E-2</v>
      </c>
      <c r="F5726">
        <f t="shared" si="96"/>
        <v>10.046502835719</v>
      </c>
      <c r="H5726">
        <v>3.2946348190307617</v>
      </c>
      <c r="I5726">
        <v>57601.99172763215</v>
      </c>
      <c r="J5726">
        <f>ROUND(Table1[[#This Row],[Discharge Time (s)]]/3600,3)</f>
        <v>16.001000000000001</v>
      </c>
    </row>
    <row r="5727" spans="1:10" hidden="1">
      <c r="A5727" t="s">
        <v>11</v>
      </c>
      <c r="B5727">
        <v>8</v>
      </c>
      <c r="C5727" s="13">
        <v>15</v>
      </c>
      <c r="D5727" t="str">
        <f>IF(OR(MOD((Table1[[#This Row],[Cycle]])-1,8)=0,Table1[[#This Row],[Cycle]]=1),"Yes","No")</f>
        <v>No</v>
      </c>
      <c r="E5727">
        <v>1.0055764851193E-2</v>
      </c>
      <c r="F5727">
        <f t="shared" si="96"/>
        <v>10.055764851193</v>
      </c>
      <c r="H5727">
        <v>3.2556970119476318</v>
      </c>
      <c r="I5727">
        <v>57600.010565299919</v>
      </c>
      <c r="J5727">
        <f>ROUND(Table1[[#This Row],[Discharge Time (s)]]/3600,3)</f>
        <v>16</v>
      </c>
    </row>
    <row r="5728" spans="1:10" hidden="1">
      <c r="A5728" t="s">
        <v>11</v>
      </c>
      <c r="B5728">
        <v>8</v>
      </c>
      <c r="C5728" s="13">
        <v>16</v>
      </c>
      <c r="D5728" t="str">
        <f>IF(OR(MOD((Table1[[#This Row],[Cycle]])-1,8)=0,Table1[[#This Row],[Cycle]]=1),"Yes","No")</f>
        <v>No</v>
      </c>
      <c r="E5728">
        <v>0</v>
      </c>
      <c r="F5728">
        <f t="shared" si="96"/>
        <v>0</v>
      </c>
      <c r="H5728">
        <v>3.2556970119476318</v>
      </c>
      <c r="I5728">
        <v>0</v>
      </c>
      <c r="J5728">
        <f>ROUND(Table1[[#This Row],[Discharge Time (s)]]/3600,3)</f>
        <v>0</v>
      </c>
    </row>
    <row r="5729" spans="1:10" hidden="1">
      <c r="A5729" t="s">
        <v>11</v>
      </c>
      <c r="B5729">
        <v>8</v>
      </c>
      <c r="C5729" s="13">
        <v>17</v>
      </c>
      <c r="D5729" t="str">
        <f>IF(OR(MOD((Table1[[#This Row],[Cycle]])-1,8)=0,Table1[[#This Row],[Cycle]]=1),"Yes","No")</f>
        <v>Yes</v>
      </c>
      <c r="E5729">
        <v>2.0904726091634001E-2</v>
      </c>
      <c r="F5729">
        <f t="shared" si="96"/>
        <v>20.904726091634</v>
      </c>
      <c r="H5729">
        <v>3.2556970119476318</v>
      </c>
      <c r="I5729">
        <v>130406.83676433294</v>
      </c>
      <c r="J5729">
        <f>ROUND(Table1[[#This Row],[Discharge Time (s)]]/3600,3)</f>
        <v>36.223999999999997</v>
      </c>
    </row>
    <row r="5730" spans="1:10" hidden="1">
      <c r="A5730" t="s">
        <v>11</v>
      </c>
      <c r="B5730">
        <v>8</v>
      </c>
      <c r="C5730" s="13">
        <v>18</v>
      </c>
      <c r="D5730" t="str">
        <f>IF(OR(MOD((Table1[[#This Row],[Cycle]])-1,8)=0,Table1[[#This Row],[Cycle]]=1),"Yes","No")</f>
        <v>No</v>
      </c>
      <c r="E5730">
        <v>1.0055601998704001E-2</v>
      </c>
      <c r="F5730">
        <f t="shared" si="96"/>
        <v>10.055601998704001</v>
      </c>
      <c r="H5730">
        <v>3.6535298824310303</v>
      </c>
      <c r="I5730">
        <v>57601.976707234397</v>
      </c>
      <c r="J5730">
        <f>ROUND(Table1[[#This Row],[Discharge Time (s)]]/3600,3)</f>
        <v>16.001000000000001</v>
      </c>
    </row>
    <row r="5731" spans="1:10" hidden="1">
      <c r="A5731" t="s">
        <v>11</v>
      </c>
      <c r="B5731">
        <v>8</v>
      </c>
      <c r="C5731" s="13">
        <v>19</v>
      </c>
      <c r="D5731" t="str">
        <f>IF(OR(MOD((Table1[[#This Row],[Cycle]])-1,8)=0,Table1[[#This Row],[Cycle]]=1),"Yes","No")</f>
        <v>No</v>
      </c>
      <c r="E5731">
        <v>1.0053921827441E-2</v>
      </c>
      <c r="F5731">
        <f t="shared" si="96"/>
        <v>10.053921827441</v>
      </c>
      <c r="H5731">
        <v>3.2149918079376221</v>
      </c>
      <c r="I5731">
        <v>57601.976714582524</v>
      </c>
      <c r="J5731">
        <f>ROUND(Table1[[#This Row],[Discharge Time (s)]]/3600,3)</f>
        <v>16.001000000000001</v>
      </c>
    </row>
    <row r="5732" spans="1:10" hidden="1">
      <c r="A5732" t="s">
        <v>11</v>
      </c>
      <c r="B5732">
        <v>8</v>
      </c>
      <c r="C5732" s="13">
        <v>20</v>
      </c>
      <c r="D5732" t="str">
        <f>IF(OR(MOD((Table1[[#This Row],[Cycle]])-1,8)=0,Table1[[#This Row],[Cycle]]=1),"Yes","No")</f>
        <v>No</v>
      </c>
      <c r="E5732">
        <v>1.0050378947627E-2</v>
      </c>
      <c r="F5732">
        <f t="shared" si="96"/>
        <v>10.050378947626999</v>
      </c>
      <c r="H5732">
        <v>3.25736403465271</v>
      </c>
      <c r="I5732">
        <v>57601.976695385674</v>
      </c>
      <c r="J5732">
        <f>ROUND(Table1[[#This Row],[Discharge Time (s)]]/3600,3)</f>
        <v>16.001000000000001</v>
      </c>
    </row>
    <row r="5733" spans="1:10" hidden="1">
      <c r="A5733" t="s">
        <v>11</v>
      </c>
      <c r="B5733">
        <v>8</v>
      </c>
      <c r="C5733" s="13">
        <v>21</v>
      </c>
      <c r="D5733" t="str">
        <f>IF(OR(MOD((Table1[[#This Row],[Cycle]])-1,8)=0,Table1[[#This Row],[Cycle]]=1),"Yes","No")</f>
        <v>No</v>
      </c>
      <c r="E5733">
        <v>1.0055812676064001E-2</v>
      </c>
      <c r="F5733">
        <f t="shared" si="96"/>
        <v>10.055812676064001</v>
      </c>
      <c r="H5733">
        <v>3.2996931076049805</v>
      </c>
      <c r="I5733">
        <v>57601.976501194862</v>
      </c>
      <c r="J5733">
        <f>ROUND(Table1[[#This Row],[Discharge Time (s)]]/3600,3)</f>
        <v>16.001000000000001</v>
      </c>
    </row>
    <row r="5734" spans="1:10" hidden="1">
      <c r="A5734" t="s">
        <v>11</v>
      </c>
      <c r="B5734">
        <v>8</v>
      </c>
      <c r="C5734" s="13">
        <v>22</v>
      </c>
      <c r="D5734" t="str">
        <f>IF(OR(MOD((Table1[[#This Row],[Cycle]])-1,8)=0,Table1[[#This Row],[Cycle]]=1),"Yes","No")</f>
        <v>No</v>
      </c>
      <c r="E5734">
        <v>1.0051259746168001E-2</v>
      </c>
      <c r="F5734">
        <f t="shared" si="96"/>
        <v>10.051259746168</v>
      </c>
      <c r="H5734">
        <v>3.2540316581726074</v>
      </c>
      <c r="I5734">
        <v>57601.976237053634</v>
      </c>
      <c r="J5734">
        <f>ROUND(Table1[[#This Row],[Discharge Time (s)]]/3600,3)</f>
        <v>16.001000000000001</v>
      </c>
    </row>
    <row r="5735" spans="1:10" hidden="1">
      <c r="A5735" t="s">
        <v>11</v>
      </c>
      <c r="B5735">
        <v>8</v>
      </c>
      <c r="C5735" s="13">
        <v>23</v>
      </c>
      <c r="D5735" t="str">
        <f>IF(OR(MOD((Table1[[#This Row],[Cycle]])-1,8)=0,Table1[[#This Row],[Cycle]]=1),"Yes","No")</f>
        <v>No</v>
      </c>
      <c r="E5735">
        <v>1.0051809462737E-2</v>
      </c>
      <c r="F5735">
        <f t="shared" si="96"/>
        <v>10.051809462736999</v>
      </c>
      <c r="H5735">
        <v>3.2980051040649414</v>
      </c>
      <c r="I5735">
        <v>57601.976647922878</v>
      </c>
      <c r="J5735">
        <f>ROUND(Table1[[#This Row],[Discharge Time (s)]]/3600,3)</f>
        <v>16.001000000000001</v>
      </c>
    </row>
    <row r="5736" spans="1:10" hidden="1">
      <c r="A5736" t="s">
        <v>11</v>
      </c>
      <c r="B5736">
        <v>8</v>
      </c>
      <c r="C5736" s="13">
        <v>24</v>
      </c>
      <c r="D5736" t="str">
        <f>IF(OR(MOD((Table1[[#This Row],[Cycle]])-1,8)=0,Table1[[#This Row],[Cycle]]=1),"Yes","No")</f>
        <v>No</v>
      </c>
      <c r="E5736">
        <v>0</v>
      </c>
      <c r="F5736">
        <f t="shared" si="96"/>
        <v>0</v>
      </c>
      <c r="H5736">
        <v>3.2980051040649414</v>
      </c>
      <c r="I5736">
        <v>0</v>
      </c>
      <c r="J5736">
        <f>ROUND(Table1[[#This Row],[Discharge Time (s)]]/3600,3)</f>
        <v>0</v>
      </c>
    </row>
    <row r="5737" spans="1:10" hidden="1">
      <c r="A5737" t="s">
        <v>11</v>
      </c>
      <c r="B5737">
        <v>8</v>
      </c>
      <c r="C5737" s="13">
        <v>25</v>
      </c>
      <c r="D5737" t="str">
        <f>IF(OR(MOD((Table1[[#This Row],[Cycle]])-1,8)=0,Table1[[#This Row],[Cycle]]=1),"Yes","No")</f>
        <v>Yes</v>
      </c>
      <c r="E5737">
        <v>2.0847384198925002E-2</v>
      </c>
      <c r="F5737">
        <f t="shared" si="96"/>
        <v>20.847384198925003</v>
      </c>
      <c r="H5737">
        <v>3.3419785499572754</v>
      </c>
      <c r="I5737">
        <v>130174.83794240293</v>
      </c>
      <c r="J5737">
        <f>ROUND(Table1[[#This Row],[Discharge Time (s)]]/3600,3)</f>
        <v>36.159999999999997</v>
      </c>
    </row>
    <row r="5738" spans="1:10" hidden="1">
      <c r="A5738" t="s">
        <v>11</v>
      </c>
      <c r="B5738">
        <v>8</v>
      </c>
      <c r="C5738" s="13">
        <v>26</v>
      </c>
      <c r="D5738" t="str">
        <f>IF(OR(MOD((Table1[[#This Row],[Cycle]])-1,8)=0,Table1[[#This Row],[Cycle]]=1),"Yes","No")</f>
        <v>No</v>
      </c>
      <c r="E5738">
        <v>1.0044029096229E-2</v>
      </c>
      <c r="F5738">
        <f t="shared" si="96"/>
        <v>10.044029096229</v>
      </c>
      <c r="H5738">
        <v>3.6937658786773682</v>
      </c>
      <c r="I5738">
        <v>57600.010711661424</v>
      </c>
      <c r="J5738">
        <f>ROUND(Table1[[#This Row],[Discharge Time (s)]]/3600,3)</f>
        <v>16</v>
      </c>
    </row>
    <row r="5739" spans="1:10" hidden="1">
      <c r="A5739" t="s">
        <v>11</v>
      </c>
      <c r="B5739">
        <v>8</v>
      </c>
      <c r="C5739" s="13">
        <v>27</v>
      </c>
      <c r="D5739" t="str">
        <f>IF(OR(MOD((Table1[[#This Row],[Cycle]])-1,8)=0,Table1[[#This Row],[Cycle]]=1),"Yes","No")</f>
        <v>No</v>
      </c>
      <c r="E5739">
        <v>1.0044889329797E-2</v>
      </c>
      <c r="F5739">
        <f t="shared" si="96"/>
        <v>10.044889329797</v>
      </c>
      <c r="H5739">
        <v>3.2996931076049805</v>
      </c>
      <c r="I5739">
        <v>57601.976430754752</v>
      </c>
      <c r="J5739">
        <f>ROUND(Table1[[#This Row],[Discharge Time (s)]]/3600,3)</f>
        <v>16.001000000000001</v>
      </c>
    </row>
    <row r="5740" spans="1:10" hidden="1">
      <c r="A5740" t="s">
        <v>11</v>
      </c>
      <c r="B5740">
        <v>8</v>
      </c>
      <c r="C5740" s="13">
        <v>28</v>
      </c>
      <c r="D5740" t="str">
        <f>IF(OR(MOD((Table1[[#This Row],[Cycle]])-1,8)=0,Table1[[#This Row],[Cycle]]=1),"Yes","No")</f>
        <v>No</v>
      </c>
      <c r="E5740">
        <v>1.0043476589465E-2</v>
      </c>
      <c r="F5740">
        <f t="shared" si="96"/>
        <v>10.043476589465</v>
      </c>
      <c r="H5740">
        <v>3.2980051040649414</v>
      </c>
      <c r="I5740">
        <v>57601.976488277185</v>
      </c>
      <c r="J5740">
        <f>ROUND(Table1[[#This Row],[Discharge Time (s)]]/3600,3)</f>
        <v>16.001000000000001</v>
      </c>
    </row>
    <row r="5741" spans="1:10" hidden="1">
      <c r="A5741" t="s">
        <v>11</v>
      </c>
      <c r="B5741">
        <v>8</v>
      </c>
      <c r="C5741" s="13">
        <v>29</v>
      </c>
      <c r="D5741" t="str">
        <f>IF(OR(MOD((Table1[[#This Row],[Cycle]])-1,8)=0,Table1[[#This Row],[Cycle]]=1),"Yes","No")</f>
        <v>No</v>
      </c>
      <c r="E5741">
        <v>1.0041623395535999E-2</v>
      </c>
      <c r="F5741">
        <f t="shared" si="96"/>
        <v>10.041623395536</v>
      </c>
      <c r="H5741">
        <v>3.3842208385467529</v>
      </c>
      <c r="I5741">
        <v>57600.01582914211</v>
      </c>
      <c r="J5741">
        <f>ROUND(Table1[[#This Row],[Discharge Time (s)]]/3600,3)</f>
        <v>16</v>
      </c>
    </row>
    <row r="5742" spans="1:10" hidden="1">
      <c r="A5742" t="s">
        <v>11</v>
      </c>
      <c r="B5742">
        <v>8</v>
      </c>
      <c r="C5742" s="13">
        <v>30</v>
      </c>
      <c r="D5742" t="str">
        <f>IF(OR(MOD((Table1[[#This Row],[Cycle]])-1,8)=0,Table1[[#This Row],[Cycle]]=1),"Yes","No")</f>
        <v>No</v>
      </c>
      <c r="E5742">
        <v>1.0052172464086E-2</v>
      </c>
      <c r="F5742">
        <f t="shared" si="96"/>
        <v>10.052172464086</v>
      </c>
      <c r="H5742">
        <v>3.2133455276489258</v>
      </c>
      <c r="I5742">
        <v>57600.022604427446</v>
      </c>
      <c r="J5742">
        <f>ROUND(Table1[[#This Row],[Discharge Time (s)]]/3600,3)</f>
        <v>16</v>
      </c>
    </row>
    <row r="5743" spans="1:10" hidden="1">
      <c r="A5743" t="s">
        <v>11</v>
      </c>
      <c r="B5743">
        <v>8</v>
      </c>
      <c r="C5743" s="13">
        <v>31</v>
      </c>
      <c r="D5743" t="str">
        <f>IF(OR(MOD((Table1[[#This Row],[Cycle]])-1,8)=0,Table1[[#This Row],[Cycle]]=1),"Yes","No")</f>
        <v>No</v>
      </c>
      <c r="E5743">
        <v>1.0050149430241E-2</v>
      </c>
      <c r="F5743">
        <f t="shared" si="96"/>
        <v>10.050149430240999</v>
      </c>
      <c r="H5743">
        <v>3.34368896484375</v>
      </c>
      <c r="I5743">
        <v>57600.010690053707</v>
      </c>
      <c r="J5743">
        <f>ROUND(Table1[[#This Row],[Discharge Time (s)]]/3600,3)</f>
        <v>16</v>
      </c>
    </row>
    <row r="5744" spans="1:10" hidden="1">
      <c r="A5744" t="s">
        <v>11</v>
      </c>
      <c r="B5744">
        <v>8</v>
      </c>
      <c r="C5744" s="13">
        <v>32</v>
      </c>
      <c r="D5744" t="str">
        <f>IF(OR(MOD((Table1[[#This Row],[Cycle]])-1,8)=0,Table1[[#This Row],[Cycle]]=1),"Yes","No")</f>
        <v>No</v>
      </c>
      <c r="E5744">
        <v>0</v>
      </c>
      <c r="F5744">
        <f t="shared" si="96"/>
        <v>0</v>
      </c>
      <c r="H5744">
        <v>3.34368896484375</v>
      </c>
      <c r="I5744">
        <v>0</v>
      </c>
      <c r="J5744">
        <f>ROUND(Table1[[#This Row],[Discharge Time (s)]]/3600,3)</f>
        <v>0</v>
      </c>
    </row>
    <row r="5745" spans="1:10" hidden="1">
      <c r="A5745" t="s">
        <v>11</v>
      </c>
      <c r="B5745">
        <v>8</v>
      </c>
      <c r="C5745" s="13">
        <v>33</v>
      </c>
      <c r="D5745" t="str">
        <f>IF(OR(MOD((Table1[[#This Row],[Cycle]])-1,8)=0,Table1[[#This Row],[Cycle]]=1),"Yes","No")</f>
        <v>Yes</v>
      </c>
      <c r="E5745">
        <v>2.0777270614001E-2</v>
      </c>
      <c r="F5745">
        <f t="shared" si="96"/>
        <v>20.777270614001001</v>
      </c>
      <c r="H5745">
        <v>0</v>
      </c>
      <c r="I5745">
        <v>129737.95578318514</v>
      </c>
      <c r="J5745">
        <f>ROUND(Table1[[#This Row],[Discharge Time (s)]]/3600,3)</f>
        <v>36.037999999999997</v>
      </c>
    </row>
    <row r="5746" spans="1:10" hidden="1">
      <c r="A5746" t="s">
        <v>11</v>
      </c>
      <c r="B5746">
        <v>8</v>
      </c>
      <c r="C5746" s="13">
        <v>34</v>
      </c>
      <c r="D5746" t="str">
        <f>IF(OR(MOD((Table1[[#This Row],[Cycle]])-1,8)=0,Table1[[#This Row],[Cycle]]=1),"Yes","No")</f>
        <v>No</v>
      </c>
      <c r="E5746">
        <v>1.0044284774695E-2</v>
      </c>
      <c r="F5746">
        <f t="shared" si="96"/>
        <v>10.044284774694999</v>
      </c>
      <c r="H5746">
        <v>3.739652156829834</v>
      </c>
      <c r="I5746">
        <v>57602.005333932495</v>
      </c>
      <c r="J5746">
        <f>ROUND(Table1[[#This Row],[Discharge Time (s)]]/3600,3)</f>
        <v>16.001000000000001</v>
      </c>
    </row>
    <row r="5747" spans="1:10" hidden="1">
      <c r="A5747" t="s">
        <v>11</v>
      </c>
      <c r="B5747">
        <v>8</v>
      </c>
      <c r="C5747" s="13">
        <v>35</v>
      </c>
      <c r="D5747" t="str">
        <f>IF(OR(MOD((Table1[[#This Row],[Cycle]])-1,8)=0,Table1[[#This Row],[Cycle]]=1),"Yes","No")</f>
        <v>No</v>
      </c>
      <c r="E5747">
        <v>1.004513250844E-2</v>
      </c>
      <c r="F5747">
        <f t="shared" si="96"/>
        <v>10.04513250844</v>
      </c>
      <c r="H5747">
        <v>3.3876848220825195</v>
      </c>
      <c r="I5747">
        <v>57600.039626036429</v>
      </c>
      <c r="J5747">
        <f>ROUND(Table1[[#This Row],[Discharge Time (s)]]/3600,3)</f>
        <v>16</v>
      </c>
    </row>
    <row r="5748" spans="1:10" hidden="1">
      <c r="A5748" t="s">
        <v>11</v>
      </c>
      <c r="B5748">
        <v>8</v>
      </c>
      <c r="C5748" s="13">
        <v>36</v>
      </c>
      <c r="D5748" t="str">
        <f>IF(OR(MOD((Table1[[#This Row],[Cycle]])-1,8)=0,Table1[[#This Row],[Cycle]]=1),"Yes","No")</f>
        <v>No</v>
      </c>
      <c r="E5748">
        <v>1.004306865652E-2</v>
      </c>
      <c r="F5748">
        <f t="shared" si="96"/>
        <v>10.043068656520001</v>
      </c>
      <c r="H5748">
        <v>3.4281716346740723</v>
      </c>
      <c r="I5748">
        <v>57600.0396689068</v>
      </c>
      <c r="J5748">
        <f>ROUND(Table1[[#This Row],[Discharge Time (s)]]/3600,3)</f>
        <v>16</v>
      </c>
    </row>
    <row r="5749" spans="1:10" hidden="1">
      <c r="A5749" t="s">
        <v>11</v>
      </c>
      <c r="B5749">
        <v>8</v>
      </c>
      <c r="C5749" s="13">
        <v>37</v>
      </c>
      <c r="D5749" t="str">
        <f>IF(OR(MOD((Table1[[#This Row],[Cycle]])-1,8)=0,Table1[[#This Row],[Cycle]]=1),"Yes","No")</f>
        <v>No</v>
      </c>
      <c r="E5749">
        <v>1.0041104515334E-2</v>
      </c>
      <c r="F5749">
        <f t="shared" si="96"/>
        <v>10.041104515334</v>
      </c>
      <c r="H5749">
        <v>3.25736403465271</v>
      </c>
      <c r="I5749">
        <v>57602.00375564993</v>
      </c>
      <c r="J5749">
        <f>ROUND(Table1[[#This Row],[Discharge Time (s)]]/3600,3)</f>
        <v>16.001000000000001</v>
      </c>
    </row>
    <row r="5750" spans="1:10" hidden="1">
      <c r="A5750" t="s">
        <v>11</v>
      </c>
      <c r="B5750">
        <v>8</v>
      </c>
      <c r="C5750" s="13">
        <v>38</v>
      </c>
      <c r="D5750" t="str">
        <f>IF(OR(MOD((Table1[[#This Row],[Cycle]])-1,8)=0,Table1[[#This Row],[Cycle]]=1),"Yes","No")</f>
        <v>No</v>
      </c>
      <c r="E5750">
        <v>1.0040209443516E-2</v>
      </c>
      <c r="F5750">
        <f t="shared" si="96"/>
        <v>10.040209443516</v>
      </c>
      <c r="H5750">
        <v>3.4281716346740723</v>
      </c>
      <c r="I5750">
        <v>57602.006071342184</v>
      </c>
      <c r="J5750">
        <f>ROUND(Table1[[#This Row],[Discharge Time (s)]]/3600,3)</f>
        <v>16.001000000000001</v>
      </c>
    </row>
    <row r="5751" spans="1:10" hidden="1">
      <c r="A5751" t="s">
        <v>11</v>
      </c>
      <c r="B5751">
        <v>8</v>
      </c>
      <c r="C5751" s="13">
        <v>39</v>
      </c>
      <c r="D5751" t="str">
        <f>IF(OR(MOD((Table1[[#This Row],[Cycle]])-1,8)=0,Table1[[#This Row],[Cycle]]=1),"Yes","No")</f>
        <v>No</v>
      </c>
      <c r="E5751">
        <v>1.0037778433831E-2</v>
      </c>
      <c r="F5751">
        <f t="shared" si="96"/>
        <v>10.037778433830999</v>
      </c>
      <c r="H5751">
        <v>3.3842208385467529</v>
      </c>
      <c r="I5751">
        <v>57602.005890395056</v>
      </c>
      <c r="J5751">
        <f>ROUND(Table1[[#This Row],[Discharge Time (s)]]/3600,3)</f>
        <v>16.001000000000001</v>
      </c>
    </row>
    <row r="5752" spans="1:10" hidden="1">
      <c r="A5752" t="s">
        <v>11</v>
      </c>
      <c r="B5752">
        <v>8</v>
      </c>
      <c r="C5752" s="13">
        <v>40</v>
      </c>
      <c r="D5752" t="str">
        <f>IF(OR(MOD((Table1[[#This Row],[Cycle]])-1,8)=0,Table1[[#This Row],[Cycle]]=1),"Yes","No")</f>
        <v>No</v>
      </c>
      <c r="E5752">
        <v>0</v>
      </c>
      <c r="F5752">
        <f t="shared" si="96"/>
        <v>0</v>
      </c>
      <c r="H5752">
        <v>3.3842208385467529</v>
      </c>
      <c r="I5752">
        <v>0</v>
      </c>
      <c r="J5752">
        <f>ROUND(Table1[[#This Row],[Discharge Time (s)]]/3600,3)</f>
        <v>0</v>
      </c>
    </row>
    <row r="5753" spans="1:10" hidden="1">
      <c r="A5753" t="s">
        <v>11</v>
      </c>
      <c r="B5753">
        <v>8</v>
      </c>
      <c r="C5753" s="13">
        <v>41</v>
      </c>
      <c r="D5753" t="str">
        <f>IF(OR(MOD((Table1[[#This Row],[Cycle]])-1,8)=0,Table1[[#This Row],[Cycle]]=1),"Yes","No")</f>
        <v>Yes</v>
      </c>
      <c r="E5753">
        <v>2.0757726662512001E-2</v>
      </c>
      <c r="F5753">
        <f t="shared" si="96"/>
        <v>20.757726662512002</v>
      </c>
      <c r="H5753">
        <v>3.34368896484375</v>
      </c>
      <c r="I5753">
        <v>129684.96505070684</v>
      </c>
      <c r="J5753">
        <f>ROUND(Table1[[#This Row],[Discharge Time (s)]]/3600,3)</f>
        <v>36.024000000000001</v>
      </c>
    </row>
    <row r="5754" spans="1:10" hidden="1">
      <c r="A5754" t="s">
        <v>11</v>
      </c>
      <c r="B5754">
        <v>8</v>
      </c>
      <c r="C5754" s="13">
        <v>42</v>
      </c>
      <c r="D5754" t="str">
        <f>IF(OR(MOD((Table1[[#This Row],[Cycle]])-1,8)=0,Table1[[#This Row],[Cycle]]=1),"Yes","No")</f>
        <v>No</v>
      </c>
      <c r="E5754">
        <v>1.0041705725615E-2</v>
      </c>
      <c r="F5754">
        <f t="shared" si="96"/>
        <v>10.041705725615</v>
      </c>
      <c r="H5754">
        <v>3.6975483894348145</v>
      </c>
      <c r="I5754">
        <v>57600.041043426463</v>
      </c>
      <c r="J5754">
        <f>ROUND(Table1[[#This Row],[Discharge Time (s)]]/3600,3)</f>
        <v>16</v>
      </c>
    </row>
    <row r="5755" spans="1:10" hidden="1">
      <c r="A5755" t="s">
        <v>11</v>
      </c>
      <c r="B5755">
        <v>8</v>
      </c>
      <c r="C5755" s="13">
        <v>43</v>
      </c>
      <c r="D5755" t="str">
        <f>IF(OR(MOD((Table1[[#This Row],[Cycle]])-1,8)=0,Table1[[#This Row],[Cycle]]=1),"Yes","No")</f>
        <v>No</v>
      </c>
      <c r="E5755">
        <v>1.0040863139813E-2</v>
      </c>
      <c r="F5755">
        <f t="shared" si="96"/>
        <v>10.040863139813</v>
      </c>
      <c r="H5755">
        <v>3.3876848220825195</v>
      </c>
      <c r="I5755">
        <v>57602.002276942847</v>
      </c>
      <c r="J5755">
        <f>ROUND(Table1[[#This Row],[Discharge Time (s)]]/3600,3)</f>
        <v>16.001000000000001</v>
      </c>
    </row>
    <row r="5756" spans="1:10" hidden="1">
      <c r="A5756" t="s">
        <v>11</v>
      </c>
      <c r="B5756">
        <v>8</v>
      </c>
      <c r="C5756" s="13">
        <v>44</v>
      </c>
      <c r="D5756" t="str">
        <f>IF(OR(MOD((Table1[[#This Row],[Cycle]])-1,8)=0,Table1[[#This Row],[Cycle]]=1),"Yes","No")</f>
        <v>No</v>
      </c>
      <c r="E5756">
        <v>1.0040227568968E-2</v>
      </c>
      <c r="F5756">
        <f t="shared" si="96"/>
        <v>10.040227568968</v>
      </c>
      <c r="H5756">
        <v>3.3419785499572754</v>
      </c>
      <c r="I5756">
        <v>57602.005886592277</v>
      </c>
      <c r="J5756">
        <f>ROUND(Table1[[#This Row],[Discharge Time (s)]]/3600,3)</f>
        <v>16.001000000000001</v>
      </c>
    </row>
    <row r="5757" spans="1:10" hidden="1">
      <c r="A5757" t="s">
        <v>11</v>
      </c>
      <c r="B5757">
        <v>8</v>
      </c>
      <c r="C5757" s="13">
        <v>45</v>
      </c>
      <c r="D5757" t="str">
        <f>IF(OR(MOD((Table1[[#This Row],[Cycle]])-1,8)=0,Table1[[#This Row],[Cycle]]=1),"Yes","No")</f>
        <v>No</v>
      </c>
      <c r="E5757">
        <v>1.0042580638149E-2</v>
      </c>
      <c r="F5757">
        <f t="shared" si="96"/>
        <v>10.042580638148999</v>
      </c>
      <c r="H5757">
        <v>3.2996931076049805</v>
      </c>
      <c r="I5757">
        <v>57602.005914150533</v>
      </c>
      <c r="J5757">
        <f>ROUND(Table1[[#This Row],[Discharge Time (s)]]/3600,3)</f>
        <v>16.001000000000001</v>
      </c>
    </row>
    <row r="5758" spans="1:10" hidden="1">
      <c r="A5758" t="s">
        <v>11</v>
      </c>
      <c r="B5758">
        <v>8</v>
      </c>
      <c r="C5758" s="13">
        <v>46</v>
      </c>
      <c r="D5758" t="str">
        <f>IF(OR(MOD((Table1[[#This Row],[Cycle]])-1,8)=0,Table1[[#This Row],[Cycle]]=1),"Yes","No")</f>
        <v>No</v>
      </c>
      <c r="E5758">
        <v>1.0040789408396001E-2</v>
      </c>
      <c r="F5758">
        <f t="shared" si="96"/>
        <v>10.040789408396</v>
      </c>
      <c r="H5758">
        <v>3.2996931076049805</v>
      </c>
      <c r="I5758">
        <v>57600.039443097565</v>
      </c>
      <c r="J5758">
        <f>ROUND(Table1[[#This Row],[Discharge Time (s)]]/3600,3)</f>
        <v>16</v>
      </c>
    </row>
    <row r="5759" spans="1:10" hidden="1">
      <c r="A5759" t="s">
        <v>11</v>
      </c>
      <c r="B5759">
        <v>8</v>
      </c>
      <c r="C5759" s="13">
        <v>47</v>
      </c>
      <c r="D5759" t="str">
        <f>IF(OR(MOD((Table1[[#This Row],[Cycle]])-1,8)=0,Table1[[#This Row],[Cycle]]=1),"Yes","No")</f>
        <v>No</v>
      </c>
      <c r="E5759">
        <v>1.0036062396296E-2</v>
      </c>
      <c r="F5759">
        <f t="shared" si="96"/>
        <v>10.036062396296</v>
      </c>
      <c r="H5759">
        <v>3.4281716346740723</v>
      </c>
      <c r="I5759">
        <v>57602.005291986352</v>
      </c>
      <c r="J5759">
        <f>ROUND(Table1[[#This Row],[Discharge Time (s)]]/3600,3)</f>
        <v>16.001000000000001</v>
      </c>
    </row>
    <row r="5760" spans="1:10" hidden="1">
      <c r="A5760" t="s">
        <v>11</v>
      </c>
      <c r="B5760">
        <v>8</v>
      </c>
      <c r="C5760" s="13">
        <v>48</v>
      </c>
      <c r="D5760" t="str">
        <f>IF(OR(MOD((Table1[[#This Row],[Cycle]])-1,8)=0,Table1[[#This Row],[Cycle]]=1),"Yes","No")</f>
        <v>No</v>
      </c>
      <c r="E5760">
        <v>0</v>
      </c>
      <c r="F5760">
        <f t="shared" si="96"/>
        <v>0</v>
      </c>
      <c r="H5760">
        <v>3.4281716346740723</v>
      </c>
      <c r="I5760">
        <v>0</v>
      </c>
      <c r="J5760">
        <f>ROUND(Table1[[#This Row],[Discharge Time (s)]]/3600,3)</f>
        <v>0</v>
      </c>
    </row>
    <row r="5761" spans="1:10" hidden="1">
      <c r="A5761" t="s">
        <v>11</v>
      </c>
      <c r="B5761">
        <v>8</v>
      </c>
      <c r="C5761" s="13">
        <v>49</v>
      </c>
      <c r="D5761" t="str">
        <f>IF(OR(MOD((Table1[[#This Row],[Cycle]])-1,8)=0,Table1[[#This Row],[Cycle]]=1),"Yes","No")</f>
        <v>Yes</v>
      </c>
      <c r="E5761">
        <v>2.0709758906185999E-2</v>
      </c>
      <c r="F5761">
        <f t="shared" si="96"/>
        <v>20.709758906186</v>
      </c>
      <c r="H5761">
        <v>3.34368896484375</v>
      </c>
      <c r="I5761">
        <v>129375.0056286271</v>
      </c>
      <c r="J5761">
        <f>ROUND(Table1[[#This Row],[Discharge Time (s)]]/3600,3)</f>
        <v>35.938000000000002</v>
      </c>
    </row>
    <row r="5762" spans="1:10" hidden="1">
      <c r="A5762" t="s">
        <v>11</v>
      </c>
      <c r="B5762">
        <v>8</v>
      </c>
      <c r="C5762" s="13">
        <v>50</v>
      </c>
      <c r="D5762" t="str">
        <f>IF(OR(MOD((Table1[[#This Row],[Cycle]])-1,8)=0,Table1[[#This Row],[Cycle]]=1),"Yes","No")</f>
        <v>No</v>
      </c>
      <c r="E5762">
        <v>1.0043449568790001E-2</v>
      </c>
      <c r="F5762">
        <f t="shared" ref="F5762:F5825" si="97">1000*E5762</f>
        <v>10.043449568790001</v>
      </c>
      <c r="H5762">
        <v>3.6956562995910645</v>
      </c>
      <c r="I5762">
        <v>57601.993509280321</v>
      </c>
      <c r="J5762">
        <f>ROUND(Table1[[#This Row],[Discharge Time (s)]]/3600,3)</f>
        <v>16.001000000000001</v>
      </c>
    </row>
    <row r="5763" spans="1:10" hidden="1">
      <c r="A5763" t="s">
        <v>11</v>
      </c>
      <c r="B5763">
        <v>8</v>
      </c>
      <c r="C5763" s="13">
        <v>51</v>
      </c>
      <c r="D5763" t="str">
        <f>IF(OR(MOD((Table1[[#This Row],[Cycle]])-1,8)=0,Table1[[#This Row],[Cycle]]=1),"Yes","No")</f>
        <v>No</v>
      </c>
      <c r="E5763">
        <v>1.0040160619969001E-2</v>
      </c>
      <c r="F5763">
        <f t="shared" si="97"/>
        <v>10.040160619969001</v>
      </c>
      <c r="H5763">
        <v>3.34368896484375</v>
      </c>
      <c r="I5763">
        <v>57602.00721077717</v>
      </c>
      <c r="J5763">
        <f>ROUND(Table1[[#This Row],[Discharge Time (s)]]/3600,3)</f>
        <v>16.001000000000001</v>
      </c>
    </row>
    <row r="5764" spans="1:10" hidden="1">
      <c r="A5764" t="s">
        <v>11</v>
      </c>
      <c r="B5764">
        <v>8</v>
      </c>
      <c r="C5764" s="13">
        <v>52</v>
      </c>
      <c r="D5764" t="str">
        <f>IF(OR(MOD((Table1[[#This Row],[Cycle]])-1,8)=0,Table1[[#This Row],[Cycle]]=1),"Yes","No")</f>
        <v>No</v>
      </c>
      <c r="E5764">
        <v>1.0041805673877E-2</v>
      </c>
      <c r="F5764">
        <f t="shared" si="97"/>
        <v>10.041805673877001</v>
      </c>
      <c r="H5764">
        <v>3.34368896484375</v>
      </c>
      <c r="I5764">
        <v>57602.005433582031</v>
      </c>
      <c r="J5764">
        <f>ROUND(Table1[[#This Row],[Discharge Time (s)]]/3600,3)</f>
        <v>16.001000000000001</v>
      </c>
    </row>
    <row r="5765" spans="1:10" hidden="1">
      <c r="A5765" t="s">
        <v>11</v>
      </c>
      <c r="B5765">
        <v>8</v>
      </c>
      <c r="C5765" s="13">
        <v>53</v>
      </c>
      <c r="D5765" t="str">
        <f>IF(OR(MOD((Table1[[#This Row],[Cycle]])-1,8)=0,Table1[[#This Row],[Cycle]]=1),"Yes","No")</f>
        <v>No</v>
      </c>
      <c r="E5765">
        <v>1.0039117815653999E-2</v>
      </c>
      <c r="F5765">
        <f t="shared" si="97"/>
        <v>10.039117815653999</v>
      </c>
      <c r="H5765">
        <v>3.3859519958496094</v>
      </c>
      <c r="I5765">
        <v>57602.005477574909</v>
      </c>
      <c r="J5765">
        <f>ROUND(Table1[[#This Row],[Discharge Time (s)]]/3600,3)</f>
        <v>16.001000000000001</v>
      </c>
    </row>
    <row r="5766" spans="1:10" hidden="1">
      <c r="A5766" t="s">
        <v>11</v>
      </c>
      <c r="B5766">
        <v>8</v>
      </c>
      <c r="C5766" s="13">
        <v>54</v>
      </c>
      <c r="D5766" t="str">
        <f>IF(OR(MOD((Table1[[#This Row],[Cycle]])-1,8)=0,Table1[[#This Row],[Cycle]]=1),"Yes","No")</f>
        <v>No</v>
      </c>
      <c r="E5766">
        <v>1.0042475608479E-2</v>
      </c>
      <c r="F5766">
        <f t="shared" si="97"/>
        <v>10.042475608479</v>
      </c>
      <c r="H5766">
        <v>3.3876848220825195</v>
      </c>
      <c r="I5766">
        <v>57600.035609590712</v>
      </c>
      <c r="J5766">
        <f>ROUND(Table1[[#This Row],[Discharge Time (s)]]/3600,3)</f>
        <v>16</v>
      </c>
    </row>
    <row r="5767" spans="1:10" hidden="1">
      <c r="A5767" t="s">
        <v>11</v>
      </c>
      <c r="B5767">
        <v>8</v>
      </c>
      <c r="C5767" s="13">
        <v>55</v>
      </c>
      <c r="D5767" t="str">
        <f>IF(OR(MOD((Table1[[#This Row],[Cycle]])-1,8)=0,Table1[[#This Row],[Cycle]]=1),"Yes","No")</f>
        <v>No</v>
      </c>
      <c r="E5767">
        <v>1.0043885232647E-2</v>
      </c>
      <c r="F5767">
        <f t="shared" si="97"/>
        <v>10.043885232647</v>
      </c>
      <c r="H5767">
        <v>3.4316806793212891</v>
      </c>
      <c r="I5767">
        <v>57600.03963449756</v>
      </c>
      <c r="J5767">
        <f>ROUND(Table1[[#This Row],[Discharge Time (s)]]/3600,3)</f>
        <v>16</v>
      </c>
    </row>
    <row r="5768" spans="1:10" hidden="1">
      <c r="A5768" t="s">
        <v>11</v>
      </c>
      <c r="B5768">
        <v>8</v>
      </c>
      <c r="C5768" s="13">
        <v>56</v>
      </c>
      <c r="D5768" t="str">
        <f>IF(OR(MOD((Table1[[#This Row],[Cycle]])-1,8)=0,Table1[[#This Row],[Cycle]]=1),"Yes","No")</f>
        <v>No</v>
      </c>
      <c r="E5768">
        <v>0</v>
      </c>
      <c r="F5768">
        <f t="shared" si="97"/>
        <v>0</v>
      </c>
      <c r="H5768">
        <v>3.4316806793212891</v>
      </c>
      <c r="I5768">
        <v>0</v>
      </c>
      <c r="J5768">
        <f>ROUND(Table1[[#This Row],[Discharge Time (s)]]/3600,3)</f>
        <v>0</v>
      </c>
    </row>
    <row r="5769" spans="1:10" hidden="1">
      <c r="A5769" t="s">
        <v>11</v>
      </c>
      <c r="B5769">
        <v>8</v>
      </c>
      <c r="C5769" s="13">
        <v>57</v>
      </c>
      <c r="D5769" t="str">
        <f>IF(OR(MOD((Table1[[#This Row],[Cycle]])-1,8)=0,Table1[[#This Row],[Cycle]]=1),"Yes","No")</f>
        <v>Yes</v>
      </c>
      <c r="E5769">
        <v>2.0674825689503001E-2</v>
      </c>
      <c r="F5769">
        <f t="shared" si="97"/>
        <v>20.674825689502999</v>
      </c>
      <c r="H5769">
        <v>3.470348596572876</v>
      </c>
      <c r="I5769">
        <v>129066.42970713868</v>
      </c>
      <c r="J5769">
        <f>ROUND(Table1[[#This Row],[Discharge Time (s)]]/3600,3)</f>
        <v>35.851999999999997</v>
      </c>
    </row>
    <row r="5770" spans="1:10" hidden="1">
      <c r="A5770" t="s">
        <v>11</v>
      </c>
      <c r="B5770">
        <v>8</v>
      </c>
      <c r="C5770" s="13">
        <v>58</v>
      </c>
      <c r="D5770" t="str">
        <f>IF(OR(MOD((Table1[[#This Row],[Cycle]])-1,8)=0,Table1[[#This Row],[Cycle]]=1),"Yes","No")</f>
        <v>No</v>
      </c>
      <c r="E5770">
        <v>1.0044060424808E-2</v>
      </c>
      <c r="F5770">
        <f t="shared" si="97"/>
        <v>10.044060424808</v>
      </c>
      <c r="H5770">
        <v>3.739652156829834</v>
      </c>
      <c r="I5770">
        <v>57602.005623195379</v>
      </c>
      <c r="J5770">
        <f>ROUND(Table1[[#This Row],[Discharge Time (s)]]/3600,3)</f>
        <v>16.001000000000001</v>
      </c>
    </row>
    <row r="5771" spans="1:10" hidden="1">
      <c r="A5771" t="s">
        <v>11</v>
      </c>
      <c r="B5771">
        <v>8</v>
      </c>
      <c r="C5771" s="13">
        <v>59</v>
      </c>
      <c r="D5771" t="str">
        <f>IF(OR(MOD((Table1[[#This Row],[Cycle]])-1,8)=0,Table1[[#This Row],[Cycle]]=1),"Yes","No")</f>
        <v>No</v>
      </c>
      <c r="E5771">
        <v>1.0034799912313999E-2</v>
      </c>
      <c r="F5771">
        <f t="shared" si="97"/>
        <v>10.034799912314</v>
      </c>
      <c r="H5771">
        <v>3.3876848220825195</v>
      </c>
      <c r="I5771">
        <v>57602.005896401417</v>
      </c>
      <c r="J5771">
        <f>ROUND(Table1[[#This Row],[Discharge Time (s)]]/3600,3)</f>
        <v>16.001000000000001</v>
      </c>
    </row>
    <row r="5772" spans="1:10" hidden="1">
      <c r="A5772" t="s">
        <v>11</v>
      </c>
      <c r="B5772">
        <v>8</v>
      </c>
      <c r="C5772" s="13">
        <v>60</v>
      </c>
      <c r="D5772" t="str">
        <f>IF(OR(MOD((Table1[[#This Row],[Cycle]])-1,8)=0,Table1[[#This Row],[Cycle]]=1),"Yes","No")</f>
        <v>No</v>
      </c>
      <c r="E5772">
        <v>1.0031194183785E-2</v>
      </c>
      <c r="F5772">
        <f t="shared" si="97"/>
        <v>10.031194183784999</v>
      </c>
      <c r="H5772">
        <v>3.3876848220825195</v>
      </c>
      <c r="I5772">
        <v>57602.00609717668</v>
      </c>
      <c r="J5772">
        <f>ROUND(Table1[[#This Row],[Discharge Time (s)]]/3600,3)</f>
        <v>16.001000000000001</v>
      </c>
    </row>
    <row r="5773" spans="1:10" hidden="1">
      <c r="A5773" t="s">
        <v>11</v>
      </c>
      <c r="B5773">
        <v>8</v>
      </c>
      <c r="C5773" s="13">
        <v>61</v>
      </c>
      <c r="D5773" t="str">
        <f>IF(OR(MOD((Table1[[#This Row],[Cycle]])-1,8)=0,Table1[[#This Row],[Cycle]]=1),"Yes","No")</f>
        <v>No</v>
      </c>
      <c r="E5773">
        <v>1.0035729390839999E-2</v>
      </c>
      <c r="F5773">
        <f t="shared" si="97"/>
        <v>10.03572939084</v>
      </c>
      <c r="H5773">
        <v>3.4756767749786377</v>
      </c>
      <c r="I5773">
        <v>57602.00574609387</v>
      </c>
      <c r="J5773">
        <f>ROUND(Table1[[#This Row],[Discharge Time (s)]]/3600,3)</f>
        <v>16.001000000000001</v>
      </c>
    </row>
    <row r="5774" spans="1:10" hidden="1">
      <c r="A5774" t="s">
        <v>11</v>
      </c>
      <c r="B5774">
        <v>8</v>
      </c>
      <c r="C5774" s="13">
        <v>62</v>
      </c>
      <c r="D5774" t="str">
        <f>IF(OR(MOD((Table1[[#This Row],[Cycle]])-1,8)=0,Table1[[#This Row],[Cycle]]=1),"Yes","No")</f>
        <v>No</v>
      </c>
      <c r="E5774">
        <v>1.0039661916180999E-2</v>
      </c>
      <c r="F5774">
        <f t="shared" si="97"/>
        <v>10.039661916180998</v>
      </c>
      <c r="H5774">
        <v>3.3454008102416992</v>
      </c>
      <c r="I5774">
        <v>57600.039803841486</v>
      </c>
      <c r="J5774">
        <f>ROUND(Table1[[#This Row],[Discharge Time (s)]]/3600,3)</f>
        <v>16</v>
      </c>
    </row>
    <row r="5775" spans="1:10" hidden="1">
      <c r="A5775" t="s">
        <v>11</v>
      </c>
      <c r="B5775">
        <v>8</v>
      </c>
      <c r="C5775" s="13">
        <v>63</v>
      </c>
      <c r="D5775" t="str">
        <f>IF(OR(MOD((Table1[[#This Row],[Cycle]])-1,8)=0,Table1[[#This Row],[Cycle]]=1),"Yes","No")</f>
        <v>No</v>
      </c>
      <c r="E5775">
        <v>1.0040933644378001E-2</v>
      </c>
      <c r="F5775">
        <f t="shared" si="97"/>
        <v>10.040933644378001</v>
      </c>
      <c r="H5775">
        <v>0</v>
      </c>
      <c r="I5775">
        <v>57601.995108362666</v>
      </c>
      <c r="J5775">
        <f>ROUND(Table1[[#This Row],[Discharge Time (s)]]/3600,3)</f>
        <v>16.001000000000001</v>
      </c>
    </row>
    <row r="5776" spans="1:10" hidden="1">
      <c r="A5776" t="s">
        <v>11</v>
      </c>
      <c r="B5776">
        <v>8</v>
      </c>
      <c r="C5776" s="13">
        <v>64</v>
      </c>
      <c r="D5776" t="str">
        <f>IF(OR(MOD((Table1[[#This Row],[Cycle]])-1,8)=0,Table1[[#This Row],[Cycle]]=1),"Yes","No")</f>
        <v>No</v>
      </c>
      <c r="E5776">
        <v>0</v>
      </c>
      <c r="F5776">
        <f t="shared" si="97"/>
        <v>0</v>
      </c>
      <c r="H5776">
        <v>0</v>
      </c>
      <c r="I5776">
        <v>0</v>
      </c>
      <c r="J5776">
        <f>ROUND(Table1[[#This Row],[Discharge Time (s)]]/3600,3)</f>
        <v>0</v>
      </c>
    </row>
    <row r="5777" spans="1:10" hidden="1">
      <c r="A5777" t="s">
        <v>11</v>
      </c>
      <c r="B5777">
        <v>8</v>
      </c>
      <c r="C5777" s="13">
        <v>65</v>
      </c>
      <c r="D5777" t="str">
        <f>IF(OR(MOD((Table1[[#This Row],[Cycle]])-1,8)=0,Table1[[#This Row],[Cycle]]=1),"Yes","No")</f>
        <v>Yes</v>
      </c>
      <c r="E5777">
        <v>2.0629158185898999E-2</v>
      </c>
      <c r="F5777">
        <f t="shared" si="97"/>
        <v>20.629158185898998</v>
      </c>
      <c r="H5777">
        <v>3.4756767749786377</v>
      </c>
      <c r="I5777">
        <v>128698.01241337108</v>
      </c>
      <c r="J5777">
        <f>ROUND(Table1[[#This Row],[Discharge Time (s)]]/3600,3)</f>
        <v>35.749000000000002</v>
      </c>
    </row>
    <row r="5778" spans="1:10" hidden="1">
      <c r="A5778" t="s">
        <v>11</v>
      </c>
      <c r="B5778">
        <v>8</v>
      </c>
      <c r="C5778" s="13">
        <v>66</v>
      </c>
      <c r="D5778" t="str">
        <f>IF(OR(MOD((Table1[[#This Row],[Cycle]])-1,8)=0,Table1[[#This Row],[Cycle]]=1),"Yes","No")</f>
        <v>No</v>
      </c>
      <c r="E5778">
        <v>1.0045333036974E-2</v>
      </c>
      <c r="F5778">
        <f t="shared" si="97"/>
        <v>10.045333036974</v>
      </c>
      <c r="H5778">
        <v>3.781712532043457</v>
      </c>
      <c r="I5778">
        <v>57600.011455412874</v>
      </c>
      <c r="J5778">
        <f>ROUND(Table1[[#This Row],[Discharge Time (s)]]/3600,3)</f>
        <v>16</v>
      </c>
    </row>
    <row r="5779" spans="1:10" hidden="1">
      <c r="A5779" t="s">
        <v>11</v>
      </c>
      <c r="B5779">
        <v>8</v>
      </c>
      <c r="C5779" s="13">
        <v>67</v>
      </c>
      <c r="D5779" t="str">
        <f>IF(OR(MOD((Table1[[#This Row],[Cycle]])-1,8)=0,Table1[[#This Row],[Cycle]]=1),"Yes","No")</f>
        <v>No</v>
      </c>
      <c r="E5779">
        <v>1.0044158627789001E-2</v>
      </c>
      <c r="F5779">
        <f t="shared" si="97"/>
        <v>10.044158627789001</v>
      </c>
      <c r="H5779">
        <v>3.3859519958496094</v>
      </c>
      <c r="I5779">
        <v>57601.975799913824</v>
      </c>
      <c r="J5779">
        <f>ROUND(Table1[[#This Row],[Discharge Time (s)]]/3600,3)</f>
        <v>16.001000000000001</v>
      </c>
    </row>
    <row r="5780" spans="1:10" hidden="1">
      <c r="A5780" t="s">
        <v>11</v>
      </c>
      <c r="B5780">
        <v>8</v>
      </c>
      <c r="C5780" s="13">
        <v>68</v>
      </c>
      <c r="D5780" t="str">
        <f>IF(OR(MOD((Table1[[#This Row],[Cycle]])-1,8)=0,Table1[[#This Row],[Cycle]]=1),"Yes","No")</f>
        <v>No</v>
      </c>
      <c r="E5780">
        <v>1.0038106128786001E-2</v>
      </c>
      <c r="F5780">
        <f t="shared" si="97"/>
        <v>10.038106128786001</v>
      </c>
      <c r="H5780">
        <v>3.4721226692199707</v>
      </c>
      <c r="I5780">
        <v>57600.009840419632</v>
      </c>
      <c r="J5780">
        <f>ROUND(Table1[[#This Row],[Discharge Time (s)]]/3600,3)</f>
        <v>16</v>
      </c>
    </row>
    <row r="5781" spans="1:10" hidden="1">
      <c r="A5781" t="s">
        <v>11</v>
      </c>
      <c r="B5781">
        <v>8</v>
      </c>
      <c r="C5781" s="13">
        <v>69</v>
      </c>
      <c r="D5781" t="str">
        <f>IF(OR(MOD((Table1[[#This Row],[Cycle]])-1,8)=0,Table1[[#This Row],[Cycle]]=1),"Yes","No")</f>
        <v>No</v>
      </c>
      <c r="E5781">
        <v>1.0035803536502999E-2</v>
      </c>
      <c r="F5781">
        <f t="shared" si="97"/>
        <v>10.035803536503</v>
      </c>
      <c r="H5781">
        <v>3.4299254417419434</v>
      </c>
      <c r="I5781">
        <v>57601.975787062736</v>
      </c>
      <c r="J5781">
        <f>ROUND(Table1[[#This Row],[Discharge Time (s)]]/3600,3)</f>
        <v>16.001000000000001</v>
      </c>
    </row>
    <row r="5782" spans="1:10" hidden="1">
      <c r="A5782" t="s">
        <v>11</v>
      </c>
      <c r="B5782">
        <v>8</v>
      </c>
      <c r="C5782" s="13">
        <v>70</v>
      </c>
      <c r="D5782" t="str">
        <f>IF(OR(MOD((Table1[[#This Row],[Cycle]])-1,8)=0,Table1[[#This Row],[Cycle]]=1),"Yes","No")</f>
        <v>No</v>
      </c>
      <c r="E5782">
        <v>1.003401267872E-2</v>
      </c>
      <c r="F5782">
        <f t="shared" si="97"/>
        <v>10.03401267872</v>
      </c>
      <c r="H5782">
        <v>3.4738986492156982</v>
      </c>
      <c r="I5782">
        <v>57601.975681355063</v>
      </c>
      <c r="J5782">
        <f>ROUND(Table1[[#This Row],[Discharge Time (s)]]/3600,3)</f>
        <v>16.001000000000001</v>
      </c>
    </row>
    <row r="5783" spans="1:10" hidden="1">
      <c r="A5783" t="s">
        <v>11</v>
      </c>
      <c r="B5783">
        <v>8</v>
      </c>
      <c r="C5783" s="13">
        <v>71</v>
      </c>
      <c r="D5783" t="str">
        <f>IF(OR(MOD((Table1[[#This Row],[Cycle]])-1,8)=0,Table1[[#This Row],[Cycle]]=1),"Yes","No")</f>
        <v>No</v>
      </c>
      <c r="E5783">
        <v>1.0040003772524999E-2</v>
      </c>
      <c r="F5783">
        <f t="shared" si="97"/>
        <v>10.040003772524999</v>
      </c>
      <c r="H5783">
        <v>3.4316806793212891</v>
      </c>
      <c r="I5783">
        <v>57601.975878897661</v>
      </c>
      <c r="J5783">
        <f>ROUND(Table1[[#This Row],[Discharge Time (s)]]/3600,3)</f>
        <v>16.001000000000001</v>
      </c>
    </row>
    <row r="5784" spans="1:10" hidden="1">
      <c r="A5784" t="s">
        <v>11</v>
      </c>
      <c r="B5784">
        <v>8</v>
      </c>
      <c r="C5784" s="13">
        <v>72</v>
      </c>
      <c r="D5784" t="str">
        <f>IF(OR(MOD((Table1[[#This Row],[Cycle]])-1,8)=0,Table1[[#This Row],[Cycle]]=1),"Yes","No")</f>
        <v>No</v>
      </c>
      <c r="E5784">
        <v>0</v>
      </c>
      <c r="F5784">
        <f t="shared" si="97"/>
        <v>0</v>
      </c>
      <c r="H5784">
        <v>3.4316806793212891</v>
      </c>
      <c r="I5784">
        <v>0</v>
      </c>
      <c r="J5784">
        <f>ROUND(Table1[[#This Row],[Discharge Time (s)]]/3600,3)</f>
        <v>0</v>
      </c>
    </row>
    <row r="5785" spans="1:10" hidden="1">
      <c r="A5785" t="s">
        <v>11</v>
      </c>
      <c r="B5785">
        <v>8</v>
      </c>
      <c r="C5785" s="13">
        <v>73</v>
      </c>
      <c r="D5785" t="str">
        <f>IF(OR(MOD((Table1[[#This Row],[Cycle]])-1,8)=0,Table1[[#This Row],[Cycle]]=1),"Yes","No")</f>
        <v>Yes</v>
      </c>
      <c r="E5785">
        <v>2.0607648189429E-2</v>
      </c>
      <c r="F5785">
        <f t="shared" si="97"/>
        <v>20.607648189429</v>
      </c>
      <c r="H5785">
        <v>3.4738986492156982</v>
      </c>
      <c r="I5785">
        <v>128601.78738092224</v>
      </c>
      <c r="J5785">
        <f>ROUND(Table1[[#This Row],[Discharge Time (s)]]/3600,3)</f>
        <v>35.722999999999999</v>
      </c>
    </row>
    <row r="5786" spans="1:10" hidden="1">
      <c r="A5786" t="s">
        <v>11</v>
      </c>
      <c r="B5786">
        <v>8</v>
      </c>
      <c r="C5786" s="13">
        <v>74</v>
      </c>
      <c r="D5786" t="str">
        <f>IF(OR(MOD((Table1[[#This Row],[Cycle]])-1,8)=0,Table1[[#This Row],[Cycle]]=1),"Yes","No")</f>
        <v>No</v>
      </c>
      <c r="E5786">
        <v>1.0043029024783E-2</v>
      </c>
      <c r="F5786">
        <f t="shared" si="97"/>
        <v>10.043029024783001</v>
      </c>
      <c r="H5786">
        <v>3.825685977935791</v>
      </c>
      <c r="I5786">
        <v>57601.979754395885</v>
      </c>
      <c r="J5786">
        <f>ROUND(Table1[[#This Row],[Discharge Time (s)]]/3600,3)</f>
        <v>16.001000000000001</v>
      </c>
    </row>
    <row r="5787" spans="1:10" hidden="1">
      <c r="A5787" t="s">
        <v>11</v>
      </c>
      <c r="B5787">
        <v>8</v>
      </c>
      <c r="C5787" s="13">
        <v>75</v>
      </c>
      <c r="D5787" t="str">
        <f>IF(OR(MOD((Table1[[#This Row],[Cycle]])-1,8)=0,Table1[[#This Row],[Cycle]]=1),"Yes","No")</f>
        <v>No</v>
      </c>
      <c r="E5787">
        <v>1.0044147295140001E-2</v>
      </c>
      <c r="F5787">
        <f t="shared" si="97"/>
        <v>10.04414729514</v>
      </c>
      <c r="H5787">
        <v>3.3454008102416992</v>
      </c>
      <c r="I5787">
        <v>57601.97580173485</v>
      </c>
      <c r="J5787">
        <f>ROUND(Table1[[#This Row],[Discharge Time (s)]]/3600,3)</f>
        <v>16.001000000000001</v>
      </c>
    </row>
    <row r="5788" spans="1:10" hidden="1">
      <c r="A5788" t="s">
        <v>11</v>
      </c>
      <c r="B5788">
        <v>8</v>
      </c>
      <c r="C5788" s="13">
        <v>76</v>
      </c>
      <c r="D5788" t="str">
        <f>IF(OR(MOD((Table1[[#This Row],[Cycle]])-1,8)=0,Table1[[#This Row],[Cycle]]=1),"Yes","No")</f>
        <v>No</v>
      </c>
      <c r="E5788">
        <v>1.0041572839758E-2</v>
      </c>
      <c r="F5788">
        <f t="shared" si="97"/>
        <v>10.041572839758</v>
      </c>
      <c r="H5788">
        <v>3.4281716346740723</v>
      </c>
      <c r="I5788">
        <v>57601.97659770563</v>
      </c>
      <c r="J5788">
        <f>ROUND(Table1[[#This Row],[Discharge Time (s)]]/3600,3)</f>
        <v>16.001000000000001</v>
      </c>
    </row>
    <row r="5789" spans="1:10" hidden="1">
      <c r="A5789" t="s">
        <v>11</v>
      </c>
      <c r="B5789">
        <v>8</v>
      </c>
      <c r="C5789" s="13">
        <v>77</v>
      </c>
      <c r="D5789" t="str">
        <f>IF(OR(MOD((Table1[[#This Row],[Cycle]])-1,8)=0,Table1[[#This Row],[Cycle]]=1),"Yes","No")</f>
        <v>No</v>
      </c>
      <c r="E5789">
        <v>1.0052689835245999E-2</v>
      </c>
      <c r="F5789">
        <f t="shared" si="97"/>
        <v>10.052689835245999</v>
      </c>
      <c r="H5789">
        <v>3.4316806793212891</v>
      </c>
      <c r="I5789">
        <v>57600.009274033036</v>
      </c>
      <c r="J5789">
        <f>ROUND(Table1[[#This Row],[Discharge Time (s)]]/3600,3)</f>
        <v>16</v>
      </c>
    </row>
    <row r="5790" spans="1:10" hidden="1">
      <c r="A5790" t="s">
        <v>11</v>
      </c>
      <c r="B5790">
        <v>8</v>
      </c>
      <c r="C5790" s="13">
        <v>78</v>
      </c>
      <c r="D5790" t="str">
        <f>IF(OR(MOD((Table1[[#This Row],[Cycle]])-1,8)=0,Table1[[#This Row],[Cycle]]=1),"Yes","No")</f>
        <v>No</v>
      </c>
      <c r="E5790">
        <v>1.0048480944212001E-2</v>
      </c>
      <c r="F5790">
        <f t="shared" si="97"/>
        <v>10.048480944212001</v>
      </c>
      <c r="H5790">
        <v>3.5600244998931885</v>
      </c>
      <c r="I5790">
        <v>57600.021680056743</v>
      </c>
      <c r="J5790">
        <f>ROUND(Table1[[#This Row],[Discharge Time (s)]]/3600,3)</f>
        <v>16</v>
      </c>
    </row>
    <row r="5791" spans="1:10" hidden="1">
      <c r="A5791" t="s">
        <v>11</v>
      </c>
      <c r="B5791">
        <v>8</v>
      </c>
      <c r="C5791" s="13">
        <v>79</v>
      </c>
      <c r="D5791" t="str">
        <f>IF(OR(MOD((Table1[[#This Row],[Cycle]])-1,8)=0,Table1[[#This Row],[Cycle]]=1),"Yes","No")</f>
        <v>No</v>
      </c>
      <c r="E5791">
        <v>1.0048877713828E-2</v>
      </c>
      <c r="F5791">
        <f t="shared" si="97"/>
        <v>10.048877713828</v>
      </c>
      <c r="H5791">
        <v>3.51607346534729</v>
      </c>
      <c r="I5791">
        <v>57600.009726945122</v>
      </c>
      <c r="J5791">
        <f>ROUND(Table1[[#This Row],[Discharge Time (s)]]/3600,3)</f>
        <v>16</v>
      </c>
    </row>
    <row r="5792" spans="1:10" hidden="1">
      <c r="A5792" t="s">
        <v>11</v>
      </c>
      <c r="B5792">
        <v>8</v>
      </c>
      <c r="C5792" s="13">
        <v>80</v>
      </c>
      <c r="D5792" t="str">
        <f>IF(OR(MOD((Table1[[#This Row],[Cycle]])-1,8)=0,Table1[[#This Row],[Cycle]]=1),"Yes","No")</f>
        <v>No</v>
      </c>
      <c r="E5792">
        <v>0</v>
      </c>
      <c r="F5792">
        <f t="shared" si="97"/>
        <v>0</v>
      </c>
      <c r="H5792">
        <v>3.51607346534729</v>
      </c>
      <c r="I5792">
        <v>0</v>
      </c>
      <c r="J5792">
        <f>ROUND(Table1[[#This Row],[Discharge Time (s)]]/3600,3)</f>
        <v>0</v>
      </c>
    </row>
    <row r="5793" spans="1:10" hidden="1">
      <c r="A5793" t="s">
        <v>11</v>
      </c>
      <c r="B5793">
        <v>8</v>
      </c>
      <c r="C5793" s="13">
        <v>81</v>
      </c>
      <c r="D5793" t="str">
        <f>IF(OR(MOD((Table1[[#This Row],[Cycle]])-1,8)=0,Table1[[#This Row],[Cycle]]=1),"Yes","No")</f>
        <v>Yes</v>
      </c>
      <c r="E5793">
        <v>2.0566620545547001E-2</v>
      </c>
      <c r="F5793">
        <f t="shared" si="97"/>
        <v>20.566620545547</v>
      </c>
      <c r="H5793">
        <v>3.4756767749786377</v>
      </c>
      <c r="I5793">
        <v>128247.69617025142</v>
      </c>
      <c r="J5793">
        <f>ROUND(Table1[[#This Row],[Discharge Time (s)]]/3600,3)</f>
        <v>35.624000000000002</v>
      </c>
    </row>
    <row r="5794" spans="1:10" hidden="1">
      <c r="A5794" t="s">
        <v>11</v>
      </c>
      <c r="B5794">
        <v>8</v>
      </c>
      <c r="C5794" s="13">
        <v>82</v>
      </c>
      <c r="D5794" t="str">
        <f>IF(OR(MOD((Table1[[#This Row],[Cycle]])-1,8)=0,Table1[[#This Row],[Cycle]]=1),"Yes","No")</f>
        <v>No</v>
      </c>
      <c r="E5794">
        <v>1.0042558495815E-2</v>
      </c>
      <c r="F5794">
        <f t="shared" si="97"/>
        <v>10.042558495814999</v>
      </c>
      <c r="H5794">
        <v>3.8657047748565674</v>
      </c>
      <c r="I5794">
        <v>57601.975798447107</v>
      </c>
      <c r="J5794">
        <f>ROUND(Table1[[#This Row],[Discharge Time (s)]]/3600,3)</f>
        <v>16.001000000000001</v>
      </c>
    </row>
    <row r="5795" spans="1:10" hidden="1">
      <c r="A5795" t="s">
        <v>11</v>
      </c>
      <c r="B5795">
        <v>8</v>
      </c>
      <c r="C5795" s="13">
        <v>83</v>
      </c>
      <c r="D5795" t="str">
        <f>IF(OR(MOD((Table1[[#This Row],[Cycle]])-1,8)=0,Table1[[#This Row],[Cycle]]=1),"Yes","No")</f>
        <v>No</v>
      </c>
      <c r="E5795">
        <v>1.0052210982828999E-2</v>
      </c>
      <c r="F5795">
        <f t="shared" si="97"/>
        <v>10.052210982828999</v>
      </c>
      <c r="H5795">
        <v>3.6002943515777588</v>
      </c>
      <c r="I5795">
        <v>57600.033244676073</v>
      </c>
      <c r="J5795">
        <f>ROUND(Table1[[#This Row],[Discharge Time (s)]]/3600,3)</f>
        <v>16</v>
      </c>
    </row>
    <row r="5796" spans="1:10" hidden="1">
      <c r="A5796" t="s">
        <v>11</v>
      </c>
      <c r="B5796">
        <v>8</v>
      </c>
      <c r="C5796" s="13">
        <v>84</v>
      </c>
      <c r="D5796" t="str">
        <f>IF(OR(MOD((Table1[[#This Row],[Cycle]])-1,8)=0,Table1[[#This Row],[Cycle]]=1),"Yes","No")</f>
        <v>No</v>
      </c>
      <c r="E5796">
        <v>1.0044133038164999E-2</v>
      </c>
      <c r="F5796">
        <f t="shared" si="97"/>
        <v>10.044133038164999</v>
      </c>
      <c r="H5796">
        <v>3.4721226692199707</v>
      </c>
      <c r="I5796">
        <v>57600.009478096719</v>
      </c>
      <c r="J5796">
        <f>ROUND(Table1[[#This Row],[Discharge Time (s)]]/3600,3)</f>
        <v>16</v>
      </c>
    </row>
    <row r="5797" spans="1:10" hidden="1">
      <c r="A5797" t="s">
        <v>11</v>
      </c>
      <c r="B5797">
        <v>8</v>
      </c>
      <c r="C5797" s="13">
        <v>85</v>
      </c>
      <c r="D5797" t="str">
        <f>IF(OR(MOD((Table1[[#This Row],[Cycle]])-1,8)=0,Table1[[#This Row],[Cycle]]=1),"Yes","No")</f>
        <v>No</v>
      </c>
      <c r="E5797">
        <v>1.0036287366710001E-2</v>
      </c>
      <c r="F5797">
        <f t="shared" si="97"/>
        <v>10.036287366710001</v>
      </c>
      <c r="H5797">
        <v>3.4721226692199707</v>
      </c>
      <c r="I5797">
        <v>57601.974898754343</v>
      </c>
      <c r="J5797">
        <f>ROUND(Table1[[#This Row],[Discharge Time (s)]]/3600,3)</f>
        <v>16.001000000000001</v>
      </c>
    </row>
    <row r="5798" spans="1:10" hidden="1">
      <c r="A5798" t="s">
        <v>11</v>
      </c>
      <c r="B5798">
        <v>8</v>
      </c>
      <c r="C5798" s="13">
        <v>86</v>
      </c>
      <c r="D5798" t="str">
        <f>IF(OR(MOD((Table1[[#This Row],[Cycle]])-1,8)=0,Table1[[#This Row],[Cycle]]=1),"Yes","No")</f>
        <v>No</v>
      </c>
      <c r="E5798">
        <v>1.0029875367159E-2</v>
      </c>
      <c r="F5798">
        <f t="shared" si="97"/>
        <v>10.029875367159001</v>
      </c>
      <c r="H5798">
        <v>3.51607346534729</v>
      </c>
      <c r="I5798">
        <v>57601.973969784071</v>
      </c>
      <c r="J5798">
        <f>ROUND(Table1[[#This Row],[Discharge Time (s)]]/3600,3)</f>
        <v>16.001000000000001</v>
      </c>
    </row>
    <row r="5799" spans="1:10" hidden="1">
      <c r="A5799" t="s">
        <v>11</v>
      </c>
      <c r="B5799">
        <v>8</v>
      </c>
      <c r="C5799" s="13">
        <v>87</v>
      </c>
      <c r="D5799" t="str">
        <f>IF(OR(MOD((Table1[[#This Row],[Cycle]])-1,8)=0,Table1[[#This Row],[Cycle]]=1),"Yes","No")</f>
        <v>No</v>
      </c>
      <c r="E5799">
        <v>1.0026394110095999E-2</v>
      </c>
      <c r="F5799">
        <f t="shared" si="97"/>
        <v>10.026394110096</v>
      </c>
      <c r="H5799">
        <v>3.4738986492156982</v>
      </c>
      <c r="I5799">
        <v>57601.976248605715</v>
      </c>
      <c r="J5799">
        <f>ROUND(Table1[[#This Row],[Discharge Time (s)]]/3600,3)</f>
        <v>16.001000000000001</v>
      </c>
    </row>
    <row r="5800" spans="1:10" hidden="1">
      <c r="A5800" t="s">
        <v>11</v>
      </c>
      <c r="B5800">
        <v>8</v>
      </c>
      <c r="C5800" s="13">
        <v>88</v>
      </c>
      <c r="D5800" t="str">
        <f>IF(OR(MOD((Table1[[#This Row],[Cycle]])-1,8)=0,Table1[[#This Row],[Cycle]]=1),"Yes","No")</f>
        <v>No</v>
      </c>
      <c r="E5800">
        <v>0</v>
      </c>
      <c r="F5800">
        <f t="shared" si="97"/>
        <v>0</v>
      </c>
      <c r="H5800">
        <v>3.4738986492156982</v>
      </c>
      <c r="I5800">
        <v>0</v>
      </c>
      <c r="J5800">
        <f>ROUND(Table1[[#This Row],[Discharge Time (s)]]/3600,3)</f>
        <v>0</v>
      </c>
    </row>
    <row r="5801" spans="1:10" hidden="1">
      <c r="A5801" t="s">
        <v>11</v>
      </c>
      <c r="B5801">
        <v>8</v>
      </c>
      <c r="C5801" s="13">
        <v>89</v>
      </c>
      <c r="D5801" t="str">
        <f>IF(OR(MOD((Table1[[#This Row],[Cycle]])-1,8)=0,Table1[[#This Row],[Cycle]]=1),"Yes","No")</f>
        <v>Yes</v>
      </c>
      <c r="E5801">
        <v>2.0520886958826E-2</v>
      </c>
      <c r="F5801">
        <f t="shared" si="97"/>
        <v>20.520886958826001</v>
      </c>
      <c r="H5801">
        <v>3.5582056045532227</v>
      </c>
      <c r="I5801">
        <v>128228.55633919893</v>
      </c>
      <c r="J5801">
        <f>ROUND(Table1[[#This Row],[Discharge Time (s)]]/3600,3)</f>
        <v>35.619</v>
      </c>
    </row>
    <row r="5802" spans="1:10" hidden="1">
      <c r="A5802" t="s">
        <v>11</v>
      </c>
      <c r="B5802">
        <v>8</v>
      </c>
      <c r="C5802" s="13">
        <v>90</v>
      </c>
      <c r="D5802" t="str">
        <f>IF(OR(MOD((Table1[[#This Row],[Cycle]])-1,8)=0,Table1[[#This Row],[Cycle]]=1),"Yes","No")</f>
        <v>No</v>
      </c>
      <c r="E5802">
        <v>1.0030319937426001E-2</v>
      </c>
      <c r="F5802">
        <f t="shared" si="97"/>
        <v>10.030319937426</v>
      </c>
      <c r="H5802">
        <v>3.7415666580200195</v>
      </c>
      <c r="I5802">
        <v>57601.975808086667</v>
      </c>
      <c r="J5802">
        <f>ROUND(Table1[[#This Row],[Discharge Time (s)]]/3600,3)</f>
        <v>16.001000000000001</v>
      </c>
    </row>
    <row r="5803" spans="1:10" hidden="1">
      <c r="A5803" t="s">
        <v>11</v>
      </c>
      <c r="B5803">
        <v>8</v>
      </c>
      <c r="C5803" s="13">
        <v>91</v>
      </c>
      <c r="D5803" t="str">
        <f>IF(OR(MOD((Table1[[#This Row],[Cycle]])-1,8)=0,Table1[[#This Row],[Cycle]]=1),"Yes","No")</f>
        <v>No</v>
      </c>
      <c r="E5803">
        <v>1.0028966772046E-2</v>
      </c>
      <c r="F5803">
        <f t="shared" si="97"/>
        <v>10.028966772046001</v>
      </c>
      <c r="H5803">
        <v>3.5178720951080322</v>
      </c>
      <c r="I5803">
        <v>57601.976022675713</v>
      </c>
      <c r="J5803">
        <f>ROUND(Table1[[#This Row],[Discharge Time (s)]]/3600,3)</f>
        <v>16.001000000000001</v>
      </c>
    </row>
    <row r="5804" spans="1:10" hidden="1">
      <c r="A5804" t="s">
        <v>11</v>
      </c>
      <c r="B5804">
        <v>8</v>
      </c>
      <c r="C5804" s="13">
        <v>92</v>
      </c>
      <c r="D5804" t="str">
        <f>IF(OR(MOD((Table1[[#This Row],[Cycle]])-1,8)=0,Table1[[#This Row],[Cycle]]=1),"Yes","No")</f>
        <v>No</v>
      </c>
      <c r="E5804">
        <v>1.0028559767505E-2</v>
      </c>
      <c r="F5804">
        <f t="shared" si="97"/>
        <v>10.028559767505</v>
      </c>
      <c r="H5804">
        <v>3.4774560928344727</v>
      </c>
      <c r="I5804">
        <v>57601.975586941335</v>
      </c>
      <c r="J5804">
        <f>ROUND(Table1[[#This Row],[Discharge Time (s)]]/3600,3)</f>
        <v>16.001000000000001</v>
      </c>
    </row>
    <row r="5805" spans="1:10" hidden="1">
      <c r="A5805" t="s">
        <v>11</v>
      </c>
      <c r="B5805">
        <v>8</v>
      </c>
      <c r="C5805" s="13">
        <v>93</v>
      </c>
      <c r="D5805" t="str">
        <f>IF(OR(MOD((Table1[[#This Row],[Cycle]])-1,8)=0,Table1[[#This Row],[Cycle]]=1),"Yes","No")</f>
        <v>No</v>
      </c>
      <c r="E5805">
        <v>1.0030855193874999E-2</v>
      </c>
      <c r="F5805">
        <f t="shared" si="97"/>
        <v>10.030855193874999</v>
      </c>
      <c r="H5805">
        <v>3.5196726322174072</v>
      </c>
      <c r="I5805">
        <v>57600.022513802047</v>
      </c>
      <c r="J5805">
        <f>ROUND(Table1[[#This Row],[Discharge Time (s)]]/3600,3)</f>
        <v>16</v>
      </c>
    </row>
    <row r="5806" spans="1:10" hidden="1">
      <c r="A5806" t="s">
        <v>11</v>
      </c>
      <c r="B5806">
        <v>8</v>
      </c>
      <c r="C5806" s="13">
        <v>94</v>
      </c>
      <c r="D5806" t="str">
        <f>IF(OR(MOD((Table1[[#This Row],[Cycle]])-1,8)=0,Table1[[#This Row],[Cycle]]=1),"Yes","No")</f>
        <v>No</v>
      </c>
      <c r="E5806">
        <v>1.0028128285274E-2</v>
      </c>
      <c r="F5806">
        <f t="shared" si="97"/>
        <v>10.028128285273999</v>
      </c>
      <c r="H5806">
        <v>3.6021339893341064</v>
      </c>
      <c r="I5806">
        <v>57601.977602069099</v>
      </c>
      <c r="J5806">
        <f>ROUND(Table1[[#This Row],[Discharge Time (s)]]/3600,3)</f>
        <v>16.001000000000001</v>
      </c>
    </row>
    <row r="5807" spans="1:10" hidden="1">
      <c r="A5807" t="s">
        <v>11</v>
      </c>
      <c r="B5807">
        <v>8</v>
      </c>
      <c r="C5807" s="13">
        <v>95</v>
      </c>
      <c r="D5807" t="str">
        <f>IF(OR(MOD((Table1[[#This Row],[Cycle]])-1,8)=0,Table1[[#This Row],[Cycle]]=1),"Yes","No")</f>
        <v>No</v>
      </c>
      <c r="E5807">
        <v>1.0025655892138E-2</v>
      </c>
      <c r="F5807">
        <f t="shared" si="97"/>
        <v>10.025655892137999</v>
      </c>
      <c r="H5807">
        <v>3.5600244998931885</v>
      </c>
      <c r="I5807">
        <v>57601.98242439513</v>
      </c>
      <c r="J5807">
        <f>ROUND(Table1[[#This Row],[Discharge Time (s)]]/3600,3)</f>
        <v>16.001000000000001</v>
      </c>
    </row>
    <row r="5808" spans="1:10" hidden="1">
      <c r="A5808" t="s">
        <v>11</v>
      </c>
      <c r="B5808">
        <v>8</v>
      </c>
      <c r="C5808" s="13">
        <v>96</v>
      </c>
      <c r="D5808" t="str">
        <f>IF(OR(MOD((Table1[[#This Row],[Cycle]])-1,8)=0,Table1[[#This Row],[Cycle]]=1),"Yes","No")</f>
        <v>No</v>
      </c>
      <c r="E5808">
        <v>0</v>
      </c>
      <c r="F5808">
        <f t="shared" si="97"/>
        <v>0</v>
      </c>
      <c r="H5808">
        <v>3.5600244998931885</v>
      </c>
      <c r="I5808">
        <v>0</v>
      </c>
      <c r="J5808">
        <f>ROUND(Table1[[#This Row],[Discharge Time (s)]]/3600,3)</f>
        <v>0</v>
      </c>
    </row>
    <row r="5809" spans="1:10" hidden="1">
      <c r="A5809" t="s">
        <v>11</v>
      </c>
      <c r="B5809">
        <v>8</v>
      </c>
      <c r="C5809" s="13">
        <v>97</v>
      </c>
      <c r="D5809" t="str">
        <f>IF(OR(MOD((Table1[[#This Row],[Cycle]])-1,8)=0,Table1[[#This Row],[Cycle]]=1),"Yes","No")</f>
        <v>Yes</v>
      </c>
      <c r="E5809">
        <v>2.0491225731131001E-2</v>
      </c>
      <c r="F5809">
        <f t="shared" si="97"/>
        <v>20.491225731131003</v>
      </c>
      <c r="H5809">
        <v>3.5618455410003662</v>
      </c>
      <c r="I5809">
        <v>128020.06805380736</v>
      </c>
      <c r="J5809">
        <f>ROUND(Table1[[#This Row],[Discharge Time (s)]]/3600,3)</f>
        <v>35.561</v>
      </c>
    </row>
    <row r="5810" spans="1:10" hidden="1">
      <c r="A5810" t="s">
        <v>11</v>
      </c>
      <c r="B5810">
        <v>8</v>
      </c>
      <c r="C5810" s="13">
        <v>98</v>
      </c>
      <c r="D5810" t="str">
        <f>IF(OR(MOD((Table1[[#This Row],[Cycle]])-1,8)=0,Table1[[#This Row],[Cycle]]=1),"Yes","No")</f>
        <v>No</v>
      </c>
      <c r="E5810">
        <v>1.0030180159636999E-2</v>
      </c>
      <c r="F5810">
        <f t="shared" si="97"/>
        <v>10.030180159637</v>
      </c>
      <c r="H5810">
        <v>3.869659423828125</v>
      </c>
      <c r="I5810">
        <v>57601.987345271235</v>
      </c>
      <c r="J5810">
        <f>ROUND(Table1[[#This Row],[Discharge Time (s)]]/3600,3)</f>
        <v>16.001000000000001</v>
      </c>
    </row>
    <row r="5811" spans="1:10" hidden="1">
      <c r="A5811" t="s">
        <v>11</v>
      </c>
      <c r="B5811">
        <v>8</v>
      </c>
      <c r="C5811" s="13">
        <v>99</v>
      </c>
      <c r="D5811" t="str">
        <f>IF(OR(MOD((Table1[[#This Row],[Cycle]])-1,8)=0,Table1[[#This Row],[Cycle]]=1),"Yes","No")</f>
        <v>No</v>
      </c>
      <c r="E5811">
        <v>1.0032008510633E-2</v>
      </c>
      <c r="F5811">
        <f t="shared" si="97"/>
        <v>10.032008510633</v>
      </c>
      <c r="H5811">
        <v>3.4334378242492676</v>
      </c>
      <c r="I5811">
        <v>57601.98527783803</v>
      </c>
      <c r="J5811">
        <f>ROUND(Table1[[#This Row],[Discharge Time (s)]]/3600,3)</f>
        <v>16.001000000000001</v>
      </c>
    </row>
    <row r="5812" spans="1:10" hidden="1">
      <c r="A5812" t="s">
        <v>11</v>
      </c>
      <c r="B5812">
        <v>8</v>
      </c>
      <c r="C5812" s="13">
        <v>100</v>
      </c>
      <c r="D5812" t="str">
        <f>IF(OR(MOD((Table1[[#This Row],[Cycle]])-1,8)=0,Table1[[#This Row],[Cycle]]=1),"Yes","No")</f>
        <v>No</v>
      </c>
      <c r="E5812">
        <v>1.002963465723E-2</v>
      </c>
      <c r="F5812">
        <f t="shared" si="97"/>
        <v>10.02963465723</v>
      </c>
      <c r="H5812">
        <v>3.5178720951080322</v>
      </c>
      <c r="I5812">
        <v>57600.019542000882</v>
      </c>
      <c r="J5812">
        <f>ROUND(Table1[[#This Row],[Discharge Time (s)]]/3600,3)</f>
        <v>16</v>
      </c>
    </row>
    <row r="5813" spans="1:10" hidden="1">
      <c r="A5813" t="s">
        <v>11</v>
      </c>
      <c r="B5813">
        <v>8</v>
      </c>
      <c r="C5813" s="13">
        <v>101</v>
      </c>
      <c r="D5813" t="str">
        <f>IF(OR(MOD((Table1[[#This Row],[Cycle]])-1,8)=0,Table1[[#This Row],[Cycle]]=1),"Yes","No")</f>
        <v>No</v>
      </c>
      <c r="E5813">
        <v>1.0025881063629E-2</v>
      </c>
      <c r="F5813">
        <f t="shared" si="97"/>
        <v>10.025881063629001</v>
      </c>
      <c r="H5813">
        <v>3.4756767749786377</v>
      </c>
      <c r="I5813">
        <v>57601.976919598877</v>
      </c>
      <c r="J5813">
        <f>ROUND(Table1[[#This Row],[Discharge Time (s)]]/3600,3)</f>
        <v>16.001000000000001</v>
      </c>
    </row>
    <row r="5814" spans="1:10" hidden="1">
      <c r="A5814" t="s">
        <v>11</v>
      </c>
      <c r="B5814">
        <v>8</v>
      </c>
      <c r="C5814" s="13">
        <v>102</v>
      </c>
      <c r="D5814" t="str">
        <f>IF(OR(MOD((Table1[[#This Row],[Cycle]])-1,8)=0,Table1[[#This Row],[Cycle]]=1),"Yes","No")</f>
        <v>No</v>
      </c>
      <c r="E5814">
        <v>1.0021109510702E-2</v>
      </c>
      <c r="F5814">
        <f t="shared" si="97"/>
        <v>10.021109510702001</v>
      </c>
      <c r="H5814">
        <v>3.4738986492156982</v>
      </c>
      <c r="I5814">
        <v>57601.986216952981</v>
      </c>
      <c r="J5814">
        <f>ROUND(Table1[[#This Row],[Discharge Time (s)]]/3600,3)</f>
        <v>16.001000000000001</v>
      </c>
    </row>
    <row r="5815" spans="1:10" hidden="1">
      <c r="A5815" t="s">
        <v>11</v>
      </c>
      <c r="B5815">
        <v>8</v>
      </c>
      <c r="C5815" s="13">
        <v>103</v>
      </c>
      <c r="D5815" t="str">
        <f>IF(OR(MOD((Table1[[#This Row],[Cycle]])-1,8)=0,Table1[[#This Row],[Cycle]]=1),"Yes","No")</f>
        <v>No</v>
      </c>
      <c r="E5815">
        <v>1.0027786346329001E-2</v>
      </c>
      <c r="F5815">
        <f t="shared" si="97"/>
        <v>10.027786346329</v>
      </c>
      <c r="H5815">
        <v>3.4738986492156982</v>
      </c>
      <c r="I5815">
        <v>57600.015134483896</v>
      </c>
      <c r="J5815">
        <f>ROUND(Table1[[#This Row],[Discharge Time (s)]]/3600,3)</f>
        <v>16</v>
      </c>
    </row>
    <row r="5816" spans="1:10" hidden="1">
      <c r="A5816" t="s">
        <v>11</v>
      </c>
      <c r="B5816">
        <v>8</v>
      </c>
      <c r="C5816" s="13">
        <v>104</v>
      </c>
      <c r="D5816" t="str">
        <f>IF(OR(MOD((Table1[[#This Row],[Cycle]])-1,8)=0,Table1[[#This Row],[Cycle]]=1),"Yes","No")</f>
        <v>No</v>
      </c>
      <c r="E5816">
        <v>0</v>
      </c>
      <c r="F5816">
        <f t="shared" si="97"/>
        <v>0</v>
      </c>
      <c r="H5816">
        <v>3.4738986492156982</v>
      </c>
      <c r="I5816">
        <v>0</v>
      </c>
      <c r="J5816">
        <f>ROUND(Table1[[#This Row],[Discharge Time (s)]]/3600,3)</f>
        <v>0</v>
      </c>
    </row>
    <row r="5817" spans="1:10" hidden="1">
      <c r="A5817" t="s">
        <v>11</v>
      </c>
      <c r="B5817">
        <v>8</v>
      </c>
      <c r="C5817" s="13">
        <v>105</v>
      </c>
      <c r="D5817" t="str">
        <f>IF(OR(MOD((Table1[[#This Row],[Cycle]])-1,8)=0,Table1[[#This Row],[Cycle]]=1),"Yes","No")</f>
        <v>Yes</v>
      </c>
      <c r="E5817">
        <v>2.0466019035922E-2</v>
      </c>
      <c r="F5817">
        <f t="shared" si="97"/>
        <v>20.466019035921999</v>
      </c>
      <c r="H5817">
        <v>3.6021339893341064</v>
      </c>
      <c r="I5817">
        <v>127836.4774858648</v>
      </c>
      <c r="J5817">
        <f>ROUND(Table1[[#This Row],[Discharge Time (s)]]/3600,3)</f>
        <v>35.51</v>
      </c>
    </row>
    <row r="5818" spans="1:10" hidden="1">
      <c r="A5818" t="s">
        <v>11</v>
      </c>
      <c r="B5818">
        <v>8</v>
      </c>
      <c r="C5818" s="13">
        <v>106</v>
      </c>
      <c r="D5818" t="str">
        <f>IF(OR(MOD((Table1[[#This Row],[Cycle]])-1,8)=0,Table1[[#This Row],[Cycle]]=1),"Yes","No")</f>
        <v>No</v>
      </c>
      <c r="E5818">
        <v>1.002859245E-2</v>
      </c>
      <c r="F5818">
        <f t="shared" si="97"/>
        <v>10.02859245</v>
      </c>
      <c r="H5818">
        <v>3.8237299919128418</v>
      </c>
      <c r="I5818">
        <v>57600.002512576568</v>
      </c>
      <c r="J5818">
        <f>ROUND(Table1[[#This Row],[Discharge Time (s)]]/3600,3)</f>
        <v>16</v>
      </c>
    </row>
    <row r="5819" spans="1:10" hidden="1">
      <c r="A5819" t="s">
        <v>11</v>
      </c>
      <c r="B5819">
        <v>8</v>
      </c>
      <c r="C5819" s="13">
        <v>107</v>
      </c>
      <c r="D5819" t="str">
        <f>IF(OR(MOD((Table1[[#This Row],[Cycle]])-1,8)=0,Table1[[#This Row],[Cycle]]=1),"Yes","No")</f>
        <v>No</v>
      </c>
      <c r="E5819">
        <v>1.0028117677585E-2</v>
      </c>
      <c r="F5819">
        <f t="shared" si="97"/>
        <v>10.028117677585</v>
      </c>
      <c r="H5819">
        <v>3.5582056045532227</v>
      </c>
      <c r="I5819">
        <v>57600.021131847054</v>
      </c>
      <c r="J5819">
        <f>ROUND(Table1[[#This Row],[Discharge Time (s)]]/3600,3)</f>
        <v>16</v>
      </c>
    </row>
    <row r="5820" spans="1:10" hidden="1">
      <c r="A5820" t="s">
        <v>11</v>
      </c>
      <c r="B5820">
        <v>8</v>
      </c>
      <c r="C5820" s="13">
        <v>108</v>
      </c>
      <c r="D5820" t="str">
        <f>IF(OR(MOD((Table1[[#This Row],[Cycle]])-1,8)=0,Table1[[#This Row],[Cycle]]=1),"Yes","No")</f>
        <v>No</v>
      </c>
      <c r="E5820">
        <v>1.0025918963611E-2</v>
      </c>
      <c r="F5820">
        <f t="shared" si="97"/>
        <v>10.025918963611</v>
      </c>
      <c r="H5820">
        <v>3.5214745998382568</v>
      </c>
      <c r="I5820">
        <v>57600.014244509162</v>
      </c>
      <c r="J5820">
        <f>ROUND(Table1[[#This Row],[Discharge Time (s)]]/3600,3)</f>
        <v>16</v>
      </c>
    </row>
    <row r="5821" spans="1:10" hidden="1">
      <c r="A5821" t="s">
        <v>11</v>
      </c>
      <c r="B5821">
        <v>8</v>
      </c>
      <c r="C5821" s="13">
        <v>109</v>
      </c>
      <c r="D5821" t="str">
        <f>IF(OR(MOD((Table1[[#This Row],[Cycle]])-1,8)=0,Table1[[#This Row],[Cycle]]=1),"Yes","No")</f>
        <v>No</v>
      </c>
      <c r="E5821">
        <v>1.0023891657522E-2</v>
      </c>
      <c r="F5821">
        <f t="shared" si="97"/>
        <v>10.023891657522</v>
      </c>
      <c r="H5821">
        <v>3.5582056045532227</v>
      </c>
      <c r="I5821">
        <v>57601.985581079614</v>
      </c>
      <c r="J5821">
        <f>ROUND(Table1[[#This Row],[Discharge Time (s)]]/3600,3)</f>
        <v>16.001000000000001</v>
      </c>
    </row>
    <row r="5822" spans="1:10" hidden="1">
      <c r="A5822" t="s">
        <v>11</v>
      </c>
      <c r="B5822">
        <v>8</v>
      </c>
      <c r="C5822" s="13">
        <v>110</v>
      </c>
      <c r="D5822" t="str">
        <f>IF(OR(MOD((Table1[[#This Row],[Cycle]])-1,8)=0,Table1[[#This Row],[Cycle]]=1),"Yes","No")</f>
        <v>No</v>
      </c>
      <c r="E5822">
        <v>1.0022976064200001E-2</v>
      </c>
      <c r="F5822">
        <f t="shared" si="97"/>
        <v>10.0229760642</v>
      </c>
      <c r="H5822">
        <v>3.5636684894561768</v>
      </c>
      <c r="I5822">
        <v>57601.996594172291</v>
      </c>
      <c r="J5822">
        <f>ROUND(Table1[[#This Row],[Discharge Time (s)]]/3600,3)</f>
        <v>16.001000000000001</v>
      </c>
    </row>
    <row r="5823" spans="1:10" hidden="1">
      <c r="A5823" t="s">
        <v>11</v>
      </c>
      <c r="B5823">
        <v>8</v>
      </c>
      <c r="C5823" s="13">
        <v>111</v>
      </c>
      <c r="D5823" t="str">
        <f>IF(OR(MOD((Table1[[#This Row],[Cycle]])-1,8)=0,Table1[[#This Row],[Cycle]]=1),"Yes","No")</f>
        <v>No</v>
      </c>
      <c r="E5823">
        <v>1.0028471130393001E-2</v>
      </c>
      <c r="F5823">
        <f t="shared" si="97"/>
        <v>10.028471130393001</v>
      </c>
      <c r="H5823">
        <v>3.5618455410003662</v>
      </c>
      <c r="I5823">
        <v>57603.304438552121</v>
      </c>
      <c r="J5823">
        <f>ROUND(Table1[[#This Row],[Discharge Time (s)]]/3600,3)</f>
        <v>16.001000000000001</v>
      </c>
    </row>
    <row r="5824" spans="1:10" hidden="1">
      <c r="A5824" t="s">
        <v>11</v>
      </c>
      <c r="B5824">
        <v>8</v>
      </c>
      <c r="C5824" s="13">
        <v>112</v>
      </c>
      <c r="D5824" t="str">
        <f>IF(OR(MOD((Table1[[#This Row],[Cycle]])-1,8)=0,Table1[[#This Row],[Cycle]]=1),"Yes","No")</f>
        <v>No</v>
      </c>
      <c r="E5824">
        <v>0</v>
      </c>
      <c r="F5824">
        <f t="shared" si="97"/>
        <v>0</v>
      </c>
      <c r="H5824">
        <v>3.5618455410003662</v>
      </c>
      <c r="I5824">
        <v>0</v>
      </c>
      <c r="J5824">
        <f>ROUND(Table1[[#This Row],[Discharge Time (s)]]/3600,3)</f>
        <v>0</v>
      </c>
    </row>
    <row r="5825" spans="1:10" hidden="1">
      <c r="A5825" t="s">
        <v>11</v>
      </c>
      <c r="B5825">
        <v>8</v>
      </c>
      <c r="C5825" s="13">
        <v>113</v>
      </c>
      <c r="D5825" t="str">
        <f>IF(OR(MOD((Table1[[#This Row],[Cycle]])-1,8)=0,Table1[[#This Row],[Cycle]]=1),"Yes","No")</f>
        <v>Yes</v>
      </c>
      <c r="E5825">
        <v>2.0426975371875E-2</v>
      </c>
      <c r="F5825">
        <f t="shared" si="97"/>
        <v>20.426975371874999</v>
      </c>
      <c r="H5825">
        <v>3.6058189868927002</v>
      </c>
      <c r="I5825">
        <v>127603.44614112844</v>
      </c>
      <c r="J5825">
        <f>ROUND(Table1[[#This Row],[Discharge Time (s)]]/3600,3)</f>
        <v>35.445</v>
      </c>
    </row>
    <row r="5826" spans="1:10" hidden="1">
      <c r="A5826" t="s">
        <v>11</v>
      </c>
      <c r="B5826">
        <v>8</v>
      </c>
      <c r="C5826" s="13">
        <v>114</v>
      </c>
      <c r="D5826" t="str">
        <f>IF(OR(MOD((Table1[[#This Row],[Cycle]])-1,8)=0,Table1[[#This Row],[Cycle]]=1),"Yes","No")</f>
        <v>No</v>
      </c>
      <c r="E5826">
        <v>7.6755803208639999E-3</v>
      </c>
      <c r="F5826">
        <f t="shared" ref="F5826:F5889" si="98">1000*E5826</f>
        <v>7.6755803208639994</v>
      </c>
      <c r="H5826">
        <v>0</v>
      </c>
      <c r="I5826">
        <v>41768.785023651435</v>
      </c>
      <c r="J5826">
        <f>ROUND(Table1[[#This Row],[Discharge Time (s)]]/3600,3)</f>
        <v>11.602</v>
      </c>
    </row>
    <row r="5827" spans="1:10" hidden="1">
      <c r="A5827" t="s">
        <v>11</v>
      </c>
      <c r="B5827">
        <v>8</v>
      </c>
      <c r="C5827" s="13">
        <v>115</v>
      </c>
      <c r="D5827" t="str">
        <f>IF(OR(MOD((Table1[[#This Row],[Cycle]])-1,8)=0,Table1[[#This Row],[Cycle]]=1),"Yes","No")</f>
        <v>No</v>
      </c>
      <c r="E5827">
        <v>1.0026114412937E-2</v>
      </c>
      <c r="F5827">
        <f t="shared" si="98"/>
        <v>10.026114412937</v>
      </c>
      <c r="H5827">
        <v>3.6058189868927002</v>
      </c>
      <c r="I5827">
        <v>57600.038092581977</v>
      </c>
      <c r="J5827">
        <f>ROUND(Table1[[#This Row],[Discharge Time (s)]]/3600,3)</f>
        <v>16</v>
      </c>
    </row>
    <row r="5828" spans="1:10" hidden="1">
      <c r="A5828" t="s">
        <v>11</v>
      </c>
      <c r="B5828">
        <v>8</v>
      </c>
      <c r="C5828" s="13">
        <v>116</v>
      </c>
      <c r="D5828" t="str">
        <f>IF(OR(MOD((Table1[[#This Row],[Cycle]])-1,8)=0,Table1[[#This Row],[Cycle]]=1),"Yes","No")</f>
        <v>No</v>
      </c>
      <c r="E5828">
        <v>1.0023899632364001E-2</v>
      </c>
      <c r="F5828">
        <f t="shared" si="98"/>
        <v>10.023899632364001</v>
      </c>
      <c r="H5828">
        <v>3.6479263305664063</v>
      </c>
      <c r="I5828">
        <v>57602.008240136725</v>
      </c>
      <c r="J5828">
        <f>ROUND(Table1[[#This Row],[Discharge Time (s)]]/3600,3)</f>
        <v>16.001000000000001</v>
      </c>
    </row>
    <row r="5829" spans="1:10" hidden="1">
      <c r="A5829" t="s">
        <v>11</v>
      </c>
      <c r="B5829">
        <v>8</v>
      </c>
      <c r="C5829" s="13">
        <v>117</v>
      </c>
      <c r="D5829" t="str">
        <f>IF(OR(MOD((Table1[[#This Row],[Cycle]])-1,8)=0,Table1[[#This Row],[Cycle]]=1),"Yes","No")</f>
        <v>No</v>
      </c>
      <c r="E5829">
        <v>1.0044486403134999E-2</v>
      </c>
      <c r="F5829">
        <f t="shared" si="98"/>
        <v>10.044486403135</v>
      </c>
      <c r="H5829">
        <v>3.5618455410003662</v>
      </c>
      <c r="I5829">
        <v>57602.003810100432</v>
      </c>
      <c r="J5829">
        <f>ROUND(Table1[[#This Row],[Discharge Time (s)]]/3600,3)</f>
        <v>16.001000000000001</v>
      </c>
    </row>
    <row r="5830" spans="1:10" hidden="1">
      <c r="A5830" t="s">
        <v>11</v>
      </c>
      <c r="B5830">
        <v>8</v>
      </c>
      <c r="C5830" s="13">
        <v>118</v>
      </c>
      <c r="D5830" t="str">
        <f>IF(OR(MOD((Table1[[#This Row],[Cycle]])-1,8)=0,Table1[[#This Row],[Cycle]]=1),"Yes","No")</f>
        <v>No</v>
      </c>
      <c r="E5830">
        <v>1.0028623529782E-2</v>
      </c>
      <c r="F5830">
        <f t="shared" si="98"/>
        <v>10.028623529781999</v>
      </c>
      <c r="H5830">
        <v>3.5600244998931885</v>
      </c>
      <c r="I5830">
        <v>57600.037825912659</v>
      </c>
      <c r="J5830">
        <f>ROUND(Table1[[#This Row],[Discharge Time (s)]]/3600,3)</f>
        <v>16</v>
      </c>
    </row>
    <row r="5831" spans="1:10" hidden="1">
      <c r="A5831" t="s">
        <v>11</v>
      </c>
      <c r="B5831">
        <v>8</v>
      </c>
      <c r="C5831" s="13">
        <v>119</v>
      </c>
      <c r="D5831" t="str">
        <f>IF(OR(MOD((Table1[[#This Row],[Cycle]])-1,8)=0,Table1[[#This Row],[Cycle]]=1),"Yes","No")</f>
        <v>No</v>
      </c>
      <c r="E5831">
        <v>1.0029107137027E-2</v>
      </c>
      <c r="F5831">
        <f t="shared" si="98"/>
        <v>10.029107137026999</v>
      </c>
      <c r="H5831">
        <v>3.5618455410003662</v>
      </c>
      <c r="I5831">
        <v>57602.003550906607</v>
      </c>
      <c r="J5831">
        <f>ROUND(Table1[[#This Row],[Discharge Time (s)]]/3600,3)</f>
        <v>16.001000000000001</v>
      </c>
    </row>
    <row r="5832" spans="1:10" hidden="1">
      <c r="A5832" t="s">
        <v>11</v>
      </c>
      <c r="B5832">
        <v>8</v>
      </c>
      <c r="C5832" s="13">
        <v>120</v>
      </c>
      <c r="D5832" t="str">
        <f>IF(OR(MOD((Table1[[#This Row],[Cycle]])-1,8)=0,Table1[[#This Row],[Cycle]]=1),"Yes","No")</f>
        <v>No</v>
      </c>
      <c r="E5832">
        <v>0</v>
      </c>
      <c r="F5832">
        <f t="shared" si="98"/>
        <v>0</v>
      </c>
      <c r="H5832">
        <v>3.5618455410003662</v>
      </c>
      <c r="I5832">
        <v>0</v>
      </c>
      <c r="J5832">
        <f>ROUND(Table1[[#This Row],[Discharge Time (s)]]/3600,3)</f>
        <v>0</v>
      </c>
    </row>
    <row r="5833" spans="1:10" hidden="1">
      <c r="A5833" t="s">
        <v>11</v>
      </c>
      <c r="B5833">
        <v>8</v>
      </c>
      <c r="C5833" s="13">
        <v>121</v>
      </c>
      <c r="D5833" t="str">
        <f>IF(OR(MOD((Table1[[#This Row],[Cycle]])-1,8)=0,Table1[[#This Row],[Cycle]]=1),"Yes","No")</f>
        <v>Yes</v>
      </c>
      <c r="E5833">
        <v>2.038372552734E-2</v>
      </c>
      <c r="F5833">
        <f t="shared" si="98"/>
        <v>20.383725527340001</v>
      </c>
      <c r="H5833">
        <v>3.6479263305664063</v>
      </c>
      <c r="I5833">
        <v>127322.83872829814</v>
      </c>
      <c r="J5833">
        <f>ROUND(Table1[[#This Row],[Discharge Time (s)]]/3600,3)</f>
        <v>35.366999999999997</v>
      </c>
    </row>
    <row r="5834" spans="1:10" hidden="1">
      <c r="A5834" t="s">
        <v>11</v>
      </c>
      <c r="B5834">
        <v>8</v>
      </c>
      <c r="C5834" s="13">
        <v>122</v>
      </c>
      <c r="D5834" t="str">
        <f>IF(OR(MOD((Table1[[#This Row],[Cycle]])-1,8)=0,Table1[[#This Row],[Cycle]]=1),"Yes","No")</f>
        <v>No</v>
      </c>
      <c r="E5834">
        <v>1.0026681490015E-2</v>
      </c>
      <c r="F5834">
        <f t="shared" si="98"/>
        <v>10.026681490014999</v>
      </c>
      <c r="H5834">
        <v>3.8676810264587402</v>
      </c>
      <c r="I5834">
        <v>57602.003896515962</v>
      </c>
      <c r="J5834">
        <f>ROUND(Table1[[#This Row],[Discharge Time (s)]]/3600,3)</f>
        <v>16.001000000000001</v>
      </c>
    </row>
    <row r="5835" spans="1:10" hidden="1">
      <c r="A5835" t="s">
        <v>11</v>
      </c>
      <c r="B5835">
        <v>8</v>
      </c>
      <c r="C5835" s="13">
        <v>123</v>
      </c>
      <c r="D5835" t="str">
        <f>IF(OR(MOD((Table1[[#This Row],[Cycle]])-1,8)=0,Table1[[#This Row],[Cycle]]=1),"Yes","No")</f>
        <v>No</v>
      </c>
      <c r="E5835">
        <v>1.0023081559655001E-2</v>
      </c>
      <c r="F5835">
        <f t="shared" si="98"/>
        <v>10.023081559655001</v>
      </c>
      <c r="H5835">
        <v>3.5178720951080322</v>
      </c>
      <c r="I5835">
        <v>57600.037917241847</v>
      </c>
      <c r="J5835">
        <f>ROUND(Table1[[#This Row],[Discharge Time (s)]]/3600,3)</f>
        <v>16</v>
      </c>
    </row>
    <row r="5836" spans="1:10" hidden="1">
      <c r="A5836" t="s">
        <v>11</v>
      </c>
      <c r="B5836">
        <v>8</v>
      </c>
      <c r="C5836" s="13">
        <v>124</v>
      </c>
      <c r="D5836" t="str">
        <f>IF(OR(MOD((Table1[[#This Row],[Cycle]])-1,8)=0,Table1[[#This Row],[Cycle]]=1),"Yes","No")</f>
        <v>No</v>
      </c>
      <c r="E5836">
        <v>1.0023806020618999E-2</v>
      </c>
      <c r="F5836">
        <f t="shared" si="98"/>
        <v>10.023806020618999</v>
      </c>
      <c r="H5836">
        <v>3.6039755344390869</v>
      </c>
      <c r="I5836">
        <v>57602.00381053325</v>
      </c>
      <c r="J5836">
        <f>ROUND(Table1[[#This Row],[Discharge Time (s)]]/3600,3)</f>
        <v>16.001000000000001</v>
      </c>
    </row>
    <row r="5837" spans="1:10" hidden="1">
      <c r="A5837" t="s">
        <v>11</v>
      </c>
      <c r="B5837">
        <v>8</v>
      </c>
      <c r="C5837" s="13">
        <v>125</v>
      </c>
      <c r="D5837" t="str">
        <f>IF(OR(MOD((Table1[[#This Row],[Cycle]])-1,8)=0,Table1[[#This Row],[Cycle]]=1),"Yes","No")</f>
        <v>No</v>
      </c>
      <c r="E5837">
        <v>1.0028034526637E-2</v>
      </c>
      <c r="F5837">
        <f t="shared" si="98"/>
        <v>10.028034526636999</v>
      </c>
      <c r="H5837">
        <v>3.5618455410003662</v>
      </c>
      <c r="I5837">
        <v>57602.004231144121</v>
      </c>
      <c r="J5837">
        <f>ROUND(Table1[[#This Row],[Discharge Time (s)]]/3600,3)</f>
        <v>16.001000000000001</v>
      </c>
    </row>
    <row r="5838" spans="1:10" hidden="1">
      <c r="A5838" t="s">
        <v>11</v>
      </c>
      <c r="B5838">
        <v>8</v>
      </c>
      <c r="C5838" s="13">
        <v>126</v>
      </c>
      <c r="D5838" t="str">
        <f>IF(OR(MOD((Table1[[#This Row],[Cycle]])-1,8)=0,Table1[[#This Row],[Cycle]]=1),"Yes","No")</f>
        <v>No</v>
      </c>
      <c r="E5838">
        <v>1.0028937650077001E-2</v>
      </c>
      <c r="F5838">
        <f t="shared" si="98"/>
        <v>10.028937650077001</v>
      </c>
      <c r="H5838">
        <v>3.4756767749786377</v>
      </c>
      <c r="I5838">
        <v>57600.037704717295</v>
      </c>
      <c r="J5838">
        <f>ROUND(Table1[[#This Row],[Discharge Time (s)]]/3600,3)</f>
        <v>16</v>
      </c>
    </row>
    <row r="5839" spans="1:10" hidden="1">
      <c r="A5839" t="s">
        <v>11</v>
      </c>
      <c r="B5839">
        <v>8</v>
      </c>
      <c r="C5839" s="13">
        <v>127</v>
      </c>
      <c r="D5839" t="str">
        <f>IF(OR(MOD((Table1[[#This Row],[Cycle]])-1,8)=0,Table1[[#This Row],[Cycle]]=1),"Yes","No")</f>
        <v>No</v>
      </c>
      <c r="E5839">
        <v>1.0046186061157E-2</v>
      </c>
      <c r="F5839">
        <f t="shared" si="98"/>
        <v>10.046186061157</v>
      </c>
      <c r="H5839">
        <v>3.5636684894561768</v>
      </c>
      <c r="I5839">
        <v>57600.037667324221</v>
      </c>
      <c r="J5839">
        <f>ROUND(Table1[[#This Row],[Discharge Time (s)]]/3600,3)</f>
        <v>16</v>
      </c>
    </row>
    <row r="5840" spans="1:10" hidden="1">
      <c r="A5840" t="s">
        <v>11</v>
      </c>
      <c r="B5840">
        <v>8</v>
      </c>
      <c r="C5840" s="13">
        <v>128</v>
      </c>
      <c r="D5840" t="str">
        <f>IF(OR(MOD((Table1[[#This Row],[Cycle]])-1,8)=0,Table1[[#This Row],[Cycle]]=1),"Yes","No")</f>
        <v>No</v>
      </c>
      <c r="E5840">
        <v>0</v>
      </c>
      <c r="F5840">
        <f t="shared" si="98"/>
        <v>0</v>
      </c>
      <c r="H5840">
        <v>3.5636684894561768</v>
      </c>
      <c r="I5840">
        <v>0</v>
      </c>
      <c r="J5840">
        <f>ROUND(Table1[[#This Row],[Discharge Time (s)]]/3600,3)</f>
        <v>0</v>
      </c>
    </row>
    <row r="5841" spans="1:10" hidden="1">
      <c r="A5841" t="s">
        <v>11</v>
      </c>
      <c r="B5841">
        <v>8</v>
      </c>
      <c r="C5841" s="13">
        <v>129</v>
      </c>
      <c r="D5841" t="str">
        <f>IF(OR(MOD((Table1[[#This Row],[Cycle]])-1,8)=0,Table1[[#This Row],[Cycle]]=1),"Yes","No")</f>
        <v>Yes</v>
      </c>
      <c r="E5841">
        <v>2.0355010796337E-2</v>
      </c>
      <c r="F5841">
        <f t="shared" si="98"/>
        <v>20.355010796336998</v>
      </c>
      <c r="H5841">
        <v>3.6899909973144531</v>
      </c>
      <c r="I5841">
        <v>127138.10640320192</v>
      </c>
      <c r="J5841">
        <f>ROUND(Table1[[#This Row],[Discharge Time (s)]]/3600,3)</f>
        <v>35.316000000000003</v>
      </c>
    </row>
    <row r="5842" spans="1:10" hidden="1">
      <c r="A5842" t="s">
        <v>11</v>
      </c>
      <c r="B5842">
        <v>8</v>
      </c>
      <c r="C5842" s="13">
        <v>130</v>
      </c>
      <c r="D5842" t="str">
        <f>IF(OR(MOD((Table1[[#This Row],[Cycle]])-1,8)=0,Table1[[#This Row],[Cycle]]=1),"Yes","No")</f>
        <v>No</v>
      </c>
      <c r="E5842">
        <v>1.0023763125354E-2</v>
      </c>
      <c r="F5842">
        <f t="shared" si="98"/>
        <v>10.023763125354</v>
      </c>
      <c r="H5842">
        <v>3.913632869720459</v>
      </c>
      <c r="I5842">
        <v>57600.037829437475</v>
      </c>
      <c r="J5842">
        <f>ROUND(Table1[[#This Row],[Discharge Time (s)]]/3600,3)</f>
        <v>16</v>
      </c>
    </row>
    <row r="5843" spans="1:10" hidden="1">
      <c r="A5843" t="s">
        <v>11</v>
      </c>
      <c r="B5843">
        <v>8</v>
      </c>
      <c r="C5843" s="13">
        <v>131</v>
      </c>
      <c r="D5843" t="str">
        <f>IF(OR(MOD((Table1[[#This Row],[Cycle]])-1,8)=0,Table1[[#This Row],[Cycle]]=1),"Yes","No")</f>
        <v>No</v>
      </c>
      <c r="E5843">
        <v>1.0022691375033E-2</v>
      </c>
      <c r="F5843">
        <f t="shared" si="98"/>
        <v>10.022691375033</v>
      </c>
      <c r="H5843">
        <v>3.5636684894561768</v>
      </c>
      <c r="I5843">
        <v>57602.00386726686</v>
      </c>
      <c r="J5843">
        <f>ROUND(Table1[[#This Row],[Discharge Time (s)]]/3600,3)</f>
        <v>16.001000000000001</v>
      </c>
    </row>
    <row r="5844" spans="1:10" hidden="1">
      <c r="A5844" t="s">
        <v>11</v>
      </c>
      <c r="B5844">
        <v>8</v>
      </c>
      <c r="C5844" s="13">
        <v>132</v>
      </c>
      <c r="D5844" t="str">
        <f>IF(OR(MOD((Table1[[#This Row],[Cycle]])-1,8)=0,Table1[[#This Row],[Cycle]]=1),"Yes","No")</f>
        <v>No</v>
      </c>
      <c r="E5844">
        <v>1.0028499187365999E-2</v>
      </c>
      <c r="F5844">
        <f t="shared" si="98"/>
        <v>10.028499187365998</v>
      </c>
      <c r="H5844">
        <v>3.5636684894561768</v>
      </c>
      <c r="I5844">
        <v>57602.003681338749</v>
      </c>
      <c r="J5844">
        <f>ROUND(Table1[[#This Row],[Discharge Time (s)]]/3600,3)</f>
        <v>16.001000000000001</v>
      </c>
    </row>
    <row r="5845" spans="1:10" hidden="1">
      <c r="A5845" t="s">
        <v>11</v>
      </c>
      <c r="B5845">
        <v>8</v>
      </c>
      <c r="C5845" s="13">
        <v>133</v>
      </c>
      <c r="D5845" t="str">
        <f>IF(OR(MOD((Table1[[#This Row],[Cycle]])-1,8)=0,Table1[[#This Row],[Cycle]]=1),"Yes","No")</f>
        <v>No</v>
      </c>
      <c r="E5845">
        <v>1.0025417143202001E-2</v>
      </c>
      <c r="F5845">
        <f t="shared" si="98"/>
        <v>10.025417143202001</v>
      </c>
      <c r="H5845">
        <v>3.6460623741149902</v>
      </c>
      <c r="I5845">
        <v>57601.999042454765</v>
      </c>
      <c r="J5845">
        <f>ROUND(Table1[[#This Row],[Discharge Time (s)]]/3600,3)</f>
        <v>16.001000000000001</v>
      </c>
    </row>
    <row r="5846" spans="1:10" hidden="1">
      <c r="A5846" t="s">
        <v>11</v>
      </c>
      <c r="B5846">
        <v>8</v>
      </c>
      <c r="C5846" s="13">
        <v>134</v>
      </c>
      <c r="D5846" t="str">
        <f>IF(OR(MOD((Table1[[#This Row],[Cycle]])-1,8)=0,Table1[[#This Row],[Cycle]]=1),"Yes","No")</f>
        <v>No</v>
      </c>
      <c r="E5846">
        <v>1.0042155686321001E-2</v>
      </c>
      <c r="F5846">
        <f t="shared" si="98"/>
        <v>10.042155686321001</v>
      </c>
      <c r="H5846">
        <v>3.5196726322174072</v>
      </c>
      <c r="I5846">
        <v>57602.003520148275</v>
      </c>
      <c r="J5846">
        <f>ROUND(Table1[[#This Row],[Discharge Time (s)]]/3600,3)</f>
        <v>16.001000000000001</v>
      </c>
    </row>
    <row r="5847" spans="1:10" hidden="1">
      <c r="A5847" t="s">
        <v>11</v>
      </c>
      <c r="B5847">
        <v>8</v>
      </c>
      <c r="C5847" s="13">
        <v>135</v>
      </c>
      <c r="D5847" t="str">
        <f>IF(OR(MOD((Table1[[#This Row],[Cycle]])-1,8)=0,Table1[[#This Row],[Cycle]]=1),"Yes","No")</f>
        <v>No</v>
      </c>
      <c r="E5847">
        <v>1.0027783039486E-2</v>
      </c>
      <c r="F5847">
        <f t="shared" si="98"/>
        <v>10.027783039486</v>
      </c>
      <c r="H5847">
        <v>3.6497924327850342</v>
      </c>
      <c r="I5847">
        <v>57602.003679113826</v>
      </c>
      <c r="J5847">
        <f>ROUND(Table1[[#This Row],[Discharge Time (s)]]/3600,3)</f>
        <v>16.001000000000001</v>
      </c>
    </row>
    <row r="5848" spans="1:10" hidden="1">
      <c r="A5848" t="s">
        <v>11</v>
      </c>
      <c r="B5848">
        <v>8</v>
      </c>
      <c r="C5848" s="13">
        <v>136</v>
      </c>
      <c r="D5848" t="str">
        <f>IF(OR(MOD((Table1[[#This Row],[Cycle]])-1,8)=0,Table1[[#This Row],[Cycle]]=1),"Yes","No")</f>
        <v>No</v>
      </c>
      <c r="E5848">
        <v>0</v>
      </c>
      <c r="F5848">
        <f t="shared" si="98"/>
        <v>0</v>
      </c>
      <c r="H5848">
        <v>3.6497924327850342</v>
      </c>
      <c r="I5848">
        <v>0</v>
      </c>
      <c r="J5848">
        <f>ROUND(Table1[[#This Row],[Discharge Time (s)]]/3600,3)</f>
        <v>0</v>
      </c>
    </row>
    <row r="5849" spans="1:10" hidden="1">
      <c r="A5849" t="s">
        <v>11</v>
      </c>
      <c r="B5849">
        <v>8</v>
      </c>
      <c r="C5849" s="13">
        <v>137</v>
      </c>
      <c r="D5849" t="str">
        <f>IF(OR(MOD((Table1[[#This Row],[Cycle]])-1,8)=0,Table1[[#This Row],[Cycle]]=1),"Yes","No")</f>
        <v>Yes</v>
      </c>
      <c r="E5849">
        <v>2.0314489509357998E-2</v>
      </c>
      <c r="F5849">
        <f t="shared" si="98"/>
        <v>20.314489509357998</v>
      </c>
      <c r="H5849">
        <v>0</v>
      </c>
      <c r="I5849">
        <v>126863.73940750842</v>
      </c>
      <c r="J5849">
        <f>ROUND(Table1[[#This Row],[Discharge Time (s)]]/3600,3)</f>
        <v>35.24</v>
      </c>
    </row>
    <row r="5850" spans="1:10" hidden="1">
      <c r="A5850" t="s">
        <v>11</v>
      </c>
      <c r="B5850">
        <v>8</v>
      </c>
      <c r="C5850" s="13">
        <v>138</v>
      </c>
      <c r="D5850" t="str">
        <f>IF(OR(MOD((Table1[[#This Row],[Cycle]])-1,8)=0,Table1[[#This Row],[Cycle]]=1),"Yes","No")</f>
        <v>No</v>
      </c>
      <c r="E5850">
        <v>1.0023886237779001E-2</v>
      </c>
      <c r="F5850">
        <f t="shared" si="98"/>
        <v>10.023886237779001</v>
      </c>
      <c r="H5850">
        <v>3.827643871307373</v>
      </c>
      <c r="I5850">
        <v>57602.004143092221</v>
      </c>
      <c r="J5850">
        <f>ROUND(Table1[[#This Row],[Discharge Time (s)]]/3600,3)</f>
        <v>16.001000000000001</v>
      </c>
    </row>
    <row r="5851" spans="1:10" hidden="1">
      <c r="A5851" t="s">
        <v>11</v>
      </c>
      <c r="B5851">
        <v>8</v>
      </c>
      <c r="C5851" s="13">
        <v>139</v>
      </c>
      <c r="D5851" t="str">
        <f>IF(OR(MOD((Table1[[#This Row],[Cycle]])-1,8)=0,Table1[[#This Row],[Cycle]]=1),"Yes","No")</f>
        <v>No</v>
      </c>
      <c r="E5851">
        <v>1.0024904859877001E-2</v>
      </c>
      <c r="F5851">
        <f t="shared" si="98"/>
        <v>10.024904859877001</v>
      </c>
      <c r="H5851">
        <v>3.5214745998382568</v>
      </c>
      <c r="I5851">
        <v>57601.99816628269</v>
      </c>
      <c r="J5851">
        <f>ROUND(Table1[[#This Row],[Discharge Time (s)]]/3600,3)</f>
        <v>16.001000000000001</v>
      </c>
    </row>
    <row r="5852" spans="1:10" hidden="1">
      <c r="A5852" t="s">
        <v>11</v>
      </c>
      <c r="B5852">
        <v>8</v>
      </c>
      <c r="C5852" s="13">
        <v>140</v>
      </c>
      <c r="D5852" t="str">
        <f>IF(OR(MOD((Table1[[#This Row],[Cycle]])-1,8)=0,Table1[[#This Row],[Cycle]]=1),"Yes","No")</f>
        <v>No</v>
      </c>
      <c r="E5852">
        <v>1.0041071153207E-2</v>
      </c>
      <c r="F5852">
        <f t="shared" si="98"/>
        <v>10.041071153207</v>
      </c>
      <c r="H5852">
        <v>3.6076643466949463</v>
      </c>
      <c r="I5852">
        <v>57600.030402057149</v>
      </c>
      <c r="J5852">
        <f>ROUND(Table1[[#This Row],[Discharge Time (s)]]/3600,3)</f>
        <v>16</v>
      </c>
    </row>
    <row r="5853" spans="1:10" hidden="1">
      <c r="A5853" t="s">
        <v>11</v>
      </c>
      <c r="B5853">
        <v>8</v>
      </c>
      <c r="C5853" s="13">
        <v>141</v>
      </c>
      <c r="D5853" t="str">
        <f>IF(OR(MOD((Table1[[#This Row],[Cycle]])-1,8)=0,Table1[[#This Row],[Cycle]]=1),"Yes","No")</f>
        <v>No</v>
      </c>
      <c r="E5853">
        <v>1.0035698047209E-2</v>
      </c>
      <c r="F5853">
        <f t="shared" si="98"/>
        <v>10.035698047208999</v>
      </c>
      <c r="H5853">
        <v>3.6479263305664063</v>
      </c>
      <c r="I5853">
        <v>57602.003749525458</v>
      </c>
      <c r="J5853">
        <f>ROUND(Table1[[#This Row],[Discharge Time (s)]]/3600,3)</f>
        <v>16.001000000000001</v>
      </c>
    </row>
    <row r="5854" spans="1:10" hidden="1">
      <c r="A5854" t="s">
        <v>11</v>
      </c>
      <c r="B5854">
        <v>8</v>
      </c>
      <c r="C5854" s="13">
        <v>142</v>
      </c>
      <c r="D5854" t="str">
        <f>IF(OR(MOD((Table1[[#This Row],[Cycle]])-1,8)=0,Table1[[#This Row],[Cycle]]=1),"Yes","No")</f>
        <v>No</v>
      </c>
      <c r="E5854">
        <v>1.0028998957819E-2</v>
      </c>
      <c r="F5854">
        <f t="shared" si="98"/>
        <v>10.028998957819001</v>
      </c>
      <c r="H5854">
        <v>3.6058189868927002</v>
      </c>
      <c r="I5854">
        <v>57602.00136369784</v>
      </c>
      <c r="J5854">
        <f>ROUND(Table1[[#This Row],[Discharge Time (s)]]/3600,3)</f>
        <v>16.001000000000001</v>
      </c>
    </row>
    <row r="5855" spans="1:10" hidden="1">
      <c r="A5855" t="s">
        <v>11</v>
      </c>
      <c r="B5855">
        <v>8</v>
      </c>
      <c r="C5855" s="13">
        <v>143</v>
      </c>
      <c r="D5855" t="str">
        <f>IF(OR(MOD((Table1[[#This Row],[Cycle]])-1,8)=0,Table1[[#This Row],[Cycle]]=1),"Yes","No")</f>
        <v>No</v>
      </c>
      <c r="E5855">
        <v>1.0024978919679999E-2</v>
      </c>
      <c r="F5855">
        <f t="shared" si="98"/>
        <v>10.024978919679999</v>
      </c>
      <c r="H5855">
        <v>3.6058189868927002</v>
      </c>
      <c r="I5855">
        <v>57602.004242582858</v>
      </c>
      <c r="J5855">
        <f>ROUND(Table1[[#This Row],[Discharge Time (s)]]/3600,3)</f>
        <v>16.001000000000001</v>
      </c>
    </row>
    <row r="5856" spans="1:10" hidden="1">
      <c r="A5856" t="s">
        <v>11</v>
      </c>
      <c r="B5856">
        <v>8</v>
      </c>
      <c r="C5856" s="13">
        <v>144</v>
      </c>
      <c r="D5856" t="str">
        <f>IF(OR(MOD((Table1[[#This Row],[Cycle]])-1,8)=0,Table1[[#This Row],[Cycle]]=1),"Yes","No")</f>
        <v>No</v>
      </c>
      <c r="E5856">
        <v>0</v>
      </c>
      <c r="F5856">
        <f t="shared" si="98"/>
        <v>0</v>
      </c>
      <c r="H5856">
        <v>3.6058189868927002</v>
      </c>
      <c r="I5856">
        <v>0</v>
      </c>
      <c r="J5856">
        <f>ROUND(Table1[[#This Row],[Discharge Time (s)]]/3600,3)</f>
        <v>0</v>
      </c>
    </row>
    <row r="5857" spans="1:10" hidden="1">
      <c r="A5857" t="s">
        <v>11</v>
      </c>
      <c r="B5857">
        <v>8</v>
      </c>
      <c r="C5857" s="13">
        <v>145</v>
      </c>
      <c r="D5857" t="str">
        <f>IF(OR(MOD((Table1[[#This Row],[Cycle]])-1,8)=0,Table1[[#This Row],[Cycle]]=1),"Yes","No")</f>
        <v>Yes</v>
      </c>
      <c r="E5857">
        <v>2.0304150720673E-2</v>
      </c>
      <c r="F5857">
        <f t="shared" si="98"/>
        <v>20.304150720673</v>
      </c>
      <c r="H5857">
        <v>3.6039755344390869</v>
      </c>
      <c r="I5857">
        <v>126824.2391840973</v>
      </c>
      <c r="J5857">
        <f>ROUND(Table1[[#This Row],[Discharge Time (s)]]/3600,3)</f>
        <v>35.228999999999999</v>
      </c>
    </row>
    <row r="5858" spans="1:10" hidden="1">
      <c r="A5858" t="s">
        <v>11</v>
      </c>
      <c r="B5858">
        <v>8</v>
      </c>
      <c r="C5858" s="13">
        <v>146</v>
      </c>
      <c r="D5858" t="str">
        <f>IF(OR(MOD((Table1[[#This Row],[Cycle]])-1,8)=0,Table1[[#This Row],[Cycle]]=1),"Yes","No")</f>
        <v>No</v>
      </c>
      <c r="E5858">
        <v>1.0023871824362001E-2</v>
      </c>
      <c r="F5858">
        <f t="shared" si="98"/>
        <v>10.023871824362001</v>
      </c>
      <c r="H5858">
        <v>3.869659423828125</v>
      </c>
      <c r="I5858">
        <v>57602.003321760931</v>
      </c>
      <c r="J5858">
        <f>ROUND(Table1[[#This Row],[Discharge Time (s)]]/3600,3)</f>
        <v>16.001000000000001</v>
      </c>
    </row>
    <row r="5859" spans="1:10" hidden="1">
      <c r="A5859" t="s">
        <v>11</v>
      </c>
      <c r="B5859">
        <v>8</v>
      </c>
      <c r="C5859" s="13">
        <v>147</v>
      </c>
      <c r="D5859" t="str">
        <f>IF(OR(MOD((Table1[[#This Row],[Cycle]])-1,8)=0,Table1[[#This Row],[Cycle]]=1),"Yes","No")</f>
        <v>No</v>
      </c>
      <c r="E5859">
        <v>1.0023517058852001E-2</v>
      </c>
      <c r="F5859">
        <f t="shared" si="98"/>
        <v>10.023517058852001</v>
      </c>
      <c r="H5859">
        <v>3.6058189868927002</v>
      </c>
      <c r="I5859">
        <v>57600.037786487293</v>
      </c>
      <c r="J5859">
        <f>ROUND(Table1[[#This Row],[Discharge Time (s)]]/3600,3)</f>
        <v>16</v>
      </c>
    </row>
    <row r="5860" spans="1:10" hidden="1">
      <c r="A5860" t="s">
        <v>11</v>
      </c>
      <c r="B5860">
        <v>8</v>
      </c>
      <c r="C5860" s="13">
        <v>148</v>
      </c>
      <c r="D5860" t="str">
        <f>IF(OR(MOD((Table1[[#This Row],[Cycle]])-1,8)=0,Table1[[#This Row],[Cycle]]=1),"Yes","No")</f>
        <v>No</v>
      </c>
      <c r="E5860">
        <v>1.002339497879E-2</v>
      </c>
      <c r="F5860">
        <f t="shared" si="98"/>
        <v>10.02339497879</v>
      </c>
      <c r="H5860">
        <v>3.6076643466949463</v>
      </c>
      <c r="I5860">
        <v>57600.037851624351</v>
      </c>
      <c r="J5860">
        <f>ROUND(Table1[[#This Row],[Discharge Time (s)]]/3600,3)</f>
        <v>16</v>
      </c>
    </row>
    <row r="5861" spans="1:10" hidden="1">
      <c r="A5861" t="s">
        <v>11</v>
      </c>
      <c r="B5861">
        <v>8</v>
      </c>
      <c r="C5861" s="13">
        <v>149</v>
      </c>
      <c r="D5861" t="str">
        <f>IF(OR(MOD((Table1[[#This Row],[Cycle]])-1,8)=0,Table1[[#This Row],[Cycle]]=1),"Yes","No")</f>
        <v>No</v>
      </c>
      <c r="E5861">
        <v>1.0024823650064E-2</v>
      </c>
      <c r="F5861">
        <f t="shared" si="98"/>
        <v>10.024823650064</v>
      </c>
      <c r="H5861">
        <v>3.6516602039337158</v>
      </c>
      <c r="I5861">
        <v>57601.98627748587</v>
      </c>
      <c r="J5861">
        <f>ROUND(Table1[[#This Row],[Discharge Time (s)]]/3600,3)</f>
        <v>16.001000000000001</v>
      </c>
    </row>
    <row r="5862" spans="1:10" hidden="1">
      <c r="A5862" t="s">
        <v>11</v>
      </c>
      <c r="B5862">
        <v>8</v>
      </c>
      <c r="C5862" s="13">
        <v>150</v>
      </c>
      <c r="D5862" t="str">
        <f>IF(OR(MOD((Table1[[#This Row],[Cycle]])-1,8)=0,Table1[[#This Row],[Cycle]]=1),"Yes","No")</f>
        <v>No</v>
      </c>
      <c r="E5862">
        <v>1.0025792523939999E-2</v>
      </c>
      <c r="F5862">
        <f t="shared" si="98"/>
        <v>10.02579252394</v>
      </c>
      <c r="H5862">
        <v>3.6479263305664063</v>
      </c>
      <c r="I5862">
        <v>57602.00375612978</v>
      </c>
      <c r="J5862">
        <f>ROUND(Table1[[#This Row],[Discharge Time (s)]]/3600,3)</f>
        <v>16.001000000000001</v>
      </c>
    </row>
    <row r="5863" spans="1:10" hidden="1">
      <c r="A5863" t="s">
        <v>11</v>
      </c>
      <c r="B5863">
        <v>8</v>
      </c>
      <c r="C5863" s="13">
        <v>151</v>
      </c>
      <c r="D5863" t="str">
        <f>IF(OR(MOD((Table1[[#This Row],[Cycle]])-1,8)=0,Table1[[#This Row],[Cycle]]=1),"Yes","No")</f>
        <v>No</v>
      </c>
      <c r="E5863">
        <v>1.0023101440006E-2</v>
      </c>
      <c r="F5863">
        <f t="shared" si="98"/>
        <v>10.023101440006</v>
      </c>
      <c r="H5863">
        <v>3.6076643466949463</v>
      </c>
      <c r="I5863">
        <v>57602.003797194731</v>
      </c>
      <c r="J5863">
        <f>ROUND(Table1[[#This Row],[Discharge Time (s)]]/3600,3)</f>
        <v>16.001000000000001</v>
      </c>
    </row>
    <row r="5864" spans="1:10" hidden="1">
      <c r="A5864" t="s">
        <v>11</v>
      </c>
      <c r="B5864">
        <v>8</v>
      </c>
      <c r="C5864" s="13">
        <v>152</v>
      </c>
      <c r="D5864" t="str">
        <f>IF(OR(MOD((Table1[[#This Row],[Cycle]])-1,8)=0,Table1[[#This Row],[Cycle]]=1),"Yes","No")</f>
        <v>No</v>
      </c>
      <c r="E5864">
        <v>0</v>
      </c>
      <c r="F5864">
        <f t="shared" si="98"/>
        <v>0</v>
      </c>
      <c r="H5864">
        <v>3.6076643466949463</v>
      </c>
      <c r="I5864">
        <v>0</v>
      </c>
      <c r="J5864">
        <f>ROUND(Table1[[#This Row],[Discharge Time (s)]]/3600,3)</f>
        <v>0</v>
      </c>
    </row>
    <row r="5865" spans="1:10" hidden="1">
      <c r="A5865" t="s">
        <v>11</v>
      </c>
      <c r="B5865">
        <v>8</v>
      </c>
      <c r="C5865" s="13">
        <v>153</v>
      </c>
      <c r="D5865" t="str">
        <f>IF(OR(MOD((Table1[[#This Row],[Cycle]])-1,8)=0,Table1[[#This Row],[Cycle]]=1),"Yes","No")</f>
        <v>Yes</v>
      </c>
      <c r="E5865">
        <v>2.0275627815541999E-2</v>
      </c>
      <c r="F5865">
        <f t="shared" si="98"/>
        <v>20.275627815541998</v>
      </c>
      <c r="H5865">
        <v>3.6497924327850342</v>
      </c>
      <c r="I5865">
        <v>126663.0652452855</v>
      </c>
      <c r="J5865">
        <f>ROUND(Table1[[#This Row],[Discharge Time (s)]]/3600,3)</f>
        <v>35.183999999999997</v>
      </c>
    </row>
    <row r="5866" spans="1:10" hidden="1">
      <c r="A5866" t="s">
        <v>11</v>
      </c>
      <c r="B5866">
        <v>8</v>
      </c>
      <c r="C5866" s="13">
        <v>154</v>
      </c>
      <c r="D5866" t="str">
        <f>IF(OR(MOD((Table1[[#This Row],[Cycle]])-1,8)=0,Table1[[#This Row],[Cycle]]=1),"Yes","No")</f>
        <v>No</v>
      </c>
      <c r="E5866">
        <v>1.0025447421456E-2</v>
      </c>
      <c r="F5866">
        <f t="shared" si="98"/>
        <v>10.025447421456001</v>
      </c>
      <c r="H5866">
        <v>3.8296036720275879</v>
      </c>
      <c r="I5866">
        <v>57602.005832910814</v>
      </c>
      <c r="J5866">
        <f>ROUND(Table1[[#This Row],[Discharge Time (s)]]/3600,3)</f>
        <v>16.001000000000001</v>
      </c>
    </row>
    <row r="5867" spans="1:10" hidden="1">
      <c r="A5867" t="s">
        <v>11</v>
      </c>
      <c r="B5867">
        <v>8</v>
      </c>
      <c r="C5867" s="13">
        <v>155</v>
      </c>
      <c r="D5867" t="str">
        <f>IF(OR(MOD((Table1[[#This Row],[Cycle]])-1,8)=0,Table1[[#This Row],[Cycle]]=1),"Yes","No")</f>
        <v>No</v>
      </c>
      <c r="E5867">
        <v>1.0020824303689E-2</v>
      </c>
      <c r="F5867">
        <f t="shared" si="98"/>
        <v>10.020824303689</v>
      </c>
      <c r="H5867">
        <v>3.5636684894561768</v>
      </c>
      <c r="I5867">
        <v>57602.003745056587</v>
      </c>
      <c r="J5867">
        <f>ROUND(Table1[[#This Row],[Discharge Time (s)]]/3600,3)</f>
        <v>16.001000000000001</v>
      </c>
    </row>
    <row r="5868" spans="1:10" hidden="1">
      <c r="A5868" t="s">
        <v>11</v>
      </c>
      <c r="B5868">
        <v>8</v>
      </c>
      <c r="C5868" s="13">
        <v>156</v>
      </c>
      <c r="D5868" t="str">
        <f>IF(OR(MOD((Table1[[#This Row],[Cycle]])-1,8)=0,Table1[[#This Row],[Cycle]]=1),"Yes","No")</f>
        <v>No</v>
      </c>
      <c r="E5868">
        <v>1.0022737535837E-2</v>
      </c>
      <c r="F5868">
        <f t="shared" si="98"/>
        <v>10.022737535837001</v>
      </c>
      <c r="H5868">
        <v>3.6899909973144531</v>
      </c>
      <c r="I5868">
        <v>57602.003902638702</v>
      </c>
      <c r="J5868">
        <f>ROUND(Table1[[#This Row],[Discharge Time (s)]]/3600,3)</f>
        <v>16.001000000000001</v>
      </c>
    </row>
    <row r="5869" spans="1:10" hidden="1">
      <c r="A5869" t="s">
        <v>11</v>
      </c>
      <c r="B5869">
        <v>8</v>
      </c>
      <c r="C5869" s="13">
        <v>157</v>
      </c>
      <c r="D5869" t="str">
        <f>IF(OR(MOD((Table1[[#This Row],[Cycle]])-1,8)=0,Table1[[#This Row],[Cycle]]=1),"Yes","No")</f>
        <v>No</v>
      </c>
      <c r="E5869">
        <v>1.0020742021199E-2</v>
      </c>
      <c r="F5869">
        <f t="shared" si="98"/>
        <v>10.020742021199</v>
      </c>
      <c r="H5869">
        <v>3.6076643466949463</v>
      </c>
      <c r="I5869">
        <v>57600.039598794021</v>
      </c>
      <c r="J5869">
        <f>ROUND(Table1[[#This Row],[Discharge Time (s)]]/3600,3)</f>
        <v>16</v>
      </c>
    </row>
    <row r="5870" spans="1:10" hidden="1">
      <c r="A5870" t="s">
        <v>11</v>
      </c>
      <c r="B5870">
        <v>8</v>
      </c>
      <c r="C5870" s="13">
        <v>158</v>
      </c>
      <c r="D5870" t="str">
        <f>IF(OR(MOD((Table1[[#This Row],[Cycle]])-1,8)=0,Table1[[#This Row],[Cycle]]=1),"Yes","No")</f>
        <v>No</v>
      </c>
      <c r="E5870">
        <v>1.0035073414889E-2</v>
      </c>
      <c r="F5870">
        <f t="shared" si="98"/>
        <v>10.035073414889</v>
      </c>
      <c r="H5870">
        <v>3.6516602039337158</v>
      </c>
      <c r="I5870">
        <v>57600.037650670318</v>
      </c>
      <c r="J5870">
        <f>ROUND(Table1[[#This Row],[Discharge Time (s)]]/3600,3)</f>
        <v>16</v>
      </c>
    </row>
    <row r="5871" spans="1:10" hidden="1">
      <c r="A5871" t="s">
        <v>11</v>
      </c>
      <c r="B5871">
        <v>8</v>
      </c>
      <c r="C5871" s="13">
        <v>159</v>
      </c>
      <c r="D5871" t="str">
        <f>IF(OR(MOD((Table1[[#This Row],[Cycle]])-1,8)=0,Table1[[#This Row],[Cycle]]=1),"Yes","No")</f>
        <v>No</v>
      </c>
      <c r="E5871">
        <v>1.0041003091821E-2</v>
      </c>
      <c r="F5871">
        <f t="shared" si="98"/>
        <v>10.041003091821</v>
      </c>
      <c r="H5871">
        <v>3.6516602039337158</v>
      </c>
      <c r="I5871">
        <v>57600.037668926561</v>
      </c>
      <c r="J5871">
        <f>ROUND(Table1[[#This Row],[Discharge Time (s)]]/3600,3)</f>
        <v>16</v>
      </c>
    </row>
    <row r="5872" spans="1:10" hidden="1">
      <c r="A5872" t="s">
        <v>11</v>
      </c>
      <c r="B5872">
        <v>8</v>
      </c>
      <c r="C5872" s="13">
        <v>160</v>
      </c>
      <c r="D5872" t="str">
        <f>IF(OR(MOD((Table1[[#This Row],[Cycle]])-1,8)=0,Table1[[#This Row],[Cycle]]=1),"Yes","No")</f>
        <v>No</v>
      </c>
      <c r="E5872">
        <v>0</v>
      </c>
      <c r="F5872">
        <f t="shared" si="98"/>
        <v>0</v>
      </c>
      <c r="H5872">
        <v>3.6516602039337158</v>
      </c>
      <c r="I5872">
        <v>0</v>
      </c>
      <c r="J5872">
        <f>ROUND(Table1[[#This Row],[Discharge Time (s)]]/3600,3)</f>
        <v>0</v>
      </c>
    </row>
    <row r="5873" spans="1:10" hidden="1">
      <c r="A5873" t="s">
        <v>11</v>
      </c>
      <c r="B5873">
        <v>8</v>
      </c>
      <c r="C5873" s="13">
        <v>161</v>
      </c>
      <c r="D5873" t="str">
        <f>IF(OR(MOD((Table1[[#This Row],[Cycle]])-1,8)=0,Table1[[#This Row],[Cycle]]=1),"Yes","No")</f>
        <v>Yes</v>
      </c>
      <c r="E5873">
        <v>2.0256171860243002E-2</v>
      </c>
      <c r="F5873">
        <f t="shared" si="98"/>
        <v>20.256171860243001</v>
      </c>
      <c r="H5873">
        <v>3.6937658786773682</v>
      </c>
      <c r="I5873">
        <v>126509.90433224884</v>
      </c>
      <c r="J5873">
        <f>ROUND(Table1[[#This Row],[Discharge Time (s)]]/3600,3)</f>
        <v>35.142000000000003</v>
      </c>
    </row>
    <row r="5874" spans="1:10" hidden="1">
      <c r="A5874" t="s">
        <v>11</v>
      </c>
      <c r="B5874">
        <v>8</v>
      </c>
      <c r="C5874" s="13">
        <v>162</v>
      </c>
      <c r="D5874" t="str">
        <f>IF(OR(MOD((Table1[[#This Row],[Cycle]])-1,8)=0,Table1[[#This Row],[Cycle]]=1),"Yes","No")</f>
        <v>No</v>
      </c>
      <c r="E5874">
        <v>1.0038068455617E-2</v>
      </c>
      <c r="F5874">
        <f t="shared" si="98"/>
        <v>10.038068455616999</v>
      </c>
      <c r="H5874">
        <v>3.955582857131958</v>
      </c>
      <c r="I5874">
        <v>57602.005932444627</v>
      </c>
      <c r="J5874">
        <f>ROUND(Table1[[#This Row],[Discharge Time (s)]]/3600,3)</f>
        <v>16.001000000000001</v>
      </c>
    </row>
    <row r="5875" spans="1:10" hidden="1">
      <c r="A5875" t="s">
        <v>11</v>
      </c>
      <c r="B5875">
        <v>8</v>
      </c>
      <c r="C5875" s="13">
        <v>163</v>
      </c>
      <c r="D5875" t="str">
        <f>IF(OR(MOD((Table1[[#This Row],[Cycle]])-1,8)=0,Table1[[#This Row],[Cycle]]=1),"Yes","No")</f>
        <v>No</v>
      </c>
      <c r="E5875">
        <v>1.0042728545304001E-2</v>
      </c>
      <c r="F5875">
        <f t="shared" si="98"/>
        <v>10.042728545304001</v>
      </c>
      <c r="H5875">
        <v>3.6076643466949463</v>
      </c>
      <c r="I5875">
        <v>57601.997243594182</v>
      </c>
      <c r="J5875">
        <f>ROUND(Table1[[#This Row],[Discharge Time (s)]]/3600,3)</f>
        <v>16.001000000000001</v>
      </c>
    </row>
    <row r="5876" spans="1:10" hidden="1">
      <c r="A5876" t="s">
        <v>11</v>
      </c>
      <c r="B5876">
        <v>8</v>
      </c>
      <c r="C5876" s="13">
        <v>164</v>
      </c>
      <c r="D5876" t="str">
        <f>IF(OR(MOD((Table1[[#This Row],[Cycle]])-1,8)=0,Table1[[#This Row],[Cycle]]=1),"Yes","No")</f>
        <v>No</v>
      </c>
      <c r="E5876">
        <v>1.0031737843440001E-2</v>
      </c>
      <c r="F5876">
        <f t="shared" si="98"/>
        <v>10.03173784344</v>
      </c>
      <c r="H5876">
        <v>3.5636684894561768</v>
      </c>
      <c r="I5876">
        <v>57602.003036794849</v>
      </c>
      <c r="J5876">
        <f>ROUND(Table1[[#This Row],[Discharge Time (s)]]/3600,3)</f>
        <v>16.001000000000001</v>
      </c>
    </row>
    <row r="5877" spans="1:10" hidden="1">
      <c r="A5877" t="s">
        <v>11</v>
      </c>
      <c r="B5877">
        <v>8</v>
      </c>
      <c r="C5877" s="13">
        <v>165</v>
      </c>
      <c r="D5877" t="str">
        <f>IF(OR(MOD((Table1[[#This Row],[Cycle]])-1,8)=0,Table1[[#This Row],[Cycle]]=1),"Yes","No")</f>
        <v>No</v>
      </c>
      <c r="E5877">
        <v>1.0023399438392E-2</v>
      </c>
      <c r="F5877">
        <f t="shared" si="98"/>
        <v>10.023399438392</v>
      </c>
      <c r="H5877">
        <v>3.6058189868927002</v>
      </c>
      <c r="I5877">
        <v>57600.037805275446</v>
      </c>
      <c r="J5877">
        <f>ROUND(Table1[[#This Row],[Discharge Time (s)]]/3600,3)</f>
        <v>16</v>
      </c>
    </row>
    <row r="5878" spans="1:10" hidden="1">
      <c r="A5878" t="s">
        <v>11</v>
      </c>
      <c r="B5878">
        <v>8</v>
      </c>
      <c r="C5878" s="13">
        <v>166</v>
      </c>
      <c r="D5878" t="str">
        <f>IF(OR(MOD((Table1[[#This Row],[Cycle]])-1,8)=0,Table1[[#This Row],[Cycle]]=1),"Yes","No")</f>
        <v>No</v>
      </c>
      <c r="E5878">
        <v>1.0029424381732001E-2</v>
      </c>
      <c r="F5878">
        <f t="shared" si="98"/>
        <v>10.029424381732001</v>
      </c>
      <c r="H5878">
        <v>3.6516602039337158</v>
      </c>
      <c r="I5878">
        <v>57601.998708889281</v>
      </c>
      <c r="J5878">
        <f>ROUND(Table1[[#This Row],[Discharge Time (s)]]/3600,3)</f>
        <v>16.001000000000001</v>
      </c>
    </row>
    <row r="5879" spans="1:10" hidden="1">
      <c r="A5879" t="s">
        <v>11</v>
      </c>
      <c r="B5879">
        <v>8</v>
      </c>
      <c r="C5879" s="13">
        <v>167</v>
      </c>
      <c r="D5879" t="str">
        <f>IF(OR(MOD((Table1[[#This Row],[Cycle]])-1,8)=0,Table1[[#This Row],[Cycle]]=1),"Yes","No")</f>
        <v>No</v>
      </c>
      <c r="E5879">
        <v>1.0027895349665999E-2</v>
      </c>
      <c r="F5879">
        <f t="shared" si="98"/>
        <v>10.027895349666</v>
      </c>
      <c r="H5879">
        <v>3.7778477668762207</v>
      </c>
      <c r="I5879">
        <v>57602.003831220223</v>
      </c>
      <c r="J5879">
        <f>ROUND(Table1[[#This Row],[Discharge Time (s)]]/3600,3)</f>
        <v>16.001000000000001</v>
      </c>
    </row>
    <row r="5880" spans="1:10" hidden="1">
      <c r="A5880" t="s">
        <v>11</v>
      </c>
      <c r="B5880">
        <v>8</v>
      </c>
      <c r="C5880" s="13">
        <v>168</v>
      </c>
      <c r="D5880" t="str">
        <f>IF(OR(MOD((Table1[[#This Row],[Cycle]])-1,8)=0,Table1[[#This Row],[Cycle]]=1),"Yes","No")</f>
        <v>No</v>
      </c>
      <c r="E5880">
        <v>0</v>
      </c>
      <c r="F5880">
        <f t="shared" si="98"/>
        <v>0</v>
      </c>
      <c r="H5880">
        <v>3.7778477668762207</v>
      </c>
      <c r="I5880">
        <v>0</v>
      </c>
      <c r="J5880">
        <f>ROUND(Table1[[#This Row],[Discharge Time (s)]]/3600,3)</f>
        <v>0</v>
      </c>
    </row>
    <row r="5881" spans="1:10" hidden="1">
      <c r="A5881" t="s">
        <v>11</v>
      </c>
      <c r="B5881">
        <v>8</v>
      </c>
      <c r="C5881" s="13">
        <v>169</v>
      </c>
      <c r="D5881" t="str">
        <f>IF(OR(MOD((Table1[[#This Row],[Cycle]])-1,8)=0,Table1[[#This Row],[Cycle]]=1),"Yes","No")</f>
        <v>Yes</v>
      </c>
      <c r="E5881">
        <v>2.02251824583E-2</v>
      </c>
      <c r="F5881">
        <f t="shared" si="98"/>
        <v>20.225182458300001</v>
      </c>
      <c r="H5881">
        <v>3.6058189868927002</v>
      </c>
      <c r="I5881">
        <v>126375.76806822501</v>
      </c>
      <c r="J5881">
        <f>ROUND(Table1[[#This Row],[Discharge Time (s)]]/3600,3)</f>
        <v>35.103999999999999</v>
      </c>
    </row>
    <row r="5882" spans="1:10" hidden="1">
      <c r="A5882" t="s">
        <v>11</v>
      </c>
      <c r="B5882">
        <v>8</v>
      </c>
      <c r="C5882" s="13">
        <v>170</v>
      </c>
      <c r="D5882" t="str">
        <f>IF(OR(MOD((Table1[[#This Row],[Cycle]])-1,8)=0,Table1[[#This Row],[Cycle]]=1),"Yes","No")</f>
        <v>No</v>
      </c>
      <c r="E5882">
        <v>1.0018161088246999E-2</v>
      </c>
      <c r="F5882">
        <f t="shared" si="98"/>
        <v>10.018161088247</v>
      </c>
      <c r="H5882">
        <v>3.7836480140686035</v>
      </c>
      <c r="I5882">
        <v>57602.00284003016</v>
      </c>
      <c r="J5882">
        <f>ROUND(Table1[[#This Row],[Discharge Time (s)]]/3600,3)</f>
        <v>16.001000000000001</v>
      </c>
    </row>
    <row r="5883" spans="1:10" hidden="1">
      <c r="A5883" t="s">
        <v>11</v>
      </c>
      <c r="B5883">
        <v>8</v>
      </c>
      <c r="C5883" s="13">
        <v>171</v>
      </c>
      <c r="D5883" t="str">
        <f>IF(OR(MOD((Table1[[#This Row],[Cycle]])-1,8)=0,Table1[[#This Row],[Cycle]]=1),"Yes","No")</f>
        <v>No</v>
      </c>
      <c r="E5883">
        <v>1.0032712748965E-2</v>
      </c>
      <c r="F5883">
        <f t="shared" si="98"/>
        <v>10.032712748965</v>
      </c>
      <c r="H5883">
        <v>3.6497924327850342</v>
      </c>
      <c r="I5883">
        <v>57602.002155324575</v>
      </c>
      <c r="J5883">
        <f>ROUND(Table1[[#This Row],[Discharge Time (s)]]/3600,3)</f>
        <v>16.001000000000001</v>
      </c>
    </row>
    <row r="5884" spans="1:10" hidden="1">
      <c r="A5884" t="s">
        <v>11</v>
      </c>
      <c r="B5884">
        <v>8</v>
      </c>
      <c r="C5884" s="13">
        <v>172</v>
      </c>
      <c r="D5884" t="str">
        <f>IF(OR(MOD((Table1[[#This Row],[Cycle]])-1,8)=0,Table1[[#This Row],[Cycle]]=1),"Yes","No")</f>
        <v>No</v>
      </c>
      <c r="E5884">
        <v>1.0035134109757E-2</v>
      </c>
      <c r="F5884">
        <f t="shared" si="98"/>
        <v>10.035134109756999</v>
      </c>
      <c r="H5884">
        <v>3.6479263305664063</v>
      </c>
      <c r="I5884">
        <v>57602.007783359753</v>
      </c>
      <c r="J5884">
        <f>ROUND(Table1[[#This Row],[Discharge Time (s)]]/3600,3)</f>
        <v>16.001000000000001</v>
      </c>
    </row>
    <row r="5885" spans="1:10" hidden="1">
      <c r="A5885" t="s">
        <v>11</v>
      </c>
      <c r="B5885">
        <v>8</v>
      </c>
      <c r="C5885" s="13">
        <v>173</v>
      </c>
      <c r="D5885" t="str">
        <f>IF(OR(MOD((Table1[[#This Row],[Cycle]])-1,8)=0,Table1[[#This Row],[Cycle]]=1),"Yes","No")</f>
        <v>No</v>
      </c>
      <c r="E5885">
        <v>1.0022271711006E-2</v>
      </c>
      <c r="F5885">
        <f t="shared" si="98"/>
        <v>10.022271711006001</v>
      </c>
      <c r="H5885">
        <v>3.6516602039337158</v>
      </c>
      <c r="I5885">
        <v>57602.003940450617</v>
      </c>
      <c r="J5885">
        <f>ROUND(Table1[[#This Row],[Discharge Time (s)]]/3600,3)</f>
        <v>16.001000000000001</v>
      </c>
    </row>
    <row r="5886" spans="1:10" hidden="1">
      <c r="A5886" t="s">
        <v>11</v>
      </c>
      <c r="B5886">
        <v>8</v>
      </c>
      <c r="C5886" s="13">
        <v>174</v>
      </c>
      <c r="D5886" t="str">
        <f>IF(OR(MOD((Table1[[#This Row],[Cycle]])-1,8)=0,Table1[[#This Row],[Cycle]]=1),"Yes","No")</f>
        <v>No</v>
      </c>
      <c r="E5886">
        <v>1.0027216183057E-2</v>
      </c>
      <c r="F5886">
        <f t="shared" si="98"/>
        <v>10.027216183057</v>
      </c>
      <c r="H5886">
        <v>3.6076643466949463</v>
      </c>
      <c r="I5886">
        <v>57602.033110511969</v>
      </c>
      <c r="J5886">
        <f>ROUND(Table1[[#This Row],[Discharge Time (s)]]/3600,3)</f>
        <v>16.001000000000001</v>
      </c>
    </row>
    <row r="5887" spans="1:10" hidden="1">
      <c r="A5887" t="s">
        <v>11</v>
      </c>
      <c r="B5887">
        <v>8</v>
      </c>
      <c r="C5887" s="13">
        <v>175</v>
      </c>
      <c r="D5887" t="str">
        <f>IF(OR(MOD((Table1[[#This Row],[Cycle]])-1,8)=0,Table1[[#This Row],[Cycle]]=1),"Yes","No")</f>
        <v>No</v>
      </c>
      <c r="E5887">
        <v>1.0041114705631999E-2</v>
      </c>
      <c r="F5887">
        <f t="shared" si="98"/>
        <v>10.041114705631999</v>
      </c>
      <c r="H5887">
        <v>3.737739086151123</v>
      </c>
      <c r="I5887">
        <v>57602.003801476574</v>
      </c>
      <c r="J5887">
        <f>ROUND(Table1[[#This Row],[Discharge Time (s)]]/3600,3)</f>
        <v>16.001000000000001</v>
      </c>
    </row>
    <row r="5888" spans="1:10" hidden="1">
      <c r="A5888" t="s">
        <v>11</v>
      </c>
      <c r="B5888">
        <v>8</v>
      </c>
      <c r="C5888" s="13">
        <v>176</v>
      </c>
      <c r="D5888" t="str">
        <f>IF(OR(MOD((Table1[[#This Row],[Cycle]])-1,8)=0,Table1[[#This Row],[Cycle]]=1),"Yes","No")</f>
        <v>No</v>
      </c>
      <c r="E5888">
        <v>0</v>
      </c>
      <c r="F5888">
        <f t="shared" si="98"/>
        <v>0</v>
      </c>
      <c r="H5888">
        <v>3.737739086151123</v>
      </c>
      <c r="I5888">
        <v>0</v>
      </c>
      <c r="J5888">
        <f>ROUND(Table1[[#This Row],[Discharge Time (s)]]/3600,3)</f>
        <v>0</v>
      </c>
    </row>
    <row r="5889" spans="1:10" hidden="1">
      <c r="A5889" t="s">
        <v>11</v>
      </c>
      <c r="B5889">
        <v>8</v>
      </c>
      <c r="C5889" s="13">
        <v>177</v>
      </c>
      <c r="D5889" t="str">
        <f>IF(OR(MOD((Table1[[#This Row],[Cycle]])-1,8)=0,Table1[[#This Row],[Cycle]]=1),"Yes","No")</f>
        <v>Yes</v>
      </c>
      <c r="E5889">
        <v>2.0241068454725002E-2</v>
      </c>
      <c r="F5889">
        <f t="shared" si="98"/>
        <v>20.241068454725003</v>
      </c>
      <c r="H5889">
        <v>3.6497924327850342</v>
      </c>
      <c r="I5889">
        <v>125784.04873072602</v>
      </c>
      <c r="J5889">
        <f>ROUND(Table1[[#This Row],[Discharge Time (s)]]/3600,3)</f>
        <v>34.94</v>
      </c>
    </row>
    <row r="5890" spans="1:10" hidden="1">
      <c r="A5890" t="s">
        <v>11</v>
      </c>
      <c r="B5890">
        <v>8</v>
      </c>
      <c r="C5890" s="13">
        <v>178</v>
      </c>
      <c r="D5890" t="str">
        <f>IF(OR(MOD((Table1[[#This Row],[Cycle]])-1,8)=0,Table1[[#This Row],[Cycle]]=1),"Yes","No")</f>
        <v>No</v>
      </c>
      <c r="E5890">
        <v>1.0039714460881E-2</v>
      </c>
      <c r="F5890">
        <f t="shared" ref="F5890:F5953" si="99">1000*E5890</f>
        <v>10.039714460880999</v>
      </c>
      <c r="H5890">
        <v>3.9995336532592773</v>
      </c>
      <c r="I5890">
        <v>57600.038003058566</v>
      </c>
      <c r="J5890">
        <f>ROUND(Table1[[#This Row],[Discharge Time (s)]]/3600,3)</f>
        <v>16</v>
      </c>
    </row>
    <row r="5891" spans="1:10" hidden="1">
      <c r="A5891" t="s">
        <v>11</v>
      </c>
      <c r="B5891">
        <v>8</v>
      </c>
      <c r="C5891" s="13">
        <v>179</v>
      </c>
      <c r="D5891" t="str">
        <f>IF(OR(MOD((Table1[[#This Row],[Cycle]])-1,8)=0,Table1[[#This Row],[Cycle]]=1),"Yes","No")</f>
        <v>No</v>
      </c>
      <c r="E5891">
        <v>1.0041254813304E-2</v>
      </c>
      <c r="F5891">
        <f t="shared" si="99"/>
        <v>10.041254813304</v>
      </c>
      <c r="H5891">
        <v>3.6497924327850342</v>
      </c>
      <c r="I5891">
        <v>57600.037913524968</v>
      </c>
      <c r="J5891">
        <f>ROUND(Table1[[#This Row],[Discharge Time (s)]]/3600,3)</f>
        <v>16</v>
      </c>
    </row>
    <row r="5892" spans="1:10" hidden="1">
      <c r="A5892" t="s">
        <v>11</v>
      </c>
      <c r="B5892">
        <v>8</v>
      </c>
      <c r="C5892" s="13">
        <v>180</v>
      </c>
      <c r="D5892" t="str">
        <f>IF(OR(MOD((Table1[[#This Row],[Cycle]])-1,8)=0,Table1[[#This Row],[Cycle]]=1),"Yes","No")</f>
        <v>No</v>
      </c>
      <c r="E5892">
        <v>1.0035919347235E-2</v>
      </c>
      <c r="F5892">
        <f t="shared" si="99"/>
        <v>10.035919347235</v>
      </c>
      <c r="H5892">
        <v>3.8198244571685791</v>
      </c>
      <c r="I5892">
        <v>57600.038058716957</v>
      </c>
      <c r="J5892">
        <f>ROUND(Table1[[#This Row],[Discharge Time (s)]]/3600,3)</f>
        <v>16</v>
      </c>
    </row>
    <row r="5893" spans="1:10" hidden="1">
      <c r="A5893" t="s">
        <v>11</v>
      </c>
      <c r="B5893">
        <v>8</v>
      </c>
      <c r="C5893" s="13">
        <v>181</v>
      </c>
      <c r="D5893" t="str">
        <f>IF(OR(MOD((Table1[[#This Row],[Cycle]])-1,8)=0,Table1[[#This Row],[Cycle]]=1),"Yes","No")</f>
        <v>No</v>
      </c>
      <c r="E5893">
        <v>1.0034242809175E-2</v>
      </c>
      <c r="F5893">
        <f t="shared" si="99"/>
        <v>10.034242809175</v>
      </c>
      <c r="H5893">
        <v>3.6918773651123047</v>
      </c>
      <c r="I5893">
        <v>57602.004392453367</v>
      </c>
      <c r="J5893">
        <f>ROUND(Table1[[#This Row],[Discharge Time (s)]]/3600,3)</f>
        <v>16.001000000000001</v>
      </c>
    </row>
    <row r="5894" spans="1:10" hidden="1">
      <c r="A5894" t="s">
        <v>11</v>
      </c>
      <c r="B5894">
        <v>8</v>
      </c>
      <c r="C5894" s="13">
        <v>182</v>
      </c>
      <c r="D5894" t="str">
        <f>IF(OR(MOD((Table1[[#This Row],[Cycle]])-1,8)=0,Table1[[#This Row],[Cycle]]=1),"Yes","No")</f>
        <v>No</v>
      </c>
      <c r="E5894">
        <v>1.0052292821228E-2</v>
      </c>
      <c r="F5894">
        <f t="shared" si="99"/>
        <v>10.052292821227999</v>
      </c>
      <c r="H5894">
        <v>3.6956562995910645</v>
      </c>
      <c r="I5894">
        <v>57602.003049313003</v>
      </c>
      <c r="J5894">
        <f>ROUND(Table1[[#This Row],[Discharge Time (s)]]/3600,3)</f>
        <v>16.001000000000001</v>
      </c>
    </row>
    <row r="5895" spans="1:10" hidden="1">
      <c r="A5895" t="s">
        <v>11</v>
      </c>
      <c r="B5895">
        <v>8</v>
      </c>
      <c r="C5895" s="13">
        <v>183</v>
      </c>
      <c r="D5895" t="str">
        <f>IF(OR(MOD((Table1[[#This Row],[Cycle]])-1,8)=0,Table1[[#This Row],[Cycle]]=1),"Yes","No")</f>
        <v>No</v>
      </c>
      <c r="E5895">
        <v>1.0042040221631E-2</v>
      </c>
      <c r="F5895">
        <f t="shared" si="99"/>
        <v>10.042040221631</v>
      </c>
      <c r="H5895">
        <v>3.6956562995910645</v>
      </c>
      <c r="I5895">
        <v>57602.003916242291</v>
      </c>
      <c r="J5895">
        <f>ROUND(Table1[[#This Row],[Discharge Time (s)]]/3600,3)</f>
        <v>16.001000000000001</v>
      </c>
    </row>
    <row r="5896" spans="1:10" hidden="1">
      <c r="A5896" t="s">
        <v>11</v>
      </c>
      <c r="B5896">
        <v>8</v>
      </c>
      <c r="C5896" s="13">
        <v>184</v>
      </c>
      <c r="D5896" t="str">
        <f>IF(OR(MOD((Table1[[#This Row],[Cycle]])-1,8)=0,Table1[[#This Row],[Cycle]]=1),"Yes","No")</f>
        <v>No</v>
      </c>
      <c r="E5896">
        <v>0</v>
      </c>
      <c r="F5896">
        <f t="shared" si="99"/>
        <v>0</v>
      </c>
      <c r="H5896">
        <v>3.6956562995910645</v>
      </c>
      <c r="I5896">
        <v>0</v>
      </c>
      <c r="J5896">
        <f>ROUND(Table1[[#This Row],[Discharge Time (s)]]/3600,3)</f>
        <v>0</v>
      </c>
    </row>
    <row r="5897" spans="1:10" hidden="1">
      <c r="A5897" t="s">
        <v>11</v>
      </c>
      <c r="B5897">
        <v>8</v>
      </c>
      <c r="C5897" s="13">
        <v>185</v>
      </c>
      <c r="D5897" t="str">
        <f>IF(OR(MOD((Table1[[#This Row],[Cycle]])-1,8)=0,Table1[[#This Row],[Cycle]]=1),"Yes","No")</f>
        <v>Yes</v>
      </c>
      <c r="E5897">
        <v>2.0197249309933999E-2</v>
      </c>
      <c r="F5897">
        <f t="shared" si="99"/>
        <v>20.197249309933998</v>
      </c>
      <c r="H5897">
        <v>3.739652156829834</v>
      </c>
      <c r="I5897">
        <v>125986.7712111154</v>
      </c>
      <c r="J5897">
        <f>ROUND(Table1[[#This Row],[Discharge Time (s)]]/3600,3)</f>
        <v>34.996000000000002</v>
      </c>
    </row>
    <row r="5898" spans="1:10" hidden="1">
      <c r="A5898" t="s">
        <v>11</v>
      </c>
      <c r="B5898">
        <v>8</v>
      </c>
      <c r="C5898" s="13">
        <v>186</v>
      </c>
      <c r="D5898" t="str">
        <f>IF(OR(MOD((Table1[[#This Row],[Cycle]])-1,8)=0,Table1[[#This Row],[Cycle]]=1),"Yes","No")</f>
        <v>No</v>
      </c>
      <c r="E5898">
        <v>1.0043220729042001E-2</v>
      </c>
      <c r="F5898">
        <f t="shared" si="99"/>
        <v>10.043220729042</v>
      </c>
      <c r="H5898">
        <v>3.955582857131958</v>
      </c>
      <c r="I5898">
        <v>57600.037808586792</v>
      </c>
      <c r="J5898">
        <f>ROUND(Table1[[#This Row],[Discharge Time (s)]]/3600,3)</f>
        <v>16</v>
      </c>
    </row>
    <row r="5899" spans="1:10" hidden="1">
      <c r="A5899" t="s">
        <v>11</v>
      </c>
      <c r="B5899">
        <v>8</v>
      </c>
      <c r="C5899" s="13">
        <v>187</v>
      </c>
      <c r="D5899" t="str">
        <f>IF(OR(MOD((Table1[[#This Row],[Cycle]])-1,8)=0,Table1[[#This Row],[Cycle]]=1),"Yes","No")</f>
        <v>No</v>
      </c>
      <c r="E5899">
        <v>1.0044900072563E-2</v>
      </c>
      <c r="F5899">
        <f t="shared" si="99"/>
        <v>10.044900072562999</v>
      </c>
      <c r="H5899">
        <v>3.6516602039337158</v>
      </c>
      <c r="I5899">
        <v>57600.011876693403</v>
      </c>
      <c r="J5899">
        <f>ROUND(Table1[[#This Row],[Discharge Time (s)]]/3600,3)</f>
        <v>16</v>
      </c>
    </row>
    <row r="5900" spans="1:10" hidden="1">
      <c r="A5900" t="s">
        <v>11</v>
      </c>
      <c r="B5900">
        <v>8</v>
      </c>
      <c r="C5900" s="13">
        <v>188</v>
      </c>
      <c r="D5900" t="str">
        <f>IF(OR(MOD((Table1[[#This Row],[Cycle]])-1,8)=0,Table1[[#This Row],[Cycle]]=1),"Yes","No")</f>
        <v>No</v>
      </c>
      <c r="E5900">
        <v>1.0042105248736E-2</v>
      </c>
      <c r="F5900">
        <f t="shared" si="99"/>
        <v>10.042105248736</v>
      </c>
      <c r="H5900">
        <v>3.6937658786773682</v>
      </c>
      <c r="I5900">
        <v>57602.001439798289</v>
      </c>
      <c r="J5900">
        <f>ROUND(Table1[[#This Row],[Discharge Time (s)]]/3600,3)</f>
        <v>16.001000000000001</v>
      </c>
    </row>
    <row r="5901" spans="1:10" hidden="1">
      <c r="A5901" t="s">
        <v>11</v>
      </c>
      <c r="B5901">
        <v>8</v>
      </c>
      <c r="C5901" s="13">
        <v>189</v>
      </c>
      <c r="D5901" t="str">
        <f>IF(OR(MOD((Table1[[#This Row],[Cycle]])-1,8)=0,Table1[[#This Row],[Cycle]]=1),"Yes","No")</f>
        <v>No</v>
      </c>
      <c r="E5901">
        <v>1.0038168523876E-2</v>
      </c>
      <c r="F5901">
        <f t="shared" si="99"/>
        <v>10.038168523875999</v>
      </c>
      <c r="H5901">
        <v>3.6918773651123047</v>
      </c>
      <c r="I5901">
        <v>57600.035898332193</v>
      </c>
      <c r="J5901">
        <f>ROUND(Table1[[#This Row],[Discharge Time (s)]]/3600,3)</f>
        <v>16</v>
      </c>
    </row>
    <row r="5902" spans="1:10" hidden="1">
      <c r="A5902" t="s">
        <v>11</v>
      </c>
      <c r="B5902">
        <v>8</v>
      </c>
      <c r="C5902" s="13">
        <v>190</v>
      </c>
      <c r="D5902" t="str">
        <f>IF(OR(MOD((Table1[[#This Row],[Cycle]])-1,8)=0,Table1[[#This Row],[Cycle]]=1),"Yes","No")</f>
        <v>No</v>
      </c>
      <c r="E5902">
        <v>1.0024176331174001E-2</v>
      </c>
      <c r="F5902">
        <f t="shared" si="99"/>
        <v>10.024176331174001</v>
      </c>
      <c r="H5902">
        <v>3.6918773651123047</v>
      </c>
      <c r="I5902">
        <v>57600.037043896664</v>
      </c>
      <c r="J5902">
        <f>ROUND(Table1[[#This Row],[Discharge Time (s)]]/3600,3)</f>
        <v>16</v>
      </c>
    </row>
    <row r="5903" spans="1:10" hidden="1">
      <c r="A5903" t="s">
        <v>11</v>
      </c>
      <c r="B5903">
        <v>8</v>
      </c>
      <c r="C5903" s="13">
        <v>191</v>
      </c>
      <c r="D5903" t="str">
        <f>IF(OR(MOD((Table1[[#This Row],[Cycle]])-1,8)=0,Table1[[#This Row],[Cycle]]=1),"Yes","No")</f>
        <v>No</v>
      </c>
      <c r="E5903">
        <v>1.0020749370712999E-2</v>
      </c>
      <c r="F5903">
        <f t="shared" si="99"/>
        <v>10.020749370712998</v>
      </c>
      <c r="H5903">
        <v>3.6516602039337158</v>
      </c>
      <c r="I5903">
        <v>57600.037743414221</v>
      </c>
      <c r="J5903">
        <f>ROUND(Table1[[#This Row],[Discharge Time (s)]]/3600,3)</f>
        <v>16</v>
      </c>
    </row>
    <row r="5904" spans="1:10" hidden="1">
      <c r="A5904" t="s">
        <v>11</v>
      </c>
      <c r="B5904">
        <v>8</v>
      </c>
      <c r="C5904" s="13">
        <v>192</v>
      </c>
      <c r="D5904" t="str">
        <f>IF(OR(MOD((Table1[[#This Row],[Cycle]])-1,8)=0,Table1[[#This Row],[Cycle]]=1),"Yes","No")</f>
        <v>No</v>
      </c>
      <c r="E5904">
        <v>0</v>
      </c>
      <c r="F5904">
        <f t="shared" si="99"/>
        <v>0</v>
      </c>
      <c r="H5904">
        <v>3.6516602039337158</v>
      </c>
      <c r="I5904">
        <v>0</v>
      </c>
      <c r="J5904">
        <f>ROUND(Table1[[#This Row],[Discharge Time (s)]]/3600,3)</f>
        <v>0</v>
      </c>
    </row>
    <row r="5905" spans="1:10" hidden="1">
      <c r="A5905" t="s">
        <v>11</v>
      </c>
      <c r="B5905">
        <v>8</v>
      </c>
      <c r="C5905" s="13">
        <v>193</v>
      </c>
      <c r="D5905" t="str">
        <f>IF(OR(MOD((Table1[[#This Row],[Cycle]])-1,8)=0,Table1[[#This Row],[Cycle]]=1),"Yes","No")</f>
        <v>Yes</v>
      </c>
      <c r="E5905">
        <v>2.0168638926699001E-2</v>
      </c>
      <c r="F5905">
        <f t="shared" si="99"/>
        <v>20.168638926699</v>
      </c>
      <c r="H5905">
        <v>3.7797791957855225</v>
      </c>
      <c r="I5905">
        <v>125873.18540073988</v>
      </c>
      <c r="J5905">
        <f>ROUND(Table1[[#This Row],[Discharge Time (s)]]/3600,3)</f>
        <v>34.965000000000003</v>
      </c>
    </row>
    <row r="5906" spans="1:10" hidden="1">
      <c r="A5906" t="s">
        <v>11</v>
      </c>
      <c r="B5906">
        <v>8</v>
      </c>
      <c r="C5906" s="13">
        <v>194</v>
      </c>
      <c r="D5906" t="str">
        <f>IF(OR(MOD((Table1[[#This Row],[Cycle]])-1,8)=0,Table1[[#This Row],[Cycle]]=1),"Yes","No")</f>
        <v>No</v>
      </c>
      <c r="E5906">
        <v>1.0024545513503E-2</v>
      </c>
      <c r="F5906">
        <f t="shared" si="99"/>
        <v>10.024545513503</v>
      </c>
      <c r="H5906">
        <v>3.9995336532592773</v>
      </c>
      <c r="I5906">
        <v>57602.003732572237</v>
      </c>
      <c r="J5906">
        <f>ROUND(Table1[[#This Row],[Discharge Time (s)]]/3600,3)</f>
        <v>16.001000000000001</v>
      </c>
    </row>
    <row r="5907" spans="1:10" hidden="1">
      <c r="A5907" t="s">
        <v>11</v>
      </c>
      <c r="B5907">
        <v>8</v>
      </c>
      <c r="C5907" s="13">
        <v>195</v>
      </c>
      <c r="D5907" t="str">
        <f>IF(OR(MOD((Table1[[#This Row],[Cycle]])-1,8)=0,Table1[[#This Row],[Cycle]]=1),"Yes","No")</f>
        <v>No</v>
      </c>
      <c r="E5907">
        <v>1.0024484031856001E-2</v>
      </c>
      <c r="F5907">
        <f t="shared" si="99"/>
        <v>10.024484031856</v>
      </c>
      <c r="H5907">
        <v>3.735828161239624</v>
      </c>
      <c r="I5907">
        <v>57602.019355051612</v>
      </c>
      <c r="J5907">
        <f>ROUND(Table1[[#This Row],[Discharge Time (s)]]/3600,3)</f>
        <v>16.001000000000001</v>
      </c>
    </row>
    <row r="5908" spans="1:10">
      <c r="A5908" t="s">
        <v>10</v>
      </c>
      <c r="B5908">
        <v>8</v>
      </c>
      <c r="C5908" s="20">
        <v>66</v>
      </c>
      <c r="D5908" t="str">
        <f>IF(OR(MOD((Table1[[#This Row],[Cycle]])-1,8)=0,Table1[[#This Row],[Cycle]]=1),"Yes","No")</f>
        <v>No</v>
      </c>
      <c r="E5908">
        <v>1.0165533138976E-2</v>
      </c>
      <c r="F5908">
        <f t="shared" si="99"/>
        <v>10.165533138976</v>
      </c>
      <c r="H5908">
        <v>0</v>
      </c>
      <c r="I5908">
        <v>57600.026188303877</v>
      </c>
      <c r="J5908">
        <f>ROUND(Table1[[#This Row],[Discharge Time (s)]]/3600,3)</f>
        <v>16</v>
      </c>
    </row>
    <row r="5909" spans="1:10">
      <c r="A5909" t="s">
        <v>10</v>
      </c>
      <c r="B5909">
        <v>8</v>
      </c>
      <c r="C5909" s="20">
        <v>67</v>
      </c>
      <c r="D5909" t="str">
        <f>IF(OR(MOD((Table1[[#This Row],[Cycle]])-1,8)=0,Table1[[#This Row],[Cycle]]=1),"Yes","No")</f>
        <v>No</v>
      </c>
      <c r="E5909">
        <v>1.0169153817174001E-2</v>
      </c>
      <c r="F5909">
        <f t="shared" si="99"/>
        <v>10.169153817174001</v>
      </c>
      <c r="H5909">
        <v>1.5804262161254883</v>
      </c>
      <c r="I5909">
        <v>57600.009783986839</v>
      </c>
      <c r="J5909">
        <f>ROUND(Table1[[#This Row],[Discharge Time (s)]]/3600,3)</f>
        <v>16</v>
      </c>
    </row>
    <row r="5910" spans="1:10">
      <c r="A5910" t="s">
        <v>10</v>
      </c>
      <c r="B5910">
        <v>8</v>
      </c>
      <c r="C5910" s="20">
        <v>68</v>
      </c>
      <c r="D5910" t="str">
        <f>IF(OR(MOD((Table1[[#This Row],[Cycle]])-1,8)=0,Table1[[#This Row],[Cycle]]=1),"Yes","No")</f>
        <v>No</v>
      </c>
      <c r="E5910">
        <v>1.0169829422619001E-2</v>
      </c>
      <c r="F5910">
        <f t="shared" si="99"/>
        <v>10.169829422619001</v>
      </c>
      <c r="H5910">
        <v>1.6243269443511963</v>
      </c>
      <c r="I5910">
        <v>57600.01123605913</v>
      </c>
      <c r="J5910">
        <f>ROUND(Table1[[#This Row],[Discharge Time (s)]]/3600,3)</f>
        <v>16</v>
      </c>
    </row>
    <row r="5911" spans="1:10">
      <c r="A5911" t="s">
        <v>10</v>
      </c>
      <c r="B5911">
        <v>8</v>
      </c>
      <c r="C5911" s="20">
        <v>69</v>
      </c>
      <c r="D5911" t="str">
        <f>IF(OR(MOD((Table1[[#This Row],[Cycle]])-1,8)=0,Table1[[#This Row],[Cycle]]=1),"Yes","No")</f>
        <v>No</v>
      </c>
      <c r="E5911">
        <v>1.0168855105066E-2</v>
      </c>
      <c r="F5911">
        <f t="shared" si="99"/>
        <v>10.168855105066001</v>
      </c>
      <c r="H5911">
        <v>1.5796223878860474</v>
      </c>
      <c r="I5911">
        <v>57600.009599573561</v>
      </c>
      <c r="J5911">
        <f>ROUND(Table1[[#This Row],[Discharge Time (s)]]/3600,3)</f>
        <v>16</v>
      </c>
    </row>
    <row r="5912" spans="1:10">
      <c r="A5912" t="s">
        <v>10</v>
      </c>
      <c r="B5912">
        <v>8</v>
      </c>
      <c r="C5912" s="20">
        <v>70</v>
      </c>
      <c r="D5912" t="str">
        <f>IF(OR(MOD((Table1[[#This Row],[Cycle]])-1,8)=0,Table1[[#This Row],[Cycle]]=1),"Yes","No")</f>
        <v>No</v>
      </c>
      <c r="E5912">
        <v>1.0169218605103E-2</v>
      </c>
      <c r="F5912">
        <f t="shared" si="99"/>
        <v>10.169218605103</v>
      </c>
      <c r="H5912">
        <v>1.6235007047653198</v>
      </c>
      <c r="I5912">
        <v>57600.01005230673</v>
      </c>
      <c r="J5912">
        <f>ROUND(Table1[[#This Row],[Discharge Time (s)]]/3600,3)</f>
        <v>16</v>
      </c>
    </row>
    <row r="5913" spans="1:10">
      <c r="A5913" t="s">
        <v>10</v>
      </c>
      <c r="B5913">
        <v>8</v>
      </c>
      <c r="C5913" s="20">
        <v>71</v>
      </c>
      <c r="D5913" t="str">
        <f>IF(OR(MOD((Table1[[#This Row],[Cycle]])-1,8)=0,Table1[[#This Row],[Cycle]]=1),"Yes","No")</f>
        <v>No</v>
      </c>
      <c r="E5913">
        <v>1.016078201608E-2</v>
      </c>
      <c r="F5913">
        <f t="shared" si="99"/>
        <v>10.160782016080001</v>
      </c>
      <c r="H5913">
        <v>1.5373077392578125</v>
      </c>
      <c r="I5913">
        <v>57601.975623523002</v>
      </c>
      <c r="J5913">
        <f>ROUND(Table1[[#This Row],[Discharge Time (s)]]/3600,3)</f>
        <v>16.001000000000001</v>
      </c>
    </row>
    <row r="5914" spans="1:10">
      <c r="A5914" t="s">
        <v>10</v>
      </c>
      <c r="B5914">
        <v>8</v>
      </c>
      <c r="C5914" s="20">
        <v>72</v>
      </c>
      <c r="D5914" t="str">
        <f>IF(OR(MOD((Table1[[#This Row],[Cycle]])-1,8)=0,Table1[[#This Row],[Cycle]]=1),"Yes","No")</f>
        <v>No</v>
      </c>
      <c r="E5914">
        <v>0</v>
      </c>
      <c r="F5914">
        <f t="shared" si="99"/>
        <v>0</v>
      </c>
      <c r="H5914">
        <v>1.5373077392578125</v>
      </c>
      <c r="I5914">
        <v>0</v>
      </c>
      <c r="J5914">
        <f>ROUND(Table1[[#This Row],[Discharge Time (s)]]/3600,3)</f>
        <v>0</v>
      </c>
    </row>
    <row r="5915" spans="1:10">
      <c r="A5915" t="s">
        <v>10</v>
      </c>
      <c r="B5915">
        <v>8</v>
      </c>
      <c r="C5915" s="20">
        <v>74</v>
      </c>
      <c r="D5915" t="str">
        <f>IF(OR(MOD((Table1[[#This Row],[Cycle]])-1,8)=0,Table1[[#This Row],[Cycle]]=1),"Yes","No")</f>
        <v>No</v>
      </c>
      <c r="E5915">
        <v>1.0157848933000001E-2</v>
      </c>
      <c r="F5915">
        <f t="shared" si="99"/>
        <v>10.157848933</v>
      </c>
      <c r="H5915">
        <v>1.8008462190628052</v>
      </c>
      <c r="I5915">
        <v>57600.009910454195</v>
      </c>
      <c r="J5915">
        <f>ROUND(Table1[[#This Row],[Discharge Time (s)]]/3600,3)</f>
        <v>16</v>
      </c>
    </row>
    <row r="5916" spans="1:10">
      <c r="A5916" t="s">
        <v>10</v>
      </c>
      <c r="B5916">
        <v>8</v>
      </c>
      <c r="C5916" s="20">
        <v>75</v>
      </c>
      <c r="D5916" t="str">
        <f>IF(OR(MOD((Table1[[#This Row],[Cycle]])-1,8)=0,Table1[[#This Row],[Cycle]]=1),"Yes","No")</f>
        <v>No</v>
      </c>
      <c r="E5916">
        <v>1.0171804363939E-2</v>
      </c>
      <c r="F5916">
        <f t="shared" si="99"/>
        <v>10.171804363939</v>
      </c>
      <c r="H5916">
        <v>1.5373077392578125</v>
      </c>
      <c r="I5916">
        <v>57600.009842399159</v>
      </c>
      <c r="J5916">
        <f>ROUND(Table1[[#This Row],[Discharge Time (s)]]/3600,3)</f>
        <v>16</v>
      </c>
    </row>
    <row r="5917" spans="1:10">
      <c r="A5917" t="s">
        <v>10</v>
      </c>
      <c r="B5917">
        <v>8</v>
      </c>
      <c r="C5917" s="20">
        <v>76</v>
      </c>
      <c r="D5917" t="str">
        <f>IF(OR(MOD((Table1[[#This Row],[Cycle]])-1,8)=0,Table1[[#This Row],[Cycle]]=1),"Yes","No")</f>
        <v>No</v>
      </c>
      <c r="E5917">
        <v>1.0170290493694001E-2</v>
      </c>
      <c r="F5917">
        <f t="shared" si="99"/>
        <v>10.170290493694001</v>
      </c>
      <c r="H5917">
        <v>1.5804262161254883</v>
      </c>
      <c r="I5917">
        <v>57602.012353645528</v>
      </c>
      <c r="J5917">
        <f>ROUND(Table1[[#This Row],[Discharge Time (s)]]/3600,3)</f>
        <v>16.001000000000001</v>
      </c>
    </row>
    <row r="5918" spans="1:10">
      <c r="A5918" t="s">
        <v>10</v>
      </c>
      <c r="B5918">
        <v>8</v>
      </c>
      <c r="C5918" s="20">
        <v>77</v>
      </c>
      <c r="D5918" t="str">
        <f>IF(OR(MOD((Table1[[#This Row],[Cycle]])-1,8)=0,Table1[[#This Row],[Cycle]]=1),"Yes","No")</f>
        <v>No</v>
      </c>
      <c r="E5918">
        <v>1.0169335544488E-2</v>
      </c>
      <c r="F5918">
        <f t="shared" si="99"/>
        <v>10.169335544488</v>
      </c>
      <c r="H5918">
        <v>1.6243269443511963</v>
      </c>
      <c r="I5918">
        <v>57601.98072913682</v>
      </c>
      <c r="J5918">
        <f>ROUND(Table1[[#This Row],[Discharge Time (s)]]/3600,3)</f>
        <v>16.001000000000001</v>
      </c>
    </row>
    <row r="5919" spans="1:10">
      <c r="A5919" t="s">
        <v>10</v>
      </c>
      <c r="B5919">
        <v>8</v>
      </c>
      <c r="C5919" s="20">
        <v>78</v>
      </c>
      <c r="D5919" t="str">
        <f>IF(OR(MOD((Table1[[#This Row],[Cycle]])-1,8)=0,Table1[[#This Row],[Cycle]]=1),"Yes","No")</f>
        <v>No</v>
      </c>
      <c r="E5919">
        <v>1.0171895018648E-2</v>
      </c>
      <c r="F5919">
        <f t="shared" si="99"/>
        <v>10.171895018648</v>
      </c>
      <c r="H5919">
        <v>1.6235007047653198</v>
      </c>
      <c r="I5919">
        <v>57600.013184450989</v>
      </c>
      <c r="J5919">
        <f>ROUND(Table1[[#This Row],[Discharge Time (s)]]/3600,3)</f>
        <v>16</v>
      </c>
    </row>
    <row r="5920" spans="1:10">
      <c r="A5920" t="s">
        <v>10</v>
      </c>
      <c r="B5920">
        <v>8</v>
      </c>
      <c r="C5920" s="20">
        <v>79</v>
      </c>
      <c r="D5920" t="str">
        <f>IF(OR(MOD((Table1[[#This Row],[Cycle]])-1,8)=0,Table1[[#This Row],[Cycle]]=1),"Yes","No")</f>
        <v>No</v>
      </c>
      <c r="E5920">
        <v>1.0172327682590999E-2</v>
      </c>
      <c r="F5920">
        <f t="shared" si="99"/>
        <v>10.172327682591</v>
      </c>
      <c r="H5920">
        <v>1.6673791408538818</v>
      </c>
      <c r="I5920">
        <v>57600.028118231232</v>
      </c>
      <c r="J5920">
        <f>ROUND(Table1[[#This Row],[Discharge Time (s)]]/3600,3)</f>
        <v>16</v>
      </c>
    </row>
    <row r="5921" spans="1:10">
      <c r="A5921" t="s">
        <v>10</v>
      </c>
      <c r="B5921">
        <v>8</v>
      </c>
      <c r="C5921" s="20">
        <v>80</v>
      </c>
      <c r="D5921" t="str">
        <f>IF(OR(MOD((Table1[[#This Row],[Cycle]])-1,8)=0,Table1[[#This Row],[Cycle]]=1),"Yes","No")</f>
        <v>No</v>
      </c>
      <c r="E5921">
        <v>0</v>
      </c>
      <c r="F5921">
        <f t="shared" si="99"/>
        <v>0</v>
      </c>
      <c r="H5921">
        <v>1.6673791408538818</v>
      </c>
      <c r="I5921">
        <v>0</v>
      </c>
      <c r="J5921">
        <f>ROUND(Table1[[#This Row],[Discharge Time (s)]]/3600,3)</f>
        <v>0</v>
      </c>
    </row>
    <row r="5922" spans="1:10">
      <c r="A5922" t="s">
        <v>10</v>
      </c>
      <c r="B5922">
        <v>8</v>
      </c>
      <c r="C5922" s="20">
        <v>82</v>
      </c>
      <c r="D5922" t="str">
        <f>IF(OR(MOD((Table1[[#This Row],[Cycle]])-1,8)=0,Table1[[#This Row],[Cycle]]=1),"Yes","No")</f>
        <v>No</v>
      </c>
      <c r="E5922">
        <v>1.0174176097421E-2</v>
      </c>
      <c r="F5922">
        <f t="shared" si="99"/>
        <v>10.174176097421</v>
      </c>
      <c r="H5922">
        <v>1.9316320419311523</v>
      </c>
      <c r="I5922">
        <v>57600.021673941403</v>
      </c>
      <c r="J5922">
        <f>ROUND(Table1[[#This Row],[Discharge Time (s)]]/3600,3)</f>
        <v>16</v>
      </c>
    </row>
    <row r="5923" spans="1:10">
      <c r="A5923" t="s">
        <v>10</v>
      </c>
      <c r="B5923">
        <v>8</v>
      </c>
      <c r="C5923" s="20">
        <v>83</v>
      </c>
      <c r="D5923" t="str">
        <f>IF(OR(MOD((Table1[[#This Row],[Cycle]])-1,8)=0,Table1[[#This Row],[Cycle]]=1),"Yes","No")</f>
        <v>No</v>
      </c>
      <c r="E5923">
        <v>1.0174225534997999E-2</v>
      </c>
      <c r="F5923">
        <f t="shared" si="99"/>
        <v>10.174225534998</v>
      </c>
      <c r="H5923">
        <v>1.5820363759994507</v>
      </c>
      <c r="I5923">
        <v>57601.975827442147</v>
      </c>
      <c r="J5923">
        <f>ROUND(Table1[[#This Row],[Discharge Time (s)]]/3600,3)</f>
        <v>16.001000000000001</v>
      </c>
    </row>
    <row r="5924" spans="1:10">
      <c r="A5924" t="s">
        <v>10</v>
      </c>
      <c r="B5924">
        <v>8</v>
      </c>
      <c r="C5924" s="20">
        <v>84</v>
      </c>
      <c r="D5924" t="str">
        <f>IF(OR(MOD((Table1[[#This Row],[Cycle]])-1,8)=0,Table1[[#This Row],[Cycle]]=1),"Yes","No")</f>
        <v>No</v>
      </c>
      <c r="E5924">
        <v>1.0175623902986999E-2</v>
      </c>
      <c r="F5924">
        <f t="shared" si="99"/>
        <v>10.175623902986999</v>
      </c>
      <c r="H5924">
        <v>1.6235007047653198</v>
      </c>
      <c r="I5924">
        <v>57601.975387708371</v>
      </c>
      <c r="J5924">
        <f>ROUND(Table1[[#This Row],[Discharge Time (s)]]/3600,3)</f>
        <v>16.001000000000001</v>
      </c>
    </row>
    <row r="5925" spans="1:10">
      <c r="A5925" t="s">
        <v>10</v>
      </c>
      <c r="B5925">
        <v>8</v>
      </c>
      <c r="C5925" s="20">
        <v>85</v>
      </c>
      <c r="D5925" t="str">
        <f>IF(OR(MOD((Table1[[#This Row],[Cycle]])-1,8)=0,Table1[[#This Row],[Cycle]]=1),"Yes","No")</f>
        <v>No</v>
      </c>
      <c r="E5925">
        <v>1.0177642077780999E-2</v>
      </c>
      <c r="F5925">
        <f t="shared" si="99"/>
        <v>10.177642077781</v>
      </c>
      <c r="H5925">
        <v>1.6259818077087402</v>
      </c>
      <c r="I5925">
        <v>57601.989053015015</v>
      </c>
      <c r="J5925">
        <f>ROUND(Table1[[#This Row],[Discharge Time (s)]]/3600,3)</f>
        <v>16.001000000000001</v>
      </c>
    </row>
    <row r="5926" spans="1:10">
      <c r="A5926" t="s">
        <v>10</v>
      </c>
      <c r="B5926">
        <v>8</v>
      </c>
      <c r="C5926" s="20">
        <v>86</v>
      </c>
      <c r="D5926" t="str">
        <f>IF(OR(MOD((Table1[[#This Row],[Cycle]])-1,8)=0,Table1[[#This Row],[Cycle]]=1),"Yes","No")</f>
        <v>No</v>
      </c>
      <c r="E5926">
        <v>1.017047733249E-2</v>
      </c>
      <c r="F5926">
        <f t="shared" si="99"/>
        <v>10.17047733249</v>
      </c>
      <c r="H5926">
        <v>1.5804262161254883</v>
      </c>
      <c r="I5926">
        <v>57600.012629484874</v>
      </c>
      <c r="J5926">
        <f>ROUND(Table1[[#This Row],[Discharge Time (s)]]/3600,3)</f>
        <v>16</v>
      </c>
    </row>
    <row r="5927" spans="1:10">
      <c r="A5927" t="s">
        <v>10</v>
      </c>
      <c r="B5927">
        <v>8</v>
      </c>
      <c r="C5927" s="20">
        <v>87</v>
      </c>
      <c r="D5927" t="str">
        <f>IF(OR(MOD((Table1[[#This Row],[Cycle]])-1,8)=0,Table1[[#This Row],[Cycle]]=1),"Yes","No")</f>
        <v>No</v>
      </c>
      <c r="E5927">
        <v>1.0178099584092999E-2</v>
      </c>
      <c r="F5927">
        <f t="shared" si="99"/>
        <v>10.178099584092999</v>
      </c>
      <c r="H5927">
        <v>1.6682276725769043</v>
      </c>
      <c r="I5927">
        <v>57600.009441792179</v>
      </c>
      <c r="J5927">
        <f>ROUND(Table1[[#This Row],[Discharge Time (s)]]/3600,3)</f>
        <v>16</v>
      </c>
    </row>
    <row r="5928" spans="1:10">
      <c r="A5928" t="s">
        <v>10</v>
      </c>
      <c r="B5928">
        <v>8</v>
      </c>
      <c r="C5928" s="20">
        <v>88</v>
      </c>
      <c r="D5928" t="str">
        <f>IF(OR(MOD((Table1[[#This Row],[Cycle]])-1,8)=0,Table1[[#This Row],[Cycle]]=1),"Yes","No")</f>
        <v>No</v>
      </c>
      <c r="E5928">
        <v>0</v>
      </c>
      <c r="F5928">
        <f t="shared" si="99"/>
        <v>0</v>
      </c>
      <c r="H5928">
        <v>1.6682276725769043</v>
      </c>
      <c r="I5928">
        <v>0</v>
      </c>
      <c r="J5928">
        <f>ROUND(Table1[[#This Row],[Discharge Time (s)]]/3600,3)</f>
        <v>0</v>
      </c>
    </row>
    <row r="5929" spans="1:10">
      <c r="A5929" t="s">
        <v>10</v>
      </c>
      <c r="B5929">
        <v>8</v>
      </c>
      <c r="C5929" s="20">
        <v>90</v>
      </c>
      <c r="D5929" t="str">
        <f>IF(OR(MOD((Table1[[#This Row],[Cycle]])-1,8)=0,Table1[[#This Row],[Cycle]]=1),"Yes","No")</f>
        <v>No</v>
      </c>
      <c r="E5929">
        <v>1.0156372896540001E-2</v>
      </c>
      <c r="F5929">
        <f t="shared" si="99"/>
        <v>10.156372896540001</v>
      </c>
      <c r="H5929">
        <v>1.9755327701568604</v>
      </c>
      <c r="I5929">
        <v>57601.975533842473</v>
      </c>
      <c r="J5929">
        <f>ROUND(Table1[[#This Row],[Discharge Time (s)]]/3600,3)</f>
        <v>16.001000000000001</v>
      </c>
    </row>
    <row r="5930" spans="1:10">
      <c r="A5930" t="s">
        <v>10</v>
      </c>
      <c r="B5930">
        <v>8</v>
      </c>
      <c r="C5930" s="20">
        <v>91</v>
      </c>
      <c r="D5930" t="str">
        <f>IF(OR(MOD((Table1[[#This Row],[Cycle]])-1,8)=0,Table1[[#This Row],[Cycle]]=1),"Yes","No")</f>
        <v>No</v>
      </c>
      <c r="E5930">
        <v>1.0150340425060999E-2</v>
      </c>
      <c r="F5930">
        <f t="shared" si="99"/>
        <v>10.150340425061</v>
      </c>
      <c r="H5930">
        <v>1.7121284008026123</v>
      </c>
      <c r="I5930">
        <v>57600.009707968798</v>
      </c>
      <c r="J5930">
        <f>ROUND(Table1[[#This Row],[Discharge Time (s)]]/3600,3)</f>
        <v>16</v>
      </c>
    </row>
    <row r="5931" spans="1:10">
      <c r="A5931" t="s">
        <v>10</v>
      </c>
      <c r="B5931">
        <v>8</v>
      </c>
      <c r="C5931" s="20">
        <v>92</v>
      </c>
      <c r="D5931" t="str">
        <f>IF(OR(MOD((Table1[[#This Row],[Cycle]])-1,8)=0,Table1[[#This Row],[Cycle]]=1),"Yes","No")</f>
        <v>No</v>
      </c>
      <c r="E5931">
        <v>1.0152822455656E-2</v>
      </c>
      <c r="F5931">
        <f t="shared" si="99"/>
        <v>10.152822455656</v>
      </c>
      <c r="H5931">
        <v>1.6682276725769043</v>
      </c>
      <c r="I5931">
        <v>57601.975379397983</v>
      </c>
      <c r="J5931">
        <f>ROUND(Table1[[#This Row],[Discharge Time (s)]]/3600,3)</f>
        <v>16.001000000000001</v>
      </c>
    </row>
    <row r="5932" spans="1:10">
      <c r="A5932" t="s">
        <v>10</v>
      </c>
      <c r="B5932">
        <v>8</v>
      </c>
      <c r="C5932" s="20">
        <v>93</v>
      </c>
      <c r="D5932" t="str">
        <f>IF(OR(MOD((Table1[[#This Row],[Cycle]])-1,8)=0,Table1[[#This Row],[Cycle]]=1),"Yes","No")</f>
        <v>No</v>
      </c>
      <c r="E5932">
        <v>1.0155532917116E-2</v>
      </c>
      <c r="F5932">
        <f t="shared" si="99"/>
        <v>10.155532917116</v>
      </c>
      <c r="H5932">
        <v>1.6251538991928101</v>
      </c>
      <c r="I5932">
        <v>57600.01247313249</v>
      </c>
      <c r="J5932">
        <f>ROUND(Table1[[#This Row],[Discharge Time (s)]]/3600,3)</f>
        <v>16</v>
      </c>
    </row>
    <row r="5933" spans="1:10">
      <c r="A5933" t="s">
        <v>10</v>
      </c>
      <c r="B5933">
        <v>8</v>
      </c>
      <c r="C5933" s="20">
        <v>94</v>
      </c>
      <c r="D5933" t="str">
        <f>IF(OR(MOD((Table1[[#This Row],[Cycle]])-1,8)=0,Table1[[#This Row],[Cycle]]=1),"Yes","No")</f>
        <v>No</v>
      </c>
      <c r="E5933">
        <v>1.0157364840592001E-2</v>
      </c>
      <c r="F5933">
        <f t="shared" si="99"/>
        <v>10.157364840592001</v>
      </c>
      <c r="H5933">
        <v>1.6682276725769043</v>
      </c>
      <c r="I5933">
        <v>57600.009696202033</v>
      </c>
      <c r="J5933">
        <f>ROUND(Table1[[#This Row],[Discharge Time (s)]]/3600,3)</f>
        <v>16</v>
      </c>
    </row>
    <row r="5934" spans="1:10">
      <c r="A5934" t="s">
        <v>10</v>
      </c>
      <c r="B5934">
        <v>8</v>
      </c>
      <c r="C5934" s="20">
        <v>95</v>
      </c>
      <c r="D5934" t="str">
        <f>IF(OR(MOD((Table1[[#This Row],[Cycle]])-1,8)=0,Table1[[#This Row],[Cycle]]=1),"Yes","No")</f>
        <v>No</v>
      </c>
      <c r="E5934">
        <v>1.0156945149621999E-2</v>
      </c>
      <c r="F5934">
        <f t="shared" si="99"/>
        <v>10.156945149621999</v>
      </c>
      <c r="H5934">
        <v>1.6682276725769043</v>
      </c>
      <c r="I5934">
        <v>57600.009872313043</v>
      </c>
      <c r="J5934">
        <f>ROUND(Table1[[#This Row],[Discharge Time (s)]]/3600,3)</f>
        <v>16</v>
      </c>
    </row>
    <row r="5935" spans="1:10">
      <c r="A5935" t="s">
        <v>10</v>
      </c>
      <c r="B5935">
        <v>8</v>
      </c>
      <c r="C5935" s="20">
        <v>96</v>
      </c>
      <c r="D5935" t="str">
        <f>IF(OR(MOD((Table1[[#This Row],[Cycle]])-1,8)=0,Table1[[#This Row],[Cycle]]=1),"Yes","No")</f>
        <v>No</v>
      </c>
      <c r="E5935">
        <v>0</v>
      </c>
      <c r="F5935">
        <f t="shared" si="99"/>
        <v>0</v>
      </c>
      <c r="H5935">
        <v>1.6682276725769043</v>
      </c>
      <c r="I5935">
        <v>0</v>
      </c>
      <c r="J5935">
        <f>ROUND(Table1[[#This Row],[Discharge Time (s)]]/3600,3)</f>
        <v>0</v>
      </c>
    </row>
    <row r="5936" spans="1:10">
      <c r="A5936" t="s">
        <v>10</v>
      </c>
      <c r="B5936">
        <v>8</v>
      </c>
      <c r="C5936" s="20">
        <v>98</v>
      </c>
      <c r="D5936" t="str">
        <f>IF(OR(MOD((Table1[[#This Row],[Cycle]])-1,8)=0,Table1[[#This Row],[Cycle]]=1),"Yes","No")</f>
        <v>No</v>
      </c>
      <c r="E5936">
        <v>1.0153973524064001E-2</v>
      </c>
      <c r="F5936">
        <f t="shared" si="99"/>
        <v>10.153973524064</v>
      </c>
      <c r="H5936">
        <v>1.9755327701568604</v>
      </c>
      <c r="I5936">
        <v>57600.046239470961</v>
      </c>
      <c r="J5936">
        <f>ROUND(Table1[[#This Row],[Discharge Time (s)]]/3600,3)</f>
        <v>16</v>
      </c>
    </row>
    <row r="5937" spans="1:10">
      <c r="A5937" t="s">
        <v>10</v>
      </c>
      <c r="B5937">
        <v>8</v>
      </c>
      <c r="C5937" s="20">
        <v>99</v>
      </c>
      <c r="D5937" t="str">
        <f>IF(OR(MOD((Table1[[#This Row],[Cycle]])-1,8)=0,Table1[[#This Row],[Cycle]]=1),"Yes","No")</f>
        <v>No</v>
      </c>
      <c r="E5937">
        <v>1.0149363435394999E-2</v>
      </c>
      <c r="F5937">
        <f t="shared" si="99"/>
        <v>10.149363435394999</v>
      </c>
      <c r="H5937">
        <v>1.6251538991928101</v>
      </c>
      <c r="I5937">
        <v>57600.014623261057</v>
      </c>
      <c r="J5937">
        <f>ROUND(Table1[[#This Row],[Discharge Time (s)]]/3600,3)</f>
        <v>16</v>
      </c>
    </row>
    <row r="5938" spans="1:10">
      <c r="A5938" t="s">
        <v>10</v>
      </c>
      <c r="B5938">
        <v>8</v>
      </c>
      <c r="C5938" s="20">
        <v>100</v>
      </c>
      <c r="D5938" t="str">
        <f>IF(OR(MOD((Table1[[#This Row],[Cycle]])-1,8)=0,Table1[[#This Row],[Cycle]]=1),"Yes","No")</f>
        <v>No</v>
      </c>
      <c r="E5938">
        <v>1.0154044870136001E-2</v>
      </c>
      <c r="F5938">
        <f t="shared" si="99"/>
        <v>10.154044870136001</v>
      </c>
      <c r="H5938">
        <v>1.6243269443511963</v>
      </c>
      <c r="I5938">
        <v>57600.022168668802</v>
      </c>
      <c r="J5938">
        <f>ROUND(Table1[[#This Row],[Discharge Time (s)]]/3600,3)</f>
        <v>16</v>
      </c>
    </row>
    <row r="5939" spans="1:10">
      <c r="A5939" t="s">
        <v>10</v>
      </c>
      <c r="B5939">
        <v>8</v>
      </c>
      <c r="C5939" s="20">
        <v>101</v>
      </c>
      <c r="D5939" t="str">
        <f>IF(OR(MOD((Table1[[#This Row],[Cycle]])-1,8)=0,Table1[[#This Row],[Cycle]]=1),"Yes","No")</f>
        <v>No</v>
      </c>
      <c r="E5939">
        <v>1.015721309889E-2</v>
      </c>
      <c r="F5939">
        <f t="shared" si="99"/>
        <v>10.157213098890001</v>
      </c>
      <c r="H5939">
        <v>1.7121284008026123</v>
      </c>
      <c r="I5939">
        <v>57602.000463852266</v>
      </c>
      <c r="J5939">
        <f>ROUND(Table1[[#This Row],[Discharge Time (s)]]/3600,3)</f>
        <v>16.001000000000001</v>
      </c>
    </row>
    <row r="5940" spans="1:10">
      <c r="A5940" t="s">
        <v>10</v>
      </c>
      <c r="B5940">
        <v>8</v>
      </c>
      <c r="C5940" s="20">
        <v>102</v>
      </c>
      <c r="D5940" t="str">
        <f>IF(OR(MOD((Table1[[#This Row],[Cycle]])-1,8)=0,Table1[[#This Row],[Cycle]]=1),"Yes","No")</f>
        <v>No</v>
      </c>
      <c r="E5940">
        <v>1.0157887022299E-2</v>
      </c>
      <c r="F5940">
        <f t="shared" si="99"/>
        <v>10.157887022299001</v>
      </c>
      <c r="H5940">
        <v>1.5820363759994507</v>
      </c>
      <c r="I5940">
        <v>57600.008327800329</v>
      </c>
      <c r="J5940">
        <f>ROUND(Table1[[#This Row],[Discharge Time (s)]]/3600,3)</f>
        <v>16</v>
      </c>
    </row>
    <row r="5941" spans="1:10">
      <c r="A5941" t="s">
        <v>10</v>
      </c>
      <c r="B5941">
        <v>8</v>
      </c>
      <c r="C5941" s="20">
        <v>103</v>
      </c>
      <c r="D5941" t="str">
        <f>IF(OR(MOD((Table1[[#This Row],[Cycle]])-1,8)=0,Table1[[#This Row],[Cycle]]=1),"Yes","No")</f>
        <v>No</v>
      </c>
      <c r="E5941">
        <v>1.0156781096888E-2</v>
      </c>
      <c r="F5941">
        <f t="shared" si="99"/>
        <v>10.156781096888</v>
      </c>
      <c r="H5941">
        <v>1.7121284008026123</v>
      </c>
      <c r="I5941">
        <v>57600.022831645445</v>
      </c>
      <c r="J5941">
        <f>ROUND(Table1[[#This Row],[Discharge Time (s)]]/3600,3)</f>
        <v>16</v>
      </c>
    </row>
    <row r="5942" spans="1:10">
      <c r="A5942" t="s">
        <v>10</v>
      </c>
      <c r="B5942">
        <v>8</v>
      </c>
      <c r="C5942" s="20">
        <v>104</v>
      </c>
      <c r="D5942" t="str">
        <f>IF(OR(MOD((Table1[[#This Row],[Cycle]])-1,8)=0,Table1[[#This Row],[Cycle]]=1),"Yes","No")</f>
        <v>No</v>
      </c>
      <c r="E5942">
        <v>0</v>
      </c>
      <c r="F5942">
        <f t="shared" si="99"/>
        <v>0</v>
      </c>
      <c r="H5942">
        <v>1.7121284008026123</v>
      </c>
      <c r="I5942">
        <v>0</v>
      </c>
      <c r="J5942">
        <f>ROUND(Table1[[#This Row],[Discharge Time (s)]]/3600,3)</f>
        <v>0</v>
      </c>
    </row>
    <row r="5943" spans="1:10">
      <c r="A5943" t="s">
        <v>10</v>
      </c>
      <c r="B5943">
        <v>8</v>
      </c>
      <c r="C5943" s="20">
        <v>106</v>
      </c>
      <c r="D5943" t="str">
        <f>IF(OR(MOD((Table1[[#This Row],[Cycle]])-1,8)=0,Table1[[#This Row],[Cycle]]=1),"Yes","No")</f>
        <v>No</v>
      </c>
      <c r="E5943">
        <v>1.0154987845423E-2</v>
      </c>
      <c r="F5943">
        <f t="shared" si="99"/>
        <v>10.154987845422999</v>
      </c>
      <c r="H5943">
        <v>1.9755327701568604</v>
      </c>
      <c r="I5943">
        <v>57600.008189352229</v>
      </c>
      <c r="J5943">
        <f>ROUND(Table1[[#This Row],[Discharge Time (s)]]/3600,3)</f>
        <v>16</v>
      </c>
    </row>
    <row r="5944" spans="1:10">
      <c r="A5944" t="s">
        <v>10</v>
      </c>
      <c r="B5944">
        <v>8</v>
      </c>
      <c r="C5944" s="20">
        <v>107</v>
      </c>
      <c r="D5944" t="str">
        <f>IF(OR(MOD((Table1[[#This Row],[Cycle]])-1,8)=0,Table1[[#This Row],[Cycle]]=1),"Yes","No")</f>
        <v>No</v>
      </c>
      <c r="E5944">
        <v>1.0150256942358001E-2</v>
      </c>
      <c r="F5944">
        <f t="shared" si="99"/>
        <v>10.150256942358</v>
      </c>
      <c r="H5944">
        <v>1.6682276725769043</v>
      </c>
      <c r="I5944">
        <v>57600.01166065679</v>
      </c>
      <c r="J5944">
        <f>ROUND(Table1[[#This Row],[Discharge Time (s)]]/3600,3)</f>
        <v>16</v>
      </c>
    </row>
    <row r="5945" spans="1:10">
      <c r="A5945" t="s">
        <v>10</v>
      </c>
      <c r="B5945">
        <v>8</v>
      </c>
      <c r="C5945" s="20">
        <v>108</v>
      </c>
      <c r="D5945" t="str">
        <f>IF(OR(MOD((Table1[[#This Row],[Cycle]])-1,8)=0,Table1[[#This Row],[Cycle]]=1),"Yes","No")</f>
        <v>No</v>
      </c>
      <c r="E5945">
        <v>1.0159099192227E-2</v>
      </c>
      <c r="F5945">
        <f t="shared" si="99"/>
        <v>10.159099192227</v>
      </c>
      <c r="H5945">
        <v>1.7560291290283203</v>
      </c>
      <c r="I5945">
        <v>57600.025250738989</v>
      </c>
      <c r="J5945">
        <f>ROUND(Table1[[#This Row],[Discharge Time (s)]]/3600,3)</f>
        <v>16</v>
      </c>
    </row>
    <row r="5946" spans="1:10">
      <c r="A5946" t="s">
        <v>10</v>
      </c>
      <c r="B5946">
        <v>8</v>
      </c>
      <c r="C5946" s="20">
        <v>109</v>
      </c>
      <c r="D5946" t="str">
        <f>IF(OR(MOD((Table1[[#This Row],[Cycle]])-1,8)=0,Table1[[#This Row],[Cycle]]=1),"Yes","No")</f>
        <v>No</v>
      </c>
      <c r="E5946">
        <v>1.0163917197804E-2</v>
      </c>
      <c r="F5946">
        <f t="shared" si="99"/>
        <v>10.163917197804</v>
      </c>
      <c r="H5946">
        <v>1.6259818077087402</v>
      </c>
      <c r="I5946">
        <v>57600.020963887495</v>
      </c>
      <c r="J5946">
        <f>ROUND(Table1[[#This Row],[Discharge Time (s)]]/3600,3)</f>
        <v>16</v>
      </c>
    </row>
    <row r="5947" spans="1:10">
      <c r="A5947" t="s">
        <v>10</v>
      </c>
      <c r="B5947">
        <v>8</v>
      </c>
      <c r="C5947" s="20">
        <v>110</v>
      </c>
      <c r="D5947" t="str">
        <f>IF(OR(MOD((Table1[[#This Row],[Cycle]])-1,8)=0,Table1[[#This Row],[Cycle]]=1),"Yes","No")</f>
        <v>No</v>
      </c>
      <c r="E5947">
        <v>1.016657099927E-2</v>
      </c>
      <c r="F5947">
        <f t="shared" si="99"/>
        <v>10.16657099927</v>
      </c>
      <c r="H5947">
        <v>1.7130000591278076</v>
      </c>
      <c r="I5947">
        <v>57600.012222083169</v>
      </c>
      <c r="J5947">
        <f>ROUND(Table1[[#This Row],[Discharge Time (s)]]/3600,3)</f>
        <v>16</v>
      </c>
    </row>
    <row r="5948" spans="1:10">
      <c r="A5948" t="s">
        <v>10</v>
      </c>
      <c r="B5948">
        <v>8</v>
      </c>
      <c r="C5948" s="20">
        <v>111</v>
      </c>
      <c r="D5948" t="str">
        <f>IF(OR(MOD((Table1[[#This Row],[Cycle]])-1,8)=0,Table1[[#This Row],[Cycle]]=1),"Yes","No")</f>
        <v>No</v>
      </c>
      <c r="E5948">
        <v>1.0161312373925001E-2</v>
      </c>
      <c r="F5948">
        <f t="shared" si="99"/>
        <v>10.161312373925</v>
      </c>
      <c r="H5948">
        <v>1.6690770387649536</v>
      </c>
      <c r="I5948">
        <v>57600.007669098675</v>
      </c>
      <c r="J5948">
        <f>ROUND(Table1[[#This Row],[Discharge Time (s)]]/3600,3)</f>
        <v>16</v>
      </c>
    </row>
    <row r="5949" spans="1:10">
      <c r="A5949" t="s">
        <v>10</v>
      </c>
      <c r="B5949">
        <v>8</v>
      </c>
      <c r="C5949" s="20">
        <v>112</v>
      </c>
      <c r="D5949" t="str">
        <f>IF(OR(MOD((Table1[[#This Row],[Cycle]])-1,8)=0,Table1[[#This Row],[Cycle]]=1),"Yes","No")</f>
        <v>No</v>
      </c>
      <c r="E5949">
        <v>0</v>
      </c>
      <c r="F5949">
        <f t="shared" si="99"/>
        <v>0</v>
      </c>
      <c r="H5949">
        <v>1.6690770387649536</v>
      </c>
      <c r="I5949">
        <v>0</v>
      </c>
      <c r="J5949">
        <f>ROUND(Table1[[#This Row],[Discharge Time (s)]]/3600,3)</f>
        <v>0</v>
      </c>
    </row>
    <row r="5950" spans="1:10">
      <c r="A5950" t="s">
        <v>10</v>
      </c>
      <c r="B5950">
        <v>8</v>
      </c>
      <c r="C5950" s="20">
        <v>114</v>
      </c>
      <c r="D5950" t="str">
        <f>IF(OR(MOD((Table1[[#This Row],[Cycle]])-1,8)=0,Table1[[#This Row],[Cycle]]=1),"Yes","No")</f>
        <v>No</v>
      </c>
      <c r="E5950">
        <v>1.0158551578606E-2</v>
      </c>
      <c r="F5950">
        <f t="shared" si="99"/>
        <v>10.158551578606</v>
      </c>
      <c r="H5950">
        <v>1.9326153993606567</v>
      </c>
      <c r="I5950">
        <v>57600.020807869485</v>
      </c>
      <c r="J5950">
        <f>ROUND(Table1[[#This Row],[Discharge Time (s)]]/3600,3)</f>
        <v>16</v>
      </c>
    </row>
    <row r="5951" spans="1:10">
      <c r="A5951" t="s">
        <v>10</v>
      </c>
      <c r="B5951">
        <v>8</v>
      </c>
      <c r="C5951" s="20">
        <v>115</v>
      </c>
      <c r="D5951" t="str">
        <f>IF(OR(MOD((Table1[[#This Row],[Cycle]])-1,8)=0,Table1[[#This Row],[Cycle]]=1),"Yes","No")</f>
        <v>No</v>
      </c>
      <c r="E5951">
        <v>1.0152765707409001E-2</v>
      </c>
      <c r="F5951">
        <f t="shared" si="99"/>
        <v>10.152765707409001</v>
      </c>
      <c r="H5951">
        <v>1.6690770387649536</v>
      </c>
      <c r="I5951">
        <v>57600.043964695069</v>
      </c>
      <c r="J5951">
        <f>ROUND(Table1[[#This Row],[Discharge Time (s)]]/3600,3)</f>
        <v>16</v>
      </c>
    </row>
    <row r="5952" spans="1:10">
      <c r="A5952" t="s">
        <v>10</v>
      </c>
      <c r="B5952">
        <v>8</v>
      </c>
      <c r="C5952" s="20">
        <v>116</v>
      </c>
      <c r="D5952" t="str">
        <f>IF(OR(MOD((Table1[[#This Row],[Cycle]])-1,8)=0,Table1[[#This Row],[Cycle]]=1),"Yes","No")</f>
        <v>No</v>
      </c>
      <c r="E5952">
        <v>1.0159883356839001E-2</v>
      </c>
      <c r="F5952">
        <f t="shared" si="99"/>
        <v>10.159883356839002</v>
      </c>
      <c r="H5952">
        <v>1.7560291290283203</v>
      </c>
      <c r="I5952">
        <v>57600.177492385257</v>
      </c>
      <c r="J5952">
        <f>ROUND(Table1[[#This Row],[Discharge Time (s)]]/3600,3)</f>
        <v>16</v>
      </c>
    </row>
    <row r="5953" spans="1:10">
      <c r="A5953" t="s">
        <v>10</v>
      </c>
      <c r="B5953">
        <v>8</v>
      </c>
      <c r="C5953" s="20">
        <v>117</v>
      </c>
      <c r="D5953" t="str">
        <f>IF(OR(MOD((Table1[[#This Row],[Cycle]])-1,8)=0,Table1[[#This Row],[Cycle]]=1),"Yes","No")</f>
        <v>No</v>
      </c>
      <c r="E5953">
        <v>1.0162837828401E-2</v>
      </c>
      <c r="F5953">
        <f t="shared" si="99"/>
        <v>10.162837828400999</v>
      </c>
      <c r="H5953">
        <v>1.6251538991928101</v>
      </c>
      <c r="I5953">
        <v>57602.706236593891</v>
      </c>
      <c r="J5953">
        <f>ROUND(Table1[[#This Row],[Discharge Time (s)]]/3600,3)</f>
        <v>16.001000000000001</v>
      </c>
    </row>
    <row r="5954" spans="1:10">
      <c r="A5954" t="s">
        <v>10</v>
      </c>
      <c r="B5954">
        <v>8</v>
      </c>
      <c r="C5954" s="20">
        <v>118</v>
      </c>
      <c r="D5954" t="str">
        <f>IF(OR(MOD((Table1[[#This Row],[Cycle]])-1,8)=0,Table1[[#This Row],[Cycle]]=1),"Yes","No")</f>
        <v>No</v>
      </c>
      <c r="E5954">
        <v>1.0163888473694E-2</v>
      </c>
      <c r="F5954">
        <f t="shared" ref="F5954:F6017" si="100">1000*E5954</f>
        <v>10.163888473694</v>
      </c>
      <c r="H5954">
        <v>1.6690770387649536</v>
      </c>
      <c r="I5954">
        <v>57608.88340584829</v>
      </c>
      <c r="J5954">
        <f>ROUND(Table1[[#This Row],[Discharge Time (s)]]/3600,3)</f>
        <v>16.001999999999999</v>
      </c>
    </row>
    <row r="5955" spans="1:10">
      <c r="A5955" t="s">
        <v>10</v>
      </c>
      <c r="B5955">
        <v>8</v>
      </c>
      <c r="C5955" s="20">
        <v>119</v>
      </c>
      <c r="D5955" t="str">
        <f>IF(OR(MOD((Table1[[#This Row],[Cycle]])-1,8)=0,Table1[[#This Row],[Cycle]]=1),"Yes","No")</f>
        <v>No</v>
      </c>
      <c r="E5955">
        <v>7.530249483071E-3</v>
      </c>
      <c r="F5955">
        <f t="shared" si="100"/>
        <v>7.5302494830709996</v>
      </c>
      <c r="H5955">
        <v>0</v>
      </c>
      <c r="I5955">
        <v>43693.395148126408</v>
      </c>
      <c r="J5955">
        <f>ROUND(Table1[[#This Row],[Discharge Time (s)]]/3600,3)</f>
        <v>12.137</v>
      </c>
    </row>
    <row r="5956" spans="1:10">
      <c r="A5956" t="s">
        <v>10</v>
      </c>
      <c r="B5956">
        <v>8</v>
      </c>
      <c r="C5956" s="20">
        <v>120</v>
      </c>
      <c r="D5956" t="str">
        <f>IF(OR(MOD((Table1[[#This Row],[Cycle]])-1,8)=0,Table1[[#This Row],[Cycle]]=1),"Yes","No")</f>
        <v>No</v>
      </c>
      <c r="E5956">
        <v>0</v>
      </c>
      <c r="F5956">
        <f t="shared" si="100"/>
        <v>0</v>
      </c>
      <c r="H5956">
        <v>0</v>
      </c>
      <c r="I5956">
        <v>0</v>
      </c>
      <c r="J5956">
        <f>ROUND(Table1[[#This Row],[Discharge Time (s)]]/3600,3)</f>
        <v>0</v>
      </c>
    </row>
    <row r="5957" spans="1:10">
      <c r="A5957" t="s">
        <v>10</v>
      </c>
      <c r="B5957">
        <v>8</v>
      </c>
      <c r="C5957" s="20">
        <v>122</v>
      </c>
      <c r="D5957" t="str">
        <f>IF(OR(MOD((Table1[[#This Row],[Cycle]])-1,8)=0,Table1[[#This Row],[Cycle]]=1),"Yes","No")</f>
        <v>No</v>
      </c>
      <c r="E5957">
        <v>1.0177167053207E-2</v>
      </c>
      <c r="F5957">
        <f t="shared" si="100"/>
        <v>10.177167053207</v>
      </c>
      <c r="H5957">
        <v>1.9755327701568604</v>
      </c>
      <c r="I5957">
        <v>57600.027191407353</v>
      </c>
      <c r="J5957">
        <f>ROUND(Table1[[#This Row],[Discharge Time (s)]]/3600,3)</f>
        <v>16</v>
      </c>
    </row>
    <row r="5958" spans="1:10">
      <c r="A5958" t="s">
        <v>10</v>
      </c>
      <c r="B5958">
        <v>8</v>
      </c>
      <c r="C5958" s="20">
        <v>123</v>
      </c>
      <c r="D5958" t="str">
        <f>IF(OR(MOD((Table1[[#This Row],[Cycle]])-1,8)=0,Table1[[#This Row],[Cycle]]=1),"Yes","No")</f>
        <v>No</v>
      </c>
      <c r="E5958">
        <v>1.0166654470062E-2</v>
      </c>
      <c r="F5958">
        <f t="shared" si="100"/>
        <v>10.166654470062001</v>
      </c>
      <c r="H5958">
        <v>1.8008462190628052</v>
      </c>
      <c r="I5958">
        <v>57600.038248985016</v>
      </c>
      <c r="J5958">
        <f>ROUND(Table1[[#This Row],[Discharge Time (s)]]/3600,3)</f>
        <v>16</v>
      </c>
    </row>
    <row r="5959" spans="1:10">
      <c r="A5959" t="s">
        <v>10</v>
      </c>
      <c r="B5959">
        <v>8</v>
      </c>
      <c r="C5959" s="20">
        <v>124</v>
      </c>
      <c r="D5959" t="str">
        <f>IF(OR(MOD((Table1[[#This Row],[Cycle]])-1,8)=0,Table1[[#This Row],[Cycle]]=1),"Yes","No")</f>
        <v>No</v>
      </c>
      <c r="E5959">
        <v>1.0167217756718E-2</v>
      </c>
      <c r="F5959">
        <f t="shared" si="100"/>
        <v>10.167217756717999</v>
      </c>
      <c r="H5959">
        <v>1.8438305854797363</v>
      </c>
      <c r="I5959">
        <v>57600.037820431331</v>
      </c>
      <c r="J5959">
        <f>ROUND(Table1[[#This Row],[Discharge Time (s)]]/3600,3)</f>
        <v>16</v>
      </c>
    </row>
    <row r="5960" spans="1:10">
      <c r="A5960" t="s">
        <v>10</v>
      </c>
      <c r="B5960">
        <v>8</v>
      </c>
      <c r="C5960" s="20">
        <v>125</v>
      </c>
      <c r="D5960" t="str">
        <f>IF(OR(MOD((Table1[[#This Row],[Cycle]])-1,8)=0,Table1[[#This Row],[Cycle]]=1),"Yes","No")</f>
        <v>No</v>
      </c>
      <c r="E5960">
        <v>1.0168105426109001E-2</v>
      </c>
      <c r="F5960">
        <f t="shared" si="100"/>
        <v>10.168105426109001</v>
      </c>
      <c r="H5960">
        <v>1.7560291290283203</v>
      </c>
      <c r="I5960">
        <v>57600.038115554446</v>
      </c>
      <c r="J5960">
        <f>ROUND(Table1[[#This Row],[Discharge Time (s)]]/3600,3)</f>
        <v>16</v>
      </c>
    </row>
    <row r="5961" spans="1:10">
      <c r="A5961" t="s">
        <v>10</v>
      </c>
      <c r="B5961">
        <v>8</v>
      </c>
      <c r="C5961" s="20">
        <v>126</v>
      </c>
      <c r="D5961" t="str">
        <f>IF(OR(MOD((Table1[[#This Row],[Cycle]])-1,8)=0,Table1[[#This Row],[Cycle]]=1),"Yes","No")</f>
        <v>No</v>
      </c>
      <c r="E5961">
        <v>1.0163395501734E-2</v>
      </c>
      <c r="F5961">
        <f t="shared" si="100"/>
        <v>10.163395501734</v>
      </c>
      <c r="H5961">
        <v>1.7560291290283203</v>
      </c>
      <c r="I5961">
        <v>57600.03779098759</v>
      </c>
      <c r="J5961">
        <f>ROUND(Table1[[#This Row],[Discharge Time (s)]]/3600,3)</f>
        <v>16</v>
      </c>
    </row>
    <row r="5962" spans="1:10">
      <c r="A5962" t="s">
        <v>10</v>
      </c>
      <c r="B5962">
        <v>8</v>
      </c>
      <c r="C5962" s="20">
        <v>127</v>
      </c>
      <c r="D5962" t="str">
        <f>IF(OR(MOD((Table1[[#This Row],[Cycle]])-1,8)=0,Table1[[#This Row],[Cycle]]=1),"Yes","No")</f>
        <v>No</v>
      </c>
      <c r="E5962">
        <v>1.0169491978349999E-2</v>
      </c>
      <c r="F5962">
        <f t="shared" si="100"/>
        <v>10.169491978349999</v>
      </c>
      <c r="H5962">
        <v>1.7999298572540283</v>
      </c>
      <c r="I5962">
        <v>57602.004035204081</v>
      </c>
      <c r="J5962">
        <f>ROUND(Table1[[#This Row],[Discharge Time (s)]]/3600,3)</f>
        <v>16.001000000000001</v>
      </c>
    </row>
    <row r="5963" spans="1:10">
      <c r="A5963" t="s">
        <v>10</v>
      </c>
      <c r="B5963">
        <v>8</v>
      </c>
      <c r="C5963" s="20">
        <v>128</v>
      </c>
      <c r="D5963" t="str">
        <f>IF(OR(MOD((Table1[[#This Row],[Cycle]])-1,8)=0,Table1[[#This Row],[Cycle]]=1),"Yes","No")</f>
        <v>No</v>
      </c>
      <c r="E5963">
        <v>0</v>
      </c>
      <c r="F5963">
        <f t="shared" si="100"/>
        <v>0</v>
      </c>
      <c r="H5963">
        <v>1.7999298572540283</v>
      </c>
      <c r="I5963">
        <v>0</v>
      </c>
      <c r="J5963">
        <f>ROUND(Table1[[#This Row],[Discharge Time (s)]]/3600,3)</f>
        <v>0</v>
      </c>
    </row>
    <row r="5964" spans="1:10">
      <c r="A5964" t="s">
        <v>10</v>
      </c>
      <c r="B5964">
        <v>8</v>
      </c>
      <c r="C5964" s="20">
        <v>130</v>
      </c>
      <c r="D5964" t="str">
        <f>IF(OR(MOD((Table1[[#This Row],[Cycle]])-1,8)=0,Table1[[#This Row],[Cycle]]=1),"Yes","No")</f>
        <v>No</v>
      </c>
      <c r="E5964">
        <v>1.0159324860522E-2</v>
      </c>
      <c r="F5964">
        <f t="shared" si="100"/>
        <v>10.159324860522</v>
      </c>
      <c r="H5964">
        <v>2.0622847080230713</v>
      </c>
      <c r="I5964">
        <v>57600.037966323041</v>
      </c>
      <c r="J5964">
        <f>ROUND(Table1[[#This Row],[Discharge Time (s)]]/3600,3)</f>
        <v>16</v>
      </c>
    </row>
    <row r="5965" spans="1:10">
      <c r="A5965" t="s">
        <v>10</v>
      </c>
      <c r="B5965">
        <v>8</v>
      </c>
      <c r="C5965" s="20">
        <v>131</v>
      </c>
      <c r="D5965" t="str">
        <f>IF(OR(MOD((Table1[[#This Row],[Cycle]])-1,8)=0,Table1[[#This Row],[Cycle]]=1),"Yes","No")</f>
        <v>No</v>
      </c>
      <c r="E5965">
        <v>1.0166852194828E-2</v>
      </c>
      <c r="F5965">
        <f t="shared" si="100"/>
        <v>10.166852194828</v>
      </c>
      <c r="H5965">
        <v>1.8008462190628052</v>
      </c>
      <c r="I5965">
        <v>57600.037847440406</v>
      </c>
      <c r="J5965">
        <f>ROUND(Table1[[#This Row],[Discharge Time (s)]]/3600,3)</f>
        <v>16</v>
      </c>
    </row>
    <row r="5966" spans="1:10">
      <c r="A5966" t="s">
        <v>10</v>
      </c>
      <c r="B5966">
        <v>8</v>
      </c>
      <c r="C5966" s="20">
        <v>132</v>
      </c>
      <c r="D5966" t="str">
        <f>IF(OR(MOD((Table1[[#This Row],[Cycle]])-1,8)=0,Table1[[#This Row],[Cycle]]=1),"Yes","No")</f>
        <v>No</v>
      </c>
      <c r="E5966">
        <v>1.0167844939904001E-2</v>
      </c>
      <c r="F5966">
        <f t="shared" si="100"/>
        <v>10.167844939904001</v>
      </c>
      <c r="H5966">
        <v>1.7999298572540283</v>
      </c>
      <c r="I5966">
        <v>57600.037565994731</v>
      </c>
      <c r="J5966">
        <f>ROUND(Table1[[#This Row],[Discharge Time (s)]]/3600,3)</f>
        <v>16</v>
      </c>
    </row>
    <row r="5967" spans="1:10">
      <c r="A5967" t="s">
        <v>10</v>
      </c>
      <c r="B5967">
        <v>8</v>
      </c>
      <c r="C5967" s="20">
        <v>133</v>
      </c>
      <c r="D5967" t="str">
        <f>IF(OR(MOD((Table1[[#This Row],[Cycle]])-1,8)=0,Table1[[#This Row],[Cycle]]=1),"Yes","No")</f>
        <v>No</v>
      </c>
      <c r="E5967">
        <v>1.0189327646501E-2</v>
      </c>
      <c r="F5967">
        <f t="shared" si="100"/>
        <v>10.189327646501001</v>
      </c>
      <c r="H5967">
        <v>1.7138727903366089</v>
      </c>
      <c r="I5967">
        <v>57600.037003313817</v>
      </c>
      <c r="J5967">
        <f>ROUND(Table1[[#This Row],[Discharge Time (s)]]/3600,3)</f>
        <v>16</v>
      </c>
    </row>
    <row r="5968" spans="1:10">
      <c r="A5968" t="s">
        <v>10</v>
      </c>
      <c r="B5968">
        <v>8</v>
      </c>
      <c r="C5968" s="20">
        <v>134</v>
      </c>
      <c r="D5968" t="str">
        <f>IF(OR(MOD((Table1[[#This Row],[Cycle]])-1,8)=0,Table1[[#This Row],[Cycle]]=1),"Yes","No")</f>
        <v>No</v>
      </c>
      <c r="E5968">
        <v>1.0167534614211E-2</v>
      </c>
      <c r="F5968">
        <f t="shared" si="100"/>
        <v>10.167534614211</v>
      </c>
      <c r="H5968">
        <v>1.8867710828781128</v>
      </c>
      <c r="I5968">
        <v>57600.024750943223</v>
      </c>
      <c r="J5968">
        <f>ROUND(Table1[[#This Row],[Discharge Time (s)]]/3600,3)</f>
        <v>16</v>
      </c>
    </row>
    <row r="5969" spans="1:10">
      <c r="A5969" t="s">
        <v>10</v>
      </c>
      <c r="B5969">
        <v>8</v>
      </c>
      <c r="C5969" s="20">
        <v>135</v>
      </c>
      <c r="D5969" t="str">
        <f>IF(OR(MOD((Table1[[#This Row],[Cycle]])-1,8)=0,Table1[[#This Row],[Cycle]]=1),"Yes","No")</f>
        <v>No</v>
      </c>
      <c r="E5969">
        <v>1.0165757036895E-2</v>
      </c>
      <c r="F5969">
        <f t="shared" si="100"/>
        <v>10.165757036895</v>
      </c>
      <c r="H5969">
        <v>1.7578182220458984</v>
      </c>
      <c r="I5969">
        <v>57600.035625678785</v>
      </c>
      <c r="J5969">
        <f>ROUND(Table1[[#This Row],[Discharge Time (s)]]/3600,3)</f>
        <v>16</v>
      </c>
    </row>
    <row r="5970" spans="1:10">
      <c r="A5970" t="s">
        <v>10</v>
      </c>
      <c r="B5970">
        <v>8</v>
      </c>
      <c r="C5970" s="20">
        <v>136</v>
      </c>
      <c r="D5970" t="str">
        <f>IF(OR(MOD((Table1[[#This Row],[Cycle]])-1,8)=0,Table1[[#This Row],[Cycle]]=1),"Yes","No")</f>
        <v>No</v>
      </c>
      <c r="E5970">
        <v>0</v>
      </c>
      <c r="F5970">
        <f t="shared" si="100"/>
        <v>0</v>
      </c>
      <c r="H5970">
        <v>1.7578182220458984</v>
      </c>
      <c r="I5970">
        <v>0</v>
      </c>
      <c r="J5970">
        <f>ROUND(Table1[[#This Row],[Discharge Time (s)]]/3600,3)</f>
        <v>0</v>
      </c>
    </row>
    <row r="5971" spans="1:10">
      <c r="A5971" t="s">
        <v>10</v>
      </c>
      <c r="B5971">
        <v>8</v>
      </c>
      <c r="C5971" s="20">
        <v>138</v>
      </c>
      <c r="D5971" t="str">
        <f>IF(OR(MOD((Table1[[#This Row],[Cycle]])-1,8)=0,Table1[[#This Row],[Cycle]]=1),"Yes","No")</f>
        <v>No</v>
      </c>
      <c r="E5971">
        <v>1.0176048284895999E-2</v>
      </c>
      <c r="F5971">
        <f t="shared" si="100"/>
        <v>10.176048284896</v>
      </c>
      <c r="H5971">
        <v>2.1050922870635986</v>
      </c>
      <c r="I5971">
        <v>57600.035553323054</v>
      </c>
      <c r="J5971">
        <f>ROUND(Table1[[#This Row],[Discharge Time (s)]]/3600,3)</f>
        <v>16</v>
      </c>
    </row>
    <row r="5972" spans="1:10">
      <c r="A5972" t="s">
        <v>10</v>
      </c>
      <c r="B5972">
        <v>8</v>
      </c>
      <c r="C5972" s="20">
        <v>139</v>
      </c>
      <c r="D5972" t="str">
        <f>IF(OR(MOD((Table1[[#This Row],[Cycle]])-1,8)=0,Table1[[#This Row],[Cycle]]=1),"Yes","No")</f>
        <v>No</v>
      </c>
      <c r="E5972">
        <v>1.0165151603535E-2</v>
      </c>
      <c r="F5972">
        <f t="shared" si="100"/>
        <v>10.165151603535001</v>
      </c>
      <c r="H5972">
        <v>1.8008462190628052</v>
      </c>
      <c r="I5972">
        <v>57600.03280357708</v>
      </c>
      <c r="J5972">
        <f>ROUND(Table1[[#This Row],[Discharge Time (s)]]/3600,3)</f>
        <v>16</v>
      </c>
    </row>
    <row r="5973" spans="1:10">
      <c r="A5973" t="s">
        <v>10</v>
      </c>
      <c r="B5973">
        <v>8</v>
      </c>
      <c r="C5973" s="20">
        <v>140</v>
      </c>
      <c r="D5973" t="str">
        <f>IF(OR(MOD((Table1[[#This Row],[Cycle]])-1,8)=0,Table1[[#This Row],[Cycle]]=1),"Yes","No")</f>
        <v>No</v>
      </c>
      <c r="E5973">
        <v>1.0181845708474999E-2</v>
      </c>
      <c r="F5973">
        <f t="shared" si="100"/>
        <v>10.181845708474999</v>
      </c>
      <c r="H5973">
        <v>1.7569230794906616</v>
      </c>
      <c r="I5973">
        <v>57601.994263332002</v>
      </c>
      <c r="J5973">
        <f>ROUND(Table1[[#This Row],[Discharge Time (s)]]/3600,3)</f>
        <v>16.001000000000001</v>
      </c>
    </row>
    <row r="5974" spans="1:10">
      <c r="A5974" t="s">
        <v>10</v>
      </c>
      <c r="B5974">
        <v>8</v>
      </c>
      <c r="C5974" s="20">
        <v>141</v>
      </c>
      <c r="D5974" t="str">
        <f>IF(OR(MOD((Table1[[#This Row],[Cycle]])-1,8)=0,Table1[[#This Row],[Cycle]]=1),"Yes","No")</f>
        <v>No</v>
      </c>
      <c r="E5974">
        <v>1.0164020062517E-2</v>
      </c>
      <c r="F5974">
        <f t="shared" si="100"/>
        <v>10.164020062517</v>
      </c>
      <c r="H5974">
        <v>1.9306495189666748</v>
      </c>
      <c r="I5974">
        <v>57602.003119966153</v>
      </c>
      <c r="J5974">
        <f>ROUND(Table1[[#This Row],[Discharge Time (s)]]/3600,3)</f>
        <v>16.001000000000001</v>
      </c>
    </row>
    <row r="5975" spans="1:10">
      <c r="A5975" t="s">
        <v>10</v>
      </c>
      <c r="B5975">
        <v>8</v>
      </c>
      <c r="C5975" s="20">
        <v>142</v>
      </c>
      <c r="D5975" t="str">
        <f>IF(OR(MOD((Table1[[#This Row],[Cycle]])-1,8)=0,Table1[[#This Row],[Cycle]]=1),"Yes","No")</f>
        <v>No</v>
      </c>
      <c r="E5975">
        <v>1.0169376715284E-2</v>
      </c>
      <c r="F5975">
        <f t="shared" si="100"/>
        <v>10.169376715283999</v>
      </c>
      <c r="H5975">
        <v>0</v>
      </c>
      <c r="I5975">
        <v>57602.002155049377</v>
      </c>
      <c r="J5975">
        <f>ROUND(Table1[[#This Row],[Discharge Time (s)]]/3600,3)</f>
        <v>16.001000000000001</v>
      </c>
    </row>
    <row r="5976" spans="1:10">
      <c r="A5976" t="s">
        <v>10</v>
      </c>
      <c r="B5976">
        <v>8</v>
      </c>
      <c r="C5976" s="20">
        <v>143</v>
      </c>
      <c r="D5976" t="str">
        <f>IF(OR(MOD((Table1[[#This Row],[Cycle]])-1,8)=0,Table1[[#This Row],[Cycle]]=1),"Yes","No")</f>
        <v>No</v>
      </c>
      <c r="E5976">
        <v>1.0164249662199001E-2</v>
      </c>
      <c r="F5976">
        <f t="shared" si="100"/>
        <v>10.164249662199001</v>
      </c>
      <c r="H5976">
        <v>1.8457090854644775</v>
      </c>
      <c r="I5976">
        <v>57602.003968853402</v>
      </c>
      <c r="J5976">
        <f>ROUND(Table1[[#This Row],[Discharge Time (s)]]/3600,3)</f>
        <v>16.001000000000001</v>
      </c>
    </row>
    <row r="5977" spans="1:10">
      <c r="A5977" t="s">
        <v>10</v>
      </c>
      <c r="B5977">
        <v>8</v>
      </c>
      <c r="C5977" s="20">
        <v>144</v>
      </c>
      <c r="D5977" t="str">
        <f>IF(OR(MOD((Table1[[#This Row],[Cycle]])-1,8)=0,Table1[[#This Row],[Cycle]]=1),"Yes","No")</f>
        <v>No</v>
      </c>
      <c r="E5977">
        <v>0</v>
      </c>
      <c r="F5977">
        <f t="shared" si="100"/>
        <v>0</v>
      </c>
      <c r="H5977">
        <v>1.8457090854644775</v>
      </c>
      <c r="I5977">
        <v>0</v>
      </c>
      <c r="J5977">
        <f>ROUND(Table1[[#This Row],[Discharge Time (s)]]/3600,3)</f>
        <v>0</v>
      </c>
    </row>
    <row r="5978" spans="1:10">
      <c r="A5978" t="s">
        <v>10</v>
      </c>
      <c r="B5978">
        <v>8</v>
      </c>
      <c r="C5978" s="20">
        <v>146</v>
      </c>
      <c r="D5978" t="str">
        <f>IF(OR(MOD((Table1[[#This Row],[Cycle]])-1,8)=0,Table1[[#This Row],[Cycle]]=1),"Yes","No")</f>
        <v>No</v>
      </c>
      <c r="E5978">
        <v>1.0169955982839001E-2</v>
      </c>
      <c r="F5978">
        <f t="shared" si="100"/>
        <v>10.169955982839001</v>
      </c>
      <c r="H5978">
        <v>2.1500415802001953</v>
      </c>
      <c r="I5978">
        <v>57600.037602657496</v>
      </c>
      <c r="J5978">
        <f>ROUND(Table1[[#This Row],[Discharge Time (s)]]/3600,3)</f>
        <v>16</v>
      </c>
    </row>
    <row r="5979" spans="1:10">
      <c r="A5979" t="s">
        <v>10</v>
      </c>
      <c r="B5979">
        <v>8</v>
      </c>
      <c r="C5979" s="20">
        <v>147</v>
      </c>
      <c r="D5979" t="str">
        <f>IF(OR(MOD((Table1[[#This Row],[Cycle]])-1,8)=0,Table1[[#This Row],[Cycle]]=1),"Yes","No")</f>
        <v>No</v>
      </c>
      <c r="E5979">
        <v>1.0186974251724001E-2</v>
      </c>
      <c r="F5979">
        <f t="shared" si="100"/>
        <v>10.186974251724001</v>
      </c>
      <c r="H5979">
        <v>1.8886923789978027</v>
      </c>
      <c r="I5979">
        <v>57600.037890092877</v>
      </c>
      <c r="J5979">
        <f>ROUND(Table1[[#This Row],[Discharge Time (s)]]/3600,3)</f>
        <v>16</v>
      </c>
    </row>
    <row r="5980" spans="1:10">
      <c r="A5980" t="s">
        <v>10</v>
      </c>
      <c r="B5980">
        <v>8</v>
      </c>
      <c r="C5980" s="20">
        <v>148</v>
      </c>
      <c r="D5980" t="str">
        <f>IF(OR(MOD((Table1[[#This Row],[Cycle]])-1,8)=0,Table1[[#This Row],[Cycle]]=1),"Yes","No")</f>
        <v>No</v>
      </c>
      <c r="E5980">
        <v>1.0181553386005999E-2</v>
      </c>
      <c r="F5980">
        <f t="shared" si="100"/>
        <v>10.181553386006</v>
      </c>
      <c r="H5980">
        <v>1.8447692394256592</v>
      </c>
      <c r="I5980">
        <v>57600.037565004706</v>
      </c>
      <c r="J5980">
        <f>ROUND(Table1[[#This Row],[Discharge Time (s)]]/3600,3)</f>
        <v>16</v>
      </c>
    </row>
    <row r="5981" spans="1:10">
      <c r="A5981" t="s">
        <v>10</v>
      </c>
      <c r="B5981">
        <v>8</v>
      </c>
      <c r="C5981" s="20">
        <v>149</v>
      </c>
      <c r="D5981" t="str">
        <f>IF(OR(MOD((Table1[[#This Row],[Cycle]])-1,8)=0,Table1[[#This Row],[Cycle]]=1),"Yes","No")</f>
        <v>No</v>
      </c>
      <c r="E5981">
        <v>1.0164672202321E-2</v>
      </c>
      <c r="F5981">
        <f t="shared" si="100"/>
        <v>10.164672202321</v>
      </c>
      <c r="H5981">
        <v>1.8877313137054443</v>
      </c>
      <c r="I5981">
        <v>57600.037762246975</v>
      </c>
      <c r="J5981">
        <f>ROUND(Table1[[#This Row],[Discharge Time (s)]]/3600,3)</f>
        <v>16</v>
      </c>
    </row>
    <row r="5982" spans="1:10">
      <c r="A5982" t="s">
        <v>10</v>
      </c>
      <c r="B5982">
        <v>8</v>
      </c>
      <c r="C5982" s="20">
        <v>150</v>
      </c>
      <c r="D5982" t="str">
        <f>IF(OR(MOD((Table1[[#This Row],[Cycle]])-1,8)=0,Table1[[#This Row],[Cycle]]=1),"Yes","No")</f>
        <v>No</v>
      </c>
      <c r="E5982">
        <v>1.0166404653597E-2</v>
      </c>
      <c r="F5982">
        <f t="shared" si="100"/>
        <v>10.166404653597001</v>
      </c>
      <c r="H5982">
        <v>1.8877313137054443</v>
      </c>
      <c r="I5982">
        <v>57600.039822349485</v>
      </c>
      <c r="J5982">
        <f>ROUND(Table1[[#This Row],[Discharge Time (s)]]/3600,3)</f>
        <v>16</v>
      </c>
    </row>
    <row r="5983" spans="1:10">
      <c r="A5983" t="s">
        <v>10</v>
      </c>
      <c r="B5983">
        <v>8</v>
      </c>
      <c r="C5983" s="20">
        <v>151</v>
      </c>
      <c r="D5983" t="str">
        <f>IF(OR(MOD((Table1[[#This Row],[Cycle]])-1,8)=0,Table1[[#This Row],[Cycle]]=1),"Yes","No")</f>
        <v>No</v>
      </c>
      <c r="E5983">
        <v>1.0167963075296001E-2</v>
      </c>
      <c r="F5983">
        <f t="shared" si="100"/>
        <v>10.167963075296001</v>
      </c>
      <c r="H5983">
        <v>1.8877313137054443</v>
      </c>
      <c r="I5983">
        <v>57602.004351366915</v>
      </c>
      <c r="J5983">
        <f>ROUND(Table1[[#This Row],[Discharge Time (s)]]/3600,3)</f>
        <v>16.001000000000001</v>
      </c>
    </row>
    <row r="5984" spans="1:10">
      <c r="A5984" t="s">
        <v>10</v>
      </c>
      <c r="B5984">
        <v>8</v>
      </c>
      <c r="C5984" s="20">
        <v>152</v>
      </c>
      <c r="D5984" t="str">
        <f>IF(OR(MOD((Table1[[#This Row],[Cycle]])-1,8)=0,Table1[[#This Row],[Cycle]]=1),"Yes","No")</f>
        <v>No</v>
      </c>
      <c r="E5984">
        <v>0</v>
      </c>
      <c r="F5984">
        <f t="shared" si="100"/>
        <v>0</v>
      </c>
      <c r="H5984">
        <v>1.8877313137054443</v>
      </c>
      <c r="I5984">
        <v>0</v>
      </c>
      <c r="J5984">
        <f>ROUND(Table1[[#This Row],[Discharge Time (s)]]/3600,3)</f>
        <v>0</v>
      </c>
    </row>
    <row r="5985" spans="1:10">
      <c r="A5985" t="s">
        <v>10</v>
      </c>
      <c r="B5985">
        <v>8</v>
      </c>
      <c r="C5985" s="20">
        <v>154</v>
      </c>
      <c r="D5985" t="str">
        <f>IF(OR(MOD((Table1[[#This Row],[Cycle]])-1,8)=0,Table1[[#This Row],[Cycle]]=1),"Yes","No")</f>
        <v>No</v>
      </c>
      <c r="E5985">
        <v>1.0166024813203001E-2</v>
      </c>
      <c r="F5985">
        <f t="shared" si="100"/>
        <v>10.166024813203</v>
      </c>
      <c r="H5985">
        <v>2.1083078384399414</v>
      </c>
      <c r="I5985">
        <v>57602.018231984359</v>
      </c>
      <c r="J5985">
        <f>ROUND(Table1[[#This Row],[Discharge Time (s)]]/3600,3)</f>
        <v>16.001000000000001</v>
      </c>
    </row>
    <row r="5986" spans="1:10">
      <c r="A5986" t="s">
        <v>10</v>
      </c>
      <c r="B5986">
        <v>8</v>
      </c>
      <c r="C5986" s="20">
        <v>155</v>
      </c>
      <c r="D5986" t="str">
        <f>IF(OR(MOD((Table1[[#This Row],[Cycle]])-1,8)=0,Table1[[#This Row],[Cycle]]=1),"Yes","No")</f>
        <v>No</v>
      </c>
      <c r="E5986">
        <v>1.0165331911611E-2</v>
      </c>
      <c r="F5986">
        <f t="shared" si="100"/>
        <v>10.165331911611</v>
      </c>
      <c r="H5986">
        <v>1.9306495189666748</v>
      </c>
      <c r="I5986">
        <v>57600.037702085952</v>
      </c>
      <c r="J5986">
        <f>ROUND(Table1[[#This Row],[Discharge Time (s)]]/3600,3)</f>
        <v>16</v>
      </c>
    </row>
    <row r="5987" spans="1:10">
      <c r="A5987" t="s">
        <v>10</v>
      </c>
      <c r="B5987">
        <v>8</v>
      </c>
      <c r="C5987" s="20">
        <v>156</v>
      </c>
      <c r="D5987" t="str">
        <f>IF(OR(MOD((Table1[[#This Row],[Cycle]])-1,8)=0,Table1[[#This Row],[Cycle]]=1),"Yes","No")</f>
        <v>No</v>
      </c>
      <c r="E5987">
        <v>1.0168336867867001E-2</v>
      </c>
      <c r="F5987">
        <f t="shared" si="100"/>
        <v>10.168336867867001</v>
      </c>
      <c r="H5987">
        <v>1.9306495189666748</v>
      </c>
      <c r="I5987">
        <v>57600.037707655873</v>
      </c>
      <c r="J5987">
        <f>ROUND(Table1[[#This Row],[Discharge Time (s)]]/3600,3)</f>
        <v>16</v>
      </c>
    </row>
    <row r="5988" spans="1:10">
      <c r="A5988" t="s">
        <v>10</v>
      </c>
      <c r="B5988">
        <v>8</v>
      </c>
      <c r="C5988" s="20">
        <v>157</v>
      </c>
      <c r="D5988" t="str">
        <f>IF(OR(MOD((Table1[[#This Row],[Cycle]])-1,8)=0,Table1[[#This Row],[Cycle]]=1),"Yes","No")</f>
        <v>No</v>
      </c>
      <c r="E5988">
        <v>1.0167309244694001E-2</v>
      </c>
      <c r="F5988">
        <f t="shared" si="100"/>
        <v>10.167309244694</v>
      </c>
      <c r="H5988">
        <v>1.8877313137054443</v>
      </c>
      <c r="I5988">
        <v>57600.038291963909</v>
      </c>
      <c r="J5988">
        <f>ROUND(Table1[[#This Row],[Discharge Time (s)]]/3600,3)</f>
        <v>16</v>
      </c>
    </row>
    <row r="5989" spans="1:10">
      <c r="A5989" t="s">
        <v>10</v>
      </c>
      <c r="B5989">
        <v>8</v>
      </c>
      <c r="C5989" s="20">
        <v>158</v>
      </c>
      <c r="D5989" t="str">
        <f>IF(OR(MOD((Table1[[#This Row],[Cycle]])-1,8)=0,Table1[[#This Row],[Cycle]]=1),"Yes","No")</f>
        <v>No</v>
      </c>
      <c r="E5989">
        <v>1.0164871791068E-2</v>
      </c>
      <c r="F5989">
        <f t="shared" si="100"/>
        <v>10.164871791068</v>
      </c>
      <c r="H5989">
        <v>1.8877313137054443</v>
      </c>
      <c r="I5989">
        <v>57600.037562475023</v>
      </c>
      <c r="J5989">
        <f>ROUND(Table1[[#This Row],[Discharge Time (s)]]/3600,3)</f>
        <v>16</v>
      </c>
    </row>
    <row r="5990" spans="1:10">
      <c r="A5990" t="s">
        <v>10</v>
      </c>
      <c r="B5990">
        <v>8</v>
      </c>
      <c r="C5990" s="20">
        <v>159</v>
      </c>
      <c r="D5990" t="str">
        <f>IF(OR(MOD((Table1[[#This Row],[Cycle]])-1,8)=0,Table1[[#This Row],[Cycle]]=1),"Yes","No")</f>
        <v>No</v>
      </c>
      <c r="E5990">
        <v>1.016481514102E-2</v>
      </c>
      <c r="F5990">
        <f t="shared" si="100"/>
        <v>10.16481514102</v>
      </c>
      <c r="H5990">
        <v>1.8877313137054443</v>
      </c>
      <c r="I5990">
        <v>57602.003539992395</v>
      </c>
      <c r="J5990">
        <f>ROUND(Table1[[#This Row],[Discharge Time (s)]]/3600,3)</f>
        <v>16.001000000000001</v>
      </c>
    </row>
    <row r="5991" spans="1:10">
      <c r="A5991" t="s">
        <v>10</v>
      </c>
      <c r="B5991">
        <v>8</v>
      </c>
      <c r="C5991" s="20">
        <v>160</v>
      </c>
      <c r="D5991" t="str">
        <f>IF(OR(MOD((Table1[[#This Row],[Cycle]])-1,8)=0,Table1[[#This Row],[Cycle]]=1),"Yes","No")</f>
        <v>No</v>
      </c>
      <c r="E5991">
        <v>0</v>
      </c>
      <c r="F5991">
        <f t="shared" si="100"/>
        <v>0</v>
      </c>
      <c r="H5991">
        <v>1.8877313137054443</v>
      </c>
      <c r="I5991">
        <v>0</v>
      </c>
      <c r="J5991">
        <f>ROUND(Table1[[#This Row],[Discharge Time (s)]]/3600,3)</f>
        <v>0</v>
      </c>
    </row>
    <row r="5992" spans="1:10">
      <c r="A5992" t="s">
        <v>10</v>
      </c>
      <c r="B5992">
        <v>8</v>
      </c>
      <c r="C5992" s="20">
        <v>162</v>
      </c>
      <c r="D5992" t="str">
        <f>IF(OR(MOD((Table1[[#This Row],[Cycle]])-1,8)=0,Table1[[#This Row],[Cycle]]=1),"Yes","No")</f>
        <v>No</v>
      </c>
      <c r="E5992">
        <v>1.0166862433296999E-2</v>
      </c>
      <c r="F5992">
        <f t="shared" si="100"/>
        <v>10.166862433297</v>
      </c>
      <c r="H5992">
        <v>2.1083078384399414</v>
      </c>
      <c r="I5992">
        <v>57600.037797301266</v>
      </c>
      <c r="J5992">
        <f>ROUND(Table1[[#This Row],[Discharge Time (s)]]/3600,3)</f>
        <v>16</v>
      </c>
    </row>
    <row r="5993" spans="1:10">
      <c r="A5993" t="s">
        <v>10</v>
      </c>
      <c r="B5993">
        <v>8</v>
      </c>
      <c r="C5993" s="20">
        <v>163</v>
      </c>
      <c r="D5993" t="str">
        <f>IF(OR(MOD((Table1[[#This Row],[Cycle]])-1,8)=0,Table1[[#This Row],[Cycle]]=1),"Yes","No")</f>
        <v>No</v>
      </c>
      <c r="E5993">
        <v>1.0166642457005E-2</v>
      </c>
      <c r="F5993">
        <f t="shared" si="100"/>
        <v>10.166642457005</v>
      </c>
      <c r="H5993">
        <v>1.8447692394256592</v>
      </c>
      <c r="I5993">
        <v>57602.005779342398</v>
      </c>
      <c r="J5993">
        <f>ROUND(Table1[[#This Row],[Discharge Time (s)]]/3600,3)</f>
        <v>16.001000000000001</v>
      </c>
    </row>
    <row r="5994" spans="1:10">
      <c r="A5994" t="s">
        <v>10</v>
      </c>
      <c r="B5994">
        <v>8</v>
      </c>
      <c r="C5994" s="20">
        <v>164</v>
      </c>
      <c r="D5994" t="str">
        <f>IF(OR(MOD((Table1[[#This Row],[Cycle]])-1,8)=0,Table1[[#This Row],[Cycle]]=1),"Yes","No")</f>
        <v>No</v>
      </c>
      <c r="E5994">
        <v>1.0165370667955E-2</v>
      </c>
      <c r="F5994">
        <f t="shared" si="100"/>
        <v>10.165370667955001</v>
      </c>
      <c r="H5994">
        <v>1.9316320419311523</v>
      </c>
      <c r="I5994">
        <v>57600.038047779053</v>
      </c>
      <c r="J5994">
        <f>ROUND(Table1[[#This Row],[Discharge Time (s)]]/3600,3)</f>
        <v>16</v>
      </c>
    </row>
    <row r="5995" spans="1:10">
      <c r="A5995" t="s">
        <v>10</v>
      </c>
      <c r="B5995">
        <v>8</v>
      </c>
      <c r="C5995" s="20">
        <v>165</v>
      </c>
      <c r="D5995" t="str">
        <f>IF(OR(MOD((Table1[[#This Row],[Cycle]])-1,8)=0,Table1[[#This Row],[Cycle]]=1),"Yes","No")</f>
        <v>No</v>
      </c>
      <c r="E5995">
        <v>1.0172580396129E-2</v>
      </c>
      <c r="F5995">
        <f t="shared" si="100"/>
        <v>10.172580396129</v>
      </c>
      <c r="H5995">
        <v>1.8886923789978027</v>
      </c>
      <c r="I5995">
        <v>57600.041149488083</v>
      </c>
      <c r="J5995">
        <f>ROUND(Table1[[#This Row],[Discharge Time (s)]]/3600,3)</f>
        <v>16</v>
      </c>
    </row>
    <row r="5996" spans="1:10">
      <c r="A5996" t="s">
        <v>10</v>
      </c>
      <c r="B5996">
        <v>8</v>
      </c>
      <c r="C5996" s="20">
        <v>166</v>
      </c>
      <c r="D5996" t="str">
        <f>IF(OR(MOD((Table1[[#This Row],[Cycle]])-1,8)=0,Table1[[#This Row],[Cycle]]=1),"Yes","No")</f>
        <v>No</v>
      </c>
      <c r="E5996">
        <v>1.0192319417342E-2</v>
      </c>
      <c r="F5996">
        <f t="shared" si="100"/>
        <v>10.192319417341999</v>
      </c>
      <c r="H5996">
        <v>1.9745279550552368</v>
      </c>
      <c r="I5996">
        <v>57602.001688376811</v>
      </c>
      <c r="J5996">
        <f>ROUND(Table1[[#This Row],[Discharge Time (s)]]/3600,3)</f>
        <v>16.001000000000001</v>
      </c>
    </row>
    <row r="5997" spans="1:10">
      <c r="A5997" t="s">
        <v>10</v>
      </c>
      <c r="B5997">
        <v>8</v>
      </c>
      <c r="C5997" s="20">
        <v>167</v>
      </c>
      <c r="D5997" t="str">
        <f>IF(OR(MOD((Table1[[#This Row],[Cycle]])-1,8)=0,Table1[[#This Row],[Cycle]]=1),"Yes","No")</f>
        <v>No</v>
      </c>
      <c r="E5997">
        <v>1.0185903199162001E-2</v>
      </c>
      <c r="F5997">
        <f t="shared" si="100"/>
        <v>10.185903199162</v>
      </c>
      <c r="H5997">
        <v>1.8457090854644775</v>
      </c>
      <c r="I5997">
        <v>57602.003383289695</v>
      </c>
      <c r="J5997">
        <f>ROUND(Table1[[#This Row],[Discharge Time (s)]]/3600,3)</f>
        <v>16.001000000000001</v>
      </c>
    </row>
    <row r="5998" spans="1:10">
      <c r="A5998" t="s">
        <v>10</v>
      </c>
      <c r="B5998">
        <v>8</v>
      </c>
      <c r="C5998" s="20">
        <v>168</v>
      </c>
      <c r="D5998" t="str">
        <f>IF(OR(MOD((Table1[[#This Row],[Cycle]])-1,8)=0,Table1[[#This Row],[Cycle]]=1),"Yes","No")</f>
        <v>No</v>
      </c>
      <c r="E5998">
        <v>0</v>
      </c>
      <c r="F5998">
        <f t="shared" si="100"/>
        <v>0</v>
      </c>
      <c r="H5998">
        <v>1.8457090854644775</v>
      </c>
      <c r="I5998">
        <v>0</v>
      </c>
      <c r="J5998">
        <f>ROUND(Table1[[#This Row],[Discharge Time (s)]]/3600,3)</f>
        <v>0</v>
      </c>
    </row>
    <row r="5999" spans="1:10">
      <c r="A5999" t="s">
        <v>10</v>
      </c>
      <c r="B5999">
        <v>8</v>
      </c>
      <c r="C5999" s="20">
        <v>170</v>
      </c>
      <c r="D5999" t="str">
        <f>IF(OR(MOD((Table1[[#This Row],[Cycle]])-1,8)=0,Table1[[#This Row],[Cycle]]=1),"Yes","No")</f>
        <v>No</v>
      </c>
      <c r="E5999">
        <v>1.0183444625409E-2</v>
      </c>
      <c r="F5999">
        <f t="shared" si="100"/>
        <v>10.183444625409001</v>
      </c>
      <c r="H5999">
        <v>2.0633342266082764</v>
      </c>
      <c r="I5999">
        <v>57600.037477173202</v>
      </c>
      <c r="J5999">
        <f>ROUND(Table1[[#This Row],[Discharge Time (s)]]/3600,3)</f>
        <v>16</v>
      </c>
    </row>
    <row r="6000" spans="1:10">
      <c r="A6000" t="s">
        <v>10</v>
      </c>
      <c r="B6000">
        <v>8</v>
      </c>
      <c r="C6000" s="20">
        <v>171</v>
      </c>
      <c r="D6000" t="str">
        <f>IF(OR(MOD((Table1[[#This Row],[Cycle]])-1,8)=0,Table1[[#This Row],[Cycle]]=1),"Yes","No")</f>
        <v>No</v>
      </c>
      <c r="E6000">
        <v>1.0193649144503001E-2</v>
      </c>
      <c r="F6000">
        <f t="shared" si="100"/>
        <v>10.193649144503</v>
      </c>
      <c r="H6000">
        <v>1.9316320419311523</v>
      </c>
      <c r="I6000">
        <v>57600.031033638785</v>
      </c>
      <c r="J6000">
        <f>ROUND(Table1[[#This Row],[Discharge Time (s)]]/3600,3)</f>
        <v>16</v>
      </c>
    </row>
    <row r="6001" spans="1:10">
      <c r="A6001" t="s">
        <v>10</v>
      </c>
      <c r="B6001">
        <v>8</v>
      </c>
      <c r="C6001" s="20">
        <v>172</v>
      </c>
      <c r="D6001" t="str">
        <f>IF(OR(MOD((Table1[[#This Row],[Cycle]])-1,8)=0,Table1[[#This Row],[Cycle]]=1),"Yes","No")</f>
        <v>No</v>
      </c>
      <c r="E6001">
        <v>1.0165899647743001E-2</v>
      </c>
      <c r="F6001">
        <f t="shared" si="100"/>
        <v>10.165899647743</v>
      </c>
      <c r="H6001">
        <v>1.8896546363830566</v>
      </c>
      <c r="I6001">
        <v>57600.03755190123</v>
      </c>
      <c r="J6001">
        <f>ROUND(Table1[[#This Row],[Discharge Time (s)]]/3600,3)</f>
        <v>16</v>
      </c>
    </row>
    <row r="6002" spans="1:10">
      <c r="A6002" t="s">
        <v>10</v>
      </c>
      <c r="B6002">
        <v>8</v>
      </c>
      <c r="C6002" s="20">
        <v>173</v>
      </c>
      <c r="D6002" t="str">
        <f>IF(OR(MOD((Table1[[#This Row],[Cycle]])-1,8)=0,Table1[[#This Row],[Cycle]]=1),"Yes","No")</f>
        <v>No</v>
      </c>
      <c r="E6002">
        <v>1.0166996636914E-2</v>
      </c>
      <c r="F6002">
        <f t="shared" si="100"/>
        <v>10.166996636914</v>
      </c>
      <c r="H6002">
        <v>1.9755327701568604</v>
      </c>
      <c r="I6002">
        <v>57600.037715084778</v>
      </c>
      <c r="J6002">
        <f>ROUND(Table1[[#This Row],[Discharge Time (s)]]/3600,3)</f>
        <v>16</v>
      </c>
    </row>
    <row r="6003" spans="1:10">
      <c r="A6003" t="s">
        <v>10</v>
      </c>
      <c r="B6003">
        <v>8</v>
      </c>
      <c r="C6003" s="20">
        <v>174</v>
      </c>
      <c r="D6003" t="str">
        <f>IF(OR(MOD((Table1[[#This Row],[Cycle]])-1,8)=0,Table1[[#This Row],[Cycle]]=1),"Yes","No")</f>
        <v>No</v>
      </c>
      <c r="E6003">
        <v>1.0187068396567E-2</v>
      </c>
      <c r="F6003">
        <f t="shared" si="100"/>
        <v>10.187068396567</v>
      </c>
      <c r="H6003">
        <v>2.0184063911437988</v>
      </c>
      <c r="I6003">
        <v>57600.038537223976</v>
      </c>
      <c r="J6003">
        <f>ROUND(Table1[[#This Row],[Discharge Time (s)]]/3600,3)</f>
        <v>16</v>
      </c>
    </row>
    <row r="6004" spans="1:10">
      <c r="A6004" t="s">
        <v>10</v>
      </c>
      <c r="B6004">
        <v>8</v>
      </c>
      <c r="C6004" s="20">
        <v>175</v>
      </c>
      <c r="D6004" t="str">
        <f>IF(OR(MOD((Table1[[#This Row],[Cycle]])-1,8)=0,Table1[[#This Row],[Cycle]]=1),"Yes","No")</f>
        <v>No</v>
      </c>
      <c r="E6004">
        <v>1.0167756408858E-2</v>
      </c>
      <c r="F6004">
        <f t="shared" si="100"/>
        <v>10.167756408857999</v>
      </c>
      <c r="H6004">
        <v>1.9316320419311523</v>
      </c>
      <c r="I6004">
        <v>57602.003657154637</v>
      </c>
      <c r="J6004">
        <f>ROUND(Table1[[#This Row],[Discharge Time (s)]]/3600,3)</f>
        <v>16.001000000000001</v>
      </c>
    </row>
    <row r="6005" spans="1:10">
      <c r="A6005" t="s">
        <v>10</v>
      </c>
      <c r="B6005">
        <v>8</v>
      </c>
      <c r="C6005" s="20">
        <v>176</v>
      </c>
      <c r="D6005" t="str">
        <f>IF(OR(MOD((Table1[[#This Row],[Cycle]])-1,8)=0,Table1[[#This Row],[Cycle]]=1),"Yes","No")</f>
        <v>No</v>
      </c>
      <c r="E6005">
        <v>0</v>
      </c>
      <c r="F6005">
        <f t="shared" si="100"/>
        <v>0</v>
      </c>
      <c r="H6005">
        <v>1.9316320419311523</v>
      </c>
      <c r="I6005">
        <v>0</v>
      </c>
      <c r="J6005">
        <f>ROUND(Table1[[#This Row],[Discharge Time (s)]]/3600,3)</f>
        <v>0</v>
      </c>
    </row>
    <row r="6006" spans="1:10">
      <c r="A6006" t="s">
        <v>10</v>
      </c>
      <c r="B6006">
        <v>8</v>
      </c>
      <c r="C6006" s="20">
        <v>178</v>
      </c>
      <c r="D6006" t="str">
        <f>IF(OR(MOD((Table1[[#This Row],[Cycle]])-1,8)=0,Table1[[#This Row],[Cycle]]=1),"Yes","No")</f>
        <v>No</v>
      </c>
      <c r="E6006">
        <v>1.0163146750511999E-2</v>
      </c>
      <c r="F6006">
        <f t="shared" si="100"/>
        <v>10.163146750511999</v>
      </c>
      <c r="H6006">
        <v>2.1072349548339844</v>
      </c>
      <c r="I6006">
        <v>57600.034578173021</v>
      </c>
      <c r="J6006">
        <f>ROUND(Table1[[#This Row],[Discharge Time (s)]]/3600,3)</f>
        <v>16</v>
      </c>
    </row>
    <row r="6007" spans="1:10">
      <c r="A6007" t="s">
        <v>10</v>
      </c>
      <c r="B6007">
        <v>8</v>
      </c>
      <c r="C6007" s="20">
        <v>179</v>
      </c>
      <c r="D6007" t="str">
        <f>IF(OR(MOD((Table1[[#This Row],[Cycle]])-1,8)=0,Table1[[#This Row],[Cycle]]=1),"Yes","No")</f>
        <v>No</v>
      </c>
      <c r="E6007">
        <v>1.0183132355250001E-2</v>
      </c>
      <c r="F6007">
        <f t="shared" si="100"/>
        <v>10.183132355250001</v>
      </c>
      <c r="H6007">
        <v>1.9316320419311523</v>
      </c>
      <c r="I6007">
        <v>57600.024301482539</v>
      </c>
      <c r="J6007">
        <f>ROUND(Table1[[#This Row],[Discharge Time (s)]]/3600,3)</f>
        <v>16</v>
      </c>
    </row>
    <row r="6008" spans="1:10">
      <c r="A6008" t="s">
        <v>10</v>
      </c>
      <c r="B6008">
        <v>8</v>
      </c>
      <c r="C6008" s="20">
        <v>180</v>
      </c>
      <c r="D6008" t="str">
        <f>IF(OR(MOD((Table1[[#This Row],[Cycle]])-1,8)=0,Table1[[#This Row],[Cycle]]=1),"Yes","No")</f>
        <v>No</v>
      </c>
      <c r="E6008">
        <v>1.01841837768E-2</v>
      </c>
      <c r="F6008">
        <f t="shared" si="100"/>
        <v>10.184183776800001</v>
      </c>
      <c r="H6008">
        <v>1.8886923789978027</v>
      </c>
      <c r="I6008">
        <v>57600.041282481441</v>
      </c>
      <c r="J6008">
        <f>ROUND(Table1[[#This Row],[Discharge Time (s)]]/3600,3)</f>
        <v>16</v>
      </c>
    </row>
    <row r="6009" spans="1:10">
      <c r="A6009" t="s">
        <v>10</v>
      </c>
      <c r="B6009">
        <v>8</v>
      </c>
      <c r="C6009" s="20">
        <v>181</v>
      </c>
      <c r="D6009" t="str">
        <f>IF(OR(MOD((Table1[[#This Row],[Cycle]])-1,8)=0,Table1[[#This Row],[Cycle]]=1),"Yes","No")</f>
        <v>No</v>
      </c>
      <c r="E6009">
        <v>1.0167041116058E-2</v>
      </c>
      <c r="F6009">
        <f t="shared" si="100"/>
        <v>10.167041116058</v>
      </c>
      <c r="H6009">
        <v>1.8886923789978027</v>
      </c>
      <c r="I6009">
        <v>57600.024864108003</v>
      </c>
      <c r="J6009">
        <f>ROUND(Table1[[#This Row],[Discharge Time (s)]]/3600,3)</f>
        <v>16</v>
      </c>
    </row>
    <row r="6010" spans="1:10">
      <c r="A6010" t="s">
        <v>10</v>
      </c>
      <c r="B6010">
        <v>8</v>
      </c>
      <c r="C6010" s="20">
        <v>182</v>
      </c>
      <c r="D6010" t="str">
        <f>IF(OR(MOD((Table1[[#This Row],[Cycle]])-1,8)=0,Table1[[#This Row],[Cycle]]=1),"Yes","No")</f>
        <v>No</v>
      </c>
      <c r="E6010">
        <v>1.0176421048461001E-2</v>
      </c>
      <c r="F6010">
        <f t="shared" si="100"/>
        <v>10.176421048461</v>
      </c>
      <c r="H6010">
        <v>1.9316320419311523</v>
      </c>
      <c r="I6010">
        <v>57600.042343029709</v>
      </c>
      <c r="J6010">
        <f>ROUND(Table1[[#This Row],[Discharge Time (s)]]/3600,3)</f>
        <v>16</v>
      </c>
    </row>
    <row r="6011" spans="1:10">
      <c r="A6011" t="s">
        <v>10</v>
      </c>
      <c r="B6011">
        <v>8</v>
      </c>
      <c r="C6011" s="20">
        <v>183</v>
      </c>
      <c r="D6011" t="str">
        <f>IF(OR(MOD((Table1[[#This Row],[Cycle]])-1,8)=0,Table1[[#This Row],[Cycle]]=1),"Yes","No")</f>
        <v>No</v>
      </c>
      <c r="E6011">
        <v>1.0193014977589E-2</v>
      </c>
      <c r="F6011">
        <f t="shared" si="100"/>
        <v>10.193014977589</v>
      </c>
      <c r="H6011">
        <v>1.9326153993606567</v>
      </c>
      <c r="I6011">
        <v>57600.03778647857</v>
      </c>
      <c r="J6011">
        <f>ROUND(Table1[[#This Row],[Discharge Time (s)]]/3600,3)</f>
        <v>16</v>
      </c>
    </row>
    <row r="6012" spans="1:10">
      <c r="A6012" t="s">
        <v>10</v>
      </c>
      <c r="B6012">
        <v>8</v>
      </c>
      <c r="C6012" s="20">
        <v>184</v>
      </c>
      <c r="D6012" t="str">
        <f>IF(OR(MOD((Table1[[#This Row],[Cycle]])-1,8)=0,Table1[[#This Row],[Cycle]]=1),"Yes","No")</f>
        <v>No</v>
      </c>
      <c r="E6012">
        <v>0</v>
      </c>
      <c r="F6012">
        <f t="shared" si="100"/>
        <v>0</v>
      </c>
      <c r="H6012">
        <v>1.9326153993606567</v>
      </c>
      <c r="I6012">
        <v>0</v>
      </c>
      <c r="J6012">
        <f>ROUND(Table1[[#This Row],[Discharge Time (s)]]/3600,3)</f>
        <v>0</v>
      </c>
    </row>
    <row r="6013" spans="1:10">
      <c r="A6013" t="s">
        <v>10</v>
      </c>
      <c r="B6013">
        <v>8</v>
      </c>
      <c r="C6013" s="20">
        <v>186</v>
      </c>
      <c r="D6013" t="str">
        <f>IF(OR(MOD((Table1[[#This Row],[Cycle]])-1,8)=0,Table1[[#This Row],[Cycle]]=1),"Yes","No")</f>
        <v>No</v>
      </c>
      <c r="E6013">
        <v>1.0190821418117E-2</v>
      </c>
      <c r="F6013">
        <f t="shared" si="100"/>
        <v>10.190821418117</v>
      </c>
      <c r="H6013">
        <v>2.1522307395935059</v>
      </c>
      <c r="I6013">
        <v>57602.003897687318</v>
      </c>
      <c r="J6013">
        <f>ROUND(Table1[[#This Row],[Discharge Time (s)]]/3600,3)</f>
        <v>16.001000000000001</v>
      </c>
    </row>
    <row r="6014" spans="1:10">
      <c r="A6014" t="s">
        <v>10</v>
      </c>
      <c r="B6014">
        <v>8</v>
      </c>
      <c r="C6014" s="20">
        <v>187</v>
      </c>
      <c r="D6014" t="str">
        <f>IF(OR(MOD((Table1[[#This Row],[Cycle]])-1,8)=0,Table1[[#This Row],[Cycle]]=1),"Yes","No")</f>
        <v>No</v>
      </c>
      <c r="E6014">
        <v>1.0182366882725001E-2</v>
      </c>
      <c r="F6014">
        <f t="shared" si="100"/>
        <v>10.182366882725001</v>
      </c>
      <c r="H6014">
        <v>1.9326153993606567</v>
      </c>
      <c r="I6014">
        <v>57602.004180987766</v>
      </c>
      <c r="J6014">
        <f>ROUND(Table1[[#This Row],[Discharge Time (s)]]/3600,3)</f>
        <v>16.001000000000001</v>
      </c>
    </row>
    <row r="6015" spans="1:10">
      <c r="A6015" t="s">
        <v>10</v>
      </c>
      <c r="B6015">
        <v>8</v>
      </c>
      <c r="C6015" s="20">
        <v>188</v>
      </c>
      <c r="D6015" t="str">
        <f>IF(OR(MOD((Table1[[#This Row],[Cycle]])-1,8)=0,Table1[[#This Row],[Cycle]]=1),"Yes","No")</f>
        <v>No</v>
      </c>
      <c r="E6015">
        <v>1.0184136501579E-2</v>
      </c>
      <c r="F6015">
        <f t="shared" si="100"/>
        <v>10.184136501579001</v>
      </c>
      <c r="H6015">
        <v>1.9755327701568604</v>
      </c>
      <c r="I6015">
        <v>57600.023325787784</v>
      </c>
      <c r="J6015">
        <f>ROUND(Table1[[#This Row],[Discharge Time (s)]]/3600,3)</f>
        <v>16</v>
      </c>
    </row>
    <row r="6016" spans="1:10">
      <c r="A6016" t="s">
        <v>10</v>
      </c>
      <c r="B6016">
        <v>8</v>
      </c>
      <c r="C6016" s="20">
        <v>189</v>
      </c>
      <c r="D6016" t="str">
        <f>IF(OR(MOD((Table1[[#This Row],[Cycle]])-1,8)=0,Table1[[#This Row],[Cycle]]=1),"Yes","No")</f>
        <v>No</v>
      </c>
      <c r="E6016">
        <v>1.0172193420968E-2</v>
      </c>
      <c r="F6016">
        <f t="shared" si="100"/>
        <v>10.172193420968</v>
      </c>
      <c r="H6016">
        <v>1.9765385389328003</v>
      </c>
      <c r="I6016">
        <v>57600.037836858006</v>
      </c>
      <c r="J6016">
        <f>ROUND(Table1[[#This Row],[Discharge Time (s)]]/3600,3)</f>
        <v>16</v>
      </c>
    </row>
    <row r="6017" spans="1:10">
      <c r="A6017" t="s">
        <v>10</v>
      </c>
      <c r="B6017">
        <v>8</v>
      </c>
      <c r="C6017" s="20">
        <v>190</v>
      </c>
      <c r="D6017" t="str">
        <f>IF(OR(MOD((Table1[[#This Row],[Cycle]])-1,8)=0,Table1[[#This Row],[Cycle]]=1),"Yes","No")</f>
        <v>No</v>
      </c>
      <c r="E6017">
        <v>1.0197475595877E-2</v>
      </c>
      <c r="F6017">
        <f t="shared" si="100"/>
        <v>10.197475595877</v>
      </c>
      <c r="H6017">
        <v>2.0184063911437988</v>
      </c>
      <c r="I6017">
        <v>57600.0432119498</v>
      </c>
      <c r="J6017">
        <f>ROUND(Table1[[#This Row],[Discharge Time (s)]]/3600,3)</f>
        <v>16</v>
      </c>
    </row>
    <row r="6018" spans="1:10">
      <c r="A6018" t="s">
        <v>10</v>
      </c>
      <c r="B6018">
        <v>8</v>
      </c>
      <c r="C6018" s="20">
        <v>191</v>
      </c>
      <c r="D6018" t="str">
        <f>IF(OR(MOD((Table1[[#This Row],[Cycle]])-1,8)=0,Table1[[#This Row],[Cycle]]=1),"Yes","No")</f>
        <v>No</v>
      </c>
      <c r="E6018">
        <v>1.0186795076177001E-2</v>
      </c>
      <c r="F6018">
        <f t="shared" ref="F6018:F6081" si="101">1000*E6018</f>
        <v>10.186795076177001</v>
      </c>
      <c r="H6018">
        <v>1.9745279550552368</v>
      </c>
      <c r="I6018">
        <v>57600.03776808262</v>
      </c>
      <c r="J6018">
        <f>ROUND(Table1[[#This Row],[Discharge Time (s)]]/3600,3)</f>
        <v>16</v>
      </c>
    </row>
    <row r="6019" spans="1:10">
      <c r="A6019" t="s">
        <v>10</v>
      </c>
      <c r="B6019">
        <v>8</v>
      </c>
      <c r="C6019" s="20">
        <v>192</v>
      </c>
      <c r="D6019" t="str">
        <f>IF(OR(MOD((Table1[[#This Row],[Cycle]])-1,8)=0,Table1[[#This Row],[Cycle]]=1),"Yes","No")</f>
        <v>No</v>
      </c>
      <c r="E6019">
        <v>0</v>
      </c>
      <c r="F6019">
        <f t="shared" si="101"/>
        <v>0</v>
      </c>
      <c r="H6019">
        <v>1.9745279550552368</v>
      </c>
      <c r="I6019">
        <v>0</v>
      </c>
      <c r="J6019">
        <f>ROUND(Table1[[#This Row],[Discharge Time (s)]]/3600,3)</f>
        <v>0</v>
      </c>
    </row>
    <row r="6020" spans="1:10">
      <c r="A6020" t="s">
        <v>10</v>
      </c>
      <c r="B6020">
        <v>8</v>
      </c>
      <c r="C6020" s="20">
        <v>194</v>
      </c>
      <c r="D6020" t="str">
        <f>IF(OR(MOD((Table1[[#This Row],[Cycle]])-1,8)=0,Table1[[#This Row],[Cycle]]=1),"Yes","No")</f>
        <v>No</v>
      </c>
      <c r="E6020">
        <v>1.019213063513E-2</v>
      </c>
      <c r="F6020">
        <f t="shared" si="101"/>
        <v>10.192130635129999</v>
      </c>
      <c r="H6020">
        <v>2.1522307395935059</v>
      </c>
      <c r="I6020">
        <v>57600.037791436953</v>
      </c>
      <c r="J6020">
        <f>ROUND(Table1[[#This Row],[Discharge Time (s)]]/3600,3)</f>
        <v>16</v>
      </c>
    </row>
    <row r="6021" spans="1:10">
      <c r="A6021" t="s">
        <v>10</v>
      </c>
      <c r="B6021">
        <v>8</v>
      </c>
      <c r="C6021" s="20">
        <v>195</v>
      </c>
      <c r="D6021" t="str">
        <f>IF(OR(MOD((Table1[[#This Row],[Cycle]])-1,8)=0,Table1[[#This Row],[Cycle]]=1),"Yes","No")</f>
        <v>No</v>
      </c>
      <c r="E6021">
        <v>1.0198955052050001E-2</v>
      </c>
      <c r="F6021">
        <f t="shared" si="101"/>
        <v>10.198955052050001</v>
      </c>
      <c r="H6021">
        <v>2.0194334983825684</v>
      </c>
      <c r="I6021">
        <v>57601.998580652071</v>
      </c>
      <c r="J6021">
        <f>ROUND(Table1[[#This Row],[Discharge Time (s)]]/3600,3)</f>
        <v>16.001000000000001</v>
      </c>
    </row>
    <row r="6022" spans="1:10">
      <c r="A6022" t="s">
        <v>10</v>
      </c>
      <c r="B6022">
        <v>8</v>
      </c>
      <c r="C6022" s="20">
        <v>196</v>
      </c>
      <c r="D6022" t="str">
        <f>IF(OR(MOD((Table1[[#This Row],[Cycle]])-1,8)=0,Table1[[#This Row],[Cycle]]=1),"Yes","No")</f>
        <v>No</v>
      </c>
      <c r="E6022">
        <v>1.0198210614166999E-2</v>
      </c>
      <c r="F6022">
        <f t="shared" si="101"/>
        <v>10.198210614166999</v>
      </c>
      <c r="H6022">
        <v>1.9326153993606567</v>
      </c>
      <c r="I6022">
        <v>57600.039247751745</v>
      </c>
      <c r="J6022">
        <f>ROUND(Table1[[#This Row],[Discharge Time (s)]]/3600,3)</f>
        <v>16</v>
      </c>
    </row>
    <row r="6023" spans="1:10">
      <c r="A6023" t="s">
        <v>10</v>
      </c>
      <c r="B6023">
        <v>8</v>
      </c>
      <c r="C6023" s="20">
        <v>197</v>
      </c>
      <c r="D6023" t="str">
        <f>IF(OR(MOD((Table1[[#This Row],[Cycle]])-1,8)=0,Table1[[#This Row],[Cycle]]=1),"Yes","No")</f>
        <v>No</v>
      </c>
      <c r="E6023">
        <v>1.0194272803534001E-2</v>
      </c>
      <c r="F6023">
        <f t="shared" si="101"/>
        <v>10.194272803534</v>
      </c>
      <c r="H6023">
        <v>1.9755327701568604</v>
      </c>
      <c r="I6023">
        <v>57602.006497516886</v>
      </c>
      <c r="J6023">
        <f>ROUND(Table1[[#This Row],[Discharge Time (s)]]/3600,3)</f>
        <v>16.001000000000001</v>
      </c>
    </row>
    <row r="6024" spans="1:10">
      <c r="A6024" t="s">
        <v>10</v>
      </c>
      <c r="B6024">
        <v>8</v>
      </c>
      <c r="C6024" s="20">
        <v>198</v>
      </c>
      <c r="D6024" t="str">
        <f>IF(OR(MOD((Table1[[#This Row],[Cycle]])-1,8)=0,Table1[[#This Row],[Cycle]]=1),"Yes","No")</f>
        <v>No</v>
      </c>
      <c r="E6024">
        <v>1.0176276296352E-2</v>
      </c>
      <c r="F6024">
        <f t="shared" si="101"/>
        <v>10.176276296352</v>
      </c>
      <c r="H6024">
        <v>2.0184063911437988</v>
      </c>
      <c r="I6024">
        <v>57600.036135172515</v>
      </c>
      <c r="J6024">
        <f>ROUND(Table1[[#This Row],[Discharge Time (s)]]/3600,3)</f>
        <v>16</v>
      </c>
    </row>
    <row r="6025" spans="1:10">
      <c r="A6025" t="s">
        <v>10</v>
      </c>
      <c r="B6025">
        <v>8</v>
      </c>
      <c r="C6025" s="20">
        <v>199</v>
      </c>
      <c r="D6025" t="str">
        <f>IF(OR(MOD((Table1[[#This Row],[Cycle]])-1,8)=0,Table1[[#This Row],[Cycle]]=1),"Yes","No")</f>
        <v>No</v>
      </c>
      <c r="E6025">
        <v>1.0168323668051E-2</v>
      </c>
      <c r="F6025">
        <f t="shared" si="101"/>
        <v>10.168323668051</v>
      </c>
      <c r="H6025">
        <v>1.8466497659683228</v>
      </c>
      <c r="I6025">
        <v>57600.025887603799</v>
      </c>
      <c r="J6025">
        <f>ROUND(Table1[[#This Row],[Discharge Time (s)]]/3600,3)</f>
        <v>16</v>
      </c>
    </row>
    <row r="6026" spans="1:10">
      <c r="A6026" t="s">
        <v>10</v>
      </c>
      <c r="B6026">
        <v>8</v>
      </c>
      <c r="C6026" s="20">
        <v>200</v>
      </c>
      <c r="D6026" t="str">
        <f>IF(OR(MOD((Table1[[#This Row],[Cycle]])-1,8)=0,Table1[[#This Row],[Cycle]]=1),"Yes","No")</f>
        <v>No</v>
      </c>
      <c r="E6026">
        <v>0</v>
      </c>
      <c r="F6026">
        <f t="shared" si="101"/>
        <v>0</v>
      </c>
      <c r="H6026">
        <v>1.8466497659683228</v>
      </c>
      <c r="I6026">
        <v>0</v>
      </c>
      <c r="J6026">
        <f>ROUND(Table1[[#This Row],[Discharge Time (s)]]/3600,3)</f>
        <v>0</v>
      </c>
    </row>
    <row r="6027" spans="1:10">
      <c r="A6027" t="s">
        <v>10</v>
      </c>
      <c r="B6027">
        <v>8</v>
      </c>
      <c r="C6027" s="20">
        <v>202</v>
      </c>
      <c r="D6027" t="str">
        <f>IF(OR(MOD((Table1[[#This Row],[Cycle]])-1,8)=0,Table1[[#This Row],[Cycle]]=1),"Yes","No")</f>
        <v>No</v>
      </c>
      <c r="E6027">
        <v>1.0178025930506001E-2</v>
      </c>
      <c r="F6027">
        <f t="shared" si="101"/>
        <v>10.178025930506001</v>
      </c>
      <c r="H6027">
        <v>2.0654363632202148</v>
      </c>
      <c r="I6027">
        <v>57600.037030282379</v>
      </c>
      <c r="J6027">
        <f>ROUND(Table1[[#This Row],[Discharge Time (s)]]/3600,3)</f>
        <v>16</v>
      </c>
    </row>
    <row r="6028" spans="1:10">
      <c r="A6028" t="s">
        <v>10</v>
      </c>
      <c r="B6028">
        <v>8</v>
      </c>
      <c r="C6028" s="20">
        <v>203</v>
      </c>
      <c r="D6028" t="str">
        <f>IF(OR(MOD((Table1[[#This Row],[Cycle]])-1,8)=0,Table1[[#This Row],[Cycle]]=1),"Yes","No")</f>
        <v>No</v>
      </c>
      <c r="E6028">
        <v>1.0173763916571E-2</v>
      </c>
      <c r="F6028">
        <f t="shared" si="101"/>
        <v>10.173763916571</v>
      </c>
      <c r="H6028">
        <v>2.0622847080230713</v>
      </c>
      <c r="I6028">
        <v>57602.003635020825</v>
      </c>
      <c r="J6028">
        <f>ROUND(Table1[[#This Row],[Discharge Time (s)]]/3600,3)</f>
        <v>16.001000000000001</v>
      </c>
    </row>
    <row r="6029" spans="1:10">
      <c r="A6029" t="s">
        <v>10</v>
      </c>
      <c r="B6029">
        <v>8</v>
      </c>
      <c r="C6029" s="20">
        <v>204</v>
      </c>
      <c r="D6029" t="str">
        <f>IF(OR(MOD((Table1[[#This Row],[Cycle]])-1,8)=0,Table1[[#This Row],[Cycle]]=1),"Yes","No")</f>
        <v>No</v>
      </c>
      <c r="E6029">
        <v>1.0176702723067E-2</v>
      </c>
      <c r="F6029">
        <f t="shared" si="101"/>
        <v>10.176702723066999</v>
      </c>
      <c r="H6029">
        <v>1.9765385389328003</v>
      </c>
      <c r="I6029">
        <v>57602.003882732621</v>
      </c>
      <c r="J6029">
        <f>ROUND(Table1[[#This Row],[Discharge Time (s)]]/3600,3)</f>
        <v>16.001000000000001</v>
      </c>
    </row>
    <row r="6030" spans="1:10">
      <c r="A6030" t="s">
        <v>10</v>
      </c>
      <c r="B6030">
        <v>8</v>
      </c>
      <c r="C6030" s="13">
        <v>1</v>
      </c>
      <c r="D6030" t="str">
        <f>IF(OR(MOD((Table1[[#This Row],[Cycle]])-1,8)=0,Table1[[#This Row],[Cycle]]=1),"Yes","No")</f>
        <v>Yes</v>
      </c>
      <c r="E6030">
        <v>1.7347875785377002E-2</v>
      </c>
      <c r="F6030">
        <f t="shared" si="101"/>
        <v>17.347875785377003</v>
      </c>
      <c r="H6030">
        <v>1.3176923990249634</v>
      </c>
      <c r="I6030">
        <v>103326.29801258052</v>
      </c>
      <c r="J6030">
        <f>ROUND(Table1[[#This Row],[Discharge Time (s)]]/3600,3)</f>
        <v>28.702000000000002</v>
      </c>
    </row>
    <row r="6031" spans="1:10">
      <c r="A6031" t="s">
        <v>10</v>
      </c>
      <c r="B6031">
        <v>8</v>
      </c>
      <c r="C6031" s="13">
        <v>9</v>
      </c>
      <c r="D6031" t="str">
        <f>IF(OR(MOD((Table1[[#This Row],[Cycle]])-1,8)=0,Table1[[#This Row],[Cycle]]=1),"Yes","No")</f>
        <v>Yes</v>
      </c>
      <c r="E6031">
        <v>1.6975544323173001E-2</v>
      </c>
      <c r="F6031">
        <f t="shared" si="101"/>
        <v>16.975544323173001</v>
      </c>
      <c r="H6031">
        <v>1.2750676870346069</v>
      </c>
      <c r="I6031">
        <v>102456.46415269664</v>
      </c>
      <c r="J6031">
        <f>ROUND(Table1[[#This Row],[Discharge Time (s)]]/3600,3)</f>
        <v>28.46</v>
      </c>
    </row>
    <row r="6032" spans="1:10">
      <c r="A6032" t="s">
        <v>10</v>
      </c>
      <c r="B6032">
        <v>8</v>
      </c>
      <c r="C6032" s="13">
        <v>17</v>
      </c>
      <c r="D6032" t="str">
        <f>IF(OR(MOD((Table1[[#This Row],[Cycle]])-1,8)=0,Table1[[#This Row],[Cycle]]=1),"Yes","No")</f>
        <v>Yes</v>
      </c>
      <c r="E6032">
        <v>1.6856405187921999E-2</v>
      </c>
      <c r="F6032">
        <f t="shared" si="101"/>
        <v>16.856405187922</v>
      </c>
      <c r="H6032">
        <v>1.3616154193878174</v>
      </c>
      <c r="I6032">
        <v>101464.60031373298</v>
      </c>
      <c r="J6032">
        <f>ROUND(Table1[[#This Row],[Discharge Time (s)]]/3600,3)</f>
        <v>28.184999999999999</v>
      </c>
    </row>
    <row r="6033" spans="1:10">
      <c r="A6033" t="s">
        <v>10</v>
      </c>
      <c r="B6033">
        <v>8</v>
      </c>
      <c r="C6033" s="13">
        <v>25</v>
      </c>
      <c r="D6033" t="str">
        <f>IF(OR(MOD((Table1[[#This Row],[Cycle]])-1,8)=0,Table1[[#This Row],[Cycle]]=1),"Yes","No")</f>
        <v>Yes</v>
      </c>
      <c r="E6033">
        <v>1.6779381047664001E-2</v>
      </c>
      <c r="F6033">
        <f t="shared" si="101"/>
        <v>16.779381047664</v>
      </c>
      <c r="H6033">
        <v>1.3616154193878174</v>
      </c>
      <c r="I6033">
        <v>101022.81373828126</v>
      </c>
      <c r="J6033">
        <f>ROUND(Table1[[#This Row],[Discharge Time (s)]]/3600,3)</f>
        <v>28.062000000000001</v>
      </c>
    </row>
    <row r="6034" spans="1:10">
      <c r="A6034" t="s">
        <v>10</v>
      </c>
      <c r="B6034">
        <v>8</v>
      </c>
      <c r="C6034" s="13">
        <v>33</v>
      </c>
      <c r="D6034" t="str">
        <f>IF(OR(MOD((Table1[[#This Row],[Cycle]])-1,8)=0,Table1[[#This Row],[Cycle]]=1),"Yes","No")</f>
        <v>Yes</v>
      </c>
      <c r="E6034">
        <v>1.6716124767236998E-2</v>
      </c>
      <c r="F6034">
        <f t="shared" si="101"/>
        <v>16.716124767236998</v>
      </c>
      <c r="H6034">
        <v>1.4926247596740723</v>
      </c>
      <c r="I6034">
        <v>100630.34455719776</v>
      </c>
      <c r="J6034">
        <f>ROUND(Table1[[#This Row],[Discharge Time (s)]]/3600,3)</f>
        <v>27.952999999999999</v>
      </c>
    </row>
    <row r="6035" spans="1:10">
      <c r="A6035" t="s">
        <v>10</v>
      </c>
      <c r="B6035">
        <v>8</v>
      </c>
      <c r="C6035" s="13">
        <v>41</v>
      </c>
      <c r="D6035" t="str">
        <f>IF(OR(MOD((Table1[[#This Row],[Cycle]])-1,8)=0,Table1[[#This Row],[Cycle]]=1),"Yes","No")</f>
        <v>Yes</v>
      </c>
      <c r="E6035">
        <v>1.6671175191824001E-2</v>
      </c>
      <c r="F6035">
        <f t="shared" si="101"/>
        <v>16.671175191824002</v>
      </c>
      <c r="H6035">
        <v>1.4487240314483643</v>
      </c>
      <c r="I6035">
        <v>100537.70404127469</v>
      </c>
      <c r="J6035">
        <f>ROUND(Table1[[#This Row],[Discharge Time (s)]]/3600,3)</f>
        <v>27.927</v>
      </c>
    </row>
    <row r="6036" spans="1:10">
      <c r="A6036" t="s">
        <v>10</v>
      </c>
      <c r="B6036">
        <v>8</v>
      </c>
      <c r="C6036" s="13">
        <v>49</v>
      </c>
      <c r="D6036" t="str">
        <f>IF(OR(MOD((Table1[[#This Row],[Cycle]])-1,8)=0,Table1[[#This Row],[Cycle]]=1),"Yes","No")</f>
        <v>Yes</v>
      </c>
      <c r="E6036">
        <v>1.6626972640092001E-2</v>
      </c>
      <c r="F6036">
        <f t="shared" si="101"/>
        <v>16.626972640091999</v>
      </c>
      <c r="H6036">
        <v>1.450200080871582</v>
      </c>
      <c r="I6036">
        <v>100174.30440646972</v>
      </c>
      <c r="J6036">
        <f>ROUND(Table1[[#This Row],[Discharge Time (s)]]/3600,3)</f>
        <v>27.826000000000001</v>
      </c>
    </row>
    <row r="6037" spans="1:10">
      <c r="A6037" t="s">
        <v>10</v>
      </c>
      <c r="B6037">
        <v>8</v>
      </c>
      <c r="C6037" s="13">
        <v>57</v>
      </c>
      <c r="D6037" t="str">
        <f>IF(OR(MOD((Table1[[#This Row],[Cycle]])-1,8)=0,Table1[[#This Row],[Cycle]]=1),"Yes","No")</f>
        <v>Yes</v>
      </c>
      <c r="E6037">
        <v>1.6584750740093999E-2</v>
      </c>
      <c r="F6037">
        <f t="shared" si="101"/>
        <v>16.584750740093998</v>
      </c>
      <c r="H6037">
        <v>1.5373077392578125</v>
      </c>
      <c r="I6037">
        <v>99819.621638467346</v>
      </c>
      <c r="J6037">
        <f>ROUND(Table1[[#This Row],[Discharge Time (s)]]/3600,3)</f>
        <v>27.728000000000002</v>
      </c>
    </row>
    <row r="6038" spans="1:10">
      <c r="A6038" t="s">
        <v>10</v>
      </c>
      <c r="B6038">
        <v>8</v>
      </c>
      <c r="C6038" s="13">
        <v>65</v>
      </c>
      <c r="D6038" t="str">
        <f>IF(OR(MOD((Table1[[#This Row],[Cycle]])-1,8)=0,Table1[[#This Row],[Cycle]]=1),"Yes","No")</f>
        <v>Yes</v>
      </c>
      <c r="E6038">
        <v>1.6542392454126999E-2</v>
      </c>
      <c r="F6038">
        <f t="shared" si="101"/>
        <v>16.542392454127</v>
      </c>
      <c r="H6038">
        <v>1.450200080871582</v>
      </c>
      <c r="I6038">
        <v>99588.594119987494</v>
      </c>
      <c r="J6038">
        <f>ROUND(Table1[[#This Row],[Discharge Time (s)]]/3600,3)</f>
        <v>27.663</v>
      </c>
    </row>
    <row r="6039" spans="1:10">
      <c r="A6039" t="s">
        <v>10</v>
      </c>
      <c r="B6039">
        <v>8</v>
      </c>
      <c r="C6039" s="13">
        <v>73</v>
      </c>
      <c r="D6039" t="str">
        <f>IF(OR(MOD((Table1[[#This Row],[Cycle]])-1,8)=0,Table1[[#This Row],[Cycle]]=1),"Yes","No")</f>
        <v>Yes</v>
      </c>
      <c r="E6039">
        <v>1.6502026116105999E-2</v>
      </c>
      <c r="F6039">
        <f t="shared" si="101"/>
        <v>16.502026116105998</v>
      </c>
      <c r="H6039">
        <v>1.6235007047653198</v>
      </c>
      <c r="I6039">
        <v>99349.040003356582</v>
      </c>
      <c r="J6039">
        <f>ROUND(Table1[[#This Row],[Discharge Time (s)]]/3600,3)</f>
        <v>27.597000000000001</v>
      </c>
    </row>
    <row r="6040" spans="1:10">
      <c r="A6040" t="s">
        <v>10</v>
      </c>
      <c r="B6040">
        <v>8</v>
      </c>
      <c r="C6040" s="13">
        <v>81</v>
      </c>
      <c r="D6040" t="str">
        <f>IF(OR(MOD((Table1[[#This Row],[Cycle]])-1,8)=0,Table1[[#This Row],[Cycle]]=1),"Yes","No")</f>
        <v>Yes</v>
      </c>
      <c r="E6040">
        <v>1.6461342709722999E-2</v>
      </c>
      <c r="F6040">
        <f t="shared" si="101"/>
        <v>16.461342709722999</v>
      </c>
      <c r="H6040">
        <v>1.6235007047653198</v>
      </c>
      <c r="I6040">
        <v>98859.259767303578</v>
      </c>
      <c r="J6040">
        <f>ROUND(Table1[[#This Row],[Discharge Time (s)]]/3600,3)</f>
        <v>27.460999999999999</v>
      </c>
    </row>
    <row r="6041" spans="1:10">
      <c r="A6041" t="s">
        <v>10</v>
      </c>
      <c r="B6041">
        <v>8</v>
      </c>
      <c r="C6041" s="13">
        <v>89</v>
      </c>
      <c r="D6041" t="str">
        <f>IF(OR(MOD((Table1[[#This Row],[Cycle]])-1,8)=0,Table1[[#This Row],[Cycle]]=1),"Yes","No")</f>
        <v>Yes</v>
      </c>
      <c r="E6041">
        <v>1.64245578845E-2</v>
      </c>
      <c r="F6041">
        <f t="shared" si="101"/>
        <v>16.4245578845</v>
      </c>
      <c r="H6041">
        <v>1.5812308788299561</v>
      </c>
      <c r="I6041">
        <v>98726.658979736108</v>
      </c>
      <c r="J6041">
        <f>ROUND(Table1[[#This Row],[Discharge Time (s)]]/3600,3)</f>
        <v>27.423999999999999</v>
      </c>
    </row>
    <row r="6042" spans="1:10">
      <c r="A6042" t="s">
        <v>10</v>
      </c>
      <c r="B6042">
        <v>8</v>
      </c>
      <c r="C6042" s="13">
        <v>97</v>
      </c>
      <c r="D6042" t="str">
        <f>IF(OR(MOD((Table1[[#This Row],[Cycle]])-1,8)=0,Table1[[#This Row],[Cycle]]=1),"Yes","No")</f>
        <v>Yes</v>
      </c>
      <c r="E6042">
        <v>1.6386984711042E-2</v>
      </c>
      <c r="F6042">
        <f t="shared" si="101"/>
        <v>16.386984711042</v>
      </c>
      <c r="H6042">
        <v>1.5812308788299561</v>
      </c>
      <c r="I6042">
        <v>98604.568783853523</v>
      </c>
      <c r="J6042">
        <f>ROUND(Table1[[#This Row],[Discharge Time (s)]]/3600,3)</f>
        <v>27.39</v>
      </c>
    </row>
    <row r="6043" spans="1:10">
      <c r="A6043" t="s">
        <v>10</v>
      </c>
      <c r="B6043">
        <v>8</v>
      </c>
      <c r="C6043" s="13">
        <v>105</v>
      </c>
      <c r="D6043" t="str">
        <f>IF(OR(MOD((Table1[[#This Row],[Cycle]])-1,8)=0,Table1[[#This Row],[Cycle]]=1),"Yes","No")</f>
        <v>Yes</v>
      </c>
      <c r="E6043">
        <v>1.6357928495814002E-2</v>
      </c>
      <c r="F6043">
        <f t="shared" si="101"/>
        <v>16.357928495814001</v>
      </c>
      <c r="H6043">
        <v>1.6690770387649536</v>
      </c>
      <c r="I6043">
        <v>98391.530704919889</v>
      </c>
      <c r="J6043">
        <f>ROUND(Table1[[#This Row],[Discharge Time (s)]]/3600,3)</f>
        <v>27.331</v>
      </c>
    </row>
    <row r="6044" spans="1:10">
      <c r="A6044" t="s">
        <v>10</v>
      </c>
      <c r="B6044">
        <v>8</v>
      </c>
      <c r="C6044" s="13">
        <v>113</v>
      </c>
      <c r="D6044" t="str">
        <f>IF(OR(MOD((Table1[[#This Row],[Cycle]])-1,8)=0,Table1[[#This Row],[Cycle]]=1),"Yes","No")</f>
        <v>Yes</v>
      </c>
      <c r="E6044">
        <v>1.6323164082749999E-2</v>
      </c>
      <c r="F6044">
        <f t="shared" si="101"/>
        <v>16.323164082749997</v>
      </c>
      <c r="H6044">
        <v>1.7130000591278076</v>
      </c>
      <c r="I6044">
        <v>98129.672373408423</v>
      </c>
      <c r="J6044">
        <f>ROUND(Table1[[#This Row],[Discharge Time (s)]]/3600,3)</f>
        <v>27.257999999999999</v>
      </c>
    </row>
    <row r="6045" spans="1:10">
      <c r="A6045" t="s">
        <v>10</v>
      </c>
      <c r="B6045">
        <v>8</v>
      </c>
      <c r="C6045" s="13">
        <v>121</v>
      </c>
      <c r="D6045" t="str">
        <f>IF(OR(MOD((Table1[[#This Row],[Cycle]])-1,8)=0,Table1[[#This Row],[Cycle]]=1),"Yes","No")</f>
        <v>Yes</v>
      </c>
      <c r="E6045">
        <v>1.6271102168926001E-2</v>
      </c>
      <c r="F6045">
        <f t="shared" si="101"/>
        <v>16.271102168925999</v>
      </c>
      <c r="H6045">
        <v>1.7587140798568726</v>
      </c>
      <c r="I6045">
        <v>97810.492969996441</v>
      </c>
      <c r="J6045">
        <f>ROUND(Table1[[#This Row],[Discharge Time (s)]]/3600,3)</f>
        <v>27.17</v>
      </c>
    </row>
    <row r="6046" spans="1:10">
      <c r="A6046" t="s">
        <v>10</v>
      </c>
      <c r="B6046">
        <v>8</v>
      </c>
      <c r="C6046" s="13">
        <v>129</v>
      </c>
      <c r="D6046" t="str">
        <f>IF(OR(MOD((Table1[[#This Row],[Cycle]])-1,8)=0,Table1[[#This Row],[Cycle]]=1),"Yes","No")</f>
        <v>Yes</v>
      </c>
      <c r="E6046">
        <v>1.6241300939564E-2</v>
      </c>
      <c r="F6046">
        <f t="shared" si="101"/>
        <v>16.241300939563999</v>
      </c>
      <c r="H6046">
        <v>1.7999298572540283</v>
      </c>
      <c r="I6046">
        <v>97594.393558794531</v>
      </c>
      <c r="J6046">
        <f>ROUND(Table1[[#This Row],[Discharge Time (s)]]/3600,3)</f>
        <v>27.11</v>
      </c>
    </row>
    <row r="6047" spans="1:10">
      <c r="A6047" t="s">
        <v>10</v>
      </c>
      <c r="B6047">
        <v>8</v>
      </c>
      <c r="C6047" s="13">
        <v>137</v>
      </c>
      <c r="D6047" t="str">
        <f>IF(OR(MOD((Table1[[#This Row],[Cycle]])-1,8)=0,Table1[[#This Row],[Cycle]]=1),"Yes","No")</f>
        <v>Yes</v>
      </c>
      <c r="E6047">
        <v>1.6215909312498E-2</v>
      </c>
      <c r="F6047">
        <f t="shared" si="101"/>
        <v>16.215909312497999</v>
      </c>
      <c r="H6047">
        <v>1.8438305854797363</v>
      </c>
      <c r="I6047">
        <v>97402.703368177783</v>
      </c>
      <c r="J6047">
        <f>ROUND(Table1[[#This Row],[Discharge Time (s)]]/3600,3)</f>
        <v>27.056000000000001</v>
      </c>
    </row>
    <row r="6048" spans="1:10">
      <c r="A6048" t="s">
        <v>10</v>
      </c>
      <c r="B6048">
        <v>8</v>
      </c>
      <c r="C6048" s="13">
        <v>145</v>
      </c>
      <c r="D6048" t="str">
        <f>IF(OR(MOD((Table1[[#This Row],[Cycle]])-1,8)=0,Table1[[#This Row],[Cycle]]=1),"Yes","No")</f>
        <v>Yes</v>
      </c>
      <c r="E6048">
        <v>1.6176895923030999E-2</v>
      </c>
      <c r="F6048">
        <f t="shared" si="101"/>
        <v>16.176895923030997</v>
      </c>
      <c r="H6048">
        <v>1.8877313137054443</v>
      </c>
      <c r="I6048">
        <v>97149.250899994542</v>
      </c>
      <c r="J6048">
        <f>ROUND(Table1[[#This Row],[Discharge Time (s)]]/3600,3)</f>
        <v>26.986000000000001</v>
      </c>
    </row>
    <row r="6049" spans="1:10">
      <c r="A6049" t="s">
        <v>10</v>
      </c>
      <c r="B6049">
        <v>8</v>
      </c>
      <c r="C6049" s="13">
        <v>153</v>
      </c>
      <c r="D6049" t="str">
        <f>IF(OR(MOD((Table1[[#This Row],[Cycle]])-1,8)=0,Table1[[#This Row],[Cycle]]=1),"Yes","No")</f>
        <v>Yes</v>
      </c>
      <c r="E6049">
        <v>1.6150729263809002E-2</v>
      </c>
      <c r="F6049">
        <f t="shared" si="101"/>
        <v>16.150729263809001</v>
      </c>
      <c r="H6049">
        <v>1.8886923789978027</v>
      </c>
      <c r="I6049">
        <v>96935.319360985799</v>
      </c>
      <c r="J6049">
        <f>ROUND(Table1[[#This Row],[Discharge Time (s)]]/3600,3)</f>
        <v>26.925999999999998</v>
      </c>
    </row>
    <row r="6050" spans="1:10">
      <c r="A6050" t="s">
        <v>10</v>
      </c>
      <c r="B6050">
        <v>8</v>
      </c>
      <c r="C6050" s="13">
        <v>161</v>
      </c>
      <c r="D6050" t="str">
        <f>IF(OR(MOD((Table1[[#This Row],[Cycle]])-1,8)=0,Table1[[#This Row],[Cycle]]=1),"Yes","No")</f>
        <v>Yes</v>
      </c>
      <c r="E6050">
        <v>1.6125008840866002E-2</v>
      </c>
      <c r="F6050">
        <f t="shared" si="101"/>
        <v>16.125008840866002</v>
      </c>
      <c r="H6050">
        <v>1.8447692394256592</v>
      </c>
      <c r="I6050">
        <v>96758.605223807637</v>
      </c>
      <c r="J6050">
        <f>ROUND(Table1[[#This Row],[Discharge Time (s)]]/3600,3)</f>
        <v>26.876999999999999</v>
      </c>
    </row>
    <row r="6051" spans="1:10">
      <c r="A6051" t="s">
        <v>10</v>
      </c>
      <c r="B6051">
        <v>8</v>
      </c>
      <c r="C6051" s="13">
        <v>169</v>
      </c>
      <c r="D6051" t="str">
        <f>IF(OR(MOD((Table1[[#This Row],[Cycle]])-1,8)=0,Table1[[#This Row],[Cycle]]=1),"Yes","No")</f>
        <v>Yes</v>
      </c>
      <c r="E6051">
        <v>1.6087787209261E-2</v>
      </c>
      <c r="F6051">
        <f t="shared" si="101"/>
        <v>16.087787209260998</v>
      </c>
      <c r="H6051">
        <v>1.8886923789978027</v>
      </c>
      <c r="I6051">
        <v>96449.840404356713</v>
      </c>
      <c r="J6051">
        <f>ROUND(Table1[[#This Row],[Discharge Time (s)]]/3600,3)</f>
        <v>26.792000000000002</v>
      </c>
    </row>
    <row r="6052" spans="1:10">
      <c r="A6052" t="s">
        <v>10</v>
      </c>
      <c r="B6052">
        <v>8</v>
      </c>
      <c r="C6052" s="13">
        <v>177</v>
      </c>
      <c r="D6052" t="str">
        <f>IF(OR(MOD((Table1[[#This Row],[Cycle]])-1,8)=0,Table1[[#This Row],[Cycle]]=1),"Yes","No")</f>
        <v>Yes</v>
      </c>
      <c r="E6052">
        <v>1.6066062037941999E-2</v>
      </c>
      <c r="F6052">
        <f t="shared" si="101"/>
        <v>16.066062037942</v>
      </c>
      <c r="H6052">
        <v>1.8877313137054443</v>
      </c>
      <c r="I6052">
        <v>96398.927775773322</v>
      </c>
      <c r="J6052">
        <f>ROUND(Table1[[#This Row],[Discharge Time (s)]]/3600,3)</f>
        <v>26.777000000000001</v>
      </c>
    </row>
    <row r="6053" spans="1:10">
      <c r="A6053" t="s">
        <v>10</v>
      </c>
      <c r="B6053">
        <v>8</v>
      </c>
      <c r="C6053" s="13">
        <v>185</v>
      </c>
      <c r="D6053" t="str">
        <f>IF(OR(MOD((Table1[[#This Row],[Cycle]])-1,8)=0,Table1[[#This Row],[Cycle]]=1),"Yes","No")</f>
        <v>Yes</v>
      </c>
      <c r="E6053">
        <v>1.6041004395120999E-2</v>
      </c>
      <c r="F6053">
        <f t="shared" si="101"/>
        <v>16.041004395121</v>
      </c>
      <c r="H6053">
        <v>1.8896546363830566</v>
      </c>
      <c r="I6053">
        <v>95559.547413342982</v>
      </c>
      <c r="J6053">
        <f>ROUND(Table1[[#This Row],[Discharge Time (s)]]/3600,3)</f>
        <v>26.544</v>
      </c>
    </row>
    <row r="6054" spans="1:10">
      <c r="A6054" t="s">
        <v>10</v>
      </c>
      <c r="B6054">
        <v>8</v>
      </c>
      <c r="C6054" s="13">
        <v>193</v>
      </c>
      <c r="D6054" t="str">
        <f>IF(OR(MOD((Table1[[#This Row],[Cycle]])-1,8)=0,Table1[[#This Row],[Cycle]]=1),"Yes","No")</f>
        <v>Yes</v>
      </c>
      <c r="E6054">
        <v>1.6007040716129999E-2</v>
      </c>
      <c r="F6054">
        <f t="shared" si="101"/>
        <v>16.00704071613</v>
      </c>
      <c r="H6054">
        <v>2.0622847080230713</v>
      </c>
      <c r="I6054">
        <v>95801.222310480676</v>
      </c>
      <c r="J6054">
        <f>ROUND(Table1[[#This Row],[Discharge Time (s)]]/3600,3)</f>
        <v>26.611000000000001</v>
      </c>
    </row>
    <row r="6055" spans="1:10">
      <c r="A6055" t="s">
        <v>10</v>
      </c>
      <c r="B6055">
        <v>8</v>
      </c>
      <c r="C6055" s="13">
        <v>201</v>
      </c>
      <c r="D6055" t="str">
        <f>IF(OR(MOD((Table1[[#This Row],[Cycle]])-1,8)=0,Table1[[#This Row],[Cycle]]=1),"Yes","No")</f>
        <v>Yes</v>
      </c>
      <c r="E6055">
        <v>1.5969636999065E-2</v>
      </c>
      <c r="F6055">
        <f t="shared" si="101"/>
        <v>15.969636999064999</v>
      </c>
      <c r="H6055">
        <v>1.9765385389328003</v>
      </c>
      <c r="I6055">
        <v>95636.566011485163</v>
      </c>
      <c r="J6055">
        <f>ROUND(Table1[[#This Row],[Discharge Time (s)]]/3600,3)</f>
        <v>26.565999999999999</v>
      </c>
    </row>
    <row r="6056" spans="1:10">
      <c r="A6056" t="s">
        <v>10</v>
      </c>
      <c r="B6056">
        <v>8</v>
      </c>
      <c r="C6056">
        <v>205</v>
      </c>
      <c r="D6056" t="str">
        <f>IF(OR(MOD((Table1[[#This Row],[Cycle]])-1,8)=0,Table1[[#This Row],[Cycle]]=1),"Yes","No")</f>
        <v>No</v>
      </c>
      <c r="E6056">
        <v>1.0181870213651001E-2</v>
      </c>
      <c r="F6056">
        <f t="shared" si="101"/>
        <v>10.181870213651001</v>
      </c>
      <c r="H6056">
        <v>2.0622847080230713</v>
      </c>
      <c r="I6056">
        <v>57600.038007329611</v>
      </c>
      <c r="J6056">
        <f>ROUND(Table1[[#This Row],[Discharge Time (s)]]/3600,3)</f>
        <v>16</v>
      </c>
    </row>
    <row r="6057" spans="1:10">
      <c r="A6057" t="s">
        <v>10</v>
      </c>
      <c r="B6057">
        <v>8</v>
      </c>
      <c r="C6057">
        <v>206</v>
      </c>
      <c r="D6057" t="str">
        <f>IF(OR(MOD((Table1[[#This Row],[Cycle]])-1,8)=0,Table1[[#This Row],[Cycle]]=1),"Yes","No")</f>
        <v>No</v>
      </c>
      <c r="E6057">
        <v>1.0175005192558E-2</v>
      </c>
      <c r="F6057">
        <f t="shared" si="101"/>
        <v>10.175005192558</v>
      </c>
      <c r="H6057">
        <v>2.0633342266082764</v>
      </c>
      <c r="I6057">
        <v>57600.037882764751</v>
      </c>
      <c r="J6057">
        <f>ROUND(Table1[[#This Row],[Discharge Time (s)]]/3600,3)</f>
        <v>16</v>
      </c>
    </row>
    <row r="6058" spans="1:10">
      <c r="A6058" t="s">
        <v>10</v>
      </c>
      <c r="B6058">
        <v>8</v>
      </c>
      <c r="C6058">
        <v>207</v>
      </c>
      <c r="D6058" t="str">
        <f>IF(OR(MOD((Table1[[#This Row],[Cycle]])-1,8)=0,Table1[[#This Row],[Cycle]]=1),"Yes","No")</f>
        <v>No</v>
      </c>
      <c r="E6058">
        <v>1.0167739416030001E-2</v>
      </c>
      <c r="F6058">
        <f t="shared" si="101"/>
        <v>10.167739416030001</v>
      </c>
      <c r="H6058">
        <v>2.0194334983825684</v>
      </c>
      <c r="I6058">
        <v>57600.038121857608</v>
      </c>
      <c r="J6058">
        <f>ROUND(Table1[[#This Row],[Discharge Time (s)]]/3600,3)</f>
        <v>16</v>
      </c>
    </row>
    <row r="6059" spans="1:10">
      <c r="A6059" t="s">
        <v>10</v>
      </c>
      <c r="B6059">
        <v>8</v>
      </c>
      <c r="C6059">
        <v>208</v>
      </c>
      <c r="D6059" t="str">
        <f>IF(OR(MOD((Table1[[#This Row],[Cycle]])-1,8)=0,Table1[[#This Row],[Cycle]]=1),"Yes","No")</f>
        <v>No</v>
      </c>
      <c r="E6059">
        <v>0</v>
      </c>
      <c r="F6059">
        <f t="shared" si="101"/>
        <v>0</v>
      </c>
      <c r="H6059">
        <v>2.0194334983825684</v>
      </c>
      <c r="I6059">
        <v>0</v>
      </c>
      <c r="J6059">
        <f>ROUND(Table1[[#This Row],[Discharge Time (s)]]/3600,3)</f>
        <v>0</v>
      </c>
    </row>
    <row r="6060" spans="1:10">
      <c r="A6060" t="s">
        <v>10</v>
      </c>
      <c r="B6060">
        <v>8</v>
      </c>
      <c r="C6060">
        <v>209</v>
      </c>
      <c r="D6060" t="str">
        <f>IF(OR(MOD((Table1[[#This Row],[Cycle]])-1,8)=0,Table1[[#This Row],[Cycle]]=1),"Yes","No")</f>
        <v>Yes</v>
      </c>
      <c r="E6060">
        <v>1.5950587431660002E-2</v>
      </c>
      <c r="F6060">
        <f t="shared" si="101"/>
        <v>15.950587431660001</v>
      </c>
      <c r="H6060">
        <v>2.0194334983825684</v>
      </c>
      <c r="I6060">
        <v>95553.689629792963</v>
      </c>
      <c r="J6060">
        <f>ROUND(Table1[[#This Row],[Discharge Time (s)]]/3600,3)</f>
        <v>26.542999999999999</v>
      </c>
    </row>
    <row r="6061" spans="1:10">
      <c r="A6061" t="s">
        <v>10</v>
      </c>
      <c r="B6061">
        <v>8</v>
      </c>
      <c r="C6061">
        <v>210</v>
      </c>
      <c r="D6061" t="str">
        <f>IF(OR(MOD((Table1[[#This Row],[Cycle]])-1,8)=0,Table1[[#This Row],[Cycle]]=1),"Yes","No")</f>
        <v>No</v>
      </c>
      <c r="E6061">
        <v>1.0174671289183E-2</v>
      </c>
      <c r="F6061">
        <f t="shared" si="101"/>
        <v>10.174671289182999</v>
      </c>
      <c r="H6061">
        <v>2.1533272266387939</v>
      </c>
      <c r="I6061">
        <v>57602.003018858275</v>
      </c>
      <c r="J6061">
        <f>ROUND(Table1[[#This Row],[Discharge Time (s)]]/3600,3)</f>
        <v>16.001000000000001</v>
      </c>
    </row>
    <row r="6062" spans="1:10">
      <c r="A6062" t="s">
        <v>10</v>
      </c>
      <c r="B6062">
        <v>8</v>
      </c>
      <c r="C6062">
        <v>211</v>
      </c>
      <c r="D6062" t="str">
        <f>IF(OR(MOD((Table1[[#This Row],[Cycle]])-1,8)=0,Table1[[#This Row],[Cycle]]=1),"Yes","No")</f>
        <v>No</v>
      </c>
      <c r="E6062">
        <v>1.0172932666307E-2</v>
      </c>
      <c r="F6062">
        <f t="shared" si="101"/>
        <v>10.172932666307</v>
      </c>
      <c r="H6062">
        <v>1.9765385389328003</v>
      </c>
      <c r="I6062">
        <v>57600.039256033779</v>
      </c>
      <c r="J6062">
        <f>ROUND(Table1[[#This Row],[Discharge Time (s)]]/3600,3)</f>
        <v>16</v>
      </c>
    </row>
    <row r="6063" spans="1:10">
      <c r="A6063" t="s">
        <v>10</v>
      </c>
      <c r="B6063">
        <v>8</v>
      </c>
      <c r="C6063">
        <v>212</v>
      </c>
      <c r="D6063" t="str">
        <f>IF(OR(MOD((Table1[[#This Row],[Cycle]])-1,8)=0,Table1[[#This Row],[Cycle]]=1),"Yes","No")</f>
        <v>No</v>
      </c>
      <c r="E6063">
        <v>1.0172295218677E-2</v>
      </c>
      <c r="F6063">
        <f t="shared" si="101"/>
        <v>10.172295218677</v>
      </c>
      <c r="H6063">
        <v>1.9336000680923462</v>
      </c>
      <c r="I6063">
        <v>57600.037446112779</v>
      </c>
      <c r="J6063">
        <f>ROUND(Table1[[#This Row],[Discharge Time (s)]]/3600,3)</f>
        <v>16</v>
      </c>
    </row>
    <row r="6064" spans="1:10">
      <c r="A6064" t="s">
        <v>10</v>
      </c>
      <c r="B6064">
        <v>8</v>
      </c>
      <c r="C6064">
        <v>213</v>
      </c>
      <c r="D6064" t="str">
        <f>IF(OR(MOD((Table1[[#This Row],[Cycle]])-1,8)=0,Table1[[#This Row],[Cycle]]=1),"Yes","No")</f>
        <v>No</v>
      </c>
      <c r="E6064">
        <v>1.0176231737171E-2</v>
      </c>
      <c r="F6064">
        <f t="shared" si="101"/>
        <v>10.176231737171001</v>
      </c>
      <c r="H6064">
        <v>1.9755327701568604</v>
      </c>
      <c r="I6064">
        <v>57600.023488090061</v>
      </c>
      <c r="J6064">
        <f>ROUND(Table1[[#This Row],[Discharge Time (s)]]/3600,3)</f>
        <v>16</v>
      </c>
    </row>
    <row r="6065" spans="1:10">
      <c r="A6065" t="s">
        <v>10</v>
      </c>
      <c r="B6065">
        <v>8</v>
      </c>
      <c r="C6065">
        <v>214</v>
      </c>
      <c r="D6065" t="str">
        <f>IF(OR(MOD((Table1[[#This Row],[Cycle]])-1,8)=0,Table1[[#This Row],[Cycle]]=1),"Yes","No")</f>
        <v>No</v>
      </c>
      <c r="E6065">
        <v>1.017644588347E-2</v>
      </c>
      <c r="F6065">
        <f t="shared" si="101"/>
        <v>10.176445883469999</v>
      </c>
      <c r="H6065">
        <v>1.9336000680923462</v>
      </c>
      <c r="I6065">
        <v>57600.036338720063</v>
      </c>
      <c r="J6065">
        <f>ROUND(Table1[[#This Row],[Discharge Time (s)]]/3600,3)</f>
        <v>16</v>
      </c>
    </row>
    <row r="6066" spans="1:10">
      <c r="A6066" t="s">
        <v>10</v>
      </c>
      <c r="B6066">
        <v>8</v>
      </c>
      <c r="C6066">
        <v>215</v>
      </c>
      <c r="D6066" t="str">
        <f>IF(OR(MOD((Table1[[#This Row],[Cycle]])-1,8)=0,Table1[[#This Row],[Cycle]]=1),"Yes","No")</f>
        <v>No</v>
      </c>
      <c r="E6066">
        <v>1.0174138018252E-2</v>
      </c>
      <c r="F6066">
        <f t="shared" si="101"/>
        <v>10.174138018252</v>
      </c>
      <c r="H6066">
        <v>2.1511356830596924</v>
      </c>
      <c r="I6066">
        <v>57600.037665901167</v>
      </c>
      <c r="J6066">
        <f>ROUND(Table1[[#This Row],[Discharge Time (s)]]/3600,3)</f>
        <v>16</v>
      </c>
    </row>
    <row r="6067" spans="1:10">
      <c r="A6067" t="s">
        <v>10</v>
      </c>
      <c r="B6067">
        <v>8</v>
      </c>
      <c r="C6067">
        <v>216</v>
      </c>
      <c r="D6067" t="str">
        <f>IF(OR(MOD((Table1[[#This Row],[Cycle]])-1,8)=0,Table1[[#This Row],[Cycle]]=1),"Yes","No")</f>
        <v>No</v>
      </c>
      <c r="E6067">
        <v>0</v>
      </c>
      <c r="F6067">
        <f t="shared" si="101"/>
        <v>0</v>
      </c>
      <c r="H6067">
        <v>2.1511356830596924</v>
      </c>
      <c r="I6067">
        <v>0</v>
      </c>
      <c r="J6067">
        <f>ROUND(Table1[[#This Row],[Discharge Time (s)]]/3600,3)</f>
        <v>0</v>
      </c>
    </row>
    <row r="6068" spans="1:10">
      <c r="A6068" t="s">
        <v>10</v>
      </c>
      <c r="B6068">
        <v>8</v>
      </c>
      <c r="C6068">
        <v>217</v>
      </c>
      <c r="D6068" t="str">
        <f>IF(OR(MOD((Table1[[#This Row],[Cycle]])-1,8)=0,Table1[[#This Row],[Cycle]]=1),"Yes","No")</f>
        <v>Yes</v>
      </c>
      <c r="E6068">
        <v>1.5932321349190998E-2</v>
      </c>
      <c r="F6068">
        <f t="shared" si="101"/>
        <v>15.932321349190998</v>
      </c>
      <c r="H6068">
        <v>2.0633342266082764</v>
      </c>
      <c r="I6068">
        <v>95403.801918240046</v>
      </c>
      <c r="J6068">
        <f>ROUND(Table1[[#This Row],[Discharge Time (s)]]/3600,3)</f>
        <v>26.501000000000001</v>
      </c>
    </row>
    <row r="6069" spans="1:10">
      <c r="A6069" t="s">
        <v>10</v>
      </c>
      <c r="B6069">
        <v>8</v>
      </c>
      <c r="C6069">
        <v>218</v>
      </c>
      <c r="D6069" t="str">
        <f>IF(OR(MOD((Table1[[#This Row],[Cycle]])-1,8)=0,Table1[[#This Row],[Cycle]]=1),"Yes","No")</f>
        <v>No</v>
      </c>
      <c r="E6069">
        <v>1.0178171825131E-2</v>
      </c>
      <c r="F6069">
        <f t="shared" si="101"/>
        <v>10.178171825130999</v>
      </c>
      <c r="H6069">
        <v>2.1939198970794678</v>
      </c>
      <c r="I6069">
        <v>57601.995023273528</v>
      </c>
      <c r="J6069">
        <f>ROUND(Table1[[#This Row],[Discharge Time (s)]]/3600,3)</f>
        <v>16.001000000000001</v>
      </c>
    </row>
    <row r="6070" spans="1:10">
      <c r="A6070" t="s">
        <v>10</v>
      </c>
      <c r="B6070">
        <v>8</v>
      </c>
      <c r="C6070">
        <v>219</v>
      </c>
      <c r="D6070" t="str">
        <f>IF(OR(MOD((Table1[[#This Row],[Cycle]])-1,8)=0,Table1[[#This Row],[Cycle]]=1),"Yes","No")</f>
        <v>No</v>
      </c>
      <c r="E6070">
        <v>1.0174011566367E-2</v>
      </c>
      <c r="F6070">
        <f t="shared" si="101"/>
        <v>10.174011566367</v>
      </c>
      <c r="H6070">
        <v>2.0204615592956543</v>
      </c>
      <c r="I6070">
        <v>57601.990138805486</v>
      </c>
      <c r="J6070">
        <f>ROUND(Table1[[#This Row],[Discharge Time (s)]]/3600,3)</f>
        <v>16.001000000000001</v>
      </c>
    </row>
    <row r="6071" spans="1:10">
      <c r="A6071" t="s">
        <v>10</v>
      </c>
      <c r="B6071">
        <v>8</v>
      </c>
      <c r="C6071">
        <v>220</v>
      </c>
      <c r="D6071" t="str">
        <f>IF(OR(MOD((Table1[[#This Row],[Cycle]])-1,8)=0,Table1[[#This Row],[Cycle]]=1),"Yes","No")</f>
        <v>No</v>
      </c>
      <c r="E6071">
        <v>1.0168777625493E-2</v>
      </c>
      <c r="F6071">
        <f t="shared" si="101"/>
        <v>10.168777625493</v>
      </c>
      <c r="H6071">
        <v>2.0204615592956543</v>
      </c>
      <c r="I6071">
        <v>57600.032554268531</v>
      </c>
      <c r="J6071">
        <f>ROUND(Table1[[#This Row],[Discharge Time (s)]]/3600,3)</f>
        <v>16</v>
      </c>
    </row>
    <row r="6072" spans="1:10">
      <c r="A6072" t="s">
        <v>10</v>
      </c>
      <c r="B6072">
        <v>8</v>
      </c>
      <c r="C6072">
        <v>221</v>
      </c>
      <c r="D6072" t="str">
        <f>IF(OR(MOD((Table1[[#This Row],[Cycle]])-1,8)=0,Table1[[#This Row],[Cycle]]=1),"Yes","No")</f>
        <v>No</v>
      </c>
      <c r="E6072">
        <v>1.0169104599919E-2</v>
      </c>
      <c r="F6072">
        <f t="shared" si="101"/>
        <v>10.169104599919001</v>
      </c>
      <c r="H6072">
        <v>2.1061630249023438</v>
      </c>
      <c r="I6072">
        <v>57600.040035137368</v>
      </c>
      <c r="J6072">
        <f>ROUND(Table1[[#This Row],[Discharge Time (s)]]/3600,3)</f>
        <v>16</v>
      </c>
    </row>
    <row r="6073" spans="1:10">
      <c r="A6073" t="s">
        <v>10</v>
      </c>
      <c r="B6073">
        <v>8</v>
      </c>
      <c r="C6073">
        <v>222</v>
      </c>
      <c r="D6073" t="str">
        <f>IF(OR(MOD((Table1[[#This Row],[Cycle]])-1,8)=0,Table1[[#This Row],[Cycle]]=1),"Yes","No")</f>
        <v>No</v>
      </c>
      <c r="E6073">
        <v>1.016369603616E-2</v>
      </c>
      <c r="F6073">
        <f t="shared" si="101"/>
        <v>10.163696036160001</v>
      </c>
      <c r="H6073">
        <v>2.0194334983825684</v>
      </c>
      <c r="I6073">
        <v>57600.029545051082</v>
      </c>
      <c r="J6073">
        <f>ROUND(Table1[[#This Row],[Discharge Time (s)]]/3600,3)</f>
        <v>16</v>
      </c>
    </row>
    <row r="6074" spans="1:10">
      <c r="A6074" t="s">
        <v>10</v>
      </c>
      <c r="B6074">
        <v>8</v>
      </c>
      <c r="C6074">
        <v>223</v>
      </c>
      <c r="D6074" t="str">
        <f>IF(OR(MOD((Table1[[#This Row],[Cycle]])-1,8)=0,Table1[[#This Row],[Cycle]]=1),"Yes","No")</f>
        <v>No</v>
      </c>
      <c r="E6074">
        <v>1.0170389301463001E-2</v>
      </c>
      <c r="F6074">
        <f t="shared" si="101"/>
        <v>10.170389301463</v>
      </c>
      <c r="H6074">
        <v>1.9345854520797729</v>
      </c>
      <c r="I6074">
        <v>57602.00348543904</v>
      </c>
      <c r="J6074">
        <f>ROUND(Table1[[#This Row],[Discharge Time (s)]]/3600,3)</f>
        <v>16.001000000000001</v>
      </c>
    </row>
    <row r="6075" spans="1:10">
      <c r="A6075" t="s">
        <v>10</v>
      </c>
      <c r="B6075">
        <v>8</v>
      </c>
      <c r="C6075">
        <v>224</v>
      </c>
      <c r="D6075" t="str">
        <f>IF(OR(MOD((Table1[[#This Row],[Cycle]])-1,8)=0,Table1[[#This Row],[Cycle]]=1),"Yes","No")</f>
        <v>No</v>
      </c>
      <c r="E6075">
        <v>0</v>
      </c>
      <c r="F6075">
        <f t="shared" si="101"/>
        <v>0</v>
      </c>
      <c r="H6075">
        <v>1.9345854520797729</v>
      </c>
      <c r="I6075">
        <v>0</v>
      </c>
      <c r="J6075">
        <f>ROUND(Table1[[#This Row],[Discharge Time (s)]]/3600,3)</f>
        <v>0</v>
      </c>
    </row>
    <row r="6076" spans="1:10">
      <c r="A6076" t="s">
        <v>10</v>
      </c>
      <c r="B6076">
        <v>8</v>
      </c>
      <c r="C6076">
        <v>225</v>
      </c>
      <c r="D6076" t="str">
        <f>IF(OR(MOD((Table1[[#This Row],[Cycle]])-1,8)=0,Table1[[#This Row],[Cycle]]=1),"Yes","No")</f>
        <v>Yes</v>
      </c>
      <c r="E6076">
        <v>1.5900185594813002E-2</v>
      </c>
      <c r="F6076">
        <f t="shared" si="101"/>
        <v>15.900185594813001</v>
      </c>
      <c r="H6076">
        <v>2.1489484310150146</v>
      </c>
      <c r="I6076">
        <v>95276.313644788839</v>
      </c>
      <c r="J6076">
        <f>ROUND(Table1[[#This Row],[Discharge Time (s)]]/3600,3)</f>
        <v>26.466000000000001</v>
      </c>
    </row>
    <row r="6077" spans="1:10">
      <c r="A6077" t="s">
        <v>10</v>
      </c>
      <c r="B6077">
        <v>8</v>
      </c>
      <c r="C6077">
        <v>226</v>
      </c>
      <c r="D6077" t="str">
        <f>IF(OR(MOD((Table1[[#This Row],[Cycle]])-1,8)=0,Table1[[#This Row],[Cycle]]=1),"Yes","No")</f>
        <v>No</v>
      </c>
      <c r="E6077">
        <v>1.017148047901E-2</v>
      </c>
      <c r="F6077">
        <f t="shared" si="101"/>
        <v>10.17148047901</v>
      </c>
      <c r="H6077">
        <v>2.2389371395111084</v>
      </c>
      <c r="I6077">
        <v>57602.002850833029</v>
      </c>
      <c r="J6077">
        <f>ROUND(Table1[[#This Row],[Discharge Time (s)]]/3600,3)</f>
        <v>16.001000000000001</v>
      </c>
    </row>
    <row r="6078" spans="1:10">
      <c r="A6078" t="s">
        <v>10</v>
      </c>
      <c r="B6078">
        <v>8</v>
      </c>
      <c r="C6078">
        <v>227</v>
      </c>
      <c r="D6078" t="str">
        <f>IF(OR(MOD((Table1[[#This Row],[Cycle]])-1,8)=0,Table1[[#This Row],[Cycle]]=1),"Yes","No")</f>
        <v>No</v>
      </c>
      <c r="E6078">
        <v>1.019739638742E-2</v>
      </c>
      <c r="F6078">
        <f t="shared" si="101"/>
        <v>10.19739638742</v>
      </c>
      <c r="H6078">
        <v>2.0204615592956543</v>
      </c>
      <c r="I6078">
        <v>57602.006981101367</v>
      </c>
      <c r="J6078">
        <f>ROUND(Table1[[#This Row],[Discharge Time (s)]]/3600,3)</f>
        <v>16.001000000000001</v>
      </c>
    </row>
    <row r="6079" spans="1:10">
      <c r="A6079" t="s">
        <v>10</v>
      </c>
      <c r="B6079">
        <v>8</v>
      </c>
      <c r="C6079">
        <v>228</v>
      </c>
      <c r="D6079" t="str">
        <f>IF(OR(MOD((Table1[[#This Row],[Cycle]])-1,8)=0,Table1[[#This Row],[Cycle]]=1),"Yes","No")</f>
        <v>No</v>
      </c>
      <c r="E6079">
        <v>1.0171985004364E-2</v>
      </c>
      <c r="F6079">
        <f t="shared" si="101"/>
        <v>10.171985004364</v>
      </c>
      <c r="H6079">
        <v>2.1072349548339844</v>
      </c>
      <c r="I6079">
        <v>57602.003213773649</v>
      </c>
      <c r="J6079">
        <f>ROUND(Table1[[#This Row],[Discharge Time (s)]]/3600,3)</f>
        <v>16.001000000000001</v>
      </c>
    </row>
    <row r="6080" spans="1:10">
      <c r="A6080" t="s">
        <v>10</v>
      </c>
      <c r="B6080">
        <v>8</v>
      </c>
      <c r="C6080">
        <v>229</v>
      </c>
      <c r="D6080" t="str">
        <f>IF(OR(MOD((Table1[[#This Row],[Cycle]])-1,8)=0,Table1[[#This Row],[Cycle]]=1),"Yes","No")</f>
        <v>No</v>
      </c>
      <c r="E6080">
        <v>1.0166443047104E-2</v>
      </c>
      <c r="F6080">
        <f t="shared" si="101"/>
        <v>10.166443047104</v>
      </c>
      <c r="H6080">
        <v>2.1072349548339844</v>
      </c>
      <c r="I6080">
        <v>57600.037821022488</v>
      </c>
      <c r="J6080">
        <f>ROUND(Table1[[#This Row],[Discharge Time (s)]]/3600,3)</f>
        <v>16</v>
      </c>
    </row>
    <row r="6081" spans="1:10">
      <c r="A6081" t="s">
        <v>10</v>
      </c>
      <c r="B6081">
        <v>8</v>
      </c>
      <c r="C6081">
        <v>230</v>
      </c>
      <c r="D6081" t="str">
        <f>IF(OR(MOD((Table1[[#This Row],[Cycle]])-1,8)=0,Table1[[#This Row],[Cycle]]=1),"Yes","No")</f>
        <v>No</v>
      </c>
      <c r="E6081">
        <v>1.0168576918357E-2</v>
      </c>
      <c r="F6081">
        <f t="shared" si="101"/>
        <v>10.168576918357001</v>
      </c>
      <c r="H6081">
        <v>2.0633342266082764</v>
      </c>
      <c r="I6081">
        <v>57600.050883483331</v>
      </c>
      <c r="J6081">
        <f>ROUND(Table1[[#This Row],[Discharge Time (s)]]/3600,3)</f>
        <v>16</v>
      </c>
    </row>
    <row r="6082" spans="1:10">
      <c r="A6082" t="s">
        <v>10</v>
      </c>
      <c r="B6082">
        <v>8</v>
      </c>
      <c r="C6082">
        <v>231</v>
      </c>
      <c r="D6082" t="str">
        <f>IF(OR(MOD((Table1[[#This Row],[Cycle]])-1,8)=0,Table1[[#This Row],[Cycle]]=1),"Yes","No")</f>
        <v>No</v>
      </c>
      <c r="E6082">
        <v>1.0172865327739001E-2</v>
      </c>
      <c r="F6082">
        <f t="shared" ref="F6082:F6145" si="102">1000*E6082</f>
        <v>10.172865327739</v>
      </c>
      <c r="H6082">
        <v>2.0214910507202148</v>
      </c>
      <c r="I6082">
        <v>57600.037919537557</v>
      </c>
      <c r="J6082">
        <f>ROUND(Table1[[#This Row],[Discharge Time (s)]]/3600,3)</f>
        <v>16</v>
      </c>
    </row>
    <row r="6083" spans="1:10">
      <c r="A6083" t="s">
        <v>10</v>
      </c>
      <c r="B6083">
        <v>8</v>
      </c>
      <c r="C6083">
        <v>232</v>
      </c>
      <c r="D6083" t="str">
        <f>IF(OR(MOD((Table1[[#This Row],[Cycle]])-1,8)=0,Table1[[#This Row],[Cycle]]=1),"Yes","No")</f>
        <v>No</v>
      </c>
      <c r="E6083">
        <v>0</v>
      </c>
      <c r="F6083">
        <f t="shared" si="102"/>
        <v>0</v>
      </c>
      <c r="H6083">
        <v>2.0214910507202148</v>
      </c>
      <c r="I6083">
        <v>0</v>
      </c>
      <c r="J6083">
        <f>ROUND(Table1[[#This Row],[Discharge Time (s)]]/3600,3)</f>
        <v>0</v>
      </c>
    </row>
    <row r="6084" spans="1:10">
      <c r="A6084" t="s">
        <v>10</v>
      </c>
      <c r="B6084">
        <v>8</v>
      </c>
      <c r="C6084">
        <v>233</v>
      </c>
      <c r="D6084" t="str">
        <f>IF(OR(MOD((Table1[[#This Row],[Cycle]])-1,8)=0,Table1[[#This Row],[Cycle]]=1),"Yes","No")</f>
        <v>Yes</v>
      </c>
      <c r="E6084">
        <v>1.5875469297383999E-2</v>
      </c>
      <c r="F6084">
        <f t="shared" si="102"/>
        <v>15.875469297383999</v>
      </c>
      <c r="H6084">
        <v>2.0643846988677979</v>
      </c>
      <c r="I6084">
        <v>95011.434693464209</v>
      </c>
      <c r="J6084">
        <f>ROUND(Table1[[#This Row],[Discharge Time (s)]]/3600,3)</f>
        <v>26.391999999999999</v>
      </c>
    </row>
    <row r="6085" spans="1:10">
      <c r="A6085" t="s">
        <v>10</v>
      </c>
      <c r="B6085">
        <v>8</v>
      </c>
      <c r="C6085">
        <v>234</v>
      </c>
      <c r="D6085" t="str">
        <f>IF(OR(MOD((Table1[[#This Row],[Cycle]])-1,8)=0,Table1[[#This Row],[Cycle]]=1),"Yes","No")</f>
        <v>No</v>
      </c>
      <c r="E6085">
        <v>1.0189548949105001E-2</v>
      </c>
      <c r="F6085">
        <f t="shared" si="102"/>
        <v>10.189548949105001</v>
      </c>
      <c r="H6085">
        <v>2.197272777557373</v>
      </c>
      <c r="I6085">
        <v>57600.037715617029</v>
      </c>
      <c r="J6085">
        <f>ROUND(Table1[[#This Row],[Discharge Time (s)]]/3600,3)</f>
        <v>16</v>
      </c>
    </row>
    <row r="6086" spans="1:10">
      <c r="A6086" t="s">
        <v>10</v>
      </c>
      <c r="B6086">
        <v>8</v>
      </c>
      <c r="C6086">
        <v>235</v>
      </c>
      <c r="D6086" t="str">
        <f>IF(OR(MOD((Table1[[#This Row],[Cycle]])-1,8)=0,Table1[[#This Row],[Cycle]]=1),"Yes","No")</f>
        <v>No</v>
      </c>
      <c r="E6086">
        <v>1.0190253468833E-2</v>
      </c>
      <c r="F6086">
        <f t="shared" si="102"/>
        <v>10.190253468832999</v>
      </c>
      <c r="H6086">
        <v>2.1511356830596924</v>
      </c>
      <c r="I6086">
        <v>57600.037760179905</v>
      </c>
      <c r="J6086">
        <f>ROUND(Table1[[#This Row],[Discharge Time (s)]]/3600,3)</f>
        <v>16</v>
      </c>
    </row>
    <row r="6087" spans="1:10">
      <c r="A6087" t="s">
        <v>10</v>
      </c>
      <c r="B6087">
        <v>8</v>
      </c>
      <c r="C6087">
        <v>236</v>
      </c>
      <c r="D6087" t="str">
        <f>IF(OR(MOD((Table1[[#This Row],[Cycle]])-1,8)=0,Table1[[#This Row],[Cycle]]=1),"Yes","No")</f>
        <v>No</v>
      </c>
      <c r="E6087">
        <v>1.0172624068283001E-2</v>
      </c>
      <c r="F6087">
        <f t="shared" si="102"/>
        <v>10.172624068283001</v>
      </c>
      <c r="H6087">
        <v>2.1939198970794678</v>
      </c>
      <c r="I6087">
        <v>57600.037890133397</v>
      </c>
      <c r="J6087">
        <f>ROUND(Table1[[#This Row],[Discharge Time (s)]]/3600,3)</f>
        <v>16</v>
      </c>
    </row>
    <row r="6088" spans="1:10">
      <c r="A6088" t="s">
        <v>10</v>
      </c>
      <c r="B6088">
        <v>8</v>
      </c>
      <c r="C6088">
        <v>237</v>
      </c>
      <c r="D6088" t="str">
        <f>IF(OR(MOD((Table1[[#This Row],[Cycle]])-1,8)=0,Table1[[#This Row],[Cycle]]=1),"Yes","No")</f>
        <v>No</v>
      </c>
      <c r="E6088">
        <v>1.0171126736346001E-2</v>
      </c>
      <c r="F6088">
        <f t="shared" si="102"/>
        <v>10.171126736346</v>
      </c>
      <c r="H6088">
        <v>2.1072349548339844</v>
      </c>
      <c r="I6088">
        <v>57600.037099303139</v>
      </c>
      <c r="J6088">
        <f>ROUND(Table1[[#This Row],[Discharge Time (s)]]/3600,3)</f>
        <v>16</v>
      </c>
    </row>
    <row r="6089" spans="1:10">
      <c r="A6089" t="s">
        <v>10</v>
      </c>
      <c r="B6089">
        <v>8</v>
      </c>
      <c r="C6089">
        <v>238</v>
      </c>
      <c r="D6089" t="str">
        <f>IF(OR(MOD((Table1[[#This Row],[Cycle]])-1,8)=0,Table1[[#This Row],[Cycle]]=1),"Yes","No")</f>
        <v>No</v>
      </c>
      <c r="E6089">
        <v>1.0175069046305E-2</v>
      </c>
      <c r="F6089">
        <f t="shared" si="102"/>
        <v>10.175069046305</v>
      </c>
      <c r="H6089">
        <v>2.0643846988677979</v>
      </c>
      <c r="I6089">
        <v>57600.060719895351</v>
      </c>
      <c r="J6089">
        <f>ROUND(Table1[[#This Row],[Discharge Time (s)]]/3600,3)</f>
        <v>16</v>
      </c>
    </row>
    <row r="6090" spans="1:10">
      <c r="A6090" t="s">
        <v>10</v>
      </c>
      <c r="B6090">
        <v>8</v>
      </c>
      <c r="C6090">
        <v>239</v>
      </c>
      <c r="D6090" t="str">
        <f>IF(OR(MOD((Table1[[#This Row],[Cycle]])-1,8)=0,Table1[[#This Row],[Cycle]]=1),"Yes","No")</f>
        <v>No</v>
      </c>
      <c r="E6090">
        <v>1.0192365685461001E-2</v>
      </c>
      <c r="F6090">
        <f t="shared" si="102"/>
        <v>10.192365685461001</v>
      </c>
      <c r="H6090">
        <v>2.1511356830596924</v>
      </c>
      <c r="I6090">
        <v>57600.037775816105</v>
      </c>
      <c r="J6090">
        <f>ROUND(Table1[[#This Row],[Discharge Time (s)]]/3600,3)</f>
        <v>16</v>
      </c>
    </row>
    <row r="6091" spans="1:10">
      <c r="A6091" t="s">
        <v>10</v>
      </c>
      <c r="B6091">
        <v>8</v>
      </c>
      <c r="C6091">
        <v>240</v>
      </c>
      <c r="D6091" t="str">
        <f>IF(OR(MOD((Table1[[#This Row],[Cycle]])-1,8)=0,Table1[[#This Row],[Cycle]]=1),"Yes","No")</f>
        <v>No</v>
      </c>
      <c r="E6091">
        <v>0</v>
      </c>
      <c r="F6091">
        <f t="shared" si="102"/>
        <v>0</v>
      </c>
      <c r="H6091">
        <v>2.1511356830596924</v>
      </c>
      <c r="I6091">
        <v>0</v>
      </c>
      <c r="J6091">
        <f>ROUND(Table1[[#This Row],[Discharge Time (s)]]/3600,3)</f>
        <v>0</v>
      </c>
    </row>
    <row r="6092" spans="1:10">
      <c r="A6092" t="s">
        <v>10</v>
      </c>
      <c r="B6092">
        <v>8</v>
      </c>
      <c r="C6092">
        <v>241</v>
      </c>
      <c r="D6092" t="str">
        <f>IF(OR(MOD((Table1[[#This Row],[Cycle]])-1,8)=0,Table1[[#This Row],[Cycle]]=1),"Yes","No")</f>
        <v>Yes</v>
      </c>
      <c r="E6092">
        <v>1.5846517567606001E-2</v>
      </c>
      <c r="F6092">
        <f t="shared" si="102"/>
        <v>15.846517567606002</v>
      </c>
      <c r="H6092">
        <v>2.0643846988677979</v>
      </c>
      <c r="I6092">
        <v>94666.040397581542</v>
      </c>
      <c r="J6092">
        <f>ROUND(Table1[[#This Row],[Discharge Time (s)]]/3600,3)</f>
        <v>26.295999999999999</v>
      </c>
    </row>
    <row r="6093" spans="1:10">
      <c r="A6093" t="s">
        <v>10</v>
      </c>
      <c r="B6093">
        <v>8</v>
      </c>
      <c r="C6093">
        <v>242</v>
      </c>
      <c r="D6093" t="str">
        <f>IF(OR(MOD((Table1[[#This Row],[Cycle]])-1,8)=0,Table1[[#This Row],[Cycle]]=1),"Yes","No")</f>
        <v>No</v>
      </c>
      <c r="E6093">
        <v>1.0192612788443E-2</v>
      </c>
      <c r="F6093">
        <f t="shared" si="102"/>
        <v>10.192612788443</v>
      </c>
      <c r="H6093">
        <v>2.2828378677368164</v>
      </c>
      <c r="I6093">
        <v>57600.037784036751</v>
      </c>
      <c r="J6093">
        <f>ROUND(Table1[[#This Row],[Discharge Time (s)]]/3600,3)</f>
        <v>16</v>
      </c>
    </row>
    <row r="6094" spans="1:10">
      <c r="A6094" t="s">
        <v>10</v>
      </c>
      <c r="B6094">
        <v>8</v>
      </c>
      <c r="C6094">
        <v>243</v>
      </c>
      <c r="D6094" t="str">
        <f>IF(OR(MOD((Table1[[#This Row],[Cycle]])-1,8)=0,Table1[[#This Row],[Cycle]]=1),"Yes","No")</f>
        <v>No</v>
      </c>
      <c r="E6094">
        <v>1.0191659093680999E-2</v>
      </c>
      <c r="F6094">
        <f t="shared" si="102"/>
        <v>10.191659093680999</v>
      </c>
      <c r="H6094">
        <v>2.1083078384399414</v>
      </c>
      <c r="I6094">
        <v>57600.03758354106</v>
      </c>
      <c r="J6094">
        <f>ROUND(Table1[[#This Row],[Discharge Time (s)]]/3600,3)</f>
        <v>16</v>
      </c>
    </row>
    <row r="6095" spans="1:10">
      <c r="A6095" t="s">
        <v>10</v>
      </c>
      <c r="B6095">
        <v>8</v>
      </c>
      <c r="C6095">
        <v>244</v>
      </c>
      <c r="D6095" t="str">
        <f>IF(OR(MOD((Table1[[#This Row],[Cycle]])-1,8)=0,Table1[[#This Row],[Cycle]]=1),"Yes","No")</f>
        <v>No</v>
      </c>
      <c r="E6095">
        <v>1.0174710643738E-2</v>
      </c>
      <c r="F6095">
        <f t="shared" si="102"/>
        <v>10.174710643738001</v>
      </c>
      <c r="H6095">
        <v>1.9785534143447876</v>
      </c>
      <c r="I6095">
        <v>57600.037839207274</v>
      </c>
      <c r="J6095">
        <f>ROUND(Table1[[#This Row],[Discharge Time (s)]]/3600,3)</f>
        <v>16</v>
      </c>
    </row>
    <row r="6096" spans="1:10">
      <c r="A6096" t="s">
        <v>10</v>
      </c>
      <c r="B6096">
        <v>8</v>
      </c>
      <c r="C6096">
        <v>245</v>
      </c>
      <c r="D6096" t="str">
        <f>IF(OR(MOD((Table1[[#This Row],[Cycle]])-1,8)=0,Table1[[#This Row],[Cycle]]=1),"Yes","No")</f>
        <v>No</v>
      </c>
      <c r="E6096">
        <v>1.01744918064E-2</v>
      </c>
      <c r="F6096">
        <f t="shared" si="102"/>
        <v>10.174491806399999</v>
      </c>
      <c r="H6096">
        <v>2.1511356830596924</v>
      </c>
      <c r="I6096">
        <v>57602.002003236921</v>
      </c>
      <c r="J6096">
        <f>ROUND(Table1[[#This Row],[Discharge Time (s)]]/3600,3)</f>
        <v>16.001000000000001</v>
      </c>
    </row>
    <row r="6097" spans="1:10">
      <c r="A6097" t="s">
        <v>10</v>
      </c>
      <c r="B6097">
        <v>8</v>
      </c>
      <c r="C6097">
        <v>246</v>
      </c>
      <c r="D6097" t="str">
        <f>IF(OR(MOD((Table1[[#This Row],[Cycle]])-1,8)=0,Table1[[#This Row],[Cycle]]=1),"Yes","No")</f>
        <v>No</v>
      </c>
      <c r="E6097">
        <v>1.0200532088676001E-2</v>
      </c>
      <c r="F6097">
        <f t="shared" si="102"/>
        <v>10.200532088676001</v>
      </c>
      <c r="H6097">
        <v>2.0643846988677979</v>
      </c>
      <c r="I6097">
        <v>57600.040090704235</v>
      </c>
      <c r="J6097">
        <f>ROUND(Table1[[#This Row],[Discharge Time (s)]]/3600,3)</f>
        <v>16</v>
      </c>
    </row>
    <row r="6098" spans="1:10">
      <c r="A6098" t="s">
        <v>10</v>
      </c>
      <c r="B6098">
        <v>8</v>
      </c>
      <c r="C6098">
        <v>247</v>
      </c>
      <c r="D6098" t="str">
        <f>IF(OR(MOD((Table1[[#This Row],[Cycle]])-1,8)=0,Table1[[#This Row],[Cycle]]=1),"Yes","No")</f>
        <v>No</v>
      </c>
      <c r="E6098">
        <v>1.0197558896276999E-2</v>
      </c>
      <c r="F6098">
        <f t="shared" si="102"/>
        <v>10.197558896277</v>
      </c>
      <c r="H6098">
        <v>2.1522307395935059</v>
      </c>
      <c r="I6098">
        <v>57601.986126736665</v>
      </c>
      <c r="J6098">
        <f>ROUND(Table1[[#This Row],[Discharge Time (s)]]/3600,3)</f>
        <v>16.001000000000001</v>
      </c>
    </row>
    <row r="6099" spans="1:10">
      <c r="A6099" t="s">
        <v>10</v>
      </c>
      <c r="B6099">
        <v>8</v>
      </c>
      <c r="C6099">
        <v>248</v>
      </c>
      <c r="D6099" t="str">
        <f>IF(OR(MOD((Table1[[#This Row],[Cycle]])-1,8)=0,Table1[[#This Row],[Cycle]]=1),"Yes","No")</f>
        <v>No</v>
      </c>
      <c r="E6099">
        <v>0</v>
      </c>
      <c r="F6099">
        <f t="shared" si="102"/>
        <v>0</v>
      </c>
      <c r="H6099">
        <v>2.1522307395935059</v>
      </c>
      <c r="I6099">
        <v>0</v>
      </c>
      <c r="J6099">
        <f>ROUND(Table1[[#This Row],[Discharge Time (s)]]/3600,3)</f>
        <v>0</v>
      </c>
    </row>
    <row r="6100" spans="1:10">
      <c r="A6100" t="s">
        <v>10</v>
      </c>
      <c r="B6100">
        <v>8</v>
      </c>
      <c r="C6100">
        <v>249</v>
      </c>
      <c r="D6100" t="str">
        <f>IF(OR(MOD((Table1[[#This Row],[Cycle]])-1,8)=0,Table1[[#This Row],[Cycle]]=1),"Yes","No")</f>
        <v>Yes</v>
      </c>
      <c r="E6100">
        <v>1.5832382517531999E-2</v>
      </c>
      <c r="F6100">
        <f t="shared" si="102"/>
        <v>15.832382517531999</v>
      </c>
      <c r="H6100">
        <v>2.1939198970794678</v>
      </c>
      <c r="I6100">
        <v>94637.112741247634</v>
      </c>
      <c r="J6100">
        <f>ROUND(Table1[[#This Row],[Discharge Time (s)]]/3600,3)</f>
        <v>26.288</v>
      </c>
    </row>
    <row r="6101" spans="1:10">
      <c r="A6101" t="s">
        <v>10</v>
      </c>
      <c r="B6101">
        <v>8</v>
      </c>
      <c r="C6101">
        <v>250</v>
      </c>
      <c r="D6101" t="str">
        <f>IF(OR(MOD((Table1[[#This Row],[Cycle]])-1,8)=0,Table1[[#This Row],[Cycle]]=1),"Yes","No")</f>
        <v>No</v>
      </c>
      <c r="E6101">
        <v>1.0186906054438E-2</v>
      </c>
      <c r="F6101">
        <f t="shared" si="102"/>
        <v>10.186906054437999</v>
      </c>
      <c r="H6101">
        <v>2.1533272266387939</v>
      </c>
      <c r="I6101">
        <v>57602.006305962721</v>
      </c>
      <c r="J6101">
        <f>ROUND(Table1[[#This Row],[Discharge Time (s)]]/3600,3)</f>
        <v>16.001000000000001</v>
      </c>
    </row>
    <row r="6102" spans="1:10">
      <c r="A6102" t="s">
        <v>10</v>
      </c>
      <c r="B6102">
        <v>8</v>
      </c>
      <c r="C6102">
        <v>251</v>
      </c>
      <c r="D6102" t="str">
        <f>IF(OR(MOD((Table1[[#This Row],[Cycle]])-1,8)=0,Table1[[#This Row],[Cycle]]=1),"Yes","No")</f>
        <v>No</v>
      </c>
      <c r="E6102">
        <v>1.0187155653138999E-2</v>
      </c>
      <c r="F6102">
        <f t="shared" si="102"/>
        <v>10.187155653139</v>
      </c>
      <c r="H6102">
        <v>2.1522307395935059</v>
      </c>
      <c r="I6102">
        <v>57600.037918645568</v>
      </c>
      <c r="J6102">
        <f>ROUND(Table1[[#This Row],[Discharge Time (s)]]/3600,3)</f>
        <v>16</v>
      </c>
    </row>
    <row r="6103" spans="1:10">
      <c r="A6103" t="s">
        <v>10</v>
      </c>
      <c r="B6103">
        <v>8</v>
      </c>
      <c r="C6103">
        <v>252</v>
      </c>
      <c r="D6103" t="str">
        <f>IF(OR(MOD((Table1[[#This Row],[Cycle]])-1,8)=0,Table1[[#This Row],[Cycle]]=1),"Yes","No")</f>
        <v>No</v>
      </c>
      <c r="E6103">
        <v>1.0195799570234001E-2</v>
      </c>
      <c r="F6103">
        <f t="shared" si="102"/>
        <v>10.195799570234001</v>
      </c>
      <c r="H6103">
        <v>2.1522307395935059</v>
      </c>
      <c r="I6103">
        <v>57600.024979531459</v>
      </c>
      <c r="J6103">
        <f>ROUND(Table1[[#This Row],[Discharge Time (s)]]/3600,3)</f>
        <v>16</v>
      </c>
    </row>
    <row r="6104" spans="1:10">
      <c r="A6104" t="s">
        <v>10</v>
      </c>
      <c r="B6104">
        <v>8</v>
      </c>
      <c r="C6104">
        <v>253</v>
      </c>
      <c r="D6104" t="str">
        <f>IF(OR(MOD((Table1[[#This Row],[Cycle]])-1,8)=0,Table1[[#This Row],[Cycle]]=1),"Yes","No")</f>
        <v>No</v>
      </c>
      <c r="E6104">
        <v>1.0192463888053E-2</v>
      </c>
      <c r="F6104">
        <f t="shared" si="102"/>
        <v>10.192463888053</v>
      </c>
      <c r="H6104">
        <v>2.1511356830596924</v>
      </c>
      <c r="I6104">
        <v>57600.041405312673</v>
      </c>
      <c r="J6104">
        <f>ROUND(Table1[[#This Row],[Discharge Time (s)]]/3600,3)</f>
        <v>16</v>
      </c>
    </row>
    <row r="6105" spans="1:10">
      <c r="A6105" t="s">
        <v>10</v>
      </c>
      <c r="B6105">
        <v>8</v>
      </c>
      <c r="C6105">
        <v>254</v>
      </c>
      <c r="D6105" t="str">
        <f>IF(OR(MOD((Table1[[#This Row],[Cycle]])-1,8)=0,Table1[[#This Row],[Cycle]]=1),"Yes","No")</f>
        <v>No</v>
      </c>
      <c r="E6105">
        <v>1.0191904176576E-2</v>
      </c>
      <c r="F6105">
        <f t="shared" si="102"/>
        <v>10.191904176576001</v>
      </c>
      <c r="H6105">
        <v>2.0643846988677979</v>
      </c>
      <c r="I6105">
        <v>57600.037873236855</v>
      </c>
      <c r="J6105">
        <f>ROUND(Table1[[#This Row],[Discharge Time (s)]]/3600,3)</f>
        <v>16</v>
      </c>
    </row>
    <row r="6106" spans="1:10">
      <c r="A6106" t="s">
        <v>10</v>
      </c>
      <c r="B6106">
        <v>8</v>
      </c>
      <c r="C6106">
        <v>255</v>
      </c>
      <c r="D6106" t="str">
        <f>IF(OR(MOD((Table1[[#This Row],[Cycle]])-1,8)=0,Table1[[#This Row],[Cycle]]=1),"Yes","No")</f>
        <v>No</v>
      </c>
      <c r="E6106">
        <v>1.0198692505055E-2</v>
      </c>
      <c r="F6106">
        <f t="shared" si="102"/>
        <v>10.198692505055</v>
      </c>
      <c r="H6106">
        <v>2.2377982139587402</v>
      </c>
      <c r="I6106">
        <v>57600.029043532391</v>
      </c>
      <c r="J6106">
        <f>ROUND(Table1[[#This Row],[Discharge Time (s)]]/3600,3)</f>
        <v>16</v>
      </c>
    </row>
    <row r="6107" spans="1:10">
      <c r="A6107" t="s">
        <v>10</v>
      </c>
      <c r="B6107">
        <v>8</v>
      </c>
      <c r="C6107">
        <v>256</v>
      </c>
      <c r="D6107" t="str">
        <f>IF(OR(MOD((Table1[[#This Row],[Cycle]])-1,8)=0,Table1[[#This Row],[Cycle]]=1),"Yes","No")</f>
        <v>No</v>
      </c>
      <c r="E6107">
        <v>0</v>
      </c>
      <c r="F6107">
        <f t="shared" si="102"/>
        <v>0</v>
      </c>
      <c r="H6107">
        <v>2.2377982139587402</v>
      </c>
      <c r="I6107">
        <v>0</v>
      </c>
      <c r="J6107">
        <f>ROUND(Table1[[#This Row],[Discharge Time (s)]]/3600,3)</f>
        <v>0</v>
      </c>
    </row>
    <row r="6108" spans="1:10">
      <c r="A6108" t="s">
        <v>10</v>
      </c>
      <c r="B6108">
        <v>8</v>
      </c>
      <c r="C6108">
        <v>257</v>
      </c>
      <c r="D6108" t="str">
        <f>IF(OR(MOD((Table1[[#This Row],[Cycle]])-1,8)=0,Table1[[#This Row],[Cycle]]=1),"Yes","No")</f>
        <v>Yes</v>
      </c>
      <c r="E6108">
        <v>1.5802778018613999E-2</v>
      </c>
      <c r="F6108">
        <f t="shared" si="102"/>
        <v>15.802778018613999</v>
      </c>
      <c r="H6108">
        <v>2.1950364112854004</v>
      </c>
      <c r="I6108">
        <v>94299.806925971279</v>
      </c>
      <c r="J6108">
        <f>ROUND(Table1[[#This Row],[Discharge Time (s)]]/3600,3)</f>
        <v>26.193999999999999</v>
      </c>
    </row>
    <row r="6109" spans="1:10">
      <c r="A6109" t="s">
        <v>10</v>
      </c>
      <c r="B6109">
        <v>8</v>
      </c>
      <c r="C6109">
        <v>258</v>
      </c>
      <c r="D6109" t="str">
        <f>IF(OR(MOD((Table1[[#This Row],[Cycle]])-1,8)=0,Table1[[#This Row],[Cycle]]=1),"Yes","No")</f>
        <v>No</v>
      </c>
      <c r="E6109">
        <v>1.0197625640088E-2</v>
      </c>
      <c r="F6109">
        <f t="shared" si="102"/>
        <v>10.197625640088001</v>
      </c>
      <c r="H6109">
        <v>2.327923059463501</v>
      </c>
      <c r="I6109">
        <v>57602.003612228102</v>
      </c>
      <c r="J6109">
        <f>ROUND(Table1[[#This Row],[Discharge Time (s)]]/3600,3)</f>
        <v>16.001000000000001</v>
      </c>
    </row>
    <row r="6110" spans="1:10">
      <c r="A6110" t="s">
        <v>10</v>
      </c>
      <c r="B6110">
        <v>8</v>
      </c>
      <c r="C6110">
        <v>259</v>
      </c>
      <c r="D6110" t="str">
        <f>IF(OR(MOD((Table1[[#This Row],[Cycle]])-1,8)=0,Table1[[#This Row],[Cycle]]=1),"Yes","No")</f>
        <v>No</v>
      </c>
      <c r="E6110">
        <v>1.0197638479433E-2</v>
      </c>
      <c r="F6110">
        <f t="shared" si="102"/>
        <v>10.197638479433001</v>
      </c>
      <c r="H6110">
        <v>2.1950364112854004</v>
      </c>
      <c r="I6110">
        <v>57602.003548774766</v>
      </c>
      <c r="J6110">
        <f>ROUND(Table1[[#This Row],[Discharge Time (s)]]/3600,3)</f>
        <v>16.001000000000001</v>
      </c>
    </row>
    <row r="6111" spans="1:10">
      <c r="A6111" t="s">
        <v>10</v>
      </c>
      <c r="B6111">
        <v>8</v>
      </c>
      <c r="C6111">
        <v>260</v>
      </c>
      <c r="D6111" t="str">
        <f>IF(OR(MOD((Table1[[#This Row],[Cycle]])-1,8)=0,Table1[[#This Row],[Cycle]]=1),"Yes","No")</f>
        <v>No</v>
      </c>
      <c r="E6111">
        <v>1.019787695051E-2</v>
      </c>
      <c r="F6111">
        <f t="shared" si="102"/>
        <v>10.19787695051</v>
      </c>
      <c r="H6111">
        <v>2.1500415802001953</v>
      </c>
      <c r="I6111">
        <v>57601.989338318941</v>
      </c>
      <c r="J6111">
        <f>ROUND(Table1[[#This Row],[Discharge Time (s)]]/3600,3)</f>
        <v>16.001000000000001</v>
      </c>
    </row>
    <row r="6112" spans="1:10">
      <c r="A6112" t="s">
        <v>10</v>
      </c>
      <c r="B6112">
        <v>8</v>
      </c>
      <c r="C6112">
        <v>261</v>
      </c>
      <c r="D6112" t="str">
        <f>IF(OR(MOD((Table1[[#This Row],[Cycle]])-1,8)=0,Table1[[#This Row],[Cycle]]=1),"Yes","No")</f>
        <v>No</v>
      </c>
      <c r="E6112">
        <v>1.0200065338270999E-2</v>
      </c>
      <c r="F6112">
        <f t="shared" si="102"/>
        <v>10.200065338270999</v>
      </c>
      <c r="H6112">
        <v>2.1961538791656494</v>
      </c>
      <c r="I6112">
        <v>57600.037928983264</v>
      </c>
      <c r="J6112">
        <f>ROUND(Table1[[#This Row],[Discharge Time (s)]]/3600,3)</f>
        <v>16</v>
      </c>
    </row>
    <row r="6113" spans="1:10">
      <c r="A6113" t="s">
        <v>10</v>
      </c>
      <c r="B6113">
        <v>8</v>
      </c>
      <c r="C6113">
        <v>262</v>
      </c>
      <c r="D6113" t="str">
        <f>IF(OR(MOD((Table1[[#This Row],[Cycle]])-1,8)=0,Table1[[#This Row],[Cycle]]=1),"Yes","No")</f>
        <v>No</v>
      </c>
      <c r="E6113">
        <v>1.0193415442236E-2</v>
      </c>
      <c r="F6113">
        <f t="shared" si="102"/>
        <v>10.193415442236001</v>
      </c>
      <c r="H6113">
        <v>2.2389371395111084</v>
      </c>
      <c r="I6113">
        <v>57600.037238708181</v>
      </c>
      <c r="J6113">
        <f>ROUND(Table1[[#This Row],[Discharge Time (s)]]/3600,3)</f>
        <v>16</v>
      </c>
    </row>
    <row r="6114" spans="1:10">
      <c r="A6114" t="s">
        <v>10</v>
      </c>
      <c r="B6114">
        <v>8</v>
      </c>
      <c r="C6114">
        <v>263</v>
      </c>
      <c r="D6114" t="str">
        <f>IF(OR(MOD((Table1[[#This Row],[Cycle]])-1,8)=0,Table1[[#This Row],[Cycle]]=1),"Yes","No")</f>
        <v>No</v>
      </c>
      <c r="E6114">
        <v>1.0175593988501E-2</v>
      </c>
      <c r="F6114">
        <f t="shared" si="102"/>
        <v>10.175593988500999</v>
      </c>
      <c r="H6114">
        <v>2.1522307395935059</v>
      </c>
      <c r="I6114">
        <v>57602.003211568939</v>
      </c>
      <c r="J6114">
        <f>ROUND(Table1[[#This Row],[Discharge Time (s)]]/3600,3)</f>
        <v>16.001000000000001</v>
      </c>
    </row>
    <row r="6115" spans="1:10">
      <c r="A6115" t="s">
        <v>10</v>
      </c>
      <c r="B6115">
        <v>8</v>
      </c>
      <c r="C6115">
        <v>264</v>
      </c>
      <c r="D6115" t="str">
        <f>IF(OR(MOD((Table1[[#This Row],[Cycle]])-1,8)=0,Table1[[#This Row],[Cycle]]=1),"Yes","No")</f>
        <v>No</v>
      </c>
      <c r="E6115">
        <v>0</v>
      </c>
      <c r="F6115">
        <f t="shared" si="102"/>
        <v>0</v>
      </c>
      <c r="H6115">
        <v>2.1522307395935059</v>
      </c>
      <c r="I6115">
        <v>0</v>
      </c>
      <c r="J6115">
        <f>ROUND(Table1[[#This Row],[Discharge Time (s)]]/3600,3)</f>
        <v>0</v>
      </c>
    </row>
    <row r="6116" spans="1:10">
      <c r="A6116" t="s">
        <v>10</v>
      </c>
      <c r="B6116">
        <v>8</v>
      </c>
      <c r="C6116">
        <v>265</v>
      </c>
      <c r="D6116" t="str">
        <f>IF(OR(MOD((Table1[[#This Row],[Cycle]])-1,8)=0,Table1[[#This Row],[Cycle]]=1),"Yes","No")</f>
        <v>Yes</v>
      </c>
      <c r="E6116">
        <v>1.5774691344723001E-2</v>
      </c>
      <c r="F6116">
        <f t="shared" si="102"/>
        <v>15.774691344723001</v>
      </c>
      <c r="H6116">
        <v>2.1522307395935059</v>
      </c>
      <c r="I6116">
        <v>94266.922739656511</v>
      </c>
      <c r="J6116">
        <f>ROUND(Table1[[#This Row],[Discharge Time (s)]]/3600,3)</f>
        <v>26.184999999999999</v>
      </c>
    </row>
    <row r="6117" spans="1:10">
      <c r="A6117" t="s">
        <v>10</v>
      </c>
      <c r="B6117">
        <v>8</v>
      </c>
      <c r="C6117">
        <v>266</v>
      </c>
      <c r="D6117" t="str">
        <f>IF(OR(MOD((Table1[[#This Row],[Cycle]])-1,8)=0,Table1[[#This Row],[Cycle]]=1),"Yes","No")</f>
        <v>No</v>
      </c>
      <c r="E6117">
        <v>1.0189977743844E-2</v>
      </c>
      <c r="F6117">
        <f t="shared" si="102"/>
        <v>10.189977743844</v>
      </c>
      <c r="H6117">
        <v>2.3694334030151367</v>
      </c>
      <c r="I6117">
        <v>57600.03770755131</v>
      </c>
      <c r="J6117">
        <f>ROUND(Table1[[#This Row],[Discharge Time (s)]]/3600,3)</f>
        <v>16</v>
      </c>
    </row>
    <row r="6118" spans="1:10">
      <c r="A6118" t="s">
        <v>10</v>
      </c>
      <c r="B6118">
        <v>8</v>
      </c>
      <c r="C6118">
        <v>267</v>
      </c>
      <c r="D6118" t="str">
        <f>IF(OR(MOD((Table1[[#This Row],[Cycle]])-1,8)=0,Table1[[#This Row],[Cycle]]=1),"Yes","No")</f>
        <v>No</v>
      </c>
      <c r="E6118">
        <v>1.0191619007877999E-2</v>
      </c>
      <c r="F6118">
        <f t="shared" si="102"/>
        <v>10.191619007878</v>
      </c>
      <c r="H6118">
        <v>2.1522307395935059</v>
      </c>
      <c r="I6118">
        <v>57600.037971571946</v>
      </c>
      <c r="J6118">
        <f>ROUND(Table1[[#This Row],[Discharge Time (s)]]/3600,3)</f>
        <v>16</v>
      </c>
    </row>
    <row r="6119" spans="1:10">
      <c r="A6119" t="s">
        <v>10</v>
      </c>
      <c r="B6119">
        <v>8</v>
      </c>
      <c r="C6119">
        <v>268</v>
      </c>
      <c r="D6119" t="str">
        <f>IF(OR(MOD((Table1[[#This Row],[Cycle]])-1,8)=0,Table1[[#This Row],[Cycle]]=1),"Yes","No")</f>
        <v>No</v>
      </c>
      <c r="E6119">
        <v>1.0194111358588999E-2</v>
      </c>
      <c r="F6119">
        <f t="shared" si="102"/>
        <v>10.194111358589</v>
      </c>
      <c r="H6119">
        <v>2.1522307395935059</v>
      </c>
      <c r="I6119">
        <v>57602.003769531977</v>
      </c>
      <c r="J6119">
        <f>ROUND(Table1[[#This Row],[Discharge Time (s)]]/3600,3)</f>
        <v>16.001000000000001</v>
      </c>
    </row>
    <row r="6120" spans="1:10">
      <c r="A6120" t="s">
        <v>10</v>
      </c>
      <c r="B6120">
        <v>8</v>
      </c>
      <c r="C6120">
        <v>269</v>
      </c>
      <c r="D6120" t="str">
        <f>IF(OR(MOD((Table1[[#This Row],[Cycle]])-1,8)=0,Table1[[#This Row],[Cycle]]=1),"Yes","No")</f>
        <v>No</v>
      </c>
      <c r="E6120">
        <v>1.0188835727072999E-2</v>
      </c>
      <c r="F6120">
        <f t="shared" si="102"/>
        <v>10.188835727073</v>
      </c>
      <c r="H6120">
        <v>2.1950364112854004</v>
      </c>
      <c r="I6120">
        <v>57600.039999114742</v>
      </c>
      <c r="J6120">
        <f>ROUND(Table1[[#This Row],[Discharge Time (s)]]/3600,3)</f>
        <v>16</v>
      </c>
    </row>
    <row r="6121" spans="1:10">
      <c r="A6121" t="s">
        <v>10</v>
      </c>
      <c r="B6121">
        <v>8</v>
      </c>
      <c r="C6121">
        <v>270</v>
      </c>
      <c r="D6121" t="str">
        <f>IF(OR(MOD((Table1[[#This Row],[Cycle]])-1,8)=0,Table1[[#This Row],[Cycle]]=1),"Yes","No")</f>
        <v>No</v>
      </c>
      <c r="E6121">
        <v>1.020039343755E-2</v>
      </c>
      <c r="F6121">
        <f t="shared" si="102"/>
        <v>10.20039343755</v>
      </c>
      <c r="H6121">
        <v>2.1104569435119629</v>
      </c>
      <c r="I6121">
        <v>57600.036224951204</v>
      </c>
      <c r="J6121">
        <f>ROUND(Table1[[#This Row],[Discharge Time (s)]]/3600,3)</f>
        <v>16</v>
      </c>
    </row>
    <row r="6122" spans="1:10">
      <c r="A6122" t="s">
        <v>10</v>
      </c>
      <c r="B6122">
        <v>8</v>
      </c>
      <c r="C6122">
        <v>271</v>
      </c>
      <c r="D6122" t="str">
        <f>IF(OR(MOD((Table1[[#This Row],[Cycle]])-1,8)=0,Table1[[#This Row],[Cycle]]=1),"Yes","No")</f>
        <v>No</v>
      </c>
      <c r="E6122">
        <v>1.0201650941750001E-2</v>
      </c>
      <c r="F6122">
        <f t="shared" si="102"/>
        <v>10.20165094175</v>
      </c>
      <c r="H6122">
        <v>2.240077018737793</v>
      </c>
      <c r="I6122">
        <v>57600.037681208378</v>
      </c>
      <c r="J6122">
        <f>ROUND(Table1[[#This Row],[Discharge Time (s)]]/3600,3)</f>
        <v>16</v>
      </c>
    </row>
    <row r="6123" spans="1:10">
      <c r="A6123" t="s">
        <v>10</v>
      </c>
      <c r="B6123">
        <v>8</v>
      </c>
      <c r="C6123">
        <v>272</v>
      </c>
      <c r="D6123" t="str">
        <f>IF(OR(MOD((Table1[[#This Row],[Cycle]])-1,8)=0,Table1[[#This Row],[Cycle]]=1),"Yes","No")</f>
        <v>No</v>
      </c>
      <c r="E6123">
        <v>0</v>
      </c>
      <c r="F6123">
        <f t="shared" si="102"/>
        <v>0</v>
      </c>
      <c r="H6123">
        <v>2.240077018737793</v>
      </c>
      <c r="I6123">
        <v>0</v>
      </c>
      <c r="J6123">
        <f>ROUND(Table1[[#This Row],[Discharge Time (s)]]/3600,3)</f>
        <v>0</v>
      </c>
    </row>
    <row r="6124" spans="1:10">
      <c r="A6124" t="s">
        <v>10</v>
      </c>
      <c r="B6124">
        <v>8</v>
      </c>
      <c r="C6124">
        <v>273</v>
      </c>
      <c r="D6124" t="str">
        <f>IF(OR(MOD((Table1[[#This Row],[Cycle]])-1,8)=0,Table1[[#This Row],[Cycle]]=1),"Yes","No")</f>
        <v>Yes</v>
      </c>
      <c r="E6124">
        <v>1.5748506190410998E-2</v>
      </c>
      <c r="F6124">
        <f t="shared" si="102"/>
        <v>15.748506190410998</v>
      </c>
      <c r="H6124">
        <v>2.3255550861358643</v>
      </c>
      <c r="I6124">
        <v>93973.396172588342</v>
      </c>
      <c r="J6124">
        <f>ROUND(Table1[[#This Row],[Discharge Time (s)]]/3600,3)</f>
        <v>26.103999999999999</v>
      </c>
    </row>
    <row r="6125" spans="1:10">
      <c r="A6125" t="s">
        <v>10</v>
      </c>
      <c r="B6125">
        <v>8</v>
      </c>
      <c r="C6125">
        <v>274</v>
      </c>
      <c r="D6125" t="str">
        <f>IF(OR(MOD((Table1[[#This Row],[Cycle]])-1,8)=0,Table1[[#This Row],[Cycle]]=1),"Yes","No")</f>
        <v>No</v>
      </c>
      <c r="E6125">
        <v>1.0198118042277E-2</v>
      </c>
      <c r="F6125">
        <f t="shared" si="102"/>
        <v>10.198118042277001</v>
      </c>
      <c r="H6125">
        <v>2.4145400524139404</v>
      </c>
      <c r="I6125">
        <v>57600.039661144314</v>
      </c>
      <c r="J6125">
        <f>ROUND(Table1[[#This Row],[Discharge Time (s)]]/3600,3)</f>
        <v>16</v>
      </c>
    </row>
    <row r="6126" spans="1:10">
      <c r="A6126" t="s">
        <v>10</v>
      </c>
      <c r="B6126">
        <v>8</v>
      </c>
      <c r="C6126">
        <v>275</v>
      </c>
      <c r="D6126" t="str">
        <f>IF(OR(MOD((Table1[[#This Row],[Cycle]])-1,8)=0,Table1[[#This Row],[Cycle]]=1),"Yes","No")</f>
        <v>No</v>
      </c>
      <c r="E6126">
        <v>1.0200004123954E-2</v>
      </c>
      <c r="F6126">
        <f t="shared" si="102"/>
        <v>10.200004123954001</v>
      </c>
      <c r="H6126">
        <v>2.1961538791656494</v>
      </c>
      <c r="I6126">
        <v>57600.03792514083</v>
      </c>
      <c r="J6126">
        <f>ROUND(Table1[[#This Row],[Discharge Time (s)]]/3600,3)</f>
        <v>16</v>
      </c>
    </row>
    <row r="6127" spans="1:10">
      <c r="A6127" t="s">
        <v>10</v>
      </c>
      <c r="B6127">
        <v>8</v>
      </c>
      <c r="C6127">
        <v>276</v>
      </c>
      <c r="D6127" t="str">
        <f>IF(OR(MOD((Table1[[#This Row],[Cycle]])-1,8)=0,Table1[[#This Row],[Cycle]]=1),"Yes","No")</f>
        <v>No</v>
      </c>
      <c r="E6127">
        <v>1.0202735548629001E-2</v>
      </c>
      <c r="F6127">
        <f t="shared" si="102"/>
        <v>10.202735548629001</v>
      </c>
      <c r="H6127">
        <v>2.2828378677368164</v>
      </c>
      <c r="I6127">
        <v>57600.038154471818</v>
      </c>
      <c r="J6127">
        <f>ROUND(Table1[[#This Row],[Discharge Time (s)]]/3600,3)</f>
        <v>16</v>
      </c>
    </row>
    <row r="6128" spans="1:10">
      <c r="A6128" t="s">
        <v>10</v>
      </c>
      <c r="B6128">
        <v>8</v>
      </c>
      <c r="C6128">
        <v>277</v>
      </c>
      <c r="D6128" t="str">
        <f>IF(OR(MOD((Table1[[#This Row],[Cycle]])-1,8)=0,Table1[[#This Row],[Cycle]]=1),"Yes","No")</f>
        <v>No</v>
      </c>
      <c r="E6128">
        <v>1.0205543042352E-2</v>
      </c>
      <c r="F6128">
        <f t="shared" si="102"/>
        <v>10.205543042352</v>
      </c>
      <c r="H6128">
        <v>2.1544246673583984</v>
      </c>
      <c r="I6128">
        <v>57600.037692490914</v>
      </c>
      <c r="J6128">
        <f>ROUND(Table1[[#This Row],[Discharge Time (s)]]/3600,3)</f>
        <v>16</v>
      </c>
    </row>
    <row r="6129" spans="1:10">
      <c r="A6129" t="s">
        <v>10</v>
      </c>
      <c r="B6129">
        <v>8</v>
      </c>
      <c r="C6129">
        <v>278</v>
      </c>
      <c r="D6129" t="str">
        <f>IF(OR(MOD((Table1[[#This Row],[Cycle]])-1,8)=0,Table1[[#This Row],[Cycle]]=1),"Yes","No")</f>
        <v>No</v>
      </c>
      <c r="E6129">
        <v>1.0203976412859E-2</v>
      </c>
      <c r="F6129">
        <f t="shared" si="102"/>
        <v>10.203976412859001</v>
      </c>
      <c r="H6129">
        <v>2.2389371395111084</v>
      </c>
      <c r="I6129">
        <v>57600.037485068329</v>
      </c>
      <c r="J6129">
        <f>ROUND(Table1[[#This Row],[Discharge Time (s)]]/3600,3)</f>
        <v>16</v>
      </c>
    </row>
    <row r="6130" spans="1:10">
      <c r="A6130" t="s">
        <v>10</v>
      </c>
      <c r="B6130">
        <v>8</v>
      </c>
      <c r="C6130">
        <v>279</v>
      </c>
      <c r="D6130" t="str">
        <f>IF(OR(MOD((Table1[[#This Row],[Cycle]])-1,8)=0,Table1[[#This Row],[Cycle]]=1),"Yes","No")</f>
        <v>No</v>
      </c>
      <c r="E6130">
        <v>1.0200713339549999E-2</v>
      </c>
      <c r="F6130">
        <f t="shared" si="102"/>
        <v>10.200713339549999</v>
      </c>
      <c r="H6130">
        <v>2.1522307395935059</v>
      </c>
      <c r="I6130">
        <v>57600.056658547648</v>
      </c>
      <c r="J6130">
        <f>ROUND(Table1[[#This Row],[Discharge Time (s)]]/3600,3)</f>
        <v>16</v>
      </c>
    </row>
    <row r="6131" spans="1:10">
      <c r="A6131" t="s">
        <v>10</v>
      </c>
      <c r="B6131">
        <v>8</v>
      </c>
      <c r="C6131">
        <v>280</v>
      </c>
      <c r="D6131" t="str">
        <f>IF(OR(MOD((Table1[[#This Row],[Cycle]])-1,8)=0,Table1[[#This Row],[Cycle]]=1),"Yes","No")</f>
        <v>No</v>
      </c>
      <c r="E6131">
        <v>0</v>
      </c>
      <c r="F6131">
        <f t="shared" si="102"/>
        <v>0</v>
      </c>
      <c r="H6131">
        <v>2.1522307395935059</v>
      </c>
      <c r="I6131">
        <v>0</v>
      </c>
      <c r="J6131">
        <f>ROUND(Table1[[#This Row],[Discharge Time (s)]]/3600,3)</f>
        <v>0</v>
      </c>
    </row>
    <row r="6132" spans="1:10">
      <c r="A6132" t="s">
        <v>10</v>
      </c>
      <c r="B6132">
        <v>8</v>
      </c>
      <c r="C6132">
        <v>281</v>
      </c>
      <c r="D6132" t="str">
        <f>IF(OR(MOD((Table1[[#This Row],[Cycle]])-1,8)=0,Table1[[#This Row],[Cycle]]=1),"Yes","No")</f>
        <v>Yes</v>
      </c>
      <c r="E6132">
        <v>1.5718336489286999E-2</v>
      </c>
      <c r="F6132">
        <f t="shared" si="102"/>
        <v>15.718336489286999</v>
      </c>
      <c r="H6132">
        <v>2.2828378677368164</v>
      </c>
      <c r="I6132">
        <v>93748.294153302515</v>
      </c>
      <c r="J6132">
        <f>ROUND(Table1[[#This Row],[Discharge Time (s)]]/3600,3)</f>
        <v>26.041</v>
      </c>
    </row>
    <row r="6133" spans="1:10">
      <c r="A6133" t="s">
        <v>10</v>
      </c>
      <c r="B6133">
        <v>8</v>
      </c>
      <c r="C6133">
        <v>282</v>
      </c>
      <c r="D6133" t="str">
        <f>IF(OR(MOD((Table1[[#This Row],[Cycle]])-1,8)=0,Table1[[#This Row],[Cycle]]=1),"Yes","No")</f>
        <v>No</v>
      </c>
      <c r="E6133">
        <v>1.0193558101921E-2</v>
      </c>
      <c r="F6133">
        <f t="shared" si="102"/>
        <v>10.193558101920999</v>
      </c>
      <c r="H6133">
        <v>2.4584407806396484</v>
      </c>
      <c r="I6133">
        <v>57602.004006456482</v>
      </c>
      <c r="J6133">
        <f>ROUND(Table1[[#This Row],[Discharge Time (s)]]/3600,3)</f>
        <v>16.001000000000001</v>
      </c>
    </row>
    <row r="6134" spans="1:10">
      <c r="A6134" t="s">
        <v>10</v>
      </c>
      <c r="B6134">
        <v>8</v>
      </c>
      <c r="C6134">
        <v>283</v>
      </c>
      <c r="D6134" t="str">
        <f>IF(OR(MOD((Table1[[#This Row],[Cycle]])-1,8)=0,Table1[[#This Row],[Cycle]]=1),"Yes","No")</f>
        <v>No</v>
      </c>
      <c r="E6134">
        <v>1.0191018192172999E-2</v>
      </c>
      <c r="F6134">
        <f t="shared" si="102"/>
        <v>10.191018192172999</v>
      </c>
      <c r="H6134">
        <v>2.1961538791656494</v>
      </c>
      <c r="I6134">
        <v>57601.994035268355</v>
      </c>
      <c r="J6134">
        <f>ROUND(Table1[[#This Row],[Discharge Time (s)]]/3600,3)</f>
        <v>16.001000000000001</v>
      </c>
    </row>
    <row r="6135" spans="1:10">
      <c r="A6135" t="s">
        <v>10</v>
      </c>
      <c r="B6135">
        <v>8</v>
      </c>
      <c r="C6135">
        <v>284</v>
      </c>
      <c r="D6135" t="str">
        <f>IF(OR(MOD((Table1[[#This Row],[Cycle]])-1,8)=0,Table1[[#This Row],[Cycle]]=1),"Yes","No")</f>
        <v>No</v>
      </c>
      <c r="E6135">
        <v>1.0195837001294001E-2</v>
      </c>
      <c r="F6135">
        <f t="shared" si="102"/>
        <v>10.195837001294001</v>
      </c>
      <c r="H6135">
        <v>2.3255550861358643</v>
      </c>
      <c r="I6135">
        <v>57600.029669722477</v>
      </c>
      <c r="J6135">
        <f>ROUND(Table1[[#This Row],[Discharge Time (s)]]/3600,3)</f>
        <v>16</v>
      </c>
    </row>
    <row r="6136" spans="1:10">
      <c r="A6136" t="s">
        <v>10</v>
      </c>
      <c r="B6136">
        <v>8</v>
      </c>
      <c r="C6136">
        <v>285</v>
      </c>
      <c r="D6136" t="str">
        <f>IF(OR(MOD((Table1[[#This Row],[Cycle]])-1,8)=0,Table1[[#This Row],[Cycle]]=1),"Yes","No")</f>
        <v>No</v>
      </c>
      <c r="E6136">
        <v>1.0187731476909E-2</v>
      </c>
      <c r="F6136">
        <f t="shared" si="102"/>
        <v>10.187731476909001</v>
      </c>
      <c r="H6136">
        <v>2.2840001583099365</v>
      </c>
      <c r="I6136">
        <v>57601.994633520386</v>
      </c>
      <c r="J6136">
        <f>ROUND(Table1[[#This Row],[Discharge Time (s)]]/3600,3)</f>
        <v>16.001000000000001</v>
      </c>
    </row>
    <row r="6137" spans="1:10">
      <c r="A6137" t="s">
        <v>10</v>
      </c>
      <c r="B6137">
        <v>8</v>
      </c>
      <c r="C6137">
        <v>286</v>
      </c>
      <c r="D6137" t="str">
        <f>IF(OR(MOD((Table1[[#This Row],[Cycle]])-1,8)=0,Table1[[#This Row],[Cycle]]=1),"Yes","No")</f>
        <v>No</v>
      </c>
      <c r="E6137">
        <v>1.0183918220088E-2</v>
      </c>
      <c r="F6137">
        <f t="shared" si="102"/>
        <v>10.183918220088</v>
      </c>
      <c r="H6137">
        <v>2.2840001583099365</v>
      </c>
      <c r="I6137">
        <v>57601.999348354453</v>
      </c>
      <c r="J6137">
        <f>ROUND(Table1[[#This Row],[Discharge Time (s)]]/3600,3)</f>
        <v>16.001000000000001</v>
      </c>
    </row>
    <row r="6138" spans="1:10">
      <c r="A6138" t="s">
        <v>10</v>
      </c>
      <c r="B6138">
        <v>8</v>
      </c>
      <c r="C6138">
        <v>287</v>
      </c>
      <c r="D6138" t="str">
        <f>IF(OR(MOD((Table1[[#This Row],[Cycle]])-1,8)=0,Table1[[#This Row],[Cycle]]=1),"Yes","No")</f>
        <v>No</v>
      </c>
      <c r="E6138">
        <v>1.0189256663823001E-2</v>
      </c>
      <c r="F6138">
        <f t="shared" si="102"/>
        <v>10.189256663823</v>
      </c>
      <c r="H6138">
        <v>2.1522307395935059</v>
      </c>
      <c r="I6138">
        <v>57600.037761723914</v>
      </c>
      <c r="J6138">
        <f>ROUND(Table1[[#This Row],[Discharge Time (s)]]/3600,3)</f>
        <v>16</v>
      </c>
    </row>
    <row r="6139" spans="1:10">
      <c r="A6139" t="s">
        <v>10</v>
      </c>
      <c r="B6139">
        <v>8</v>
      </c>
      <c r="C6139">
        <v>288</v>
      </c>
      <c r="D6139" t="str">
        <f>IF(OR(MOD((Table1[[#This Row],[Cycle]])-1,8)=0,Table1[[#This Row],[Cycle]]=1),"Yes","No")</f>
        <v>No</v>
      </c>
      <c r="E6139">
        <v>0</v>
      </c>
      <c r="F6139">
        <f t="shared" si="102"/>
        <v>0</v>
      </c>
      <c r="H6139">
        <v>2.1522307395935059</v>
      </c>
      <c r="I6139">
        <v>0</v>
      </c>
      <c r="J6139">
        <f>ROUND(Table1[[#This Row],[Discharge Time (s)]]/3600,3)</f>
        <v>0</v>
      </c>
    </row>
    <row r="6140" spans="1:10">
      <c r="A6140" t="s">
        <v>10</v>
      </c>
      <c r="B6140">
        <v>8</v>
      </c>
      <c r="C6140">
        <v>289</v>
      </c>
      <c r="D6140" t="str">
        <f>IF(OR(MOD((Table1[[#This Row],[Cycle]])-1,8)=0,Table1[[#This Row],[Cycle]]=1),"Yes","No")</f>
        <v>Yes</v>
      </c>
      <c r="E6140">
        <v>1.5686892262211E-2</v>
      </c>
      <c r="F6140">
        <f t="shared" si="102"/>
        <v>15.686892262211</v>
      </c>
      <c r="H6140">
        <v>2.3267385959625244</v>
      </c>
      <c r="I6140">
        <v>93628.516993018246</v>
      </c>
      <c r="J6140">
        <f>ROUND(Table1[[#This Row],[Discharge Time (s)]]/3600,3)</f>
        <v>26.007999999999999</v>
      </c>
    </row>
    <row r="6141" spans="1:10">
      <c r="A6141" t="s">
        <v>10</v>
      </c>
      <c r="B6141">
        <v>8</v>
      </c>
      <c r="C6141">
        <v>290</v>
      </c>
      <c r="D6141" t="str">
        <f>IF(OR(MOD((Table1[[#This Row],[Cycle]])-1,8)=0,Table1[[#This Row],[Cycle]]=1),"Yes","No")</f>
        <v>No</v>
      </c>
      <c r="E6141">
        <v>1.0193980485755001E-2</v>
      </c>
      <c r="F6141">
        <f t="shared" si="102"/>
        <v>10.193980485755</v>
      </c>
      <c r="H6141">
        <v>2.4133119583129883</v>
      </c>
      <c r="I6141">
        <v>57600.037731054974</v>
      </c>
      <c r="J6141">
        <f>ROUND(Table1[[#This Row],[Discharge Time (s)]]/3600,3)</f>
        <v>16</v>
      </c>
    </row>
    <row r="6142" spans="1:10">
      <c r="A6142" t="s">
        <v>10</v>
      </c>
      <c r="B6142">
        <v>8</v>
      </c>
      <c r="C6142">
        <v>291</v>
      </c>
      <c r="D6142" t="str">
        <f>IF(OR(MOD((Table1[[#This Row],[Cycle]])-1,8)=0,Table1[[#This Row],[Cycle]]=1),"Yes","No")</f>
        <v>No</v>
      </c>
      <c r="E6142">
        <v>1.0198720930923E-2</v>
      </c>
      <c r="F6142">
        <f t="shared" si="102"/>
        <v>10.198720930922999</v>
      </c>
      <c r="H6142">
        <v>2.327923059463501</v>
      </c>
      <c r="I6142">
        <v>57600.037798391815</v>
      </c>
      <c r="J6142">
        <f>ROUND(Table1[[#This Row],[Discharge Time (s)]]/3600,3)</f>
        <v>16</v>
      </c>
    </row>
    <row r="6143" spans="1:10">
      <c r="A6143" t="s">
        <v>10</v>
      </c>
      <c r="B6143">
        <v>8</v>
      </c>
      <c r="C6143">
        <v>292</v>
      </c>
      <c r="D6143" t="str">
        <f>IF(OR(MOD((Table1[[#This Row],[Cycle]])-1,8)=0,Table1[[#This Row],[Cycle]]=1),"Yes","No")</f>
        <v>No</v>
      </c>
      <c r="E6143">
        <v>1.0200778532047001E-2</v>
      </c>
      <c r="F6143">
        <f t="shared" si="102"/>
        <v>10.200778532047002</v>
      </c>
      <c r="H6143">
        <v>2.3267385959625244</v>
      </c>
      <c r="I6143">
        <v>57600.038137375421</v>
      </c>
      <c r="J6143">
        <f>ROUND(Table1[[#This Row],[Discharge Time (s)]]/3600,3)</f>
        <v>16</v>
      </c>
    </row>
    <row r="6144" spans="1:10">
      <c r="A6144" t="s">
        <v>10</v>
      </c>
      <c r="B6144">
        <v>8</v>
      </c>
      <c r="C6144">
        <v>293</v>
      </c>
      <c r="D6144" t="str">
        <f>IF(OR(MOD((Table1[[#This Row],[Cycle]])-1,8)=0,Table1[[#This Row],[Cycle]]=1),"Yes","No")</f>
        <v>No</v>
      </c>
      <c r="E6144">
        <v>1.0202872288712E-2</v>
      </c>
      <c r="F6144">
        <f t="shared" si="102"/>
        <v>10.202872288712001</v>
      </c>
      <c r="H6144">
        <v>2.3267385959625244</v>
      </c>
      <c r="I6144">
        <v>57600.089339850419</v>
      </c>
      <c r="J6144">
        <f>ROUND(Table1[[#This Row],[Discharge Time (s)]]/3600,3)</f>
        <v>16</v>
      </c>
    </row>
    <row r="6145" spans="1:10">
      <c r="A6145" t="s">
        <v>10</v>
      </c>
      <c r="B6145">
        <v>8</v>
      </c>
      <c r="C6145">
        <v>294</v>
      </c>
      <c r="D6145" t="str">
        <f>IF(OR(MOD((Table1[[#This Row],[Cycle]])-1,8)=0,Table1[[#This Row],[Cycle]]=1),"Yes","No")</f>
        <v>No</v>
      </c>
      <c r="E6145">
        <v>1.0208768422966001E-2</v>
      </c>
      <c r="F6145">
        <f t="shared" si="102"/>
        <v>10.208768422966001</v>
      </c>
      <c r="H6145">
        <v>2.2828378677368164</v>
      </c>
      <c r="I6145">
        <v>57602.034884196612</v>
      </c>
      <c r="J6145">
        <f>ROUND(Table1[[#This Row],[Discharge Time (s)]]/3600,3)</f>
        <v>16.001000000000001</v>
      </c>
    </row>
    <row r="6146" spans="1:10">
      <c r="A6146" t="s">
        <v>10</v>
      </c>
      <c r="B6146">
        <v>8</v>
      </c>
      <c r="C6146">
        <v>295</v>
      </c>
      <c r="D6146" t="str">
        <f>IF(OR(MOD((Table1[[#This Row],[Cycle]])-1,8)=0,Table1[[#This Row],[Cycle]]=1),"Yes","No")</f>
        <v>No</v>
      </c>
      <c r="E6146">
        <v>1.0215569718250999E-2</v>
      </c>
      <c r="F6146">
        <f t="shared" ref="F6146:F6209" si="103">1000*E6146</f>
        <v>10.215569718250999</v>
      </c>
      <c r="H6146">
        <v>2.3694334030151367</v>
      </c>
      <c r="I6146">
        <v>57600.037561185585</v>
      </c>
      <c r="J6146">
        <f>ROUND(Table1[[#This Row],[Discharge Time (s)]]/3600,3)</f>
        <v>16</v>
      </c>
    </row>
    <row r="6147" spans="1:10">
      <c r="A6147" t="s">
        <v>10</v>
      </c>
      <c r="B6147">
        <v>8</v>
      </c>
      <c r="C6147">
        <v>296</v>
      </c>
      <c r="D6147" t="str">
        <f>IF(OR(MOD((Table1[[#This Row],[Cycle]])-1,8)=0,Table1[[#This Row],[Cycle]]=1),"Yes","No")</f>
        <v>No</v>
      </c>
      <c r="E6147">
        <v>0</v>
      </c>
      <c r="F6147">
        <f t="shared" si="103"/>
        <v>0</v>
      </c>
      <c r="H6147">
        <v>2.3694334030151367</v>
      </c>
      <c r="I6147">
        <v>0</v>
      </c>
      <c r="J6147">
        <f>ROUND(Table1[[#This Row],[Discharge Time (s)]]/3600,3)</f>
        <v>0</v>
      </c>
    </row>
    <row r="6148" spans="1:10">
      <c r="A6148" t="s">
        <v>10</v>
      </c>
      <c r="B6148">
        <v>8</v>
      </c>
      <c r="C6148">
        <v>297</v>
      </c>
      <c r="D6148" t="str">
        <f>IF(OR(MOD((Table1[[#This Row],[Cycle]])-1,8)=0,Table1[[#This Row],[Cycle]]=1),"Yes","No")</f>
        <v>Yes</v>
      </c>
      <c r="E6148">
        <v>1.5656674248779E-2</v>
      </c>
      <c r="F6148">
        <f t="shared" si="103"/>
        <v>15.656674248779</v>
      </c>
      <c r="H6148">
        <v>2.2828378677368164</v>
      </c>
      <c r="I6148">
        <v>93413.864680284067</v>
      </c>
      <c r="J6148">
        <f>ROUND(Table1[[#This Row],[Discharge Time (s)]]/3600,3)</f>
        <v>25.948</v>
      </c>
    </row>
    <row r="6149" spans="1:10">
      <c r="A6149" t="s">
        <v>10</v>
      </c>
      <c r="B6149">
        <v>8</v>
      </c>
      <c r="C6149">
        <v>298</v>
      </c>
      <c r="D6149" t="str">
        <f>IF(OR(MOD((Table1[[#This Row],[Cycle]])-1,8)=0,Table1[[#This Row],[Cycle]]=1),"Yes","No")</f>
        <v>No</v>
      </c>
      <c r="E6149">
        <v>1.0191565275486E-2</v>
      </c>
      <c r="F6149">
        <f t="shared" si="103"/>
        <v>10.191565275485999</v>
      </c>
      <c r="H6149">
        <v>2.3730545043945313</v>
      </c>
      <c r="I6149">
        <v>57600.020336105677</v>
      </c>
      <c r="J6149">
        <f>ROUND(Table1[[#This Row],[Discharge Time (s)]]/3600,3)</f>
        <v>16</v>
      </c>
    </row>
    <row r="6150" spans="1:10">
      <c r="A6150" t="s">
        <v>10</v>
      </c>
      <c r="B6150">
        <v>8</v>
      </c>
      <c r="C6150">
        <v>299</v>
      </c>
      <c r="D6150" t="str">
        <f>IF(OR(MOD((Table1[[#This Row],[Cycle]])-1,8)=0,Table1[[#This Row],[Cycle]]=1),"Yes","No")</f>
        <v>No</v>
      </c>
      <c r="E6150">
        <v>1.0207805344973E-2</v>
      </c>
      <c r="F6150">
        <f t="shared" si="103"/>
        <v>10.207805344973</v>
      </c>
      <c r="H6150">
        <v>2.3694334030151367</v>
      </c>
      <c r="I6150">
        <v>57600.055276135157</v>
      </c>
      <c r="J6150">
        <f>ROUND(Table1[[#This Row],[Discharge Time (s)]]/3600,3)</f>
        <v>16</v>
      </c>
    </row>
    <row r="6151" spans="1:10">
      <c r="A6151" t="s">
        <v>10</v>
      </c>
      <c r="B6151">
        <v>8</v>
      </c>
      <c r="C6151">
        <v>300</v>
      </c>
      <c r="D6151" t="str">
        <f>IF(OR(MOD((Table1[[#This Row],[Cycle]])-1,8)=0,Table1[[#This Row],[Cycle]]=1),"Yes","No")</f>
        <v>No</v>
      </c>
      <c r="E6151">
        <v>1.0211512080241E-2</v>
      </c>
      <c r="F6151">
        <f t="shared" si="103"/>
        <v>10.211512080241</v>
      </c>
      <c r="H6151">
        <v>2.3706393241882324</v>
      </c>
      <c r="I6151">
        <v>57600.03928096329</v>
      </c>
      <c r="J6151">
        <f>ROUND(Table1[[#This Row],[Discharge Time (s)]]/3600,3)</f>
        <v>16</v>
      </c>
    </row>
    <row r="6152" spans="1:10">
      <c r="A6152" t="s">
        <v>10</v>
      </c>
      <c r="B6152">
        <v>8</v>
      </c>
      <c r="C6152">
        <v>301</v>
      </c>
      <c r="D6152" t="str">
        <f>IF(OR(MOD((Table1[[#This Row],[Cycle]])-1,8)=0,Table1[[#This Row],[Cycle]]=1),"Yes","No")</f>
        <v>No</v>
      </c>
      <c r="E6152">
        <v>1.0210640597937E-2</v>
      </c>
      <c r="F6152">
        <f t="shared" si="103"/>
        <v>10.210640597937001</v>
      </c>
      <c r="H6152">
        <v>2.327923059463501</v>
      </c>
      <c r="I6152">
        <v>57601.999588105886</v>
      </c>
      <c r="J6152">
        <f>ROUND(Table1[[#This Row],[Discharge Time (s)]]/3600,3)</f>
        <v>16.001000000000001</v>
      </c>
    </row>
    <row r="6153" spans="1:10">
      <c r="A6153" t="s">
        <v>10</v>
      </c>
      <c r="B6153">
        <v>8</v>
      </c>
      <c r="C6153">
        <v>302</v>
      </c>
      <c r="D6153" t="str">
        <f>IF(OR(MOD((Table1[[#This Row],[Cycle]])-1,8)=0,Table1[[#This Row],[Cycle]]=1),"Yes","No")</f>
        <v>No</v>
      </c>
      <c r="E6153">
        <v>1.0214722332975001E-2</v>
      </c>
      <c r="F6153">
        <f t="shared" si="103"/>
        <v>10.214722332975001</v>
      </c>
      <c r="H6153">
        <v>2.3267385959625244</v>
      </c>
      <c r="I6153">
        <v>57600.05008204859</v>
      </c>
      <c r="J6153">
        <f>ROUND(Table1[[#This Row],[Discharge Time (s)]]/3600,3)</f>
        <v>16</v>
      </c>
    </row>
    <row r="6154" spans="1:10">
      <c r="A6154" t="s">
        <v>10</v>
      </c>
      <c r="B6154">
        <v>8</v>
      </c>
      <c r="C6154">
        <v>303</v>
      </c>
      <c r="D6154" t="str">
        <f>IF(OR(MOD((Table1[[#This Row],[Cycle]])-1,8)=0,Table1[[#This Row],[Cycle]]=1),"Yes","No")</f>
        <v>No</v>
      </c>
      <c r="E6154">
        <v>1.0210155517729001E-2</v>
      </c>
      <c r="F6154">
        <f t="shared" si="103"/>
        <v>10.210155517729001</v>
      </c>
      <c r="H6154">
        <v>2.3706393241882324</v>
      </c>
      <c r="I6154">
        <v>57602.036130600973</v>
      </c>
      <c r="J6154">
        <f>ROUND(Table1[[#This Row],[Discharge Time (s)]]/3600,3)</f>
        <v>16.001000000000001</v>
      </c>
    </row>
    <row r="6155" spans="1:10">
      <c r="A6155" t="s">
        <v>10</v>
      </c>
      <c r="B6155">
        <v>8</v>
      </c>
      <c r="C6155">
        <v>304</v>
      </c>
      <c r="D6155" t="str">
        <f>IF(OR(MOD((Table1[[#This Row],[Cycle]])-1,8)=0,Table1[[#This Row],[Cycle]]=1),"Yes","No")</f>
        <v>No</v>
      </c>
      <c r="E6155">
        <v>0</v>
      </c>
      <c r="F6155">
        <f t="shared" si="103"/>
        <v>0</v>
      </c>
      <c r="H6155">
        <v>2.3706393241882324</v>
      </c>
      <c r="I6155">
        <v>0</v>
      </c>
      <c r="J6155">
        <f>ROUND(Table1[[#This Row],[Discharge Time (s)]]/3600,3)</f>
        <v>0</v>
      </c>
    </row>
    <row r="6156" spans="1:10">
      <c r="A6156" t="s">
        <v>10</v>
      </c>
      <c r="B6156">
        <v>8</v>
      </c>
      <c r="C6156">
        <v>305</v>
      </c>
      <c r="D6156" t="str">
        <f>IF(OR(MOD((Table1[[#This Row],[Cycle]])-1,8)=0,Table1[[#This Row],[Cycle]]=1),"Yes","No")</f>
        <v>Yes</v>
      </c>
      <c r="E6156">
        <v>1.5624219271109E-2</v>
      </c>
      <c r="F6156">
        <f t="shared" si="103"/>
        <v>15.624219271109</v>
      </c>
      <c r="H6156">
        <v>2.2840001583099365</v>
      </c>
      <c r="I6156">
        <v>93032.186190007604</v>
      </c>
      <c r="J6156">
        <f>ROUND(Table1[[#This Row],[Discharge Time (s)]]/3600,3)</f>
        <v>25.841999999999999</v>
      </c>
    </row>
    <row r="6157" spans="1:10">
      <c r="A6157" t="s">
        <v>10</v>
      </c>
      <c r="B6157">
        <v>8</v>
      </c>
      <c r="C6157">
        <v>306</v>
      </c>
      <c r="D6157" t="str">
        <f>IF(OR(MOD((Table1[[#This Row],[Cycle]])-1,8)=0,Table1[[#This Row],[Cycle]]=1),"Yes","No")</f>
        <v>No</v>
      </c>
      <c r="E6157">
        <v>1.0216500512316999E-2</v>
      </c>
      <c r="F6157">
        <f t="shared" si="103"/>
        <v>10.216500512316999</v>
      </c>
      <c r="H6157">
        <v>2.4571902751922607</v>
      </c>
      <c r="I6157">
        <v>57602.003565030449</v>
      </c>
      <c r="J6157">
        <f>ROUND(Table1[[#This Row],[Discharge Time (s)]]/3600,3)</f>
        <v>16.001000000000001</v>
      </c>
    </row>
    <row r="6158" spans="1:10">
      <c r="A6158" t="s">
        <v>10</v>
      </c>
      <c r="B6158">
        <v>8</v>
      </c>
      <c r="C6158">
        <v>307</v>
      </c>
      <c r="D6158" t="str">
        <f>IF(OR(MOD((Table1[[#This Row],[Cycle]])-1,8)=0,Table1[[#This Row],[Cycle]]=1),"Yes","No")</f>
        <v>No</v>
      </c>
      <c r="E6158">
        <v>1.0207323082333001E-2</v>
      </c>
      <c r="F6158">
        <f t="shared" si="103"/>
        <v>10.207323082333001</v>
      </c>
      <c r="H6158">
        <v>2.327923059463501</v>
      </c>
      <c r="I6158">
        <v>57600.036711438952</v>
      </c>
      <c r="J6158">
        <f>ROUND(Table1[[#This Row],[Discharge Time (s)]]/3600,3)</f>
        <v>16</v>
      </c>
    </row>
    <row r="6159" spans="1:10">
      <c r="A6159" t="s">
        <v>10</v>
      </c>
      <c r="B6159">
        <v>8</v>
      </c>
      <c r="C6159">
        <v>308</v>
      </c>
      <c r="D6159" t="str">
        <f>IF(OR(MOD((Table1[[#This Row],[Cycle]])-1,8)=0,Table1[[#This Row],[Cycle]]=1),"Yes","No")</f>
        <v>No</v>
      </c>
      <c r="E6159">
        <v>1.0210929957721999E-2</v>
      </c>
      <c r="F6159">
        <f t="shared" si="103"/>
        <v>10.210929957722</v>
      </c>
      <c r="H6159">
        <v>2.4145400524139404</v>
      </c>
      <c r="I6159">
        <v>57600.05522565094</v>
      </c>
      <c r="J6159">
        <f>ROUND(Table1[[#This Row],[Discharge Time (s)]]/3600,3)</f>
        <v>16</v>
      </c>
    </row>
    <row r="6160" spans="1:10">
      <c r="A6160" t="s">
        <v>10</v>
      </c>
      <c r="B6160">
        <v>8</v>
      </c>
      <c r="C6160">
        <v>309</v>
      </c>
      <c r="D6160" t="str">
        <f>IF(OR(MOD((Table1[[#This Row],[Cycle]])-1,8)=0,Table1[[#This Row],[Cycle]]=1),"Yes","No")</f>
        <v>No</v>
      </c>
      <c r="E6160">
        <v>1.0209438574631999E-2</v>
      </c>
      <c r="F6160">
        <f t="shared" si="103"/>
        <v>10.209438574631999</v>
      </c>
      <c r="H6160">
        <v>2.3706393241882324</v>
      </c>
      <c r="I6160">
        <v>57600.037627402155</v>
      </c>
      <c r="J6160">
        <f>ROUND(Table1[[#This Row],[Discharge Time (s)]]/3600,3)</f>
        <v>16</v>
      </c>
    </row>
    <row r="6161" spans="1:10">
      <c r="A6161" t="s">
        <v>10</v>
      </c>
      <c r="B6161">
        <v>8</v>
      </c>
      <c r="C6161">
        <v>310</v>
      </c>
      <c r="D6161" t="str">
        <f>IF(OR(MOD((Table1[[#This Row],[Cycle]])-1,8)=0,Table1[[#This Row],[Cycle]]=1),"Yes","No")</f>
        <v>No</v>
      </c>
      <c r="E6161">
        <v>1.0206285295678E-2</v>
      </c>
      <c r="F6161">
        <f t="shared" si="103"/>
        <v>10.206285295678001</v>
      </c>
      <c r="H6161">
        <v>2.2423605918884277</v>
      </c>
      <c r="I6161">
        <v>57602.004800352282</v>
      </c>
      <c r="J6161">
        <f>ROUND(Table1[[#This Row],[Discharge Time (s)]]/3600,3)</f>
        <v>16.001000000000001</v>
      </c>
    </row>
    <row r="6162" spans="1:10">
      <c r="A6162" t="s">
        <v>10</v>
      </c>
      <c r="B6162">
        <v>8</v>
      </c>
      <c r="C6162">
        <v>311</v>
      </c>
      <c r="D6162" t="str">
        <f>IF(OR(MOD((Table1[[#This Row],[Cycle]])-1,8)=0,Table1[[#This Row],[Cycle]]=1),"Yes","No")</f>
        <v>No</v>
      </c>
      <c r="E6162">
        <v>1.0202689166227E-2</v>
      </c>
      <c r="F6162">
        <f t="shared" si="103"/>
        <v>10.202689166227</v>
      </c>
      <c r="H6162">
        <v>2.327923059463501</v>
      </c>
      <c r="I6162">
        <v>57600.037868310392</v>
      </c>
      <c r="J6162">
        <f>ROUND(Table1[[#This Row],[Discharge Time (s)]]/3600,3)</f>
        <v>16</v>
      </c>
    </row>
    <row r="6163" spans="1:10">
      <c r="A6163" t="s">
        <v>10</v>
      </c>
      <c r="B6163">
        <v>8</v>
      </c>
      <c r="C6163">
        <v>312</v>
      </c>
      <c r="D6163" t="str">
        <f>IF(OR(MOD((Table1[[#This Row],[Cycle]])-1,8)=0,Table1[[#This Row],[Cycle]]=1),"Yes","No")</f>
        <v>No</v>
      </c>
      <c r="E6163">
        <v>0</v>
      </c>
      <c r="F6163">
        <f t="shared" si="103"/>
        <v>0</v>
      </c>
      <c r="H6163">
        <v>2.327923059463501</v>
      </c>
      <c r="I6163">
        <v>0</v>
      </c>
      <c r="J6163">
        <f>ROUND(Table1[[#This Row],[Discharge Time (s)]]/3600,3)</f>
        <v>0</v>
      </c>
    </row>
    <row r="6164" spans="1:10">
      <c r="A6164" t="s">
        <v>10</v>
      </c>
      <c r="B6164">
        <v>8</v>
      </c>
      <c r="C6164">
        <v>313</v>
      </c>
      <c r="D6164" t="str">
        <f>IF(OR(MOD((Table1[[#This Row],[Cycle]])-1,8)=0,Table1[[#This Row],[Cycle]]=1),"Yes","No")</f>
        <v>Yes</v>
      </c>
      <c r="E6164">
        <v>1.5587936910222E-2</v>
      </c>
      <c r="F6164">
        <f t="shared" si="103"/>
        <v>15.587936910222</v>
      </c>
      <c r="H6164">
        <v>2.3267385959625244</v>
      </c>
      <c r="I6164">
        <v>92855.305705003237</v>
      </c>
      <c r="J6164">
        <f>ROUND(Table1[[#This Row],[Discharge Time (s)]]/3600,3)</f>
        <v>25.792999999999999</v>
      </c>
    </row>
    <row r="6165" spans="1:10">
      <c r="A6165" t="s">
        <v>10</v>
      </c>
      <c r="B6165">
        <v>8</v>
      </c>
      <c r="C6165">
        <v>314</v>
      </c>
      <c r="D6165" t="str">
        <f>IF(OR(MOD((Table1[[#This Row],[Cycle]])-1,8)=0,Table1[[#This Row],[Cycle]]=1),"Yes","No")</f>
        <v>No</v>
      </c>
      <c r="E6165">
        <v>1.0208974482596E-2</v>
      </c>
      <c r="F6165">
        <f t="shared" si="103"/>
        <v>10.208974482596</v>
      </c>
      <c r="H6165">
        <v>2.5036153793334961</v>
      </c>
      <c r="I6165">
        <v>57602.004314898899</v>
      </c>
      <c r="J6165">
        <f>ROUND(Table1[[#This Row],[Discharge Time (s)]]/3600,3)</f>
        <v>16.001000000000001</v>
      </c>
    </row>
    <row r="6166" spans="1:10">
      <c r="A6166" t="s">
        <v>10</v>
      </c>
      <c r="B6166">
        <v>8</v>
      </c>
      <c r="C6166">
        <v>315</v>
      </c>
      <c r="D6166" t="str">
        <f>IF(OR(MOD((Table1[[#This Row],[Cycle]])-1,8)=0,Table1[[#This Row],[Cycle]]=1),"Yes","No")</f>
        <v>No</v>
      </c>
      <c r="E6166">
        <v>1.0203046589732E-2</v>
      </c>
      <c r="F6166">
        <f t="shared" si="103"/>
        <v>10.203046589731999</v>
      </c>
      <c r="H6166">
        <v>2.2840001583099365</v>
      </c>
      <c r="I6166">
        <v>57600.028492914673</v>
      </c>
      <c r="J6166">
        <f>ROUND(Table1[[#This Row],[Discharge Time (s)]]/3600,3)</f>
        <v>16</v>
      </c>
    </row>
    <row r="6167" spans="1:10">
      <c r="A6167" t="s">
        <v>10</v>
      </c>
      <c r="B6167">
        <v>8</v>
      </c>
      <c r="C6167">
        <v>316</v>
      </c>
      <c r="D6167" t="str">
        <f>IF(OR(MOD((Table1[[#This Row],[Cycle]])-1,8)=0,Table1[[#This Row],[Cycle]]=1),"Yes","No")</f>
        <v>No</v>
      </c>
      <c r="E6167">
        <v>1.0207238292503E-2</v>
      </c>
      <c r="F6167">
        <f t="shared" si="103"/>
        <v>10.207238292503</v>
      </c>
      <c r="H6167">
        <v>2.4133119583129883</v>
      </c>
      <c r="I6167">
        <v>57600.022061987715</v>
      </c>
      <c r="J6167">
        <f>ROUND(Table1[[#This Row],[Discharge Time (s)]]/3600,3)</f>
        <v>16</v>
      </c>
    </row>
    <row r="6168" spans="1:10">
      <c r="A6168" t="s">
        <v>10</v>
      </c>
      <c r="B6168">
        <v>8</v>
      </c>
      <c r="C6168">
        <v>317</v>
      </c>
      <c r="D6168" t="str">
        <f>IF(OR(MOD((Table1[[#This Row],[Cycle]])-1,8)=0,Table1[[#This Row],[Cycle]]=1),"Yes","No")</f>
        <v>No</v>
      </c>
      <c r="E6168">
        <v>1.0206797787868E-2</v>
      </c>
      <c r="F6168">
        <f t="shared" si="103"/>
        <v>10.206797787868</v>
      </c>
      <c r="H6168">
        <v>2.327923059463501</v>
      </c>
      <c r="I6168">
        <v>57600.049036157805</v>
      </c>
      <c r="J6168">
        <f>ROUND(Table1[[#This Row],[Discharge Time (s)]]/3600,3)</f>
        <v>16</v>
      </c>
    </row>
    <row r="6169" spans="1:10">
      <c r="A6169" t="s">
        <v>10</v>
      </c>
      <c r="B6169">
        <v>8</v>
      </c>
      <c r="C6169">
        <v>318</v>
      </c>
      <c r="D6169" t="str">
        <f>IF(OR(MOD((Table1[[#This Row],[Cycle]])-1,8)=0,Table1[[#This Row],[Cycle]]=1),"Yes","No")</f>
        <v>No</v>
      </c>
      <c r="E6169">
        <v>1.0202374833218999E-2</v>
      </c>
      <c r="F6169">
        <f t="shared" si="103"/>
        <v>10.202374833218999</v>
      </c>
      <c r="H6169">
        <v>2.327923059463501</v>
      </c>
      <c r="I6169">
        <v>57600.037591982451</v>
      </c>
      <c r="J6169">
        <f>ROUND(Table1[[#This Row],[Discharge Time (s)]]/3600,3)</f>
        <v>16</v>
      </c>
    </row>
    <row r="6170" spans="1:10">
      <c r="A6170" t="s">
        <v>10</v>
      </c>
      <c r="B6170">
        <v>8</v>
      </c>
      <c r="C6170">
        <v>319</v>
      </c>
      <c r="D6170" t="str">
        <f>IF(OR(MOD((Table1[[#This Row],[Cycle]])-1,8)=0,Table1[[#This Row],[Cycle]]=1),"Yes","No")</f>
        <v>No</v>
      </c>
      <c r="E6170">
        <v>1.0199668369177999E-2</v>
      </c>
      <c r="F6170">
        <f t="shared" si="103"/>
        <v>10.199668369177999</v>
      </c>
      <c r="H6170">
        <v>2.4145400524139404</v>
      </c>
      <c r="I6170">
        <v>57602.019515690066</v>
      </c>
      <c r="J6170">
        <f>ROUND(Table1[[#This Row],[Discharge Time (s)]]/3600,3)</f>
        <v>16.001000000000001</v>
      </c>
    </row>
    <row r="6171" spans="1:10">
      <c r="A6171" t="s">
        <v>10</v>
      </c>
      <c r="B6171">
        <v>8</v>
      </c>
      <c r="C6171">
        <v>320</v>
      </c>
      <c r="D6171" t="str">
        <f>IF(OR(MOD((Table1[[#This Row],[Cycle]])-1,8)=0,Table1[[#This Row],[Cycle]]=1),"Yes","No")</f>
        <v>No</v>
      </c>
      <c r="E6171">
        <v>0</v>
      </c>
      <c r="F6171">
        <f t="shared" si="103"/>
        <v>0</v>
      </c>
      <c r="H6171">
        <v>2.4145400524139404</v>
      </c>
      <c r="I6171">
        <v>0</v>
      </c>
      <c r="J6171">
        <f>ROUND(Table1[[#This Row],[Discharge Time (s)]]/3600,3)</f>
        <v>0</v>
      </c>
    </row>
    <row r="6172" spans="1:10">
      <c r="A6172" t="s">
        <v>10</v>
      </c>
      <c r="B6172">
        <v>8</v>
      </c>
      <c r="C6172">
        <v>321</v>
      </c>
      <c r="D6172" t="str">
        <f>IF(OR(MOD((Table1[[#This Row],[Cycle]])-1,8)=0,Table1[[#This Row],[Cycle]]=1),"Yes","No")</f>
        <v>Yes</v>
      </c>
      <c r="E6172">
        <v>1.5560829788232E-2</v>
      </c>
      <c r="F6172">
        <f t="shared" si="103"/>
        <v>15.560829788232001</v>
      </c>
      <c r="H6172">
        <v>2.327923059463501</v>
      </c>
      <c r="I6172">
        <v>92697.171537202245</v>
      </c>
      <c r="J6172">
        <f>ROUND(Table1[[#This Row],[Discharge Time (s)]]/3600,3)</f>
        <v>25.748999999999999</v>
      </c>
    </row>
    <row r="6173" spans="1:10">
      <c r="A6173" t="s">
        <v>10</v>
      </c>
      <c r="B6173">
        <v>8</v>
      </c>
      <c r="C6173">
        <v>322</v>
      </c>
      <c r="D6173" t="str">
        <f>IF(OR(MOD((Table1[[#This Row],[Cycle]])-1,8)=0,Table1[[#This Row],[Cycle]]=1),"Yes","No")</f>
        <v>No</v>
      </c>
      <c r="E6173">
        <v>1.0202912151373001E-2</v>
      </c>
      <c r="F6173">
        <f t="shared" si="103"/>
        <v>10.202912151373001</v>
      </c>
      <c r="H6173">
        <v>2.4145400524139404</v>
      </c>
      <c r="I6173">
        <v>57602.003667878147</v>
      </c>
      <c r="J6173">
        <f>ROUND(Table1[[#This Row],[Discharge Time (s)]]/3600,3)</f>
        <v>16.001000000000001</v>
      </c>
    </row>
    <row r="6174" spans="1:10">
      <c r="A6174" t="s">
        <v>10</v>
      </c>
      <c r="B6174">
        <v>8</v>
      </c>
      <c r="C6174">
        <v>323</v>
      </c>
      <c r="D6174" t="str">
        <f>IF(OR(MOD((Table1[[#This Row],[Cycle]])-1,8)=0,Table1[[#This Row],[Cycle]]=1),"Yes","No")</f>
        <v>No</v>
      </c>
      <c r="E6174">
        <v>1.0208538375287001E-2</v>
      </c>
      <c r="F6174">
        <f t="shared" si="103"/>
        <v>10.208538375287</v>
      </c>
      <c r="H6174">
        <v>2.4584407806396484</v>
      </c>
      <c r="I6174">
        <v>57601.999873784029</v>
      </c>
      <c r="J6174">
        <f>ROUND(Table1[[#This Row],[Discharge Time (s)]]/3600,3)</f>
        <v>16.001000000000001</v>
      </c>
    </row>
    <row r="6175" spans="1:10">
      <c r="A6175" t="s">
        <v>10</v>
      </c>
      <c r="B6175">
        <v>8</v>
      </c>
      <c r="C6175">
        <v>324</v>
      </c>
      <c r="D6175" t="str">
        <f>IF(OR(MOD((Table1[[#This Row],[Cycle]])-1,8)=0,Table1[[#This Row],[Cycle]]=1),"Yes","No")</f>
        <v>No</v>
      </c>
      <c r="E6175">
        <v>1.0197155608091001E-2</v>
      </c>
      <c r="F6175">
        <f t="shared" si="103"/>
        <v>10.197155608091</v>
      </c>
      <c r="H6175">
        <v>2.3718461990356445</v>
      </c>
      <c r="I6175">
        <v>57601.997934932027</v>
      </c>
      <c r="J6175">
        <f>ROUND(Table1[[#This Row],[Discharge Time (s)]]/3600,3)</f>
        <v>16.001000000000001</v>
      </c>
    </row>
    <row r="6176" spans="1:10">
      <c r="A6176" t="s">
        <v>10</v>
      </c>
      <c r="B6176">
        <v>8</v>
      </c>
      <c r="C6176">
        <v>325</v>
      </c>
      <c r="D6176" t="str">
        <f>IF(OR(MOD((Table1[[#This Row],[Cycle]])-1,8)=0,Table1[[#This Row],[Cycle]]=1),"Yes","No")</f>
        <v>No</v>
      </c>
      <c r="E6176">
        <v>1.0210842926558999E-2</v>
      </c>
      <c r="F6176">
        <f t="shared" si="103"/>
        <v>10.210842926559</v>
      </c>
      <c r="H6176">
        <v>2.4133119583129883</v>
      </c>
      <c r="I6176">
        <v>57601.974869110083</v>
      </c>
      <c r="J6176">
        <f>ROUND(Table1[[#This Row],[Discharge Time (s)]]/3600,3)</f>
        <v>16.001000000000001</v>
      </c>
    </row>
    <row r="6177" spans="1:10">
      <c r="A6177" t="s">
        <v>10</v>
      </c>
      <c r="B6177">
        <v>8</v>
      </c>
      <c r="C6177">
        <v>326</v>
      </c>
      <c r="D6177" t="str">
        <f>IF(OR(MOD((Table1[[#This Row],[Cycle]])-1,8)=0,Table1[[#This Row],[Cycle]]=1),"Yes","No")</f>
        <v>No</v>
      </c>
      <c r="E6177">
        <v>1.020671949007E-2</v>
      </c>
      <c r="F6177">
        <f t="shared" si="103"/>
        <v>10.20671949007</v>
      </c>
      <c r="H6177">
        <v>2.3718461990356445</v>
      </c>
      <c r="I6177">
        <v>57601.989970061491</v>
      </c>
      <c r="J6177">
        <f>ROUND(Table1[[#This Row],[Discharge Time (s)]]/3600,3)</f>
        <v>16.001000000000001</v>
      </c>
    </row>
    <row r="6178" spans="1:10">
      <c r="A6178" t="s">
        <v>10</v>
      </c>
      <c r="B6178">
        <v>8</v>
      </c>
      <c r="C6178">
        <v>327</v>
      </c>
      <c r="D6178" t="str">
        <f>IF(OR(MOD((Table1[[#This Row],[Cycle]])-1,8)=0,Table1[[#This Row],[Cycle]]=1),"Yes","No")</f>
        <v>No</v>
      </c>
      <c r="E6178">
        <v>1.0207267264594999E-2</v>
      </c>
      <c r="F6178">
        <f t="shared" si="103"/>
        <v>10.207267264595</v>
      </c>
      <c r="H6178">
        <v>2.2863283157348633</v>
      </c>
      <c r="I6178">
        <v>57601.966170106592</v>
      </c>
      <c r="J6178">
        <f>ROUND(Table1[[#This Row],[Discharge Time (s)]]/3600,3)</f>
        <v>16.001000000000001</v>
      </c>
    </row>
    <row r="6179" spans="1:10">
      <c r="A6179" t="s">
        <v>10</v>
      </c>
      <c r="B6179">
        <v>8</v>
      </c>
      <c r="C6179">
        <v>328</v>
      </c>
      <c r="D6179" t="str">
        <f>IF(OR(MOD((Table1[[#This Row],[Cycle]])-1,8)=0,Table1[[#This Row],[Cycle]]=1),"Yes","No")</f>
        <v>No</v>
      </c>
      <c r="E6179">
        <v>0</v>
      </c>
      <c r="F6179">
        <f t="shared" si="103"/>
        <v>0</v>
      </c>
      <c r="H6179">
        <v>2.2863283157348633</v>
      </c>
      <c r="I6179">
        <v>0</v>
      </c>
      <c r="J6179">
        <f>ROUND(Table1[[#This Row],[Discharge Time (s)]]/3600,3)</f>
        <v>0</v>
      </c>
    </row>
    <row r="6180" spans="1:10">
      <c r="A6180" t="s">
        <v>10</v>
      </c>
      <c r="B6180">
        <v>8</v>
      </c>
      <c r="C6180">
        <v>329</v>
      </c>
      <c r="D6180" t="str">
        <f>IF(OR(MOD((Table1[[#This Row],[Cycle]])-1,8)=0,Table1[[#This Row],[Cycle]]=1),"Yes","No")</f>
        <v>Yes</v>
      </c>
      <c r="E6180">
        <v>1.5529670989103E-2</v>
      </c>
      <c r="F6180">
        <f t="shared" si="103"/>
        <v>15.529670989103</v>
      </c>
      <c r="H6180">
        <v>2.3267385959625244</v>
      </c>
      <c r="I6180">
        <v>92423.526657700451</v>
      </c>
      <c r="J6180">
        <f>ROUND(Table1[[#This Row],[Discharge Time (s)]]/3600,3)</f>
        <v>25.672999999999998</v>
      </c>
    </row>
    <row r="6181" spans="1:10">
      <c r="A6181" t="s">
        <v>10</v>
      </c>
      <c r="B6181">
        <v>8</v>
      </c>
      <c r="C6181">
        <v>330</v>
      </c>
      <c r="D6181" t="str">
        <f>IF(OR(MOD((Table1[[#This Row],[Cycle]])-1,8)=0,Table1[[#This Row],[Cycle]]=1),"Yes","No")</f>
        <v>No</v>
      </c>
      <c r="E6181">
        <v>1.0212949852296999E-2</v>
      </c>
      <c r="F6181">
        <f t="shared" si="103"/>
        <v>10.212949852296999</v>
      </c>
      <c r="H6181">
        <v>2.5462422370910645</v>
      </c>
      <c r="I6181">
        <v>57600.015224946823</v>
      </c>
      <c r="J6181">
        <f>ROUND(Table1[[#This Row],[Discharge Time (s)]]/3600,3)</f>
        <v>16</v>
      </c>
    </row>
    <row r="6182" spans="1:10">
      <c r="A6182" t="s">
        <v>10</v>
      </c>
      <c r="B6182">
        <v>8</v>
      </c>
      <c r="C6182">
        <v>331</v>
      </c>
      <c r="D6182" t="str">
        <f>IF(OR(MOD((Table1[[#This Row],[Cycle]])-1,8)=0,Table1[[#This Row],[Cycle]]=1),"Yes","No")</f>
        <v>No</v>
      </c>
      <c r="E6182">
        <v>1.0215478340566001E-2</v>
      </c>
      <c r="F6182">
        <f t="shared" si="103"/>
        <v>10.215478340566001</v>
      </c>
      <c r="H6182">
        <v>2.4596924781799316</v>
      </c>
      <c r="I6182">
        <v>57596.522318660587</v>
      </c>
      <c r="J6182">
        <f>ROUND(Table1[[#This Row],[Discharge Time (s)]]/3600,3)</f>
        <v>15.999000000000001</v>
      </c>
    </row>
    <row r="6183" spans="1:10">
      <c r="A6183" t="s">
        <v>10</v>
      </c>
      <c r="B6183">
        <v>8</v>
      </c>
      <c r="C6183">
        <v>332</v>
      </c>
      <c r="D6183" t="str">
        <f>IF(OR(MOD((Table1[[#This Row],[Cycle]])-1,8)=0,Table1[[#This Row],[Cycle]]=1),"Yes","No")</f>
        <v>No</v>
      </c>
      <c r="E6183">
        <v>1.0218336717215001E-2</v>
      </c>
      <c r="F6183">
        <f t="shared" si="103"/>
        <v>10.218336717215001</v>
      </c>
      <c r="H6183">
        <v>2.4170000553131104</v>
      </c>
      <c r="I6183">
        <v>57600.023772621083</v>
      </c>
      <c r="J6183">
        <f>ROUND(Table1[[#This Row],[Discharge Time (s)]]/3600,3)</f>
        <v>16</v>
      </c>
    </row>
    <row r="6184" spans="1:10">
      <c r="A6184" t="s">
        <v>10</v>
      </c>
      <c r="B6184">
        <v>8</v>
      </c>
      <c r="C6184">
        <v>333</v>
      </c>
      <c r="D6184" t="str">
        <f>IF(OR(MOD((Table1[[#This Row],[Cycle]])-1,8)=0,Table1[[#This Row],[Cycle]]=1),"Yes","No")</f>
        <v>No</v>
      </c>
      <c r="E6184">
        <v>1.0214349263588E-2</v>
      </c>
      <c r="F6184">
        <f t="shared" si="103"/>
        <v>10.214349263588</v>
      </c>
      <c r="H6184">
        <v>2.4145400524139404</v>
      </c>
      <c r="I6184">
        <v>57601.990026434207</v>
      </c>
      <c r="J6184">
        <f>ROUND(Table1[[#This Row],[Discharge Time (s)]]/3600,3)</f>
        <v>16.001000000000001</v>
      </c>
    </row>
    <row r="6185" spans="1:10">
      <c r="A6185" t="s">
        <v>10</v>
      </c>
      <c r="B6185">
        <v>8</v>
      </c>
      <c r="C6185">
        <v>334</v>
      </c>
      <c r="D6185" t="str">
        <f>IF(OR(MOD((Table1[[#This Row],[Cycle]])-1,8)=0,Table1[[#This Row],[Cycle]]=1),"Yes","No")</f>
        <v>No</v>
      </c>
      <c r="E6185">
        <v>1.0207891852816E-2</v>
      </c>
      <c r="F6185">
        <f t="shared" si="103"/>
        <v>10.207891852816001</v>
      </c>
      <c r="H6185">
        <v>2.4157693386077881</v>
      </c>
      <c r="I6185">
        <v>57601.987642937849</v>
      </c>
      <c r="J6185">
        <f>ROUND(Table1[[#This Row],[Discharge Time (s)]]/3600,3)</f>
        <v>16.001000000000001</v>
      </c>
    </row>
    <row r="6186" spans="1:10">
      <c r="A6186" t="s">
        <v>10</v>
      </c>
      <c r="B6186">
        <v>8</v>
      </c>
      <c r="C6186">
        <v>335</v>
      </c>
      <c r="D6186" t="str">
        <f>IF(OR(MOD((Table1[[#This Row],[Cycle]])-1,8)=0,Table1[[#This Row],[Cycle]]=1),"Yes","No")</f>
        <v>No</v>
      </c>
      <c r="E6186">
        <v>1.020640584619E-2</v>
      </c>
      <c r="F6186">
        <f t="shared" si="103"/>
        <v>10.20640584619</v>
      </c>
      <c r="H6186">
        <v>2.3706393241882324</v>
      </c>
      <c r="I6186">
        <v>57600.012740782753</v>
      </c>
      <c r="J6186">
        <f>ROUND(Table1[[#This Row],[Discharge Time (s)]]/3600,3)</f>
        <v>16</v>
      </c>
    </row>
    <row r="6187" spans="1:10">
      <c r="A6187" t="s">
        <v>10</v>
      </c>
      <c r="B6187">
        <v>8</v>
      </c>
      <c r="C6187">
        <v>336</v>
      </c>
      <c r="D6187" t="str">
        <f>IF(OR(MOD((Table1[[#This Row],[Cycle]])-1,8)=0,Table1[[#This Row],[Cycle]]=1),"Yes","No")</f>
        <v>No</v>
      </c>
      <c r="E6187">
        <v>0</v>
      </c>
      <c r="F6187">
        <f t="shared" si="103"/>
        <v>0</v>
      </c>
      <c r="H6187">
        <v>2.3706393241882324</v>
      </c>
      <c r="I6187">
        <v>0</v>
      </c>
      <c r="J6187">
        <f>ROUND(Table1[[#This Row],[Discharge Time (s)]]/3600,3)</f>
        <v>0</v>
      </c>
    </row>
    <row r="6188" spans="1:10">
      <c r="A6188" t="s">
        <v>10</v>
      </c>
      <c r="B6188">
        <v>8</v>
      </c>
      <c r="C6188">
        <v>337</v>
      </c>
      <c r="D6188" t="str">
        <f>IF(OR(MOD((Table1[[#This Row],[Cycle]])-1,8)=0,Table1[[#This Row],[Cycle]]=1),"Yes","No")</f>
        <v>Yes</v>
      </c>
      <c r="E6188">
        <v>1.5490182100928E-2</v>
      </c>
      <c r="F6188">
        <f t="shared" si="103"/>
        <v>15.490182100928001</v>
      </c>
      <c r="H6188">
        <v>2.3718461990356445</v>
      </c>
      <c r="I6188">
        <v>92115.836647372838</v>
      </c>
      <c r="J6188">
        <f>ROUND(Table1[[#This Row],[Discharge Time (s)]]/3600,3)</f>
        <v>25.588000000000001</v>
      </c>
    </row>
    <row r="6189" spans="1:10">
      <c r="A6189" t="s">
        <v>10</v>
      </c>
      <c r="B6189">
        <v>8</v>
      </c>
      <c r="C6189">
        <v>338</v>
      </c>
      <c r="D6189" t="str">
        <f>IF(OR(MOD((Table1[[#This Row],[Cycle]])-1,8)=0,Table1[[#This Row],[Cycle]]=1),"Yes","No")</f>
        <v>No</v>
      </c>
      <c r="E6189">
        <v>1.0218388207858E-2</v>
      </c>
      <c r="F6189">
        <f t="shared" si="103"/>
        <v>10.218388207858</v>
      </c>
      <c r="H6189">
        <v>2.5036153793334961</v>
      </c>
      <c r="I6189">
        <v>57600.053964528408</v>
      </c>
      <c r="J6189">
        <f>ROUND(Table1[[#This Row],[Discharge Time (s)]]/3600,3)</f>
        <v>16</v>
      </c>
    </row>
    <row r="6190" spans="1:10">
      <c r="A6190" t="s">
        <v>10</v>
      </c>
      <c r="B6190">
        <v>8</v>
      </c>
      <c r="C6190">
        <v>339</v>
      </c>
      <c r="D6190" t="str">
        <f>IF(OR(MOD((Table1[[#This Row],[Cycle]])-1,8)=0,Table1[[#This Row],[Cycle]]=1),"Yes","No")</f>
        <v>No</v>
      </c>
      <c r="E6190">
        <v>1.0221289234996E-2</v>
      </c>
      <c r="F6190">
        <f t="shared" si="103"/>
        <v>10.221289234996</v>
      </c>
      <c r="H6190">
        <v>2.4596924781799316</v>
      </c>
      <c r="I6190">
        <v>57602.0030017811</v>
      </c>
      <c r="J6190">
        <f>ROUND(Table1[[#This Row],[Discharge Time (s)]]/3600,3)</f>
        <v>16.001000000000001</v>
      </c>
    </row>
    <row r="6191" spans="1:10">
      <c r="A6191" t="s">
        <v>10</v>
      </c>
      <c r="B6191">
        <v>8</v>
      </c>
      <c r="C6191">
        <v>340</v>
      </c>
      <c r="D6191" t="str">
        <f>IF(OR(MOD((Table1[[#This Row],[Cycle]])-1,8)=0,Table1[[#This Row],[Cycle]]=1),"Yes","No")</f>
        <v>No</v>
      </c>
      <c r="E6191">
        <v>1.021940441386E-2</v>
      </c>
      <c r="F6191">
        <f t="shared" si="103"/>
        <v>10.21940441386</v>
      </c>
      <c r="H6191">
        <v>2.3718461990356445</v>
      </c>
      <c r="I6191">
        <v>57600.041776547128</v>
      </c>
      <c r="J6191">
        <f>ROUND(Table1[[#This Row],[Discharge Time (s)]]/3600,3)</f>
        <v>16</v>
      </c>
    </row>
    <row r="6192" spans="1:10">
      <c r="A6192" t="s">
        <v>10</v>
      </c>
      <c r="B6192">
        <v>8</v>
      </c>
      <c r="C6192">
        <v>341</v>
      </c>
      <c r="D6192" t="str">
        <f>IF(OR(MOD((Table1[[#This Row],[Cycle]])-1,8)=0,Table1[[#This Row],[Cycle]]=1),"Yes","No")</f>
        <v>No</v>
      </c>
      <c r="E6192">
        <v>1.0213877841829999E-2</v>
      </c>
      <c r="F6192">
        <f t="shared" si="103"/>
        <v>10.21387784183</v>
      </c>
      <c r="H6192">
        <v>2.4584407806396484</v>
      </c>
      <c r="I6192">
        <v>57602.03148814095</v>
      </c>
      <c r="J6192">
        <f>ROUND(Table1[[#This Row],[Discharge Time (s)]]/3600,3)</f>
        <v>16.001000000000001</v>
      </c>
    </row>
    <row r="6193" spans="1:10">
      <c r="A6193" t="s">
        <v>10</v>
      </c>
      <c r="B6193">
        <v>8</v>
      </c>
      <c r="C6193">
        <v>342</v>
      </c>
      <c r="D6193" t="str">
        <f>IF(OR(MOD((Table1[[#This Row],[Cycle]])-1,8)=0,Table1[[#This Row],[Cycle]]=1),"Yes","No")</f>
        <v>No</v>
      </c>
      <c r="E6193">
        <v>1.0206310250097E-2</v>
      </c>
      <c r="F6193">
        <f t="shared" si="103"/>
        <v>10.206310250096999</v>
      </c>
      <c r="H6193">
        <v>2.4145400524139404</v>
      </c>
      <c r="I6193">
        <v>57602.004660715131</v>
      </c>
      <c r="J6193">
        <f>ROUND(Table1[[#This Row],[Discharge Time (s)]]/3600,3)</f>
        <v>16.001000000000001</v>
      </c>
    </row>
    <row r="6194" spans="1:10">
      <c r="A6194" t="s">
        <v>10</v>
      </c>
      <c r="B6194">
        <v>8</v>
      </c>
      <c r="C6194">
        <v>343</v>
      </c>
      <c r="D6194" t="str">
        <f>IF(OR(MOD((Table1[[#This Row],[Cycle]])-1,8)=0,Table1[[#This Row],[Cycle]]=1),"Yes","No")</f>
        <v>No</v>
      </c>
      <c r="E6194">
        <v>1.0206812728145999E-2</v>
      </c>
      <c r="F6194">
        <f t="shared" si="103"/>
        <v>10.206812728146</v>
      </c>
      <c r="H6194">
        <v>2.3718461990356445</v>
      </c>
      <c r="I6194">
        <v>57602.001045929297</v>
      </c>
      <c r="J6194">
        <f>ROUND(Table1[[#This Row],[Discharge Time (s)]]/3600,3)</f>
        <v>16.001000000000001</v>
      </c>
    </row>
    <row r="6195" spans="1:10">
      <c r="A6195" t="s">
        <v>10</v>
      </c>
      <c r="B6195">
        <v>8</v>
      </c>
      <c r="C6195">
        <v>344</v>
      </c>
      <c r="D6195" t="str">
        <f>IF(OR(MOD((Table1[[#This Row],[Cycle]])-1,8)=0,Table1[[#This Row],[Cycle]]=1),"Yes","No")</f>
        <v>No</v>
      </c>
      <c r="E6195">
        <v>0</v>
      </c>
      <c r="F6195">
        <f t="shared" si="103"/>
        <v>0</v>
      </c>
      <c r="H6195">
        <v>2.3718461990356445</v>
      </c>
      <c r="I6195">
        <v>0</v>
      </c>
      <c r="J6195">
        <f>ROUND(Table1[[#This Row],[Discharge Time (s)]]/3600,3)</f>
        <v>0</v>
      </c>
    </row>
    <row r="6196" spans="1:10">
      <c r="A6196" t="s">
        <v>10</v>
      </c>
      <c r="B6196">
        <v>8</v>
      </c>
      <c r="C6196">
        <v>345</v>
      </c>
      <c r="D6196" t="str">
        <f>IF(OR(MOD((Table1[[#This Row],[Cycle]])-1,8)=0,Table1[[#This Row],[Cycle]]=1),"Yes","No")</f>
        <v>Yes</v>
      </c>
      <c r="E6196">
        <v>1.5464425091843001E-2</v>
      </c>
      <c r="F6196">
        <f t="shared" si="103"/>
        <v>15.464425091843001</v>
      </c>
      <c r="H6196">
        <v>2.3730545043945313</v>
      </c>
      <c r="I6196">
        <v>92166.651265801978</v>
      </c>
      <c r="J6196">
        <f>ROUND(Table1[[#This Row],[Discharge Time (s)]]/3600,3)</f>
        <v>25.602</v>
      </c>
    </row>
    <row r="6197" spans="1:10">
      <c r="A6197" t="s">
        <v>10</v>
      </c>
      <c r="B6197">
        <v>8</v>
      </c>
      <c r="C6197">
        <v>346</v>
      </c>
      <c r="D6197" t="str">
        <f>IF(OR(MOD((Table1[[#This Row],[Cycle]])-1,8)=0,Table1[[#This Row],[Cycle]]=1),"Yes","No")</f>
        <v>No</v>
      </c>
      <c r="E6197">
        <v>1.0206914821453E-2</v>
      </c>
      <c r="F6197">
        <f t="shared" si="103"/>
        <v>10.206914821453001</v>
      </c>
      <c r="H6197">
        <v>2.5901429653167725</v>
      </c>
      <c r="I6197">
        <v>57602.000759804869</v>
      </c>
      <c r="J6197">
        <f>ROUND(Table1[[#This Row],[Discharge Time (s)]]/3600,3)</f>
        <v>16.001000000000001</v>
      </c>
    </row>
    <row r="6198" spans="1:10">
      <c r="A6198" t="s">
        <v>10</v>
      </c>
      <c r="B6198">
        <v>8</v>
      </c>
      <c r="C6198">
        <v>347</v>
      </c>
      <c r="D6198" t="str">
        <f>IF(OR(MOD((Table1[[#This Row],[Cycle]])-1,8)=0,Table1[[#This Row],[Cycle]]=1),"Yes","No")</f>
        <v>No</v>
      </c>
      <c r="E6198">
        <v>1.0210313573895E-2</v>
      </c>
      <c r="F6198">
        <f t="shared" si="103"/>
        <v>10.210313573895</v>
      </c>
      <c r="H6198">
        <v>2.5010685920715332</v>
      </c>
      <c r="I6198">
        <v>57602.003797902624</v>
      </c>
      <c r="J6198">
        <f>ROUND(Table1[[#This Row],[Discharge Time (s)]]/3600,3)</f>
        <v>16.001000000000001</v>
      </c>
    </row>
    <row r="6199" spans="1:10">
      <c r="A6199" t="s">
        <v>10</v>
      </c>
      <c r="B6199">
        <v>8</v>
      </c>
      <c r="C6199">
        <v>348</v>
      </c>
      <c r="D6199" t="str">
        <f>IF(OR(MOD((Table1[[#This Row],[Cycle]])-1,8)=0,Table1[[#This Row],[Cycle]]=1),"Yes","No")</f>
        <v>No</v>
      </c>
      <c r="E6199">
        <v>1.0208525799094001E-2</v>
      </c>
      <c r="F6199">
        <f t="shared" si="103"/>
        <v>10.208525799094</v>
      </c>
      <c r="H6199">
        <v>2.4584407806396484</v>
      </c>
      <c r="I6199">
        <v>57600.038004795599</v>
      </c>
      <c r="J6199">
        <f>ROUND(Table1[[#This Row],[Discharge Time (s)]]/3600,3)</f>
        <v>16</v>
      </c>
    </row>
    <row r="6200" spans="1:10">
      <c r="A6200" t="s">
        <v>10</v>
      </c>
      <c r="B6200">
        <v>8</v>
      </c>
      <c r="C6200">
        <v>349</v>
      </c>
      <c r="D6200" t="str">
        <f>IF(OR(MOD((Table1[[#This Row],[Cycle]])-1,8)=0,Table1[[#This Row],[Cycle]]=1),"Yes","No")</f>
        <v>No</v>
      </c>
      <c r="E6200">
        <v>1.0208171754896E-2</v>
      </c>
      <c r="F6200">
        <f t="shared" si="103"/>
        <v>10.208171754896</v>
      </c>
      <c r="H6200">
        <v>2.4145400524139404</v>
      </c>
      <c r="I6200">
        <v>57600.037808582696</v>
      </c>
      <c r="J6200">
        <f>ROUND(Table1[[#This Row],[Discharge Time (s)]]/3600,3)</f>
        <v>16</v>
      </c>
    </row>
    <row r="6201" spans="1:10">
      <c r="A6201" t="s">
        <v>10</v>
      </c>
      <c r="B6201">
        <v>8</v>
      </c>
      <c r="C6201">
        <v>350</v>
      </c>
      <c r="D6201" t="str">
        <f>IF(OR(MOD((Table1[[#This Row],[Cycle]])-1,8)=0,Table1[[#This Row],[Cycle]]=1),"Yes","No")</f>
        <v>No</v>
      </c>
      <c r="E6201">
        <v>1.0198633745918E-2</v>
      </c>
      <c r="F6201">
        <f t="shared" si="103"/>
        <v>10.198633745918</v>
      </c>
      <c r="H6201">
        <v>2.4584407806396484</v>
      </c>
      <c r="I6201">
        <v>57600.038789335566</v>
      </c>
      <c r="J6201">
        <f>ROUND(Table1[[#This Row],[Discharge Time (s)]]/3600,3)</f>
        <v>16</v>
      </c>
    </row>
    <row r="6202" spans="1:10">
      <c r="A6202" t="s">
        <v>10</v>
      </c>
      <c r="B6202">
        <v>8</v>
      </c>
      <c r="C6202">
        <v>351</v>
      </c>
      <c r="D6202" t="str">
        <f>IF(OR(MOD((Table1[[#This Row],[Cycle]])-1,8)=0,Table1[[#This Row],[Cycle]]=1),"Yes","No")</f>
        <v>No</v>
      </c>
      <c r="E6202">
        <v>1.0195461954083E-2</v>
      </c>
      <c r="F6202">
        <f t="shared" si="103"/>
        <v>10.195461954082999</v>
      </c>
      <c r="H6202">
        <v>2.5023415088653564</v>
      </c>
      <c r="I6202">
        <v>57600.027956277285</v>
      </c>
      <c r="J6202">
        <f>ROUND(Table1[[#This Row],[Discharge Time (s)]]/3600,3)</f>
        <v>16</v>
      </c>
    </row>
    <row r="6203" spans="1:10">
      <c r="A6203" t="s">
        <v>10</v>
      </c>
      <c r="B6203">
        <v>8</v>
      </c>
      <c r="C6203">
        <v>352</v>
      </c>
      <c r="D6203" t="str">
        <f>IF(OR(MOD((Table1[[#This Row],[Cycle]])-1,8)=0,Table1[[#This Row],[Cycle]]=1),"Yes","No")</f>
        <v>No</v>
      </c>
      <c r="E6203">
        <v>0</v>
      </c>
      <c r="F6203">
        <f t="shared" si="103"/>
        <v>0</v>
      </c>
      <c r="H6203">
        <v>2.5023415088653564</v>
      </c>
      <c r="I6203">
        <v>0</v>
      </c>
      <c r="J6203">
        <f>ROUND(Table1[[#This Row],[Discharge Time (s)]]/3600,3)</f>
        <v>0</v>
      </c>
    </row>
    <row r="6204" spans="1:10">
      <c r="A6204" t="s">
        <v>10</v>
      </c>
      <c r="B6204">
        <v>8</v>
      </c>
      <c r="C6204">
        <v>353</v>
      </c>
      <c r="D6204" t="str">
        <f>IF(OR(MOD((Table1[[#This Row],[Cycle]])-1,8)=0,Table1[[#This Row],[Cycle]]=1),"Yes","No")</f>
        <v>Yes</v>
      </c>
      <c r="E6204">
        <v>1.5431353523344E-2</v>
      </c>
      <c r="F6204">
        <f t="shared" si="103"/>
        <v>15.431353523344001</v>
      </c>
      <c r="H6204">
        <v>2.4145400524139404</v>
      </c>
      <c r="I6204">
        <v>91816.545910864981</v>
      </c>
      <c r="J6204">
        <f>ROUND(Table1[[#This Row],[Discharge Time (s)]]/3600,3)</f>
        <v>25.504999999999999</v>
      </c>
    </row>
    <row r="6205" spans="1:10">
      <c r="A6205" t="s">
        <v>10</v>
      </c>
      <c r="B6205">
        <v>8</v>
      </c>
      <c r="C6205">
        <v>354</v>
      </c>
      <c r="D6205" t="str">
        <f>IF(OR(MOD((Table1[[#This Row],[Cycle]])-1,8)=0,Table1[[#This Row],[Cycle]]=1),"Yes","No")</f>
        <v>No</v>
      </c>
      <c r="E6205">
        <v>1.0208194960996999E-2</v>
      </c>
      <c r="F6205">
        <f t="shared" si="103"/>
        <v>10.208194960997</v>
      </c>
      <c r="H6205">
        <v>2.5462422370910645</v>
      </c>
      <c r="I6205">
        <v>57601.99372607439</v>
      </c>
      <c r="J6205">
        <f>ROUND(Table1[[#This Row],[Discharge Time (s)]]/3600,3)</f>
        <v>16.001000000000001</v>
      </c>
    </row>
    <row r="6206" spans="1:10">
      <c r="A6206" t="s">
        <v>10</v>
      </c>
      <c r="B6206">
        <v>8</v>
      </c>
      <c r="C6206">
        <v>355</v>
      </c>
      <c r="D6206" t="str">
        <f>IF(OR(MOD((Table1[[#This Row],[Cycle]])-1,8)=0,Table1[[#This Row],[Cycle]]=1),"Yes","No")</f>
        <v>No</v>
      </c>
      <c r="E6206">
        <v>1.0204357139744999E-2</v>
      </c>
      <c r="F6206">
        <f t="shared" si="103"/>
        <v>10.204357139744999</v>
      </c>
      <c r="H6206">
        <v>2.5023415088653564</v>
      </c>
      <c r="I6206">
        <v>57600.028832402153</v>
      </c>
      <c r="J6206">
        <f>ROUND(Table1[[#This Row],[Discharge Time (s)]]/3600,3)</f>
        <v>16</v>
      </c>
    </row>
    <row r="6207" spans="1:10">
      <c r="A6207" t="s">
        <v>10</v>
      </c>
      <c r="B6207">
        <v>8</v>
      </c>
      <c r="C6207">
        <v>356</v>
      </c>
      <c r="D6207" t="str">
        <f>IF(OR(MOD((Table1[[#This Row],[Cycle]])-1,8)=0,Table1[[#This Row],[Cycle]]=1),"Yes","No")</f>
        <v>No</v>
      </c>
      <c r="E6207">
        <v>1.0207316085009001E-2</v>
      </c>
      <c r="F6207">
        <f t="shared" si="103"/>
        <v>10.207316085009001</v>
      </c>
      <c r="H6207">
        <v>2.4145400524139404</v>
      </c>
      <c r="I6207">
        <v>57602.003857249067</v>
      </c>
      <c r="J6207">
        <f>ROUND(Table1[[#This Row],[Discharge Time (s)]]/3600,3)</f>
        <v>16.001000000000001</v>
      </c>
    </row>
    <row r="6208" spans="1:10">
      <c r="A6208" t="s">
        <v>10</v>
      </c>
      <c r="B6208">
        <v>8</v>
      </c>
      <c r="C6208">
        <v>357</v>
      </c>
      <c r="D6208" t="str">
        <f>IF(OR(MOD((Table1[[#This Row],[Cycle]])-1,8)=0,Table1[[#This Row],[Cycle]]=1),"Yes","No")</f>
        <v>No</v>
      </c>
      <c r="E6208">
        <v>7.2456592323640002E-3</v>
      </c>
      <c r="F6208">
        <f t="shared" si="103"/>
        <v>7.2456592323639999</v>
      </c>
      <c r="H6208">
        <v>2.4596924781799316</v>
      </c>
      <c r="I6208">
        <v>38222.506451084671</v>
      </c>
      <c r="J6208">
        <f>ROUND(Table1[[#This Row],[Discharge Time (s)]]/3600,3)</f>
        <v>10.617000000000001</v>
      </c>
    </row>
    <row r="6209" spans="1:10">
      <c r="A6209" t="s">
        <v>10</v>
      </c>
      <c r="B6209">
        <v>8</v>
      </c>
      <c r="C6209">
        <v>358</v>
      </c>
      <c r="D6209" t="str">
        <f>IF(OR(MOD((Table1[[#This Row],[Cycle]])-1,8)=0,Table1[[#This Row],[Cycle]]=1),"Yes","No")</f>
        <v>No</v>
      </c>
      <c r="E6209">
        <v>1.0208831742277999E-2</v>
      </c>
      <c r="F6209">
        <f t="shared" si="103"/>
        <v>10.208831742277999</v>
      </c>
      <c r="H6209">
        <v>2.4170000553131104</v>
      </c>
      <c r="I6209">
        <v>57602.01659979127</v>
      </c>
      <c r="J6209">
        <f>ROUND(Table1[[#This Row],[Discharge Time (s)]]/3600,3)</f>
        <v>16.001000000000001</v>
      </c>
    </row>
    <row r="6210" spans="1:10">
      <c r="A6210" t="s">
        <v>10</v>
      </c>
      <c r="B6210">
        <v>8</v>
      </c>
      <c r="C6210">
        <v>359</v>
      </c>
      <c r="D6210" t="str">
        <f>IF(OR(MOD((Table1[[#This Row],[Cycle]])-1,8)=0,Table1[[#This Row],[Cycle]]=1),"Yes","No")</f>
        <v>No</v>
      </c>
      <c r="E6210">
        <v>1.021210646617E-2</v>
      </c>
      <c r="F6210">
        <f t="shared" ref="F6210:F6235" si="104">1000*E6210</f>
        <v>10.212106466170001</v>
      </c>
      <c r="H6210">
        <v>2.5036153793334961</v>
      </c>
      <c r="I6210">
        <v>57600.094711120182</v>
      </c>
      <c r="J6210">
        <f>ROUND(Table1[[#This Row],[Discharge Time (s)]]/3600,3)</f>
        <v>16</v>
      </c>
    </row>
    <row r="6211" spans="1:10">
      <c r="A6211" t="s">
        <v>10</v>
      </c>
      <c r="B6211">
        <v>8</v>
      </c>
      <c r="C6211">
        <v>360</v>
      </c>
      <c r="D6211" t="str">
        <f>IF(OR(MOD((Table1[[#This Row],[Cycle]])-1,8)=0,Table1[[#This Row],[Cycle]]=1),"Yes","No")</f>
        <v>No</v>
      </c>
      <c r="E6211">
        <v>0</v>
      </c>
      <c r="F6211">
        <f t="shared" si="104"/>
        <v>0</v>
      </c>
      <c r="H6211">
        <v>2.5036153793334961</v>
      </c>
      <c r="I6211">
        <v>0</v>
      </c>
      <c r="J6211">
        <f>ROUND(Table1[[#This Row],[Discharge Time (s)]]/3600,3)</f>
        <v>0</v>
      </c>
    </row>
    <row r="6212" spans="1:10">
      <c r="A6212" t="s">
        <v>10</v>
      </c>
      <c r="B6212">
        <v>8</v>
      </c>
      <c r="C6212">
        <v>361</v>
      </c>
      <c r="D6212" t="str">
        <f>IF(OR(MOD((Table1[[#This Row],[Cycle]])-1,8)=0,Table1[[#This Row],[Cycle]]=1),"Yes","No")</f>
        <v>Yes</v>
      </c>
      <c r="E6212">
        <v>1.5421035922714999E-2</v>
      </c>
      <c r="F6212">
        <f t="shared" si="104"/>
        <v>15.421035922714999</v>
      </c>
      <c r="H6212">
        <v>2.5475385189056396</v>
      </c>
      <c r="I6212">
        <v>91700.633750553548</v>
      </c>
      <c r="J6212">
        <f>ROUND(Table1[[#This Row],[Discharge Time (s)]]/3600,3)</f>
        <v>25.472000000000001</v>
      </c>
    </row>
    <row r="6213" spans="1:10">
      <c r="A6213" t="s">
        <v>10</v>
      </c>
      <c r="B6213">
        <v>8</v>
      </c>
      <c r="C6213">
        <v>362</v>
      </c>
      <c r="D6213" t="str">
        <f>IF(OR(MOD((Table1[[#This Row],[Cycle]])-1,8)=0,Table1[[#This Row],[Cycle]]=1),"Yes","No")</f>
        <v>No</v>
      </c>
      <c r="E6213">
        <v>1.0204234524754E-2</v>
      </c>
      <c r="F6213">
        <f t="shared" si="104"/>
        <v>10.204234524754</v>
      </c>
      <c r="H6213">
        <v>2.5901429653167725</v>
      </c>
      <c r="I6213">
        <v>57600.030938628915</v>
      </c>
      <c r="J6213">
        <f>ROUND(Table1[[#This Row],[Discharge Time (s)]]/3600,3)</f>
        <v>16</v>
      </c>
    </row>
    <row r="6214" spans="1:10">
      <c r="A6214" t="s">
        <v>10</v>
      </c>
      <c r="B6214">
        <v>8</v>
      </c>
      <c r="C6214">
        <v>363</v>
      </c>
      <c r="D6214" t="str">
        <f>IF(OR(MOD((Table1[[#This Row],[Cycle]])-1,8)=0,Table1[[#This Row],[Cycle]]=1),"Yes","No")</f>
        <v>No</v>
      </c>
      <c r="E6214">
        <v>1.0197920461288E-2</v>
      </c>
      <c r="F6214">
        <f t="shared" si="104"/>
        <v>10.197920461288</v>
      </c>
      <c r="H6214">
        <v>2.5449471473693848</v>
      </c>
      <c r="I6214">
        <v>57602.020436018531</v>
      </c>
      <c r="J6214">
        <f>ROUND(Table1[[#This Row],[Discharge Time (s)]]/3600,3)</f>
        <v>16.001000000000001</v>
      </c>
    </row>
    <row r="6215" spans="1:10">
      <c r="A6215" t="s">
        <v>10</v>
      </c>
      <c r="B6215">
        <v>8</v>
      </c>
      <c r="C6215">
        <v>364</v>
      </c>
      <c r="D6215" t="str">
        <f>IF(OR(MOD((Table1[[#This Row],[Cycle]])-1,8)=0,Table1[[#This Row],[Cycle]]=1),"Yes","No")</f>
        <v>No</v>
      </c>
      <c r="E6215">
        <v>1.0209407420322E-2</v>
      </c>
      <c r="F6215">
        <f t="shared" si="104"/>
        <v>10.209407420322</v>
      </c>
      <c r="H6215">
        <v>2.5023415088653564</v>
      </c>
      <c r="I6215">
        <v>57600.015316083751</v>
      </c>
      <c r="J6215">
        <f>ROUND(Table1[[#This Row],[Discharge Time (s)]]/3600,3)</f>
        <v>16</v>
      </c>
    </row>
    <row r="6216" spans="1:10">
      <c r="A6216" t="s">
        <v>10</v>
      </c>
      <c r="B6216">
        <v>8</v>
      </c>
      <c r="C6216">
        <v>365</v>
      </c>
      <c r="D6216" t="str">
        <f>IF(OR(MOD((Table1[[#This Row],[Cycle]])-1,8)=0,Table1[[#This Row],[Cycle]]=1),"Yes","No")</f>
        <v>No</v>
      </c>
      <c r="E6216">
        <v>1.0192962247948001E-2</v>
      </c>
      <c r="F6216">
        <f t="shared" si="104"/>
        <v>10.192962247948001</v>
      </c>
      <c r="H6216">
        <v>2.5462422370910645</v>
      </c>
      <c r="I6216">
        <v>57600.016568842126</v>
      </c>
      <c r="J6216">
        <f>ROUND(Table1[[#This Row],[Discharge Time (s)]]/3600,3)</f>
        <v>16</v>
      </c>
    </row>
    <row r="6217" spans="1:10">
      <c r="A6217" t="s">
        <v>10</v>
      </c>
      <c r="B6217">
        <v>8</v>
      </c>
      <c r="C6217">
        <v>366</v>
      </c>
      <c r="D6217" t="str">
        <f>IF(OR(MOD((Table1[[#This Row],[Cycle]])-1,8)=0,Table1[[#This Row],[Cycle]]=1),"Yes","No")</f>
        <v>No</v>
      </c>
      <c r="E6217">
        <v>1.0201717818838E-2</v>
      </c>
      <c r="F6217">
        <f t="shared" si="104"/>
        <v>10.201717818838</v>
      </c>
      <c r="H6217">
        <v>2.5449471473693848</v>
      </c>
      <c r="I6217">
        <v>57600.014396506172</v>
      </c>
      <c r="J6217">
        <f>ROUND(Table1[[#This Row],[Discharge Time (s)]]/3600,3)</f>
        <v>16</v>
      </c>
    </row>
    <row r="6218" spans="1:10">
      <c r="A6218" t="s">
        <v>10</v>
      </c>
      <c r="B6218">
        <v>8</v>
      </c>
      <c r="C6218">
        <v>367</v>
      </c>
      <c r="D6218" t="str">
        <f>IF(OR(MOD((Table1[[#This Row],[Cycle]])-1,8)=0,Table1[[#This Row],[Cycle]]=1),"Yes","No")</f>
        <v>No</v>
      </c>
      <c r="E6218">
        <v>1.0201950142117E-2</v>
      </c>
      <c r="F6218">
        <f t="shared" si="104"/>
        <v>10.201950142116999</v>
      </c>
      <c r="H6218">
        <v>2.4609456062316895</v>
      </c>
      <c r="I6218">
        <v>57600.02548297539</v>
      </c>
      <c r="J6218">
        <f>ROUND(Table1[[#This Row],[Discharge Time (s)]]/3600,3)</f>
        <v>16</v>
      </c>
    </row>
    <row r="6219" spans="1:10">
      <c r="A6219" t="s">
        <v>10</v>
      </c>
      <c r="B6219">
        <v>8</v>
      </c>
      <c r="C6219">
        <v>368</v>
      </c>
      <c r="D6219" t="str">
        <f>IF(OR(MOD((Table1[[#This Row],[Cycle]])-1,8)=0,Table1[[#This Row],[Cycle]]=1),"Yes","No")</f>
        <v>No</v>
      </c>
      <c r="E6219">
        <v>0</v>
      </c>
      <c r="F6219">
        <f t="shared" si="104"/>
        <v>0</v>
      </c>
      <c r="H6219">
        <v>2.4609456062316895</v>
      </c>
      <c r="I6219">
        <v>0</v>
      </c>
      <c r="J6219">
        <f>ROUND(Table1[[#This Row],[Discharge Time (s)]]/3600,3)</f>
        <v>0</v>
      </c>
    </row>
    <row r="6220" spans="1:10">
      <c r="A6220" t="s">
        <v>10</v>
      </c>
      <c r="B6220">
        <v>8</v>
      </c>
      <c r="C6220">
        <v>369</v>
      </c>
      <c r="D6220" t="str">
        <f>IF(OR(MOD((Table1[[#This Row],[Cycle]])-1,8)=0,Table1[[#This Row],[Cycle]]=1),"Yes","No")</f>
        <v>Yes</v>
      </c>
      <c r="E6220">
        <v>1.5421498417138E-2</v>
      </c>
      <c r="F6220">
        <f t="shared" si="104"/>
        <v>15.421498417138</v>
      </c>
      <c r="H6220">
        <v>2.6808443069458008</v>
      </c>
      <c r="I6220">
        <v>93460.915501941417</v>
      </c>
      <c r="J6220">
        <f>ROUND(Table1[[#This Row],[Discharge Time (s)]]/3600,3)</f>
        <v>25.960999999999999</v>
      </c>
    </row>
    <row r="6221" spans="1:10">
      <c r="A6221" t="s">
        <v>10</v>
      </c>
      <c r="B6221">
        <v>8</v>
      </c>
      <c r="C6221">
        <v>370</v>
      </c>
      <c r="D6221" t="str">
        <f>IF(OR(MOD((Table1[[#This Row],[Cycle]])-1,8)=0,Table1[[#This Row],[Cycle]]=1),"Yes","No")</f>
        <v>No</v>
      </c>
      <c r="E6221">
        <v>1.0077073152345E-2</v>
      </c>
      <c r="F6221">
        <f t="shared" si="104"/>
        <v>10.077073152344999</v>
      </c>
      <c r="H6221">
        <v>2.6355540752410889</v>
      </c>
      <c r="I6221">
        <v>57602.005383413743</v>
      </c>
      <c r="J6221">
        <f>ROUND(Table1[[#This Row],[Discharge Time (s)]]/3600,3)</f>
        <v>16.001000000000001</v>
      </c>
    </row>
    <row r="6222" spans="1:10">
      <c r="A6222" t="s">
        <v>10</v>
      </c>
      <c r="B6222">
        <v>8</v>
      </c>
      <c r="C6222">
        <v>371</v>
      </c>
      <c r="D6222" t="str">
        <f>IF(OR(MOD((Table1[[#This Row],[Cycle]])-1,8)=0,Table1[[#This Row],[Cycle]]=1),"Yes","No")</f>
        <v>No</v>
      </c>
      <c r="E6222">
        <v>1.0072126953335E-2</v>
      </c>
      <c r="F6222">
        <f t="shared" si="104"/>
        <v>10.072126953334999</v>
      </c>
      <c r="H6222">
        <v>2.5477023124694824</v>
      </c>
      <c r="I6222">
        <v>57602.0054211276</v>
      </c>
      <c r="J6222">
        <f>ROUND(Table1[[#This Row],[Discharge Time (s)]]/3600,3)</f>
        <v>16.001000000000001</v>
      </c>
    </row>
    <row r="6223" spans="1:10">
      <c r="A6223" t="s">
        <v>10</v>
      </c>
      <c r="B6223">
        <v>8</v>
      </c>
      <c r="C6223">
        <v>372</v>
      </c>
      <c r="D6223" t="str">
        <f>IF(OR(MOD((Table1[[#This Row],[Cycle]])-1,8)=0,Table1[[#This Row],[Cycle]]=1),"Yes","No")</f>
        <v>No</v>
      </c>
      <c r="E6223">
        <v>1.0062569073482E-2</v>
      </c>
      <c r="F6223">
        <f t="shared" si="104"/>
        <v>10.062569073482001</v>
      </c>
      <c r="H6223">
        <v>2.5464065074920654</v>
      </c>
      <c r="I6223">
        <v>57600.040051154268</v>
      </c>
      <c r="J6223">
        <f>ROUND(Table1[[#This Row],[Discharge Time (s)]]/3600,3)</f>
        <v>16</v>
      </c>
    </row>
    <row r="6224" spans="1:10">
      <c r="A6224" t="s">
        <v>10</v>
      </c>
      <c r="B6224">
        <v>8</v>
      </c>
      <c r="C6224">
        <v>373</v>
      </c>
      <c r="D6224" t="str">
        <f>IF(OR(MOD((Table1[[#This Row],[Cycle]])-1,8)=0,Table1[[#This Row],[Cycle]]=1),"Yes","No")</f>
        <v>No</v>
      </c>
      <c r="E6224">
        <v>1.0049686261067E-2</v>
      </c>
      <c r="F6224">
        <f t="shared" si="104"/>
        <v>10.049686261067</v>
      </c>
      <c r="H6224">
        <v>2.5464065074920654</v>
      </c>
      <c r="I6224">
        <v>57600.03955288553</v>
      </c>
      <c r="J6224">
        <f>ROUND(Table1[[#This Row],[Discharge Time (s)]]/3600,3)</f>
        <v>16</v>
      </c>
    </row>
    <row r="6225" spans="1:10">
      <c r="A6225" t="s">
        <v>10</v>
      </c>
      <c r="B6225">
        <v>8</v>
      </c>
      <c r="C6225">
        <v>374</v>
      </c>
      <c r="D6225" t="str">
        <f>IF(OR(MOD((Table1[[#This Row],[Cycle]])-1,8)=0,Table1[[#This Row],[Cycle]]=1),"Yes","No")</f>
        <v>No</v>
      </c>
      <c r="E6225">
        <v>1.0051912815363001E-2</v>
      </c>
      <c r="F6225">
        <f t="shared" si="104"/>
        <v>10.051912815363</v>
      </c>
      <c r="H6225">
        <v>2.5037765502929688</v>
      </c>
      <c r="I6225">
        <v>57600.03982029386</v>
      </c>
      <c r="J6225">
        <f>ROUND(Table1[[#This Row],[Discharge Time (s)]]/3600,3)</f>
        <v>16</v>
      </c>
    </row>
    <row r="6226" spans="1:10">
      <c r="A6226" t="s">
        <v>10</v>
      </c>
      <c r="B6226">
        <v>8</v>
      </c>
      <c r="C6226">
        <v>375</v>
      </c>
      <c r="D6226" t="str">
        <f>IF(OR(MOD((Table1[[#This Row],[Cycle]])-1,8)=0,Table1[[#This Row],[Cycle]]=1),"Yes","No")</f>
        <v>No</v>
      </c>
      <c r="E6226">
        <v>1.0052026981519E-2</v>
      </c>
      <c r="F6226">
        <f t="shared" si="104"/>
        <v>10.052026981519001</v>
      </c>
      <c r="H6226">
        <v>2.5502979755401611</v>
      </c>
      <c r="I6226">
        <v>57600.040057755032</v>
      </c>
      <c r="J6226">
        <f>ROUND(Table1[[#This Row],[Discharge Time (s)]]/3600,3)</f>
        <v>16</v>
      </c>
    </row>
    <row r="6227" spans="1:10">
      <c r="A6227" t="s">
        <v>10</v>
      </c>
      <c r="B6227">
        <v>8</v>
      </c>
      <c r="C6227">
        <v>376</v>
      </c>
      <c r="D6227" t="str">
        <f>IF(OR(MOD((Table1[[#This Row],[Cycle]])-1,8)=0,Table1[[#This Row],[Cycle]]=1),"Yes","No")</f>
        <v>No</v>
      </c>
      <c r="E6227">
        <v>0</v>
      </c>
      <c r="F6227">
        <f t="shared" si="104"/>
        <v>0</v>
      </c>
      <c r="H6227">
        <v>2.5502979755401611</v>
      </c>
      <c r="I6227">
        <v>0</v>
      </c>
      <c r="J6227">
        <f>ROUND(Table1[[#This Row],[Discharge Time (s)]]/3600,3)</f>
        <v>0</v>
      </c>
    </row>
    <row r="6228" spans="1:10">
      <c r="A6228" t="s">
        <v>10</v>
      </c>
      <c r="B6228">
        <v>8</v>
      </c>
      <c r="C6228">
        <v>377</v>
      </c>
      <c r="D6228" t="str">
        <f>IF(OR(MOD((Table1[[#This Row],[Cycle]])-1,8)=0,Table1[[#This Row],[Cycle]]=1),"Yes","No")</f>
        <v>Yes</v>
      </c>
      <c r="E6228">
        <v>1.5332949527691001E-2</v>
      </c>
      <c r="F6228">
        <f t="shared" si="104"/>
        <v>15.332949527691001</v>
      </c>
      <c r="H6228">
        <v>2.5037765502929688</v>
      </c>
      <c r="I6228">
        <v>93129.409665161205</v>
      </c>
      <c r="J6228">
        <f>ROUND(Table1[[#This Row],[Discharge Time (s)]]/3600,3)</f>
        <v>25.869</v>
      </c>
    </row>
    <row r="6229" spans="1:10">
      <c r="A6229" t="s">
        <v>10</v>
      </c>
      <c r="B6229">
        <v>8</v>
      </c>
      <c r="C6229">
        <v>378</v>
      </c>
      <c r="D6229" t="str">
        <f>IF(OR(MOD((Table1[[#This Row],[Cycle]])-1,8)=0,Table1[[#This Row],[Cycle]]=1),"Yes","No")</f>
        <v>No</v>
      </c>
      <c r="E6229">
        <v>1.0034030757440001E-2</v>
      </c>
      <c r="F6229">
        <f t="shared" si="104"/>
        <v>10.03403075744</v>
      </c>
      <c r="H6229">
        <v>2.5076048374176025</v>
      </c>
      <c r="I6229">
        <v>57600.039396057095</v>
      </c>
      <c r="J6229">
        <f>ROUND(Table1[[#This Row],[Discharge Time (s)]]/3600,3)</f>
        <v>16</v>
      </c>
    </row>
    <row r="6230" spans="1:10">
      <c r="A6230" t="s">
        <v>10</v>
      </c>
      <c r="B6230">
        <v>8</v>
      </c>
      <c r="C6230">
        <v>379</v>
      </c>
      <c r="D6230" t="str">
        <f>IF(OR(MOD((Table1[[#This Row],[Cycle]])-1,8)=0,Table1[[#This Row],[Cycle]]=1),"Yes","No")</f>
        <v>No</v>
      </c>
      <c r="E6230">
        <v>1.7814446801999999E-5</v>
      </c>
      <c r="F6230">
        <f t="shared" si="104"/>
        <v>1.7814446801999999E-2</v>
      </c>
      <c r="H6230">
        <v>2.4183862209320068</v>
      </c>
      <c r="I6230">
        <v>13298.675793751594</v>
      </c>
      <c r="J6230">
        <f>ROUND(Table1[[#This Row],[Discharge Time (s)]]/3600,3)</f>
        <v>3.694</v>
      </c>
    </row>
    <row r="6231" spans="1:10">
      <c r="A6231" t="s">
        <v>10</v>
      </c>
      <c r="B6231">
        <v>8</v>
      </c>
      <c r="C6231">
        <v>380</v>
      </c>
      <c r="D6231" t="str">
        <f>IF(OR(MOD((Table1[[#This Row],[Cycle]])-1,8)=0,Table1[[#This Row],[Cycle]]=1),"Yes","No")</f>
        <v>No</v>
      </c>
      <c r="E6231">
        <v>1.6968932495E-5</v>
      </c>
      <c r="F6231">
        <f t="shared" si="104"/>
        <v>1.6968932494999998E-2</v>
      </c>
      <c r="H6231">
        <v>86.314399719238281</v>
      </c>
      <c r="I6231">
        <v>13020.224732859526</v>
      </c>
      <c r="J6231">
        <f>ROUND(Table1[[#This Row],[Discharge Time (s)]]/3600,3)</f>
        <v>3.617</v>
      </c>
    </row>
    <row r="6232" spans="1:10">
      <c r="A6232" t="s">
        <v>10</v>
      </c>
      <c r="B6232">
        <v>8</v>
      </c>
      <c r="C6232">
        <v>381</v>
      </c>
      <c r="D6232" t="str">
        <f>IF(OR(MOD((Table1[[#This Row],[Cycle]])-1,8)=0,Table1[[#This Row],[Cycle]]=1),"Yes","No")</f>
        <v>No</v>
      </c>
      <c r="E6232">
        <v>1.6629480056E-5</v>
      </c>
      <c r="F6232">
        <f t="shared" si="104"/>
        <v>1.6629480056000002E-2</v>
      </c>
      <c r="H6232">
        <v>43.157199859619141</v>
      </c>
      <c r="I6232">
        <v>12988.951586792127</v>
      </c>
      <c r="J6232">
        <f>ROUND(Table1[[#This Row],[Discharge Time (s)]]/3600,3)</f>
        <v>3.6080000000000001</v>
      </c>
    </row>
    <row r="6233" spans="1:10">
      <c r="A6233" t="s">
        <v>10</v>
      </c>
      <c r="B6233">
        <v>8</v>
      </c>
      <c r="C6233">
        <v>382</v>
      </c>
      <c r="D6233" t="str">
        <f>IF(OR(MOD((Table1[[#This Row],[Cycle]])-1,8)=0,Table1[[#This Row],[Cycle]]=1),"Yes","No")</f>
        <v>No</v>
      </c>
      <c r="E6233">
        <v>1.8440490806999998E-5</v>
      </c>
      <c r="F6233">
        <f t="shared" si="104"/>
        <v>1.8440490806999998E-2</v>
      </c>
      <c r="H6233">
        <v>57.542934417724609</v>
      </c>
      <c r="I6233">
        <v>13853.501113291364</v>
      </c>
      <c r="J6233">
        <f>ROUND(Table1[[#This Row],[Discharge Time (s)]]/3600,3)</f>
        <v>3.8479999999999999</v>
      </c>
    </row>
    <row r="6234" spans="1:10">
      <c r="A6234" t="s">
        <v>10</v>
      </c>
      <c r="B6234">
        <v>8</v>
      </c>
      <c r="C6234">
        <v>383</v>
      </c>
      <c r="D6234" t="str">
        <f>IF(OR(MOD((Table1[[#This Row],[Cycle]])-1,8)=0,Table1[[#This Row],[Cycle]]=1),"Yes","No")</f>
        <v>No</v>
      </c>
      <c r="E6234">
        <v>1.6345368706E-5</v>
      </c>
      <c r="F6234">
        <f t="shared" si="104"/>
        <v>1.6345368706000001E-2</v>
      </c>
      <c r="H6234">
        <v>34.5257568359375</v>
      </c>
      <c r="I6234">
        <v>13269.78714968852</v>
      </c>
      <c r="J6234">
        <f>ROUND(Table1[[#This Row],[Discharge Time (s)]]/3600,3)</f>
        <v>3.6859999999999999</v>
      </c>
    </row>
    <row r="6235" spans="1:10">
      <c r="A6235" t="s">
        <v>10</v>
      </c>
      <c r="B6235">
        <v>8</v>
      </c>
      <c r="C6235">
        <v>384</v>
      </c>
      <c r="D6235" t="str">
        <f>IF(OR(MOD((Table1[[#This Row],[Cycle]])-1,8)=0,Table1[[#This Row],[Cycle]]=1),"Yes","No")</f>
        <v>No</v>
      </c>
      <c r="E6235">
        <v>0</v>
      </c>
      <c r="F6235">
        <f t="shared" si="104"/>
        <v>0</v>
      </c>
      <c r="H6235">
        <v>34.5257568359375</v>
      </c>
      <c r="I6235">
        <v>0</v>
      </c>
      <c r="J6235">
        <f>ROUND(Table1[[#This Row],[Discharge Time (s)]]/3600,3)</f>
        <v>0</v>
      </c>
    </row>
    <row r="6236" spans="1:10">
      <c r="A6236" t="s">
        <v>10</v>
      </c>
      <c r="B6236">
        <v>8</v>
      </c>
      <c r="C6236">
        <v>385</v>
      </c>
      <c r="D6236" t="str">
        <f>IF(OR(MOD((Table1[[#This Row],[Cycle]])-1,8)=0,Table1[[#This Row],[Cycle]]=1),"Yes","No")</f>
        <v>Yes</v>
      </c>
      <c r="H6236">
        <v>0</v>
      </c>
    </row>
    <row r="6237" spans="1:10">
      <c r="A6237" t="s">
        <v>10</v>
      </c>
      <c r="B6237">
        <v>8</v>
      </c>
      <c r="C6237">
        <v>386</v>
      </c>
      <c r="D6237" t="str">
        <f>IF(OR(MOD((Table1[[#This Row],[Cycle]])-1,8)=0,Table1[[#This Row],[Cycle]]=1),"Yes","No")</f>
        <v>No</v>
      </c>
      <c r="E6237">
        <v>9.9989293780960008E-3</v>
      </c>
      <c r="F6237">
        <f t="shared" ref="F6237:F6300" si="105">1000*E6237</f>
        <v>9.9989293780960011</v>
      </c>
      <c r="H6237">
        <v>2.8537313938140869</v>
      </c>
      <c r="I6237">
        <v>57600.039616108981</v>
      </c>
      <c r="J6237">
        <f>ROUND(Table1[[#This Row],[Discharge Time (s)]]/3600,3)</f>
        <v>16</v>
      </c>
    </row>
    <row r="6238" spans="1:10">
      <c r="A6238" t="s">
        <v>10</v>
      </c>
      <c r="B6238">
        <v>8</v>
      </c>
      <c r="C6238">
        <v>387</v>
      </c>
      <c r="D6238" t="str">
        <f>IF(OR(MOD((Table1[[#This Row],[Cycle]])-1,8)=0,Table1[[#This Row],[Cycle]]=1),"Yes","No")</f>
        <v>No</v>
      </c>
      <c r="E6238">
        <v>9.9955950416079995E-3</v>
      </c>
      <c r="F6238">
        <f t="shared" si="105"/>
        <v>9.9955950416080004</v>
      </c>
      <c r="H6238">
        <v>2.6835770606994629</v>
      </c>
      <c r="I6238">
        <v>57600.037076606779</v>
      </c>
      <c r="J6238">
        <f>ROUND(Table1[[#This Row],[Discharge Time (s)]]/3600,3)</f>
        <v>16</v>
      </c>
    </row>
    <row r="6239" spans="1:10">
      <c r="A6239" t="s">
        <v>10</v>
      </c>
      <c r="B6239">
        <v>8</v>
      </c>
      <c r="C6239">
        <v>388</v>
      </c>
      <c r="D6239" t="str">
        <f>IF(OR(MOD((Table1[[#This Row],[Cycle]])-1,8)=0,Table1[[#This Row],[Cycle]]=1),"Yes","No")</f>
        <v>No</v>
      </c>
      <c r="E6239">
        <v>9.9880400729659997E-3</v>
      </c>
      <c r="F6239">
        <f t="shared" si="105"/>
        <v>9.9880400729659993</v>
      </c>
      <c r="H6239">
        <v>2.6395840644836426</v>
      </c>
      <c r="I6239">
        <v>57600.039670562233</v>
      </c>
      <c r="J6239">
        <f>ROUND(Table1[[#This Row],[Discharge Time (s)]]/3600,3)</f>
        <v>16</v>
      </c>
    </row>
    <row r="6240" spans="1:10">
      <c r="A6240" t="s">
        <v>10</v>
      </c>
      <c r="B6240">
        <v>8</v>
      </c>
      <c r="C6240">
        <v>389</v>
      </c>
      <c r="D6240" t="str">
        <f>IF(OR(MOD((Table1[[#This Row],[Cycle]])-1,8)=0,Table1[[#This Row],[Cycle]]=1),"Yes","No")</f>
        <v>No</v>
      </c>
      <c r="E6240">
        <v>9.9917210252309999E-3</v>
      </c>
      <c r="F6240">
        <f t="shared" si="105"/>
        <v>9.9917210252309996</v>
      </c>
      <c r="H6240">
        <v>2.7261807918548584</v>
      </c>
      <c r="I6240">
        <v>57602.007922084398</v>
      </c>
      <c r="J6240">
        <f>ROUND(Table1[[#This Row],[Discharge Time (s)]]/3600,3)</f>
        <v>16.001000000000001</v>
      </c>
    </row>
    <row r="6241" spans="1:10">
      <c r="A6241" t="s">
        <v>10</v>
      </c>
      <c r="B6241">
        <v>8</v>
      </c>
      <c r="C6241">
        <v>390</v>
      </c>
      <c r="D6241" t="str">
        <f>IF(OR(MOD((Table1[[#This Row],[Cycle]])-1,8)=0,Table1[[#This Row],[Cycle]]=1),"Yes","No")</f>
        <v>No</v>
      </c>
      <c r="E6241">
        <v>9.9881365019260007E-3</v>
      </c>
      <c r="F6241">
        <f t="shared" si="105"/>
        <v>9.9881365019260002</v>
      </c>
      <c r="H6241">
        <v>2.7247927188873291</v>
      </c>
      <c r="I6241">
        <v>57600.040077376616</v>
      </c>
      <c r="J6241">
        <f>ROUND(Table1[[#This Row],[Discharge Time (s)]]/3600,3)</f>
        <v>16</v>
      </c>
    </row>
    <row r="6242" spans="1:10">
      <c r="A6242" t="s">
        <v>10</v>
      </c>
      <c r="B6242">
        <v>8</v>
      </c>
      <c r="C6242">
        <v>391</v>
      </c>
      <c r="D6242" t="str">
        <f>IF(OR(MOD((Table1[[#This Row],[Cycle]])-1,8)=0,Table1[[#This Row],[Cycle]]=1),"Yes","No")</f>
        <v>No</v>
      </c>
      <c r="E6242">
        <v>9.9825856818269998E-3</v>
      </c>
      <c r="F6242">
        <f t="shared" si="105"/>
        <v>9.9825856818270005</v>
      </c>
      <c r="H6242">
        <v>2.7673318386077881</v>
      </c>
      <c r="I6242">
        <v>57600.03971989089</v>
      </c>
      <c r="J6242">
        <f>ROUND(Table1[[#This Row],[Discharge Time (s)]]/3600,3)</f>
        <v>16</v>
      </c>
    </row>
    <row r="6243" spans="1:10">
      <c r="A6243" t="s">
        <v>10</v>
      </c>
      <c r="B6243">
        <v>8</v>
      </c>
      <c r="C6243">
        <v>392</v>
      </c>
      <c r="D6243" t="str">
        <f>IF(OR(MOD((Table1[[#This Row],[Cycle]])-1,8)=0,Table1[[#This Row],[Cycle]]=1),"Yes","No")</f>
        <v>No</v>
      </c>
      <c r="E6243">
        <v>0</v>
      </c>
      <c r="F6243">
        <f t="shared" si="105"/>
        <v>0</v>
      </c>
      <c r="H6243">
        <v>2.7673318386077881</v>
      </c>
      <c r="I6243">
        <v>0</v>
      </c>
      <c r="J6243">
        <f>ROUND(Table1[[#This Row],[Discharge Time (s)]]/3600,3)</f>
        <v>0</v>
      </c>
    </row>
    <row r="6244" spans="1:10">
      <c r="A6244" t="s">
        <v>10</v>
      </c>
      <c r="B6244">
        <v>8</v>
      </c>
      <c r="C6244">
        <v>393</v>
      </c>
      <c r="D6244" t="str">
        <f>IF(OR(MOD((Table1[[#This Row],[Cycle]])-1,8)=0,Table1[[#This Row],[Cycle]]=1),"Yes","No")</f>
        <v>Yes</v>
      </c>
      <c r="E6244">
        <v>1.5091271817502E-2</v>
      </c>
      <c r="F6244">
        <f t="shared" si="105"/>
        <v>15.091271817501999</v>
      </c>
      <c r="H6244">
        <v>2.7701513767242432</v>
      </c>
      <c r="I6244">
        <v>92243.712530116827</v>
      </c>
      <c r="J6244">
        <f>ROUND(Table1[[#This Row],[Discharge Time (s)]]/3600,3)</f>
        <v>25.623000000000001</v>
      </c>
    </row>
    <row r="6245" spans="1:10">
      <c r="A6245" t="s">
        <v>10</v>
      </c>
      <c r="B6245">
        <v>8</v>
      </c>
      <c r="C6245">
        <v>394</v>
      </c>
      <c r="D6245" t="str">
        <f>IF(OR(MOD((Table1[[#This Row],[Cycle]])-1,8)=0,Table1[[#This Row],[Cycle]]=1),"Yes","No")</f>
        <v>No</v>
      </c>
      <c r="E6245">
        <v>9.9934409824140001E-3</v>
      </c>
      <c r="F6245">
        <f t="shared" si="105"/>
        <v>9.9934409824140005</v>
      </c>
      <c r="H6245">
        <v>2.8112578392028809</v>
      </c>
      <c r="I6245">
        <v>57600.039886442799</v>
      </c>
      <c r="J6245">
        <f>ROUND(Table1[[#This Row],[Discharge Time (s)]]/3600,3)</f>
        <v>16</v>
      </c>
    </row>
    <row r="6246" spans="1:10">
      <c r="A6246" t="s">
        <v>10</v>
      </c>
      <c r="B6246">
        <v>8</v>
      </c>
      <c r="C6246">
        <v>395</v>
      </c>
      <c r="D6246" t="str">
        <f>IF(OR(MOD((Table1[[#This Row],[Cycle]])-1,8)=0,Table1[[#This Row],[Cycle]]=1),"Yes","No")</f>
        <v>No</v>
      </c>
      <c r="E6246">
        <v>1.0019547758908001E-2</v>
      </c>
      <c r="F6246">
        <f t="shared" si="105"/>
        <v>10.019547758908001</v>
      </c>
      <c r="H6246">
        <v>2.7247927188873291</v>
      </c>
      <c r="I6246">
        <v>57600.039779305313</v>
      </c>
      <c r="J6246">
        <f>ROUND(Table1[[#This Row],[Discharge Time (s)]]/3600,3)</f>
        <v>16</v>
      </c>
    </row>
    <row r="6247" spans="1:10">
      <c r="A6247" t="s">
        <v>10</v>
      </c>
      <c r="B6247">
        <v>8</v>
      </c>
      <c r="C6247">
        <v>396</v>
      </c>
      <c r="D6247" t="str">
        <f>IF(OR(MOD((Table1[[#This Row],[Cycle]])-1,8)=0,Table1[[#This Row],[Cycle]]=1),"Yes","No")</f>
        <v>No</v>
      </c>
      <c r="E6247">
        <v>1.0057561586401999E-2</v>
      </c>
      <c r="F6247">
        <f t="shared" si="105"/>
        <v>10.057561586401999</v>
      </c>
      <c r="H6247">
        <v>2.8126890659332275</v>
      </c>
      <c r="I6247">
        <v>57600.041968518373</v>
      </c>
      <c r="J6247">
        <f>ROUND(Table1[[#This Row],[Discharge Time (s)]]/3600,3)</f>
        <v>16</v>
      </c>
    </row>
    <row r="6248" spans="1:10">
      <c r="A6248" t="s">
        <v>10</v>
      </c>
      <c r="B6248">
        <v>8</v>
      </c>
      <c r="C6248">
        <v>397</v>
      </c>
      <c r="D6248" t="str">
        <f>IF(OR(MOD((Table1[[#This Row],[Cycle]])-1,8)=0,Table1[[#This Row],[Cycle]]=1),"Yes","No")</f>
        <v>No</v>
      </c>
      <c r="E6248">
        <v>1.0067918994291001E-2</v>
      </c>
      <c r="F6248">
        <f t="shared" si="105"/>
        <v>10.067918994291</v>
      </c>
      <c r="H6248">
        <v>2.8976349830627441</v>
      </c>
      <c r="I6248">
        <v>57602.004483660479</v>
      </c>
      <c r="J6248">
        <f>ROUND(Table1[[#This Row],[Discharge Time (s)]]/3600,3)</f>
        <v>16.001000000000001</v>
      </c>
    </row>
    <row r="6249" spans="1:10">
      <c r="A6249" t="s">
        <v>10</v>
      </c>
      <c r="B6249">
        <v>8</v>
      </c>
      <c r="C6249">
        <v>398</v>
      </c>
      <c r="D6249" t="str">
        <f>IF(OR(MOD((Table1[[#This Row],[Cycle]])-1,8)=0,Table1[[#This Row],[Cycle]]=1),"Yes","No")</f>
        <v>No</v>
      </c>
      <c r="E6249">
        <v>1.0074095475247E-2</v>
      </c>
      <c r="F6249">
        <f t="shared" si="105"/>
        <v>10.074095475246999</v>
      </c>
      <c r="H6249">
        <v>2.8112578392028809</v>
      </c>
      <c r="I6249">
        <v>57602.005613094458</v>
      </c>
      <c r="J6249">
        <f>ROUND(Table1[[#This Row],[Discharge Time (s)]]/3600,3)</f>
        <v>16.001000000000001</v>
      </c>
    </row>
    <row r="6250" spans="1:10">
      <c r="A6250" t="s">
        <v>10</v>
      </c>
      <c r="B6250">
        <v>8</v>
      </c>
      <c r="C6250">
        <v>399</v>
      </c>
      <c r="D6250" t="str">
        <f>IF(OR(MOD((Table1[[#This Row],[Cycle]])-1,8)=0,Table1[[#This Row],[Cycle]]=1),"Yes","No")</f>
        <v>No</v>
      </c>
      <c r="E6250">
        <v>1.0076159380327999E-2</v>
      </c>
      <c r="F6250">
        <f t="shared" si="105"/>
        <v>10.076159380327999</v>
      </c>
      <c r="H6250">
        <v>2.7701513767242432</v>
      </c>
      <c r="I6250">
        <v>57602.00569865157</v>
      </c>
      <c r="J6250">
        <f>ROUND(Table1[[#This Row],[Discharge Time (s)]]/3600,3)</f>
        <v>16.001000000000001</v>
      </c>
    </row>
    <row r="6251" spans="1:10">
      <c r="A6251" t="s">
        <v>10</v>
      </c>
      <c r="B6251">
        <v>8</v>
      </c>
      <c r="C6251">
        <v>400</v>
      </c>
      <c r="D6251" t="str">
        <f>IF(OR(MOD((Table1[[#This Row],[Cycle]])-1,8)=0,Table1[[#This Row],[Cycle]]=1),"Yes","No")</f>
        <v>No</v>
      </c>
      <c r="E6251">
        <v>0</v>
      </c>
      <c r="F6251">
        <f t="shared" si="105"/>
        <v>0</v>
      </c>
      <c r="H6251">
        <v>2.7701513767242432</v>
      </c>
      <c r="I6251">
        <v>0</v>
      </c>
      <c r="J6251">
        <f>ROUND(Table1[[#This Row],[Discharge Time (s)]]/3600,3)</f>
        <v>0</v>
      </c>
    </row>
    <row r="6252" spans="1:10">
      <c r="A6252" t="s">
        <v>10</v>
      </c>
      <c r="B6252">
        <v>8</v>
      </c>
      <c r="C6252">
        <v>401</v>
      </c>
      <c r="D6252" t="str">
        <f>IF(OR(MOD((Table1[[#This Row],[Cycle]])-1,8)=0,Table1[[#This Row],[Cycle]]=1),"Yes","No")</f>
        <v>Yes</v>
      </c>
      <c r="E6252">
        <v>1.5078766383951E-2</v>
      </c>
      <c r="F6252">
        <f t="shared" si="105"/>
        <v>15.078766383951001</v>
      </c>
      <c r="H6252">
        <v>2.7275702953338623</v>
      </c>
      <c r="I6252">
        <v>91181.617422209179</v>
      </c>
      <c r="J6252">
        <f>ROUND(Table1[[#This Row],[Discharge Time (s)]]/3600,3)</f>
        <v>25.327999999999999</v>
      </c>
    </row>
    <row r="6253" spans="1:10">
      <c r="A6253" t="s">
        <v>10</v>
      </c>
      <c r="B6253">
        <v>8</v>
      </c>
      <c r="C6253">
        <v>402</v>
      </c>
      <c r="D6253" t="str">
        <f>IF(OR(MOD((Table1[[#This Row],[Cycle]])-1,8)=0,Table1[[#This Row],[Cycle]]=1),"Yes","No")</f>
        <v>No</v>
      </c>
      <c r="E6253">
        <v>1.0067018881645001E-2</v>
      </c>
      <c r="F6253">
        <f t="shared" si="105"/>
        <v>10.067018881645</v>
      </c>
      <c r="H6253">
        <v>2.8537313938140869</v>
      </c>
      <c r="I6253">
        <v>57600.039015373011</v>
      </c>
      <c r="J6253">
        <f>ROUND(Table1[[#This Row],[Discharge Time (s)]]/3600,3)</f>
        <v>16</v>
      </c>
    </row>
    <row r="6254" spans="1:10">
      <c r="A6254" t="s">
        <v>10</v>
      </c>
      <c r="B6254">
        <v>8</v>
      </c>
      <c r="C6254">
        <v>403</v>
      </c>
      <c r="D6254" t="str">
        <f>IF(OR(MOD((Table1[[#This Row],[Cycle]])-1,8)=0,Table1[[#This Row],[Cycle]]=1),"Yes","No")</f>
        <v>No</v>
      </c>
      <c r="E6254">
        <v>1.007821770938E-2</v>
      </c>
      <c r="F6254">
        <f t="shared" si="105"/>
        <v>10.078217709379999</v>
      </c>
      <c r="H6254">
        <v>2.7247927188873291</v>
      </c>
      <c r="I6254">
        <v>57600.024887562002</v>
      </c>
      <c r="J6254">
        <f>ROUND(Table1[[#This Row],[Discharge Time (s)]]/3600,3)</f>
        <v>16</v>
      </c>
    </row>
    <row r="6255" spans="1:10">
      <c r="A6255" t="s">
        <v>10</v>
      </c>
      <c r="B6255">
        <v>8</v>
      </c>
      <c r="C6255">
        <v>404</v>
      </c>
      <c r="D6255" t="str">
        <f>IF(OR(MOD((Table1[[#This Row],[Cycle]])-1,8)=0,Table1[[#This Row],[Cycle]]=1),"Yes","No")</f>
        <v>No</v>
      </c>
      <c r="E6255">
        <v>1.0079903390665E-2</v>
      </c>
      <c r="F6255">
        <f t="shared" si="105"/>
        <v>10.079903390665001</v>
      </c>
      <c r="H6255">
        <v>2.8551836013793945</v>
      </c>
      <c r="I6255">
        <v>57601.991237141454</v>
      </c>
      <c r="J6255">
        <f>ROUND(Table1[[#This Row],[Discharge Time (s)]]/3600,3)</f>
        <v>16.001000000000001</v>
      </c>
    </row>
    <row r="6256" spans="1:10">
      <c r="A6256" t="s">
        <v>10</v>
      </c>
      <c r="B6256">
        <v>8</v>
      </c>
      <c r="C6256">
        <v>405</v>
      </c>
      <c r="D6256" t="str">
        <f>IF(OR(MOD((Table1[[#This Row],[Cycle]])-1,8)=0,Table1[[#This Row],[Cycle]]=1),"Yes","No")</f>
        <v>No</v>
      </c>
      <c r="E6256">
        <v>1.0081262835174999E-2</v>
      </c>
      <c r="F6256">
        <f t="shared" si="105"/>
        <v>10.081262835175</v>
      </c>
      <c r="H6256">
        <v>2.8126890659332275</v>
      </c>
      <c r="I6256">
        <v>57600.039685519725</v>
      </c>
      <c r="J6256">
        <f>ROUND(Table1[[#This Row],[Discharge Time (s)]]/3600,3)</f>
        <v>16</v>
      </c>
    </row>
    <row r="6257" spans="1:10">
      <c r="A6257" t="s">
        <v>10</v>
      </c>
      <c r="B6257">
        <v>8</v>
      </c>
      <c r="C6257">
        <v>406</v>
      </c>
      <c r="D6257" t="str">
        <f>IF(OR(MOD((Table1[[#This Row],[Cycle]])-1,8)=0,Table1[[#This Row],[Cycle]]=1),"Yes","No")</f>
        <v>No</v>
      </c>
      <c r="E6257">
        <v>1.003631627186E-2</v>
      </c>
      <c r="F6257">
        <f t="shared" si="105"/>
        <v>10.036316271860001</v>
      </c>
      <c r="H6257">
        <v>2.8112578392028809</v>
      </c>
      <c r="I6257">
        <v>57602.005428180142</v>
      </c>
      <c r="J6257">
        <f>ROUND(Table1[[#This Row],[Discharge Time (s)]]/3600,3)</f>
        <v>16.001000000000001</v>
      </c>
    </row>
    <row r="6258" spans="1:10">
      <c r="A6258" t="s">
        <v>10</v>
      </c>
      <c r="B6258">
        <v>8</v>
      </c>
      <c r="C6258">
        <v>407</v>
      </c>
      <c r="D6258" t="str">
        <f>IF(OR(MOD((Table1[[#This Row],[Cycle]])-1,8)=0,Table1[[#This Row],[Cycle]]=1),"Yes","No")</f>
        <v>No</v>
      </c>
      <c r="E6258">
        <v>1.0030323159128E-2</v>
      </c>
      <c r="F6258">
        <f t="shared" si="105"/>
        <v>10.030323159127999</v>
      </c>
      <c r="H6258">
        <v>2.8537313938140869</v>
      </c>
      <c r="I6258">
        <v>57602.005562349717</v>
      </c>
      <c r="J6258">
        <f>ROUND(Table1[[#This Row],[Discharge Time (s)]]/3600,3)</f>
        <v>16.001000000000001</v>
      </c>
    </row>
    <row r="6259" spans="1:10">
      <c r="A6259" t="s">
        <v>10</v>
      </c>
      <c r="B6259">
        <v>8</v>
      </c>
      <c r="C6259">
        <v>408</v>
      </c>
      <c r="D6259" t="str">
        <f>IF(OR(MOD((Table1[[#This Row],[Cycle]])-1,8)=0,Table1[[#This Row],[Cycle]]=1),"Yes","No")</f>
        <v>No</v>
      </c>
      <c r="E6259">
        <v>0</v>
      </c>
      <c r="F6259">
        <f t="shared" si="105"/>
        <v>0</v>
      </c>
      <c r="H6259">
        <v>2.8537313938140869</v>
      </c>
      <c r="I6259">
        <v>0</v>
      </c>
      <c r="J6259">
        <f>ROUND(Table1[[#This Row],[Discharge Time (s)]]/3600,3)</f>
        <v>0</v>
      </c>
    </row>
    <row r="6260" spans="1:10">
      <c r="A6260" t="s">
        <v>10</v>
      </c>
      <c r="B6260">
        <v>8</v>
      </c>
      <c r="C6260">
        <v>409</v>
      </c>
      <c r="D6260" t="str">
        <f>IF(OR(MOD((Table1[[#This Row],[Cycle]])-1,8)=0,Table1[[#This Row],[Cycle]]=1),"Yes","No")</f>
        <v>Yes</v>
      </c>
      <c r="E6260">
        <v>1.5044099932093999E-2</v>
      </c>
      <c r="F6260">
        <f t="shared" si="105"/>
        <v>15.044099932093999</v>
      </c>
      <c r="H6260">
        <v>2.8566374778747559</v>
      </c>
      <c r="I6260">
        <v>91393.322326508394</v>
      </c>
      <c r="J6260">
        <f>ROUND(Table1[[#This Row],[Discharge Time (s)]]/3600,3)</f>
        <v>25.387</v>
      </c>
    </row>
    <row r="6261" spans="1:10">
      <c r="A6261" t="s">
        <v>10</v>
      </c>
      <c r="B6261">
        <v>8</v>
      </c>
      <c r="C6261">
        <v>410</v>
      </c>
      <c r="D6261" t="str">
        <f>IF(OR(MOD((Table1[[#This Row],[Cycle]])-1,8)=0,Table1[[#This Row],[Cycle]]=1),"Yes","No")</f>
        <v>No</v>
      </c>
      <c r="E6261">
        <v>1.0023804329668999E-2</v>
      </c>
      <c r="F6261">
        <f t="shared" si="105"/>
        <v>10.023804329669</v>
      </c>
      <c r="H6261">
        <v>2.8991096019744873</v>
      </c>
      <c r="I6261">
        <v>57602.005527465437</v>
      </c>
      <c r="J6261">
        <f>ROUND(Table1[[#This Row],[Discharge Time (s)]]/3600,3)</f>
        <v>16.001000000000001</v>
      </c>
    </row>
    <row r="6262" spans="1:10">
      <c r="A6262" t="s">
        <v>10</v>
      </c>
      <c r="B6262">
        <v>8</v>
      </c>
      <c r="C6262">
        <v>411</v>
      </c>
      <c r="D6262" t="str">
        <f>IF(OR(MOD((Table1[[#This Row],[Cycle]])-1,8)=0,Table1[[#This Row],[Cycle]]=1),"Yes","No")</f>
        <v>No</v>
      </c>
      <c r="E6262">
        <v>1.0030312551464001E-2</v>
      </c>
      <c r="F6262">
        <f t="shared" si="105"/>
        <v>10.030312551464</v>
      </c>
      <c r="H6262">
        <v>2.8141219615936279</v>
      </c>
      <c r="I6262">
        <v>57600.039260409183</v>
      </c>
      <c r="J6262">
        <f>ROUND(Table1[[#This Row],[Discharge Time (s)]]/3600,3)</f>
        <v>16</v>
      </c>
    </row>
    <row r="6263" spans="1:10">
      <c r="A6263" t="s">
        <v>10</v>
      </c>
      <c r="B6263">
        <v>8</v>
      </c>
      <c r="C6263">
        <v>412</v>
      </c>
      <c r="D6263" t="str">
        <f>IF(OR(MOD((Table1[[#This Row],[Cycle]])-1,8)=0,Table1[[#This Row],[Cycle]]=1),"Yes","No")</f>
        <v>No</v>
      </c>
      <c r="E6263">
        <v>1.0031349166465E-2</v>
      </c>
      <c r="F6263">
        <f t="shared" si="105"/>
        <v>10.031349166465001</v>
      </c>
      <c r="H6263">
        <v>2.8580927848815918</v>
      </c>
      <c r="I6263">
        <v>57600.039059453535</v>
      </c>
      <c r="J6263">
        <f>ROUND(Table1[[#This Row],[Discharge Time (s)]]/3600,3)</f>
        <v>16</v>
      </c>
    </row>
    <row r="6264" spans="1:10">
      <c r="A6264" t="s">
        <v>10</v>
      </c>
      <c r="B6264">
        <v>8</v>
      </c>
      <c r="C6264">
        <v>413</v>
      </c>
      <c r="D6264" t="str">
        <f>IF(OR(MOD((Table1[[#This Row],[Cycle]])-1,8)=0,Table1[[#This Row],[Cycle]]=1),"Yes","No")</f>
        <v>No</v>
      </c>
      <c r="E6264">
        <v>1.003090479783E-2</v>
      </c>
      <c r="F6264">
        <f t="shared" si="105"/>
        <v>10.030904797830001</v>
      </c>
      <c r="H6264">
        <v>2.8976349830627441</v>
      </c>
      <c r="I6264">
        <v>57600.024389047278</v>
      </c>
      <c r="J6264">
        <f>ROUND(Table1[[#This Row],[Discharge Time (s)]]/3600,3)</f>
        <v>16</v>
      </c>
    </row>
    <row r="6265" spans="1:10">
      <c r="A6265" t="s">
        <v>10</v>
      </c>
      <c r="B6265">
        <v>8</v>
      </c>
      <c r="C6265">
        <v>414</v>
      </c>
      <c r="D6265" t="str">
        <f>IF(OR(MOD((Table1[[#This Row],[Cycle]])-1,8)=0,Table1[[#This Row],[Cycle]]=1),"Yes","No")</f>
        <v>No</v>
      </c>
      <c r="E6265">
        <v>1.0020209408853E-2</v>
      </c>
      <c r="F6265">
        <f t="shared" si="105"/>
        <v>10.020209408853001</v>
      </c>
      <c r="H6265">
        <v>2.8112578392028809</v>
      </c>
      <c r="I6265">
        <v>57600.039734443053</v>
      </c>
      <c r="J6265">
        <f>ROUND(Table1[[#This Row],[Discharge Time (s)]]/3600,3)</f>
        <v>16</v>
      </c>
    </row>
    <row r="6266" spans="1:10">
      <c r="A6266" t="s">
        <v>10</v>
      </c>
      <c r="B6266">
        <v>8</v>
      </c>
      <c r="C6266">
        <v>415</v>
      </c>
      <c r="D6266" t="str">
        <f>IF(OR(MOD((Table1[[#This Row],[Cycle]])-1,8)=0,Table1[[#This Row],[Cycle]]=1),"Yes","No")</f>
        <v>No</v>
      </c>
      <c r="E6266">
        <v>1.5876669270000001E-5</v>
      </c>
      <c r="F6266">
        <f t="shared" si="105"/>
        <v>1.5876669270000001E-2</v>
      </c>
      <c r="H6266">
        <v>2.7701513767242432</v>
      </c>
      <c r="I6266">
        <v>12355.763115203939</v>
      </c>
      <c r="J6266">
        <f>ROUND(Table1[[#This Row],[Discharge Time (s)]]/3600,3)</f>
        <v>3.4319999999999999</v>
      </c>
    </row>
    <row r="6267" spans="1:10">
      <c r="A6267" t="s">
        <v>10</v>
      </c>
      <c r="B6267">
        <v>8</v>
      </c>
      <c r="C6267">
        <v>416</v>
      </c>
      <c r="D6267" t="str">
        <f>IF(OR(MOD((Table1[[#This Row],[Cycle]])-1,8)=0,Table1[[#This Row],[Cycle]]=1),"Yes","No")</f>
        <v>No</v>
      </c>
      <c r="E6267">
        <v>0</v>
      </c>
      <c r="F6267">
        <f t="shared" si="105"/>
        <v>0</v>
      </c>
      <c r="H6267">
        <v>2.7701513767242432</v>
      </c>
      <c r="I6267">
        <v>0</v>
      </c>
      <c r="J6267">
        <f>ROUND(Table1[[#This Row],[Discharge Time (s)]]/3600,3)</f>
        <v>0</v>
      </c>
    </row>
    <row r="6268" spans="1:10" hidden="1">
      <c r="A6268" t="s">
        <v>11</v>
      </c>
      <c r="B6268">
        <v>8</v>
      </c>
      <c r="C6268">
        <v>196</v>
      </c>
      <c r="D6268" t="str">
        <f>IF(OR(MOD((Table1[[#This Row],[Cycle]])-1,8)=0,Table1[[#This Row],[Cycle]]=1),"Yes","No")</f>
        <v>No</v>
      </c>
      <c r="E6268">
        <v>1.0030953275483E-2</v>
      </c>
      <c r="F6268">
        <f t="shared" si="105"/>
        <v>10.030953275483</v>
      </c>
      <c r="H6268">
        <v>3.8237299919128418</v>
      </c>
      <c r="I6268">
        <v>57600.039262041144</v>
      </c>
      <c r="J6268">
        <f>ROUND(Table1[[#This Row],[Discharge Time (s)]]/3600,3)</f>
        <v>16</v>
      </c>
    </row>
    <row r="6269" spans="1:10" hidden="1">
      <c r="A6269" t="s">
        <v>11</v>
      </c>
      <c r="B6269">
        <v>8</v>
      </c>
      <c r="C6269">
        <v>197</v>
      </c>
      <c r="D6269" t="str">
        <f>IF(OR(MOD((Table1[[#This Row],[Cycle]])-1,8)=0,Table1[[#This Row],[Cycle]]=1),"Yes","No")</f>
        <v>No</v>
      </c>
      <c r="E6269">
        <v>1.0025688861686E-2</v>
      </c>
      <c r="F6269">
        <f t="shared" si="105"/>
        <v>10.025688861686</v>
      </c>
      <c r="H6269">
        <v>3.737739086151123</v>
      </c>
      <c r="I6269">
        <v>57602.00390436982</v>
      </c>
      <c r="J6269">
        <f>ROUND(Table1[[#This Row],[Discharge Time (s)]]/3600,3)</f>
        <v>16.001000000000001</v>
      </c>
    </row>
    <row r="6270" spans="1:10" hidden="1">
      <c r="A6270" t="s">
        <v>11</v>
      </c>
      <c r="B6270">
        <v>8</v>
      </c>
      <c r="C6270">
        <v>198</v>
      </c>
      <c r="D6270" t="str">
        <f>IF(OR(MOD((Table1[[#This Row],[Cycle]])-1,8)=0,Table1[[#This Row],[Cycle]]=1),"Yes","No")</f>
        <v>No</v>
      </c>
      <c r="E6270">
        <v>1.0021978423282001E-2</v>
      </c>
      <c r="F6270">
        <f t="shared" si="105"/>
        <v>10.021978423282</v>
      </c>
      <c r="H6270">
        <v>3.737739086151123</v>
      </c>
      <c r="I6270">
        <v>57602.0040153101</v>
      </c>
      <c r="J6270">
        <f>ROUND(Table1[[#This Row],[Discharge Time (s)]]/3600,3)</f>
        <v>16.001000000000001</v>
      </c>
    </row>
    <row r="6271" spans="1:10" hidden="1">
      <c r="A6271" t="s">
        <v>11</v>
      </c>
      <c r="B6271">
        <v>8</v>
      </c>
      <c r="C6271">
        <v>199</v>
      </c>
      <c r="D6271" t="str">
        <f>IF(OR(MOD((Table1[[#This Row],[Cycle]])-1,8)=0,Table1[[#This Row],[Cycle]]=1),"Yes","No")</f>
        <v>No</v>
      </c>
      <c r="E6271">
        <v>1.0024250842203999E-2</v>
      </c>
      <c r="F6271">
        <f t="shared" si="105"/>
        <v>10.024250842203999</v>
      </c>
      <c r="H6271">
        <v>3.737739086151123</v>
      </c>
      <c r="I6271">
        <v>57602.003940684619</v>
      </c>
      <c r="J6271">
        <f>ROUND(Table1[[#This Row],[Discharge Time (s)]]/3600,3)</f>
        <v>16.001000000000001</v>
      </c>
    </row>
    <row r="6272" spans="1:10" hidden="1">
      <c r="A6272" t="s">
        <v>11</v>
      </c>
      <c r="B6272">
        <v>8</v>
      </c>
      <c r="C6272">
        <v>200</v>
      </c>
      <c r="D6272" t="str">
        <f>IF(OR(MOD((Table1[[#This Row],[Cycle]])-1,8)=0,Table1[[#This Row],[Cycle]]=1),"Yes","No")</f>
        <v>No</v>
      </c>
      <c r="E6272">
        <v>0</v>
      </c>
      <c r="F6272">
        <f t="shared" si="105"/>
        <v>0</v>
      </c>
      <c r="H6272">
        <v>3.737739086151123</v>
      </c>
      <c r="I6272">
        <v>0</v>
      </c>
      <c r="J6272">
        <f>ROUND(Table1[[#This Row],[Discharge Time (s)]]/3600,3)</f>
        <v>0</v>
      </c>
    </row>
    <row r="6273" spans="1:10" hidden="1">
      <c r="A6273" t="s">
        <v>11</v>
      </c>
      <c r="B6273">
        <v>8</v>
      </c>
      <c r="C6273">
        <v>201</v>
      </c>
      <c r="D6273" t="str">
        <f>IF(OR(MOD((Table1[[#This Row],[Cycle]])-1,8)=0,Table1[[#This Row],[Cycle]]=1),"Yes","No")</f>
        <v>Yes</v>
      </c>
      <c r="E6273">
        <v>2.0146282905953002E-2</v>
      </c>
      <c r="F6273">
        <f t="shared" si="105"/>
        <v>20.146282905953001</v>
      </c>
      <c r="H6273">
        <v>3.781712532043457</v>
      </c>
      <c r="I6273">
        <v>125769.18957178682</v>
      </c>
      <c r="J6273">
        <f>ROUND(Table1[[#This Row],[Discharge Time (s)]]/3600,3)</f>
        <v>34.936</v>
      </c>
    </row>
    <row r="6274" spans="1:10" hidden="1">
      <c r="A6274" t="s">
        <v>11</v>
      </c>
      <c r="B6274">
        <v>8</v>
      </c>
      <c r="C6274">
        <v>202</v>
      </c>
      <c r="D6274" t="str">
        <f>IF(OR(MOD((Table1[[#This Row],[Cycle]])-1,8)=0,Table1[[#This Row],[Cycle]]=1),"Yes","No")</f>
        <v>No</v>
      </c>
      <c r="E6274">
        <v>1.0023639572096E-2</v>
      </c>
      <c r="F6274">
        <f t="shared" si="105"/>
        <v>10.023639572096</v>
      </c>
      <c r="H6274">
        <v>3.955582857131958</v>
      </c>
      <c r="I6274">
        <v>57602.001429205658</v>
      </c>
      <c r="J6274">
        <f>ROUND(Table1[[#This Row],[Discharge Time (s)]]/3600,3)</f>
        <v>16.001000000000001</v>
      </c>
    </row>
    <row r="6275" spans="1:10" hidden="1">
      <c r="A6275" t="s">
        <v>11</v>
      </c>
      <c r="B6275">
        <v>8</v>
      </c>
      <c r="C6275">
        <v>203</v>
      </c>
      <c r="D6275" t="str">
        <f>IF(OR(MOD((Table1[[#This Row],[Cycle]])-1,8)=0,Table1[[#This Row],[Cycle]]=1),"Yes","No")</f>
        <v>No</v>
      </c>
      <c r="E6275">
        <v>1.0024575831305E-2</v>
      </c>
      <c r="F6275">
        <f t="shared" si="105"/>
        <v>10.024575831305</v>
      </c>
      <c r="H6275">
        <v>3.735828161239624</v>
      </c>
      <c r="I6275">
        <v>57602.002096431926</v>
      </c>
      <c r="J6275">
        <f>ROUND(Table1[[#This Row],[Discharge Time (s)]]/3600,3)</f>
        <v>16.001000000000001</v>
      </c>
    </row>
    <row r="6276" spans="1:10" hidden="1">
      <c r="A6276" t="s">
        <v>11</v>
      </c>
      <c r="B6276">
        <v>8</v>
      </c>
      <c r="C6276">
        <v>204</v>
      </c>
      <c r="D6276" t="str">
        <f>IF(OR(MOD((Table1[[#This Row],[Cycle]])-1,8)=0,Table1[[#This Row],[Cycle]]=1),"Yes","No")</f>
        <v>No</v>
      </c>
      <c r="E6276">
        <v>1.0027093698207E-2</v>
      </c>
      <c r="F6276">
        <f t="shared" si="105"/>
        <v>10.027093698207</v>
      </c>
      <c r="H6276">
        <v>3.6956562995910645</v>
      </c>
      <c r="I6276">
        <v>57602.005699230722</v>
      </c>
      <c r="J6276">
        <f>ROUND(Table1[[#This Row],[Discharge Time (s)]]/3600,3)</f>
        <v>16.001000000000001</v>
      </c>
    </row>
    <row r="6277" spans="1:10" hidden="1">
      <c r="A6277" t="s">
        <v>11</v>
      </c>
      <c r="B6277">
        <v>8</v>
      </c>
      <c r="C6277">
        <v>205</v>
      </c>
      <c r="D6277" t="str">
        <f>IF(OR(MOD((Table1[[#This Row],[Cycle]])-1,8)=0,Table1[[#This Row],[Cycle]]=1),"Yes","No")</f>
        <v>No</v>
      </c>
      <c r="E6277">
        <v>1.0027276318716E-2</v>
      </c>
      <c r="F6277">
        <f t="shared" si="105"/>
        <v>10.027276318716</v>
      </c>
      <c r="H6277">
        <v>3.7797791957855225</v>
      </c>
      <c r="I6277">
        <v>57602.000495181899</v>
      </c>
      <c r="J6277">
        <f>ROUND(Table1[[#This Row],[Discharge Time (s)]]/3600,3)</f>
        <v>16.001000000000001</v>
      </c>
    </row>
    <row r="6278" spans="1:10" hidden="1">
      <c r="A6278" t="s">
        <v>11</v>
      </c>
      <c r="B6278">
        <v>8</v>
      </c>
      <c r="C6278">
        <v>206</v>
      </c>
      <c r="D6278" t="str">
        <f>IF(OR(MOD((Table1[[#This Row],[Cycle]])-1,8)=0,Table1[[#This Row],[Cycle]]=1),"Yes","No")</f>
        <v>No</v>
      </c>
      <c r="E6278">
        <v>1.0022693975099001E-2</v>
      </c>
      <c r="F6278">
        <f t="shared" si="105"/>
        <v>10.022693975099001</v>
      </c>
      <c r="H6278">
        <v>3.7836480140686035</v>
      </c>
      <c r="I6278">
        <v>57602.00381406433</v>
      </c>
      <c r="J6278">
        <f>ROUND(Table1[[#This Row],[Discharge Time (s)]]/3600,3)</f>
        <v>16.001000000000001</v>
      </c>
    </row>
    <row r="6279" spans="1:10" hidden="1">
      <c r="A6279" t="s">
        <v>11</v>
      </c>
      <c r="B6279">
        <v>8</v>
      </c>
      <c r="C6279">
        <v>207</v>
      </c>
      <c r="D6279" t="str">
        <f>IF(OR(MOD((Table1[[#This Row],[Cycle]])-1,8)=0,Table1[[#This Row],[Cycle]]=1),"Yes","No")</f>
        <v>No</v>
      </c>
      <c r="E6279">
        <v>1.0029198479222999E-2</v>
      </c>
      <c r="F6279">
        <f t="shared" si="105"/>
        <v>10.029198479223</v>
      </c>
      <c r="H6279">
        <v>3.6516602039337158</v>
      </c>
      <c r="I6279">
        <v>57600.026772757104</v>
      </c>
      <c r="J6279">
        <f>ROUND(Table1[[#This Row],[Discharge Time (s)]]/3600,3)</f>
        <v>16</v>
      </c>
    </row>
    <row r="6280" spans="1:10" hidden="1">
      <c r="A6280" t="s">
        <v>11</v>
      </c>
      <c r="B6280">
        <v>8</v>
      </c>
      <c r="C6280">
        <v>208</v>
      </c>
      <c r="D6280" t="str">
        <f>IF(OR(MOD((Table1[[#This Row],[Cycle]])-1,8)=0,Table1[[#This Row],[Cycle]]=1),"Yes","No")</f>
        <v>No</v>
      </c>
      <c r="E6280">
        <v>0</v>
      </c>
      <c r="F6280">
        <f t="shared" si="105"/>
        <v>0</v>
      </c>
      <c r="H6280">
        <v>3.6516602039337158</v>
      </c>
      <c r="I6280">
        <v>0</v>
      </c>
      <c r="J6280">
        <f>ROUND(Table1[[#This Row],[Discharge Time (s)]]/3600,3)</f>
        <v>0</v>
      </c>
    </row>
    <row r="6281" spans="1:10" hidden="1">
      <c r="A6281" t="s">
        <v>11</v>
      </c>
      <c r="B6281">
        <v>8</v>
      </c>
      <c r="C6281">
        <v>209</v>
      </c>
      <c r="D6281" t="str">
        <f>IF(OR(MOD((Table1[[#This Row],[Cycle]])-1,8)=0,Table1[[#This Row],[Cycle]]=1),"Yes","No")</f>
        <v>Yes</v>
      </c>
      <c r="E6281">
        <v>2.0129427410508001E-2</v>
      </c>
      <c r="F6281">
        <f t="shared" si="105"/>
        <v>20.129427410508001</v>
      </c>
      <c r="H6281">
        <v>3.7797791957855225</v>
      </c>
      <c r="I6281">
        <v>125653.37671876641</v>
      </c>
      <c r="J6281">
        <f>ROUND(Table1[[#This Row],[Discharge Time (s)]]/3600,3)</f>
        <v>34.904000000000003</v>
      </c>
    </row>
    <row r="6282" spans="1:10" hidden="1">
      <c r="A6282" t="s">
        <v>11</v>
      </c>
      <c r="B6282">
        <v>8</v>
      </c>
      <c r="C6282">
        <v>210</v>
      </c>
      <c r="D6282" t="str">
        <f>IF(OR(MOD((Table1[[#This Row],[Cycle]])-1,8)=0,Table1[[#This Row],[Cycle]]=1),"Yes","No")</f>
        <v>No</v>
      </c>
      <c r="E6282">
        <v>1.0020515282532E-2</v>
      </c>
      <c r="F6282">
        <f t="shared" si="105"/>
        <v>10.020515282532001</v>
      </c>
      <c r="H6282">
        <v>3.9995336532592773</v>
      </c>
      <c r="I6282">
        <v>57602.002712671427</v>
      </c>
      <c r="J6282">
        <f>ROUND(Table1[[#This Row],[Discharge Time (s)]]/3600,3)</f>
        <v>16.001000000000001</v>
      </c>
    </row>
    <row r="6283" spans="1:10" hidden="1">
      <c r="A6283" t="s">
        <v>11</v>
      </c>
      <c r="B6283">
        <v>8</v>
      </c>
      <c r="C6283">
        <v>211</v>
      </c>
      <c r="D6283" t="str">
        <f>IF(OR(MOD((Table1[[#This Row],[Cycle]])-1,8)=0,Table1[[#This Row],[Cycle]]=1),"Yes","No")</f>
        <v>No</v>
      </c>
      <c r="E6283">
        <v>1.0021114817972E-2</v>
      </c>
      <c r="F6283">
        <f t="shared" si="105"/>
        <v>10.021114817972</v>
      </c>
      <c r="H6283">
        <v>3.6516602039337158</v>
      </c>
      <c r="I6283">
        <v>57602.004955579214</v>
      </c>
      <c r="J6283">
        <f>ROUND(Table1[[#This Row],[Discharge Time (s)]]/3600,3)</f>
        <v>16.001000000000001</v>
      </c>
    </row>
    <row r="6284" spans="1:10" hidden="1">
      <c r="A6284" t="s">
        <v>11</v>
      </c>
      <c r="B6284">
        <v>8</v>
      </c>
      <c r="C6284">
        <v>212</v>
      </c>
      <c r="D6284" t="str">
        <f>IF(OR(MOD((Table1[[#This Row],[Cycle]])-1,8)=0,Table1[[#This Row],[Cycle]]=1),"Yes","No")</f>
        <v>No</v>
      </c>
      <c r="E6284">
        <v>1.0018135014171E-2</v>
      </c>
      <c r="F6284">
        <f t="shared" si="105"/>
        <v>10.018135014170999</v>
      </c>
      <c r="H6284">
        <v>3.737739086151123</v>
      </c>
      <c r="I6284">
        <v>57600.038249434016</v>
      </c>
      <c r="J6284">
        <f>ROUND(Table1[[#This Row],[Discharge Time (s)]]/3600,3)</f>
        <v>16</v>
      </c>
    </row>
    <row r="6285" spans="1:10" hidden="1">
      <c r="A6285" t="s">
        <v>11</v>
      </c>
      <c r="B6285">
        <v>8</v>
      </c>
      <c r="C6285">
        <v>213</v>
      </c>
      <c r="D6285" t="str">
        <f>IF(OR(MOD((Table1[[#This Row],[Cycle]])-1,8)=0,Table1[[#This Row],[Cycle]]=1),"Yes","No")</f>
        <v>No</v>
      </c>
      <c r="E6285">
        <v>1.0020093040515E-2</v>
      </c>
      <c r="F6285">
        <f t="shared" si="105"/>
        <v>10.020093040515</v>
      </c>
      <c r="H6285">
        <v>3.739652156829834</v>
      </c>
      <c r="I6285">
        <v>57600.037780665953</v>
      </c>
      <c r="J6285">
        <f>ROUND(Table1[[#This Row],[Discharge Time (s)]]/3600,3)</f>
        <v>16</v>
      </c>
    </row>
    <row r="6286" spans="1:10" hidden="1">
      <c r="A6286" t="s">
        <v>11</v>
      </c>
      <c r="B6286">
        <v>8</v>
      </c>
      <c r="C6286">
        <v>214</v>
      </c>
      <c r="D6286" t="str">
        <f>IF(OR(MOD((Table1[[#This Row],[Cycle]])-1,8)=0,Table1[[#This Row],[Cycle]]=1),"Yes","No")</f>
        <v>No</v>
      </c>
      <c r="E6286">
        <v>1.0020468304201001E-2</v>
      </c>
      <c r="F6286">
        <f t="shared" si="105"/>
        <v>10.020468304201001</v>
      </c>
      <c r="H6286">
        <v>3.739652156829834</v>
      </c>
      <c r="I6286">
        <v>57602.002173247878</v>
      </c>
      <c r="J6286">
        <f>ROUND(Table1[[#This Row],[Discharge Time (s)]]/3600,3)</f>
        <v>16.001000000000001</v>
      </c>
    </row>
    <row r="6287" spans="1:10" hidden="1">
      <c r="A6287" t="s">
        <v>11</v>
      </c>
      <c r="B6287">
        <v>8</v>
      </c>
      <c r="C6287">
        <v>215</v>
      </c>
      <c r="D6287" t="str">
        <f>IF(OR(MOD((Table1[[#This Row],[Cycle]])-1,8)=0,Table1[[#This Row],[Cycle]]=1),"Yes","No")</f>
        <v>No</v>
      </c>
      <c r="E6287">
        <v>1.0021769889955E-2</v>
      </c>
      <c r="F6287">
        <f t="shared" si="105"/>
        <v>10.021769889954999</v>
      </c>
      <c r="H6287">
        <v>3.8237299919128418</v>
      </c>
      <c r="I6287">
        <v>57602.002968429741</v>
      </c>
      <c r="J6287">
        <f>ROUND(Table1[[#This Row],[Discharge Time (s)]]/3600,3)</f>
        <v>16.001000000000001</v>
      </c>
    </row>
    <row r="6288" spans="1:10" hidden="1">
      <c r="A6288" t="s">
        <v>11</v>
      </c>
      <c r="B6288">
        <v>8</v>
      </c>
      <c r="C6288">
        <v>216</v>
      </c>
      <c r="D6288" t="str">
        <f>IF(OR(MOD((Table1[[#This Row],[Cycle]])-1,8)=0,Table1[[#This Row],[Cycle]]=1),"Yes","No")</f>
        <v>No</v>
      </c>
      <c r="E6288">
        <v>0</v>
      </c>
      <c r="F6288">
        <f t="shared" si="105"/>
        <v>0</v>
      </c>
      <c r="H6288">
        <v>3.8237299919128418</v>
      </c>
      <c r="I6288">
        <v>0</v>
      </c>
      <c r="J6288">
        <f>ROUND(Table1[[#This Row],[Discharge Time (s)]]/3600,3)</f>
        <v>0</v>
      </c>
    </row>
    <row r="6289" spans="1:10" hidden="1">
      <c r="A6289" t="s">
        <v>11</v>
      </c>
      <c r="B6289">
        <v>8</v>
      </c>
      <c r="C6289">
        <v>217</v>
      </c>
      <c r="D6289" t="str">
        <f>IF(OR(MOD((Table1[[#This Row],[Cycle]])-1,8)=0,Table1[[#This Row],[Cycle]]=1),"Yes","No")</f>
        <v>Yes</v>
      </c>
      <c r="E6289">
        <v>2.0120144644554E-2</v>
      </c>
      <c r="F6289">
        <f t="shared" si="105"/>
        <v>20.120144644553999</v>
      </c>
      <c r="H6289">
        <v>3.7797791957855225</v>
      </c>
      <c r="I6289">
        <v>125438.56403952755</v>
      </c>
      <c r="J6289">
        <f>ROUND(Table1[[#This Row],[Discharge Time (s)]]/3600,3)</f>
        <v>34.844000000000001</v>
      </c>
    </row>
    <row r="6290" spans="1:10" hidden="1">
      <c r="A6290" t="s">
        <v>11</v>
      </c>
      <c r="B6290">
        <v>8</v>
      </c>
      <c r="C6290">
        <v>218</v>
      </c>
      <c r="D6290" t="str">
        <f>IF(OR(MOD((Table1[[#This Row],[Cycle]])-1,8)=0,Table1[[#This Row],[Cycle]]=1),"Yes","No")</f>
        <v>No</v>
      </c>
      <c r="E6290">
        <v>1.0023599824166E-2</v>
      </c>
      <c r="F6290">
        <f t="shared" si="105"/>
        <v>10.023599824166</v>
      </c>
      <c r="H6290">
        <v>4.0036277770996094</v>
      </c>
      <c r="I6290">
        <v>57602.003886760343</v>
      </c>
      <c r="J6290">
        <f>ROUND(Table1[[#This Row],[Discharge Time (s)]]/3600,3)</f>
        <v>16.001000000000001</v>
      </c>
    </row>
    <row r="6291" spans="1:10" hidden="1">
      <c r="A6291" t="s">
        <v>11</v>
      </c>
      <c r="B6291">
        <v>8</v>
      </c>
      <c r="C6291">
        <v>219</v>
      </c>
      <c r="D6291" t="str">
        <f>IF(OR(MOD((Table1[[#This Row],[Cycle]])-1,8)=0,Table1[[#This Row],[Cycle]]=1),"Yes","No")</f>
        <v>No</v>
      </c>
      <c r="E6291">
        <v>1.0018483422826E-2</v>
      </c>
      <c r="F6291">
        <f t="shared" si="105"/>
        <v>10.018483422826</v>
      </c>
      <c r="H6291">
        <v>3.781712532043457</v>
      </c>
      <c r="I6291">
        <v>57602.004044429777</v>
      </c>
      <c r="J6291">
        <f>ROUND(Table1[[#This Row],[Discharge Time (s)]]/3600,3)</f>
        <v>16.001000000000001</v>
      </c>
    </row>
    <row r="6292" spans="1:10" hidden="1">
      <c r="A6292" t="s">
        <v>11</v>
      </c>
      <c r="B6292">
        <v>8</v>
      </c>
      <c r="C6292">
        <v>220</v>
      </c>
      <c r="D6292" t="str">
        <f>IF(OR(MOD((Table1[[#This Row],[Cycle]])-1,8)=0,Table1[[#This Row],[Cycle]]=1),"Yes","No")</f>
        <v>No</v>
      </c>
      <c r="E6292">
        <v>1.0019510669169999E-2</v>
      </c>
      <c r="F6292">
        <f t="shared" si="105"/>
        <v>10.01951066917</v>
      </c>
      <c r="H6292">
        <v>3.739652156829834</v>
      </c>
      <c r="I6292">
        <v>57600.037877208706</v>
      </c>
      <c r="J6292">
        <f>ROUND(Table1[[#This Row],[Discharge Time (s)]]/3600,3)</f>
        <v>16</v>
      </c>
    </row>
    <row r="6293" spans="1:10" hidden="1">
      <c r="A6293" t="s">
        <v>11</v>
      </c>
      <c r="B6293">
        <v>8</v>
      </c>
      <c r="C6293">
        <v>221</v>
      </c>
      <c r="D6293" t="str">
        <f>IF(OR(MOD((Table1[[#This Row],[Cycle]])-1,8)=0,Table1[[#This Row],[Cycle]]=1),"Yes","No")</f>
        <v>No</v>
      </c>
      <c r="E6293">
        <v>1.0022755976930999E-2</v>
      </c>
      <c r="F6293">
        <f t="shared" si="105"/>
        <v>10.022755976930998</v>
      </c>
      <c r="H6293">
        <v>3.7797791957855225</v>
      </c>
      <c r="I6293">
        <v>57602.003762579909</v>
      </c>
      <c r="J6293">
        <f>ROUND(Table1[[#This Row],[Discharge Time (s)]]/3600,3)</f>
        <v>16.001000000000001</v>
      </c>
    </row>
    <row r="6294" spans="1:10" hidden="1">
      <c r="A6294" t="s">
        <v>11</v>
      </c>
      <c r="B6294">
        <v>8</v>
      </c>
      <c r="C6294">
        <v>222</v>
      </c>
      <c r="D6294" t="str">
        <f>IF(OR(MOD((Table1[[#This Row],[Cycle]])-1,8)=0,Table1[[#This Row],[Cycle]]=1),"Yes","No")</f>
        <v>No</v>
      </c>
      <c r="E6294">
        <v>1.0023302582483001E-2</v>
      </c>
      <c r="F6294">
        <f t="shared" si="105"/>
        <v>10.023302582483</v>
      </c>
      <c r="H6294">
        <v>3.781712532043457</v>
      </c>
      <c r="I6294">
        <v>57602.003998654327</v>
      </c>
      <c r="J6294">
        <f>ROUND(Table1[[#This Row],[Discharge Time (s)]]/3600,3)</f>
        <v>16.001000000000001</v>
      </c>
    </row>
    <row r="6295" spans="1:10" hidden="1">
      <c r="A6295" t="s">
        <v>11</v>
      </c>
      <c r="B6295">
        <v>8</v>
      </c>
      <c r="C6295">
        <v>223</v>
      </c>
      <c r="D6295" t="str">
        <f>IF(OR(MOD((Table1[[#This Row],[Cycle]])-1,8)=0,Table1[[#This Row],[Cycle]]=1),"Yes","No")</f>
        <v>No</v>
      </c>
      <c r="E6295">
        <v>1.0028263967125001E-2</v>
      </c>
      <c r="F6295">
        <f t="shared" si="105"/>
        <v>10.028263967125001</v>
      </c>
      <c r="H6295">
        <v>3.739652156829834</v>
      </c>
      <c r="I6295">
        <v>57600.037889755928</v>
      </c>
      <c r="J6295">
        <f>ROUND(Table1[[#This Row],[Discharge Time (s)]]/3600,3)</f>
        <v>16</v>
      </c>
    </row>
    <row r="6296" spans="1:10" hidden="1">
      <c r="A6296" t="s">
        <v>11</v>
      </c>
      <c r="B6296">
        <v>8</v>
      </c>
      <c r="C6296">
        <v>224</v>
      </c>
      <c r="D6296" t="str">
        <f>IF(OR(MOD((Table1[[#This Row],[Cycle]])-1,8)=0,Table1[[#This Row],[Cycle]]=1),"Yes","No")</f>
        <v>No</v>
      </c>
      <c r="E6296">
        <v>0</v>
      </c>
      <c r="F6296">
        <f t="shared" si="105"/>
        <v>0</v>
      </c>
      <c r="H6296">
        <v>3.739652156829834</v>
      </c>
      <c r="I6296">
        <v>0</v>
      </c>
      <c r="J6296">
        <f>ROUND(Table1[[#This Row],[Discharge Time (s)]]/3600,3)</f>
        <v>0</v>
      </c>
    </row>
    <row r="6297" spans="1:10" hidden="1">
      <c r="A6297" t="s">
        <v>11</v>
      </c>
      <c r="B6297">
        <v>8</v>
      </c>
      <c r="C6297">
        <v>225</v>
      </c>
      <c r="D6297" t="str">
        <f>IF(OR(MOD((Table1[[#This Row],[Cycle]])-1,8)=0,Table1[[#This Row],[Cycle]]=1),"Yes","No")</f>
        <v>Yes</v>
      </c>
      <c r="E6297">
        <v>2.0112890194167E-2</v>
      </c>
      <c r="F6297">
        <f t="shared" si="105"/>
        <v>20.112890194167001</v>
      </c>
      <c r="H6297">
        <v>3.8217763900756836</v>
      </c>
      <c r="I6297">
        <v>125479.46351659496</v>
      </c>
      <c r="J6297">
        <f>ROUND(Table1[[#This Row],[Discharge Time (s)]]/3600,3)</f>
        <v>34.854999999999997</v>
      </c>
    </row>
    <row r="6298" spans="1:10" hidden="1">
      <c r="A6298" t="s">
        <v>11</v>
      </c>
      <c r="B6298">
        <v>8</v>
      </c>
      <c r="C6298">
        <v>226</v>
      </c>
      <c r="D6298" t="str">
        <f>IF(OR(MOD((Table1[[#This Row],[Cycle]])-1,8)=0,Table1[[#This Row],[Cycle]]=1),"Yes","No")</f>
        <v>No</v>
      </c>
      <c r="E6298">
        <v>1.0020981193119E-2</v>
      </c>
      <c r="F6298">
        <f t="shared" si="105"/>
        <v>10.020981193119001</v>
      </c>
      <c r="H6298">
        <v>4.0036277770996094</v>
      </c>
      <c r="I6298">
        <v>57600.037442592598</v>
      </c>
      <c r="J6298">
        <f>ROUND(Table1[[#This Row],[Discharge Time (s)]]/3600,3)</f>
        <v>16</v>
      </c>
    </row>
    <row r="6299" spans="1:10" hidden="1">
      <c r="A6299" t="s">
        <v>11</v>
      </c>
      <c r="B6299">
        <v>8</v>
      </c>
      <c r="C6299">
        <v>227</v>
      </c>
      <c r="D6299" t="str">
        <f>IF(OR(MOD((Table1[[#This Row],[Cycle]])-1,8)=0,Table1[[#This Row],[Cycle]]=1),"Yes","No")</f>
        <v>No</v>
      </c>
      <c r="E6299">
        <v>1.0020068316552E-2</v>
      </c>
      <c r="F6299">
        <f t="shared" si="105"/>
        <v>10.020068316551999</v>
      </c>
      <c r="H6299">
        <v>3.739652156829834</v>
      </c>
      <c r="I6299">
        <v>57600.037336929861</v>
      </c>
      <c r="J6299">
        <f>ROUND(Table1[[#This Row],[Discharge Time (s)]]/3600,3)</f>
        <v>16</v>
      </c>
    </row>
    <row r="6300" spans="1:10" hidden="1">
      <c r="A6300" t="s">
        <v>11</v>
      </c>
      <c r="B6300">
        <v>8</v>
      </c>
      <c r="C6300">
        <v>228</v>
      </c>
      <c r="D6300" t="str">
        <f>IF(OR(MOD((Table1[[#This Row],[Cycle]])-1,8)=0,Table1[[#This Row],[Cycle]]=1),"Yes","No")</f>
        <v>No</v>
      </c>
      <c r="E6300">
        <v>1.0035299316640999E-2</v>
      </c>
      <c r="F6300">
        <f t="shared" si="105"/>
        <v>10.035299316641</v>
      </c>
      <c r="H6300">
        <v>3.737739086151123</v>
      </c>
      <c r="I6300">
        <v>57602.003884161051</v>
      </c>
      <c r="J6300">
        <f>ROUND(Table1[[#This Row],[Discharge Time (s)]]/3600,3)</f>
        <v>16.001000000000001</v>
      </c>
    </row>
    <row r="6301" spans="1:10" hidden="1">
      <c r="A6301" t="s">
        <v>11</v>
      </c>
      <c r="B6301">
        <v>8</v>
      </c>
      <c r="C6301">
        <v>229</v>
      </c>
      <c r="D6301" t="str">
        <f>IF(OR(MOD((Table1[[#This Row],[Cycle]])-1,8)=0,Table1[[#This Row],[Cycle]]=1),"Yes","No")</f>
        <v>No</v>
      </c>
      <c r="E6301">
        <v>1.0042701338081999E-2</v>
      </c>
      <c r="F6301">
        <f t="shared" ref="F6301:F6364" si="106">1000*E6301</f>
        <v>10.042701338081999</v>
      </c>
      <c r="H6301">
        <v>3.8237299919128418</v>
      </c>
      <c r="I6301">
        <v>57600.037755405225</v>
      </c>
      <c r="J6301">
        <f>ROUND(Table1[[#This Row],[Discharge Time (s)]]/3600,3)</f>
        <v>16</v>
      </c>
    </row>
    <row r="6302" spans="1:10" hidden="1">
      <c r="A6302" t="s">
        <v>11</v>
      </c>
      <c r="B6302">
        <v>8</v>
      </c>
      <c r="C6302">
        <v>230</v>
      </c>
      <c r="D6302" t="str">
        <f>IF(OR(MOD((Table1[[#This Row],[Cycle]])-1,8)=0,Table1[[#This Row],[Cycle]]=1),"Yes","No")</f>
        <v>No</v>
      </c>
      <c r="E6302">
        <v>1.0040023589615E-2</v>
      </c>
      <c r="F6302">
        <f t="shared" si="106"/>
        <v>10.040023589615</v>
      </c>
      <c r="H6302">
        <v>3.7836480140686035</v>
      </c>
      <c r="I6302">
        <v>57602.003838348566</v>
      </c>
      <c r="J6302">
        <f>ROUND(Table1[[#This Row],[Discharge Time (s)]]/3600,3)</f>
        <v>16.001000000000001</v>
      </c>
    </row>
    <row r="6303" spans="1:10" hidden="1">
      <c r="A6303" t="s">
        <v>11</v>
      </c>
      <c r="B6303">
        <v>8</v>
      </c>
      <c r="C6303">
        <v>231</v>
      </c>
      <c r="D6303" t="str">
        <f>IF(OR(MOD((Table1[[#This Row],[Cycle]])-1,8)=0,Table1[[#This Row],[Cycle]]=1),"Yes","No")</f>
        <v>No</v>
      </c>
      <c r="E6303">
        <v>1.0036882340062E-2</v>
      </c>
      <c r="F6303">
        <f t="shared" si="106"/>
        <v>10.036882340062</v>
      </c>
      <c r="H6303">
        <v>3.6956562995910645</v>
      </c>
      <c r="I6303">
        <v>57600.036156285481</v>
      </c>
      <c r="J6303">
        <f>ROUND(Table1[[#This Row],[Discharge Time (s)]]/3600,3)</f>
        <v>16</v>
      </c>
    </row>
    <row r="6304" spans="1:10" hidden="1">
      <c r="A6304" t="s">
        <v>11</v>
      </c>
      <c r="B6304">
        <v>8</v>
      </c>
      <c r="C6304">
        <v>232</v>
      </c>
      <c r="D6304" t="str">
        <f>IF(OR(MOD((Table1[[#This Row],[Cycle]])-1,8)=0,Table1[[#This Row],[Cycle]]=1),"Yes","No")</f>
        <v>No</v>
      </c>
      <c r="E6304">
        <v>0</v>
      </c>
      <c r="F6304">
        <f t="shared" si="106"/>
        <v>0</v>
      </c>
      <c r="H6304">
        <v>3.6956562995910645</v>
      </c>
      <c r="I6304">
        <v>0</v>
      </c>
      <c r="J6304">
        <f>ROUND(Table1[[#This Row],[Discharge Time (s)]]/3600,3)</f>
        <v>0</v>
      </c>
    </row>
    <row r="6305" spans="1:10" hidden="1">
      <c r="A6305" t="s">
        <v>11</v>
      </c>
      <c r="B6305">
        <v>8</v>
      </c>
      <c r="C6305">
        <v>233</v>
      </c>
      <c r="D6305" t="str">
        <f>IF(OR(MOD((Table1[[#This Row],[Cycle]])-1,8)=0,Table1[[#This Row],[Cycle]]=1),"Yes","No")</f>
        <v>Yes</v>
      </c>
      <c r="E6305">
        <v>2.0090638571271E-2</v>
      </c>
      <c r="F6305">
        <f t="shared" si="106"/>
        <v>20.090638571271001</v>
      </c>
      <c r="H6305">
        <v>3.8676810264587402</v>
      </c>
      <c r="I6305">
        <v>125303.30377684152</v>
      </c>
      <c r="J6305">
        <f>ROUND(Table1[[#This Row],[Discharge Time (s)]]/3600,3)</f>
        <v>34.805999999999997</v>
      </c>
    </row>
    <row r="6306" spans="1:10" hidden="1">
      <c r="A6306" t="s">
        <v>11</v>
      </c>
      <c r="B6306">
        <v>8</v>
      </c>
      <c r="C6306">
        <v>234</v>
      </c>
      <c r="D6306" t="str">
        <f>IF(OR(MOD((Table1[[#This Row],[Cycle]])-1,8)=0,Table1[[#This Row],[Cycle]]=1),"Yes","No")</f>
        <v>No</v>
      </c>
      <c r="E6306">
        <v>1.0023544548188001E-2</v>
      </c>
      <c r="F6306">
        <f t="shared" si="106"/>
        <v>10.023544548188001</v>
      </c>
      <c r="H6306">
        <v>4.001579761505127</v>
      </c>
      <c r="I6306">
        <v>57600.037714097547</v>
      </c>
      <c r="J6306">
        <f>ROUND(Table1[[#This Row],[Discharge Time (s)]]/3600,3)</f>
        <v>16</v>
      </c>
    </row>
    <row r="6307" spans="1:10" hidden="1">
      <c r="A6307" t="s">
        <v>11</v>
      </c>
      <c r="B6307">
        <v>8</v>
      </c>
      <c r="C6307">
        <v>235</v>
      </c>
      <c r="D6307" t="str">
        <f>IF(OR(MOD((Table1[[#This Row],[Cycle]])-1,8)=0,Table1[[#This Row],[Cycle]]=1),"Yes","No")</f>
        <v>No</v>
      </c>
      <c r="E6307">
        <v>1.0042911526793E-2</v>
      </c>
      <c r="F6307">
        <f t="shared" si="106"/>
        <v>10.042911526793</v>
      </c>
      <c r="H6307">
        <v>3.737739086151123</v>
      </c>
      <c r="I6307">
        <v>57600.037552437992</v>
      </c>
      <c r="J6307">
        <f>ROUND(Table1[[#This Row],[Discharge Time (s)]]/3600,3)</f>
        <v>16</v>
      </c>
    </row>
    <row r="6308" spans="1:10" hidden="1">
      <c r="A6308" t="s">
        <v>11</v>
      </c>
      <c r="B6308">
        <v>8</v>
      </c>
      <c r="C6308">
        <v>236</v>
      </c>
      <c r="D6308" t="str">
        <f>IF(OR(MOD((Table1[[#This Row],[Cycle]])-1,8)=0,Table1[[#This Row],[Cycle]]=1),"Yes","No")</f>
        <v>No</v>
      </c>
      <c r="E6308">
        <v>1.0041488941206E-2</v>
      </c>
      <c r="F6308">
        <f t="shared" si="106"/>
        <v>10.041488941206</v>
      </c>
      <c r="H6308">
        <v>3.737739086151123</v>
      </c>
      <c r="I6308">
        <v>57602.003863094971</v>
      </c>
      <c r="J6308">
        <f>ROUND(Table1[[#This Row],[Discharge Time (s)]]/3600,3)</f>
        <v>16.001000000000001</v>
      </c>
    </row>
    <row r="6309" spans="1:10" hidden="1">
      <c r="A6309" t="s">
        <v>11</v>
      </c>
      <c r="B6309">
        <v>8</v>
      </c>
      <c r="C6309">
        <v>237</v>
      </c>
      <c r="D6309" t="str">
        <f>IF(OR(MOD((Table1[[#This Row],[Cycle]])-1,8)=0,Table1[[#This Row],[Cycle]]=1),"Yes","No")</f>
        <v>No</v>
      </c>
      <c r="E6309">
        <v>1.0038883471369E-2</v>
      </c>
      <c r="F6309">
        <f t="shared" si="106"/>
        <v>10.038883471368999</v>
      </c>
      <c r="H6309">
        <v>3.7836480140686035</v>
      </c>
      <c r="I6309">
        <v>57602.00330947437</v>
      </c>
      <c r="J6309">
        <f>ROUND(Table1[[#This Row],[Discharge Time (s)]]/3600,3)</f>
        <v>16.001000000000001</v>
      </c>
    </row>
    <row r="6310" spans="1:10" hidden="1">
      <c r="A6310" t="s">
        <v>11</v>
      </c>
      <c r="B6310">
        <v>8</v>
      </c>
      <c r="C6310">
        <v>238</v>
      </c>
      <c r="D6310" t="str">
        <f>IF(OR(MOD((Table1[[#This Row],[Cycle]])-1,8)=0,Table1[[#This Row],[Cycle]]=1),"Yes","No")</f>
        <v>No</v>
      </c>
      <c r="E6310">
        <v>1.0030778406392001E-2</v>
      </c>
      <c r="F6310">
        <f t="shared" si="106"/>
        <v>10.030778406392001</v>
      </c>
      <c r="H6310">
        <v>3.8237299919128418</v>
      </c>
      <c r="I6310">
        <v>57602.004097725861</v>
      </c>
      <c r="J6310">
        <f>ROUND(Table1[[#This Row],[Discharge Time (s)]]/3600,3)</f>
        <v>16.001000000000001</v>
      </c>
    </row>
    <row r="6311" spans="1:10" hidden="1">
      <c r="A6311" t="s">
        <v>11</v>
      </c>
      <c r="B6311">
        <v>8</v>
      </c>
      <c r="C6311">
        <v>239</v>
      </c>
      <c r="D6311" t="str">
        <f>IF(OR(MOD((Table1[[#This Row],[Cycle]])-1,8)=0,Table1[[#This Row],[Cycle]]=1),"Yes","No")</f>
        <v>No</v>
      </c>
      <c r="E6311">
        <v>1.0042788945187E-2</v>
      </c>
      <c r="F6311">
        <f t="shared" si="106"/>
        <v>10.042788945187</v>
      </c>
      <c r="H6311">
        <v>3.7836480140686035</v>
      </c>
      <c r="I6311">
        <v>57602.003369399128</v>
      </c>
      <c r="J6311">
        <f>ROUND(Table1[[#This Row],[Discharge Time (s)]]/3600,3)</f>
        <v>16.001000000000001</v>
      </c>
    </row>
    <row r="6312" spans="1:10" hidden="1">
      <c r="A6312" t="s">
        <v>11</v>
      </c>
      <c r="B6312">
        <v>8</v>
      </c>
      <c r="C6312">
        <v>240</v>
      </c>
      <c r="D6312" t="str">
        <f>IF(OR(MOD((Table1[[#This Row],[Cycle]])-1,8)=0,Table1[[#This Row],[Cycle]]=1),"Yes","No")</f>
        <v>No</v>
      </c>
      <c r="E6312">
        <v>0</v>
      </c>
      <c r="F6312">
        <f t="shared" si="106"/>
        <v>0</v>
      </c>
      <c r="H6312">
        <v>3.7836480140686035</v>
      </c>
      <c r="I6312">
        <v>0</v>
      </c>
      <c r="J6312">
        <f>ROUND(Table1[[#This Row],[Discharge Time (s)]]/3600,3)</f>
        <v>0</v>
      </c>
    </row>
    <row r="6313" spans="1:10" hidden="1">
      <c r="A6313" t="s">
        <v>11</v>
      </c>
      <c r="B6313">
        <v>8</v>
      </c>
      <c r="C6313">
        <v>241</v>
      </c>
      <c r="D6313" t="str">
        <f>IF(OR(MOD((Table1[[#This Row],[Cycle]])-1,8)=0,Table1[[#This Row],[Cycle]]=1),"Yes","No")</f>
        <v>Yes</v>
      </c>
      <c r="E6313">
        <v>2.0078973468437001E-2</v>
      </c>
      <c r="F6313">
        <f t="shared" si="106"/>
        <v>20.078973468437002</v>
      </c>
      <c r="H6313">
        <v>3.827643871307373</v>
      </c>
      <c r="I6313">
        <v>125086.34768198678</v>
      </c>
      <c r="J6313">
        <f>ROUND(Table1[[#This Row],[Discharge Time (s)]]/3600,3)</f>
        <v>34.746000000000002</v>
      </c>
    </row>
    <row r="6314" spans="1:10" hidden="1">
      <c r="A6314" t="s">
        <v>11</v>
      </c>
      <c r="B6314">
        <v>8</v>
      </c>
      <c r="C6314">
        <v>242</v>
      </c>
      <c r="D6314" t="str">
        <f>IF(OR(MOD((Table1[[#This Row],[Cycle]])-1,8)=0,Table1[[#This Row],[Cycle]]=1),"Yes","No")</f>
        <v>No</v>
      </c>
      <c r="E6314">
        <v>1.0040701133633E-2</v>
      </c>
      <c r="F6314">
        <f t="shared" si="106"/>
        <v>10.040701133633</v>
      </c>
      <c r="H6314">
        <v>3.9576060771942139</v>
      </c>
      <c r="I6314">
        <v>57600.033627590325</v>
      </c>
      <c r="J6314">
        <f>ROUND(Table1[[#This Row],[Discharge Time (s)]]/3600,3)</f>
        <v>16</v>
      </c>
    </row>
    <row r="6315" spans="1:10" hidden="1">
      <c r="A6315" t="s">
        <v>11</v>
      </c>
      <c r="B6315">
        <v>8</v>
      </c>
      <c r="C6315">
        <v>243</v>
      </c>
      <c r="D6315" t="str">
        <f>IF(OR(MOD((Table1[[#This Row],[Cycle]])-1,8)=0,Table1[[#This Row],[Cycle]]=1),"Yes","No")</f>
        <v>No</v>
      </c>
      <c r="E6315">
        <v>1.0038371591369E-2</v>
      </c>
      <c r="F6315">
        <f t="shared" si="106"/>
        <v>10.038371591369</v>
      </c>
      <c r="H6315">
        <v>3.7836480140686035</v>
      </c>
      <c r="I6315">
        <v>57602.004786621219</v>
      </c>
      <c r="J6315">
        <f>ROUND(Table1[[#This Row],[Discharge Time (s)]]/3600,3)</f>
        <v>16.001000000000001</v>
      </c>
    </row>
    <row r="6316" spans="1:10" hidden="1">
      <c r="A6316" t="s">
        <v>11</v>
      </c>
      <c r="B6316">
        <v>8</v>
      </c>
      <c r="C6316">
        <v>244</v>
      </c>
      <c r="D6316" t="str">
        <f>IF(OR(MOD((Table1[[#This Row],[Cycle]])-1,8)=0,Table1[[#This Row],[Cycle]]=1),"Yes","No")</f>
        <v>No</v>
      </c>
      <c r="E6316">
        <v>1.00436549327E-2</v>
      </c>
      <c r="F6316">
        <f t="shared" si="106"/>
        <v>10.043654932699999</v>
      </c>
      <c r="H6316">
        <v>3.781712532043457</v>
      </c>
      <c r="I6316">
        <v>57601.988606866114</v>
      </c>
      <c r="J6316">
        <f>ROUND(Table1[[#This Row],[Discharge Time (s)]]/3600,3)</f>
        <v>16.001000000000001</v>
      </c>
    </row>
    <row r="6317" spans="1:10" hidden="1">
      <c r="A6317" t="s">
        <v>11</v>
      </c>
      <c r="B6317">
        <v>8</v>
      </c>
      <c r="C6317">
        <v>245</v>
      </c>
      <c r="D6317" t="str">
        <f>IF(OR(MOD((Table1[[#This Row],[Cycle]])-1,8)=0,Table1[[#This Row],[Cycle]]=1),"Yes","No")</f>
        <v>No</v>
      </c>
      <c r="E6317">
        <v>1.0044632155949E-2</v>
      </c>
      <c r="F6317">
        <f t="shared" si="106"/>
        <v>10.044632155948999</v>
      </c>
      <c r="H6317">
        <v>3.781712532043457</v>
      </c>
      <c r="I6317">
        <v>57602.003676372478</v>
      </c>
      <c r="J6317">
        <f>ROUND(Table1[[#This Row],[Discharge Time (s)]]/3600,3)</f>
        <v>16.001000000000001</v>
      </c>
    </row>
    <row r="6318" spans="1:10" hidden="1">
      <c r="A6318" t="s">
        <v>11</v>
      </c>
      <c r="B6318">
        <v>8</v>
      </c>
      <c r="C6318">
        <v>246</v>
      </c>
      <c r="D6318" t="str">
        <f>IF(OR(MOD((Table1[[#This Row],[Cycle]])-1,8)=0,Table1[[#This Row],[Cycle]]=1),"Yes","No")</f>
        <v>No</v>
      </c>
      <c r="E6318">
        <v>1.0043295911458999E-2</v>
      </c>
      <c r="F6318">
        <f t="shared" si="106"/>
        <v>10.043295911458999</v>
      </c>
      <c r="H6318">
        <v>3.7836480140686035</v>
      </c>
      <c r="I6318">
        <v>57602.003850761466</v>
      </c>
      <c r="J6318">
        <f>ROUND(Table1[[#This Row],[Discharge Time (s)]]/3600,3)</f>
        <v>16.001000000000001</v>
      </c>
    </row>
    <row r="6319" spans="1:10" hidden="1">
      <c r="A6319" t="s">
        <v>11</v>
      </c>
      <c r="B6319">
        <v>8</v>
      </c>
      <c r="C6319">
        <v>247</v>
      </c>
      <c r="D6319" t="str">
        <f>IF(OR(MOD((Table1[[#This Row],[Cycle]])-1,8)=0,Table1[[#This Row],[Cycle]]=1),"Yes","No")</f>
        <v>No</v>
      </c>
      <c r="E6319">
        <v>1.0039267375081E-2</v>
      </c>
      <c r="F6319">
        <f t="shared" si="106"/>
        <v>10.039267375081</v>
      </c>
      <c r="H6319">
        <v>3.869659423828125</v>
      </c>
      <c r="I6319">
        <v>57602.003895719434</v>
      </c>
      <c r="J6319">
        <f>ROUND(Table1[[#This Row],[Discharge Time (s)]]/3600,3)</f>
        <v>16.001000000000001</v>
      </c>
    </row>
    <row r="6320" spans="1:10" hidden="1">
      <c r="A6320" t="s">
        <v>11</v>
      </c>
      <c r="B6320">
        <v>8</v>
      </c>
      <c r="C6320">
        <v>248</v>
      </c>
      <c r="D6320" t="str">
        <f>IF(OR(MOD((Table1[[#This Row],[Cycle]])-1,8)=0,Table1[[#This Row],[Cycle]]=1),"Yes","No")</f>
        <v>No</v>
      </c>
      <c r="E6320">
        <v>0</v>
      </c>
      <c r="F6320">
        <f t="shared" si="106"/>
        <v>0</v>
      </c>
      <c r="H6320">
        <v>3.869659423828125</v>
      </c>
      <c r="I6320">
        <v>0</v>
      </c>
      <c r="J6320">
        <f>ROUND(Table1[[#This Row],[Discharge Time (s)]]/3600,3)</f>
        <v>0</v>
      </c>
    </row>
    <row r="6321" spans="1:10" hidden="1">
      <c r="A6321" t="s">
        <v>11</v>
      </c>
      <c r="B6321">
        <v>8</v>
      </c>
      <c r="C6321">
        <v>249</v>
      </c>
      <c r="D6321" t="str">
        <f>IF(OR(MOD((Table1[[#This Row],[Cycle]])-1,8)=0,Table1[[#This Row],[Cycle]]=1),"Yes","No")</f>
        <v>Yes</v>
      </c>
      <c r="E6321">
        <v>2.0074060827675998E-2</v>
      </c>
      <c r="F6321">
        <f t="shared" si="106"/>
        <v>20.074060827676</v>
      </c>
      <c r="H6321">
        <v>3.8296036720275879</v>
      </c>
      <c r="I6321">
        <v>125070.36071482804</v>
      </c>
      <c r="J6321">
        <f>ROUND(Table1[[#This Row],[Discharge Time (s)]]/3600,3)</f>
        <v>34.741999999999997</v>
      </c>
    </row>
    <row r="6322" spans="1:10" hidden="1">
      <c r="A6322" t="s">
        <v>11</v>
      </c>
      <c r="B6322">
        <v>8</v>
      </c>
      <c r="C6322">
        <v>250</v>
      </c>
      <c r="D6322" t="str">
        <f>IF(OR(MOD((Table1[[#This Row],[Cycle]])-1,8)=0,Table1[[#This Row],[Cycle]]=1),"Yes","No")</f>
        <v>No</v>
      </c>
      <c r="E6322">
        <v>1.0040036119589001E-2</v>
      </c>
      <c r="F6322">
        <f t="shared" si="106"/>
        <v>10.040036119589001</v>
      </c>
      <c r="H6322">
        <v>4.0455532073974609</v>
      </c>
      <c r="I6322">
        <v>57602.015948467335</v>
      </c>
      <c r="J6322">
        <f>ROUND(Table1[[#This Row],[Discharge Time (s)]]/3600,3)</f>
        <v>16.001000000000001</v>
      </c>
    </row>
    <row r="6323" spans="1:10" hidden="1">
      <c r="A6323" t="s">
        <v>11</v>
      </c>
      <c r="B6323">
        <v>8</v>
      </c>
      <c r="C6323">
        <v>251</v>
      </c>
      <c r="D6323" t="str">
        <f>IF(OR(MOD((Table1[[#This Row],[Cycle]])-1,8)=0,Table1[[#This Row],[Cycle]]=1),"Yes","No")</f>
        <v>No</v>
      </c>
      <c r="E6323">
        <v>1.0036060772967001E-2</v>
      </c>
      <c r="F6323">
        <f t="shared" si="106"/>
        <v>10.036060772967</v>
      </c>
      <c r="H6323">
        <v>3.8676810264587402</v>
      </c>
      <c r="I6323">
        <v>57602.004198312701</v>
      </c>
      <c r="J6323">
        <f>ROUND(Table1[[#This Row],[Discharge Time (s)]]/3600,3)</f>
        <v>16.001000000000001</v>
      </c>
    </row>
    <row r="6324" spans="1:10" hidden="1">
      <c r="A6324" t="s">
        <v>11</v>
      </c>
      <c r="B6324">
        <v>8</v>
      </c>
      <c r="C6324">
        <v>252</v>
      </c>
      <c r="D6324" t="str">
        <f>IF(OR(MOD((Table1[[#This Row],[Cycle]])-1,8)=0,Table1[[#This Row],[Cycle]]=1),"Yes","No")</f>
        <v>No</v>
      </c>
      <c r="E6324">
        <v>1.0035472205119999E-2</v>
      </c>
      <c r="F6324">
        <f t="shared" si="106"/>
        <v>10.03547220512</v>
      </c>
      <c r="H6324">
        <v>3.6994426250457764</v>
      </c>
      <c r="I6324">
        <v>57600.032023396969</v>
      </c>
      <c r="J6324">
        <f>ROUND(Table1[[#This Row],[Discharge Time (s)]]/3600,3)</f>
        <v>16</v>
      </c>
    </row>
    <row r="6325" spans="1:10" hidden="1">
      <c r="A6325" t="s">
        <v>11</v>
      </c>
      <c r="B6325">
        <v>8</v>
      </c>
      <c r="C6325">
        <v>253</v>
      </c>
      <c r="D6325" t="str">
        <f>IF(OR(MOD((Table1[[#This Row],[Cycle]])-1,8)=0,Table1[[#This Row],[Cycle]]=1),"Yes","No")</f>
        <v>No</v>
      </c>
      <c r="E6325">
        <v>1.0032833530896E-2</v>
      </c>
      <c r="F6325">
        <f t="shared" si="106"/>
        <v>10.032833530896001</v>
      </c>
      <c r="H6325">
        <v>3.825685977935791</v>
      </c>
      <c r="I6325">
        <v>57602.006489393912</v>
      </c>
      <c r="J6325">
        <f>ROUND(Table1[[#This Row],[Discharge Time (s)]]/3600,3)</f>
        <v>16.001000000000001</v>
      </c>
    </row>
    <row r="6326" spans="1:10" hidden="1">
      <c r="A6326" t="s">
        <v>11</v>
      </c>
      <c r="B6326">
        <v>8</v>
      </c>
      <c r="C6326">
        <v>254</v>
      </c>
      <c r="D6326" t="str">
        <f>IF(OR(MOD((Table1[[#This Row],[Cycle]])-1,8)=0,Table1[[#This Row],[Cycle]]=1),"Yes","No")</f>
        <v>No</v>
      </c>
      <c r="E6326">
        <v>1.0038055253097001E-2</v>
      </c>
      <c r="F6326">
        <f t="shared" si="106"/>
        <v>10.038055253097001</v>
      </c>
      <c r="H6326">
        <v>3.9096331596374512</v>
      </c>
      <c r="I6326">
        <v>57600.037752371893</v>
      </c>
      <c r="J6326">
        <f>ROUND(Table1[[#This Row],[Discharge Time (s)]]/3600,3)</f>
        <v>16</v>
      </c>
    </row>
    <row r="6327" spans="1:10" hidden="1">
      <c r="A6327" t="s">
        <v>11</v>
      </c>
      <c r="B6327">
        <v>8</v>
      </c>
      <c r="C6327">
        <v>255</v>
      </c>
      <c r="D6327" t="str">
        <f>IF(OR(MOD((Table1[[#This Row],[Cycle]])-1,8)=0,Table1[[#This Row],[Cycle]]=1),"Yes","No")</f>
        <v>No</v>
      </c>
      <c r="E6327">
        <v>1.0039833588051E-2</v>
      </c>
      <c r="F6327">
        <f t="shared" si="106"/>
        <v>10.039833588051</v>
      </c>
      <c r="H6327">
        <v>3.827643871307373</v>
      </c>
      <c r="I6327">
        <v>57602.00363095144</v>
      </c>
      <c r="J6327">
        <f>ROUND(Table1[[#This Row],[Discharge Time (s)]]/3600,3)</f>
        <v>16.001000000000001</v>
      </c>
    </row>
    <row r="6328" spans="1:10" hidden="1">
      <c r="A6328" t="s">
        <v>11</v>
      </c>
      <c r="B6328">
        <v>8</v>
      </c>
      <c r="C6328">
        <v>256</v>
      </c>
      <c r="D6328" t="str">
        <f>IF(OR(MOD((Table1[[#This Row],[Cycle]])-1,8)=0,Table1[[#This Row],[Cycle]]=1),"Yes","No")</f>
        <v>No</v>
      </c>
      <c r="E6328">
        <v>0</v>
      </c>
      <c r="F6328">
        <f t="shared" si="106"/>
        <v>0</v>
      </c>
      <c r="H6328">
        <v>3.827643871307373</v>
      </c>
      <c r="I6328">
        <v>0</v>
      </c>
      <c r="J6328">
        <f>ROUND(Table1[[#This Row],[Discharge Time (s)]]/3600,3)</f>
        <v>0</v>
      </c>
    </row>
    <row r="6329" spans="1:10" hidden="1">
      <c r="A6329" t="s">
        <v>11</v>
      </c>
      <c r="B6329">
        <v>8</v>
      </c>
      <c r="C6329">
        <v>257</v>
      </c>
      <c r="D6329" t="str">
        <f>IF(OR(MOD((Table1[[#This Row],[Cycle]])-1,8)=0,Table1[[#This Row],[Cycle]]=1),"Yes","No")</f>
        <v>Yes</v>
      </c>
      <c r="E6329">
        <v>2.0072613760474999E-2</v>
      </c>
      <c r="F6329">
        <f t="shared" si="106"/>
        <v>20.072613760474997</v>
      </c>
      <c r="H6329">
        <v>3.9116318225860596</v>
      </c>
      <c r="I6329">
        <v>125048.8174101914</v>
      </c>
      <c r="J6329">
        <f>ROUND(Table1[[#This Row],[Discharge Time (s)]]/3600,3)</f>
        <v>34.735999999999997</v>
      </c>
    </row>
    <row r="6330" spans="1:10" hidden="1">
      <c r="A6330" t="s">
        <v>11</v>
      </c>
      <c r="B6330">
        <v>8</v>
      </c>
      <c r="C6330">
        <v>258</v>
      </c>
      <c r="D6330" t="str">
        <f>IF(OR(MOD((Table1[[#This Row],[Cycle]])-1,8)=0,Table1[[#This Row],[Cycle]]=1),"Yes","No")</f>
        <v>No</v>
      </c>
      <c r="E6330">
        <v>1.004213878437E-2</v>
      </c>
      <c r="F6330">
        <f t="shared" si="106"/>
        <v>10.04213878437</v>
      </c>
      <c r="H6330">
        <v>3.9596316814422607</v>
      </c>
      <c r="I6330">
        <v>57600.037677386936</v>
      </c>
      <c r="J6330">
        <f>ROUND(Table1[[#This Row],[Discharge Time (s)]]/3600,3)</f>
        <v>16</v>
      </c>
    </row>
    <row r="6331" spans="1:10" hidden="1">
      <c r="A6331" t="s">
        <v>11</v>
      </c>
      <c r="B6331">
        <v>8</v>
      </c>
      <c r="C6331">
        <v>259</v>
      </c>
      <c r="D6331" t="str">
        <f>IF(OR(MOD((Table1[[#This Row],[Cycle]])-1,8)=0,Table1[[#This Row],[Cycle]]=1),"Yes","No")</f>
        <v>No</v>
      </c>
      <c r="E6331">
        <v>1.0045229616080001E-2</v>
      </c>
      <c r="F6331">
        <f t="shared" si="106"/>
        <v>10.04522961608</v>
      </c>
      <c r="H6331">
        <v>3.825685977935791</v>
      </c>
      <c r="I6331">
        <v>57602.00423183191</v>
      </c>
      <c r="J6331">
        <f>ROUND(Table1[[#This Row],[Discharge Time (s)]]/3600,3)</f>
        <v>16.001000000000001</v>
      </c>
    </row>
    <row r="6332" spans="1:10" hidden="1">
      <c r="A6332" t="s">
        <v>11</v>
      </c>
      <c r="B6332">
        <v>8</v>
      </c>
      <c r="C6332">
        <v>260</v>
      </c>
      <c r="D6332" t="str">
        <f>IF(OR(MOD((Table1[[#This Row],[Cycle]])-1,8)=0,Table1[[#This Row],[Cycle]]=1),"Yes","No")</f>
        <v>No</v>
      </c>
      <c r="E6332">
        <v>1.0043136104996001E-2</v>
      </c>
      <c r="F6332">
        <f t="shared" si="106"/>
        <v>10.043136104996002</v>
      </c>
      <c r="H6332">
        <v>3.869659423828125</v>
      </c>
      <c r="I6332">
        <v>57602.004087852023</v>
      </c>
      <c r="J6332">
        <f>ROUND(Table1[[#This Row],[Discharge Time (s)]]/3600,3)</f>
        <v>16.001000000000001</v>
      </c>
    </row>
    <row r="6333" spans="1:10" hidden="1">
      <c r="A6333" t="s">
        <v>11</v>
      </c>
      <c r="B6333">
        <v>8</v>
      </c>
      <c r="C6333">
        <v>261</v>
      </c>
      <c r="D6333" t="str">
        <f>IF(OR(MOD((Table1[[#This Row],[Cycle]])-1,8)=0,Table1[[#This Row],[Cycle]]=1),"Yes","No")</f>
        <v>No</v>
      </c>
      <c r="E6333">
        <v>1.0042405427154E-2</v>
      </c>
      <c r="F6333">
        <f t="shared" si="106"/>
        <v>10.042405427154</v>
      </c>
      <c r="H6333">
        <v>3.7836480140686035</v>
      </c>
      <c r="I6333">
        <v>57602.000729828302</v>
      </c>
      <c r="J6333">
        <f>ROUND(Table1[[#This Row],[Discharge Time (s)]]/3600,3)</f>
        <v>16.001000000000001</v>
      </c>
    </row>
    <row r="6334" spans="1:10" hidden="1">
      <c r="A6334" t="s">
        <v>11</v>
      </c>
      <c r="B6334">
        <v>8</v>
      </c>
      <c r="C6334">
        <v>262</v>
      </c>
      <c r="D6334" t="str">
        <f>IF(OR(MOD((Table1[[#This Row],[Cycle]])-1,8)=0,Table1[[#This Row],[Cycle]]=1),"Yes","No")</f>
        <v>No</v>
      </c>
      <c r="E6334">
        <v>1.004485590685E-2</v>
      </c>
      <c r="F6334">
        <f t="shared" si="106"/>
        <v>10.04485590685</v>
      </c>
      <c r="H6334">
        <v>3.869659423828125</v>
      </c>
      <c r="I6334">
        <v>57600.035638504589</v>
      </c>
      <c r="J6334">
        <f>ROUND(Table1[[#This Row],[Discharge Time (s)]]/3600,3)</f>
        <v>16</v>
      </c>
    </row>
    <row r="6335" spans="1:10" hidden="1">
      <c r="A6335" t="s">
        <v>11</v>
      </c>
      <c r="B6335">
        <v>8</v>
      </c>
      <c r="C6335">
        <v>263</v>
      </c>
      <c r="D6335" t="str">
        <f>IF(OR(MOD((Table1[[#This Row],[Cycle]])-1,8)=0,Table1[[#This Row],[Cycle]]=1),"Yes","No")</f>
        <v>No</v>
      </c>
      <c r="E6335">
        <v>1.0045520093196E-2</v>
      </c>
      <c r="F6335">
        <f t="shared" si="106"/>
        <v>10.045520093196</v>
      </c>
      <c r="H6335">
        <v>3.9096331596374512</v>
      </c>
      <c r="I6335">
        <v>57602.009210054312</v>
      </c>
      <c r="J6335">
        <f>ROUND(Table1[[#This Row],[Discharge Time (s)]]/3600,3)</f>
        <v>16.001000000000001</v>
      </c>
    </row>
    <row r="6336" spans="1:10" hidden="1">
      <c r="A6336" t="s">
        <v>11</v>
      </c>
      <c r="B6336">
        <v>8</v>
      </c>
      <c r="C6336">
        <v>264</v>
      </c>
      <c r="D6336" t="str">
        <f>IF(OR(MOD((Table1[[#This Row],[Cycle]])-1,8)=0,Table1[[#This Row],[Cycle]]=1),"Yes","No")</f>
        <v>No</v>
      </c>
      <c r="E6336">
        <v>0</v>
      </c>
      <c r="F6336">
        <f t="shared" si="106"/>
        <v>0</v>
      </c>
      <c r="H6336">
        <v>3.9096331596374512</v>
      </c>
      <c r="I6336">
        <v>0</v>
      </c>
      <c r="J6336">
        <f>ROUND(Table1[[#This Row],[Discharge Time (s)]]/3600,3)</f>
        <v>0</v>
      </c>
    </row>
    <row r="6337" spans="1:10" hidden="1">
      <c r="A6337" t="s">
        <v>11</v>
      </c>
      <c r="B6337">
        <v>8</v>
      </c>
      <c r="C6337">
        <v>265</v>
      </c>
      <c r="D6337" t="str">
        <f>IF(OR(MOD((Table1[[#This Row],[Cycle]])-1,8)=0,Table1[[#This Row],[Cycle]]=1),"Yes","No")</f>
        <v>Yes</v>
      </c>
      <c r="E6337">
        <v>2.0063710041268001E-2</v>
      </c>
      <c r="F6337">
        <f t="shared" si="106"/>
        <v>20.063710041268003</v>
      </c>
      <c r="H6337">
        <v>3.8676810264587402</v>
      </c>
      <c r="I6337">
        <v>124886.26072815189</v>
      </c>
      <c r="J6337">
        <f>ROUND(Table1[[#This Row],[Discharge Time (s)]]/3600,3)</f>
        <v>34.691000000000003</v>
      </c>
    </row>
    <row r="6338" spans="1:10" hidden="1">
      <c r="A6338" t="s">
        <v>11</v>
      </c>
      <c r="B6338">
        <v>8</v>
      </c>
      <c r="C6338">
        <v>266</v>
      </c>
      <c r="D6338" t="str">
        <f>IF(OR(MOD((Table1[[#This Row],[Cycle]])-1,8)=0,Table1[[#This Row],[Cycle]]=1),"Yes","No")</f>
        <v>No</v>
      </c>
      <c r="E6338">
        <v>1.0044442459531001E-2</v>
      </c>
      <c r="F6338">
        <f t="shared" si="106"/>
        <v>10.044442459531</v>
      </c>
      <c r="H6338">
        <v>4.0895261764526367</v>
      </c>
      <c r="I6338">
        <v>57602.002489327831</v>
      </c>
      <c r="J6338">
        <f>ROUND(Table1[[#This Row],[Discharge Time (s)]]/3600,3)</f>
        <v>16.001000000000001</v>
      </c>
    </row>
    <row r="6339" spans="1:10" hidden="1">
      <c r="A6339" t="s">
        <v>11</v>
      </c>
      <c r="B6339">
        <v>8</v>
      </c>
      <c r="C6339">
        <v>267</v>
      </c>
      <c r="D6339" t="str">
        <f>IF(OR(MOD((Table1[[#This Row],[Cycle]])-1,8)=0,Table1[[#This Row],[Cycle]]=1),"Yes","No")</f>
        <v>No</v>
      </c>
      <c r="E6339">
        <v>1.0045396974247001E-2</v>
      </c>
      <c r="F6339">
        <f t="shared" si="106"/>
        <v>10.045396974247002</v>
      </c>
      <c r="H6339">
        <v>3.827643871307373</v>
      </c>
      <c r="I6339">
        <v>57602.008929013173</v>
      </c>
      <c r="J6339">
        <f>ROUND(Table1[[#This Row],[Discharge Time (s)]]/3600,3)</f>
        <v>16.001000000000001</v>
      </c>
    </row>
    <row r="6340" spans="1:10" hidden="1">
      <c r="A6340" t="s">
        <v>11</v>
      </c>
      <c r="B6340">
        <v>8</v>
      </c>
      <c r="C6340">
        <v>268</v>
      </c>
      <c r="D6340" t="str">
        <f>IF(OR(MOD((Table1[[#This Row],[Cycle]])-1,8)=0,Table1[[#This Row],[Cycle]]=1),"Yes","No")</f>
        <v>No</v>
      </c>
      <c r="E6340">
        <v>1.0046319958646001E-2</v>
      </c>
      <c r="F6340">
        <f t="shared" si="106"/>
        <v>10.046319958646</v>
      </c>
      <c r="H6340">
        <v>3.825685977935791</v>
      </c>
      <c r="I6340">
        <v>57602.019280924833</v>
      </c>
      <c r="J6340">
        <f>ROUND(Table1[[#This Row],[Discharge Time (s)]]/3600,3)</f>
        <v>16.001000000000001</v>
      </c>
    </row>
    <row r="6341" spans="1:10" hidden="1">
      <c r="A6341" t="s">
        <v>11</v>
      </c>
      <c r="B6341">
        <v>8</v>
      </c>
      <c r="C6341">
        <v>269</v>
      </c>
      <c r="D6341" t="str">
        <f>IF(OR(MOD((Table1[[#This Row],[Cycle]])-1,8)=0,Table1[[#This Row],[Cycle]]=1),"Yes","No")</f>
        <v>No</v>
      </c>
      <c r="E6341">
        <v>1.0043017364054E-2</v>
      </c>
      <c r="F6341">
        <f t="shared" si="106"/>
        <v>10.043017364054</v>
      </c>
      <c r="H6341">
        <v>3.8237299919128418</v>
      </c>
      <c r="I6341">
        <v>57602.003923404402</v>
      </c>
      <c r="J6341">
        <f>ROUND(Table1[[#This Row],[Discharge Time (s)]]/3600,3)</f>
        <v>16.001000000000001</v>
      </c>
    </row>
    <row r="6342" spans="1:10" hidden="1">
      <c r="A6342" t="s">
        <v>11</v>
      </c>
      <c r="B6342">
        <v>8</v>
      </c>
      <c r="C6342">
        <v>270</v>
      </c>
      <c r="D6342" t="str">
        <f>IF(OR(MOD((Table1[[#This Row],[Cycle]])-1,8)=0,Table1[[#This Row],[Cycle]]=1),"Yes","No")</f>
        <v>No</v>
      </c>
      <c r="E6342">
        <v>1.0041905553085999E-2</v>
      </c>
      <c r="F6342">
        <f t="shared" si="106"/>
        <v>10.041905553086</v>
      </c>
      <c r="H6342">
        <v>3.869659423828125</v>
      </c>
      <c r="I6342">
        <v>57601.994224227426</v>
      </c>
      <c r="J6342">
        <f>ROUND(Table1[[#This Row],[Discharge Time (s)]]/3600,3)</f>
        <v>16.001000000000001</v>
      </c>
    </row>
    <row r="6343" spans="1:10" hidden="1">
      <c r="A6343" t="s">
        <v>11</v>
      </c>
      <c r="B6343">
        <v>8</v>
      </c>
      <c r="C6343">
        <v>271</v>
      </c>
      <c r="D6343" t="str">
        <f>IF(OR(MOD((Table1[[#This Row],[Cycle]])-1,8)=0,Table1[[#This Row],[Cycle]]=1),"Yes","No")</f>
        <v>No</v>
      </c>
      <c r="E6343">
        <v>1.0042722188679E-2</v>
      </c>
      <c r="F6343">
        <f t="shared" si="106"/>
        <v>10.042722188679001</v>
      </c>
      <c r="H6343">
        <v>3.8676810264587402</v>
      </c>
      <c r="I6343">
        <v>57601.996060344303</v>
      </c>
      <c r="J6343">
        <f>ROUND(Table1[[#This Row],[Discharge Time (s)]]/3600,3)</f>
        <v>16.001000000000001</v>
      </c>
    </row>
    <row r="6344" spans="1:10" hidden="1">
      <c r="A6344" t="s">
        <v>11</v>
      </c>
      <c r="B6344">
        <v>8</v>
      </c>
      <c r="C6344">
        <v>272</v>
      </c>
      <c r="D6344" t="str">
        <f>IF(OR(MOD((Table1[[#This Row],[Cycle]])-1,8)=0,Table1[[#This Row],[Cycle]]=1),"Yes","No")</f>
        <v>No</v>
      </c>
      <c r="E6344">
        <v>0</v>
      </c>
      <c r="F6344">
        <f t="shared" si="106"/>
        <v>0</v>
      </c>
      <c r="H6344">
        <v>3.8676810264587402</v>
      </c>
      <c r="I6344">
        <v>0</v>
      </c>
      <c r="J6344">
        <f>ROUND(Table1[[#This Row],[Discharge Time (s)]]/3600,3)</f>
        <v>0</v>
      </c>
    </row>
    <row r="6345" spans="1:10" hidden="1">
      <c r="A6345" t="s">
        <v>11</v>
      </c>
      <c r="B6345">
        <v>8</v>
      </c>
      <c r="C6345">
        <v>273</v>
      </c>
      <c r="D6345" t="str">
        <f>IF(OR(MOD((Table1[[#This Row],[Cycle]])-1,8)=0,Table1[[#This Row],[Cycle]]=1),"Yes","No")</f>
        <v>Yes</v>
      </c>
      <c r="E6345">
        <v>2.0056165846204E-2</v>
      </c>
      <c r="F6345">
        <f t="shared" si="106"/>
        <v>20.056165846203999</v>
      </c>
      <c r="H6345">
        <v>3.7855851650238037</v>
      </c>
      <c r="I6345">
        <v>124923.4291082594</v>
      </c>
      <c r="J6345">
        <f>ROUND(Table1[[#This Row],[Discharge Time (s)]]/3600,3)</f>
        <v>34.701000000000001</v>
      </c>
    </row>
    <row r="6346" spans="1:10" hidden="1">
      <c r="A6346" t="s">
        <v>11</v>
      </c>
      <c r="B6346">
        <v>8</v>
      </c>
      <c r="C6346">
        <v>274</v>
      </c>
      <c r="D6346" t="str">
        <f>IF(OR(MOD((Table1[[#This Row],[Cycle]])-1,8)=0,Table1[[#This Row],[Cycle]]=1),"Yes","No")</f>
        <v>No</v>
      </c>
      <c r="E6346">
        <v>1.0044526094704E-2</v>
      </c>
      <c r="F6346">
        <f t="shared" si="106"/>
        <v>10.044526094704</v>
      </c>
      <c r="H6346">
        <v>4.0455532073974609</v>
      </c>
      <c r="I6346">
        <v>57602.003673031133</v>
      </c>
      <c r="J6346">
        <f>ROUND(Table1[[#This Row],[Discharge Time (s)]]/3600,3)</f>
        <v>16.001000000000001</v>
      </c>
    </row>
    <row r="6347" spans="1:10" hidden="1">
      <c r="A6347" t="s">
        <v>11</v>
      </c>
      <c r="B6347">
        <v>8</v>
      </c>
      <c r="C6347">
        <v>275</v>
      </c>
      <c r="D6347" t="str">
        <f>IF(OR(MOD((Table1[[#This Row],[Cycle]])-1,8)=0,Table1[[#This Row],[Cycle]]=1),"Yes","No")</f>
        <v>No</v>
      </c>
      <c r="E6347">
        <v>1.0044819595332001E-2</v>
      </c>
      <c r="F6347">
        <f t="shared" si="106"/>
        <v>10.044819595332001</v>
      </c>
      <c r="H6347">
        <v>3.869659423828125</v>
      </c>
      <c r="I6347">
        <v>57602.003722079462</v>
      </c>
      <c r="J6347">
        <f>ROUND(Table1[[#This Row],[Discharge Time (s)]]/3600,3)</f>
        <v>16.001000000000001</v>
      </c>
    </row>
    <row r="6348" spans="1:10" hidden="1">
      <c r="A6348" t="s">
        <v>11</v>
      </c>
      <c r="B6348">
        <v>8</v>
      </c>
      <c r="C6348">
        <v>276</v>
      </c>
      <c r="D6348" t="str">
        <f>IF(OR(MOD((Table1[[#This Row],[Cycle]])-1,8)=0,Table1[[#This Row],[Cycle]]=1),"Yes","No")</f>
        <v>No</v>
      </c>
      <c r="E6348">
        <v>1.0045893582215E-2</v>
      </c>
      <c r="F6348">
        <f t="shared" si="106"/>
        <v>10.045893582215001</v>
      </c>
      <c r="H6348">
        <v>3.825685977935791</v>
      </c>
      <c r="I6348">
        <v>57600.037710127697</v>
      </c>
      <c r="J6348">
        <f>ROUND(Table1[[#This Row],[Discharge Time (s)]]/3600,3)</f>
        <v>16</v>
      </c>
    </row>
    <row r="6349" spans="1:10" hidden="1">
      <c r="A6349" t="s">
        <v>11</v>
      </c>
      <c r="B6349">
        <v>8</v>
      </c>
      <c r="C6349">
        <v>277</v>
      </c>
      <c r="D6349" t="str">
        <f>IF(OR(MOD((Table1[[#This Row],[Cycle]])-1,8)=0,Table1[[#This Row],[Cycle]]=1),"Yes","No")</f>
        <v>No</v>
      </c>
      <c r="E6349">
        <v>1.0044647951537001E-2</v>
      </c>
      <c r="F6349">
        <f t="shared" si="106"/>
        <v>10.044647951537</v>
      </c>
      <c r="H6349">
        <v>3.913632869720459</v>
      </c>
      <c r="I6349">
        <v>57601.995081476773</v>
      </c>
      <c r="J6349">
        <f>ROUND(Table1[[#This Row],[Discharge Time (s)]]/3600,3)</f>
        <v>16.001000000000001</v>
      </c>
    </row>
    <row r="6350" spans="1:10" hidden="1">
      <c r="A6350" t="s">
        <v>11</v>
      </c>
      <c r="B6350">
        <v>8</v>
      </c>
      <c r="C6350">
        <v>278</v>
      </c>
      <c r="D6350" t="str">
        <f>IF(OR(MOD((Table1[[#This Row],[Cycle]])-1,8)=0,Table1[[#This Row],[Cycle]]=1),"Yes","No")</f>
        <v>No</v>
      </c>
      <c r="E6350">
        <v>1.0046893453563001E-2</v>
      </c>
      <c r="F6350">
        <f t="shared" si="106"/>
        <v>10.046893453563001</v>
      </c>
      <c r="H6350">
        <v>3.827643871307373</v>
      </c>
      <c r="I6350">
        <v>57602.003604068799</v>
      </c>
      <c r="J6350">
        <f>ROUND(Table1[[#This Row],[Discharge Time (s)]]/3600,3)</f>
        <v>16.001000000000001</v>
      </c>
    </row>
    <row r="6351" spans="1:10" hidden="1">
      <c r="A6351" t="s">
        <v>11</v>
      </c>
      <c r="B6351">
        <v>8</v>
      </c>
      <c r="C6351">
        <v>279</v>
      </c>
      <c r="D6351" t="str">
        <f>IF(OR(MOD((Table1[[#This Row],[Cycle]])-1,8)=0,Table1[[#This Row],[Cycle]]=1),"Yes","No")</f>
        <v>No</v>
      </c>
      <c r="E6351">
        <v>1.0048932528709999E-2</v>
      </c>
      <c r="F6351">
        <f t="shared" si="106"/>
        <v>10.048932528709999</v>
      </c>
      <c r="H6351">
        <v>3.827643871307373</v>
      </c>
      <c r="I6351">
        <v>57602.003054555054</v>
      </c>
      <c r="J6351">
        <f>ROUND(Table1[[#This Row],[Discharge Time (s)]]/3600,3)</f>
        <v>16.001000000000001</v>
      </c>
    </row>
    <row r="6352" spans="1:10" hidden="1">
      <c r="A6352" t="s">
        <v>11</v>
      </c>
      <c r="B6352">
        <v>8</v>
      </c>
      <c r="C6352">
        <v>280</v>
      </c>
      <c r="D6352" t="str">
        <f>IF(OR(MOD((Table1[[#This Row],[Cycle]])-1,8)=0,Table1[[#This Row],[Cycle]]=1),"Yes","No")</f>
        <v>No</v>
      </c>
      <c r="E6352">
        <v>0</v>
      </c>
      <c r="F6352">
        <f t="shared" si="106"/>
        <v>0</v>
      </c>
      <c r="H6352">
        <v>3.827643871307373</v>
      </c>
      <c r="I6352">
        <v>0</v>
      </c>
      <c r="J6352">
        <f>ROUND(Table1[[#This Row],[Discharge Time (s)]]/3600,3)</f>
        <v>0</v>
      </c>
    </row>
    <row r="6353" spans="1:10" hidden="1">
      <c r="A6353" t="s">
        <v>11</v>
      </c>
      <c r="B6353">
        <v>8</v>
      </c>
      <c r="C6353">
        <v>281</v>
      </c>
      <c r="D6353" t="str">
        <f>IF(OR(MOD((Table1[[#This Row],[Cycle]])-1,8)=0,Table1[[#This Row],[Cycle]]=1),"Yes","No")</f>
        <v>Yes</v>
      </c>
      <c r="E6353">
        <v>2.0049733585118999E-2</v>
      </c>
      <c r="F6353">
        <f t="shared" si="106"/>
        <v>20.049733585119</v>
      </c>
      <c r="H6353">
        <v>3.8716397285461426</v>
      </c>
      <c r="I6353">
        <v>124726.53925157255</v>
      </c>
      <c r="J6353">
        <f>ROUND(Table1[[#This Row],[Discharge Time (s)]]/3600,3)</f>
        <v>34.646000000000001</v>
      </c>
    </row>
    <row r="6354" spans="1:10" hidden="1">
      <c r="A6354" t="s">
        <v>11</v>
      </c>
      <c r="B6354">
        <v>8</v>
      </c>
      <c r="C6354">
        <v>282</v>
      </c>
      <c r="D6354" t="str">
        <f>IF(OR(MOD((Table1[[#This Row],[Cycle]])-1,8)=0,Table1[[#This Row],[Cycle]]=1),"Yes","No")</f>
        <v>No</v>
      </c>
      <c r="E6354">
        <v>1.0060754786146001E-2</v>
      </c>
      <c r="F6354">
        <f t="shared" si="106"/>
        <v>10.060754786146001</v>
      </c>
      <c r="H6354">
        <v>4.0455532073974609</v>
      </c>
      <c r="I6354">
        <v>57602.00349507451</v>
      </c>
      <c r="J6354">
        <f>ROUND(Table1[[#This Row],[Discharge Time (s)]]/3600,3)</f>
        <v>16.001000000000001</v>
      </c>
    </row>
    <row r="6355" spans="1:10" hidden="1">
      <c r="A6355" t="s">
        <v>11</v>
      </c>
      <c r="B6355">
        <v>8</v>
      </c>
      <c r="C6355">
        <v>283</v>
      </c>
      <c r="D6355" t="str">
        <f>IF(OR(MOD((Table1[[#This Row],[Cycle]])-1,8)=0,Table1[[#This Row],[Cycle]]=1),"Yes","No")</f>
        <v>No</v>
      </c>
      <c r="E6355">
        <v>1.005572204967E-2</v>
      </c>
      <c r="F6355">
        <f t="shared" si="106"/>
        <v>10.055722049670001</v>
      </c>
      <c r="H6355">
        <v>3.827643871307373</v>
      </c>
      <c r="I6355">
        <v>57602.003560798286</v>
      </c>
      <c r="J6355">
        <f>ROUND(Table1[[#This Row],[Discharge Time (s)]]/3600,3)</f>
        <v>16.001000000000001</v>
      </c>
    </row>
    <row r="6356" spans="1:10" hidden="1">
      <c r="A6356" t="s">
        <v>11</v>
      </c>
      <c r="B6356">
        <v>8</v>
      </c>
      <c r="C6356">
        <v>284</v>
      </c>
      <c r="D6356" t="str">
        <f>IF(OR(MOD((Table1[[#This Row],[Cycle]])-1,8)=0,Table1[[#This Row],[Cycle]]=1),"Yes","No")</f>
        <v>No</v>
      </c>
      <c r="E6356">
        <v>1.0032158710583E-2</v>
      </c>
      <c r="F6356">
        <f t="shared" si="106"/>
        <v>10.032158710582999</v>
      </c>
      <c r="H6356">
        <v>3.913632869720459</v>
      </c>
      <c r="I6356">
        <v>57602.008589136793</v>
      </c>
      <c r="J6356">
        <f>ROUND(Table1[[#This Row],[Discharge Time (s)]]/3600,3)</f>
        <v>16.001000000000001</v>
      </c>
    </row>
    <row r="6357" spans="1:10" hidden="1">
      <c r="A6357" t="s">
        <v>11</v>
      </c>
      <c r="B6357">
        <v>8</v>
      </c>
      <c r="C6357">
        <v>285</v>
      </c>
      <c r="D6357" t="str">
        <f>IF(OR(MOD((Table1[[#This Row],[Cycle]])-1,8)=0,Table1[[#This Row],[Cycle]]=1),"Yes","No")</f>
        <v>No</v>
      </c>
      <c r="E6357">
        <v>1.0052738057113E-2</v>
      </c>
      <c r="F6357">
        <f t="shared" si="106"/>
        <v>10.052738057113</v>
      </c>
      <c r="H6357">
        <v>3.9116318225860596</v>
      </c>
      <c r="I6357">
        <v>57602.003175477315</v>
      </c>
      <c r="J6357">
        <f>ROUND(Table1[[#This Row],[Discharge Time (s)]]/3600,3)</f>
        <v>16.001000000000001</v>
      </c>
    </row>
    <row r="6358" spans="1:10" hidden="1">
      <c r="A6358" t="s">
        <v>11</v>
      </c>
      <c r="B6358">
        <v>8</v>
      </c>
      <c r="C6358">
        <v>286</v>
      </c>
      <c r="D6358" t="str">
        <f>IF(OR(MOD((Table1[[#This Row],[Cycle]])-1,8)=0,Table1[[#This Row],[Cycle]]=1),"Yes","No")</f>
        <v>No</v>
      </c>
      <c r="E6358">
        <v>1.0059771989898001E-2</v>
      </c>
      <c r="F6358">
        <f t="shared" si="106"/>
        <v>10.059771989898001</v>
      </c>
      <c r="H6358">
        <v>3.8716397285461426</v>
      </c>
      <c r="I6358">
        <v>57600.024722649177</v>
      </c>
      <c r="J6358">
        <f>ROUND(Table1[[#This Row],[Discharge Time (s)]]/3600,3)</f>
        <v>16</v>
      </c>
    </row>
    <row r="6359" spans="1:10" hidden="1">
      <c r="A6359" t="s">
        <v>11</v>
      </c>
      <c r="B6359">
        <v>8</v>
      </c>
      <c r="C6359">
        <v>287</v>
      </c>
      <c r="D6359" t="str">
        <f>IF(OR(MOD((Table1[[#This Row],[Cycle]])-1,8)=0,Table1[[#This Row],[Cycle]]=1),"Yes","No")</f>
        <v>No</v>
      </c>
      <c r="E6359">
        <v>1.0060261583564999E-2</v>
      </c>
      <c r="F6359">
        <f t="shared" si="106"/>
        <v>10.060261583565</v>
      </c>
      <c r="H6359">
        <v>3.9116318225860596</v>
      </c>
      <c r="I6359">
        <v>57602.003758455758</v>
      </c>
      <c r="J6359">
        <f>ROUND(Table1[[#This Row],[Discharge Time (s)]]/3600,3)</f>
        <v>16.001000000000001</v>
      </c>
    </row>
    <row r="6360" spans="1:10" hidden="1">
      <c r="A6360" t="s">
        <v>11</v>
      </c>
      <c r="B6360">
        <v>8</v>
      </c>
      <c r="C6360">
        <v>288</v>
      </c>
      <c r="D6360" t="str">
        <f>IF(OR(MOD((Table1[[#This Row],[Cycle]])-1,8)=0,Table1[[#This Row],[Cycle]]=1),"Yes","No")</f>
        <v>No</v>
      </c>
      <c r="E6360">
        <v>0</v>
      </c>
      <c r="F6360">
        <f t="shared" si="106"/>
        <v>0</v>
      </c>
      <c r="H6360">
        <v>3.9116318225860596</v>
      </c>
      <c r="I6360">
        <v>0</v>
      </c>
      <c r="J6360">
        <f>ROUND(Table1[[#This Row],[Discharge Time (s)]]/3600,3)</f>
        <v>0</v>
      </c>
    </row>
    <row r="6361" spans="1:10" hidden="1">
      <c r="A6361" t="s">
        <v>11</v>
      </c>
      <c r="B6361">
        <v>8</v>
      </c>
      <c r="C6361">
        <v>289</v>
      </c>
      <c r="D6361" t="str">
        <f>IF(OR(MOD((Table1[[#This Row],[Cycle]])-1,8)=0,Table1[[#This Row],[Cycle]]=1),"Yes","No")</f>
        <v>Yes</v>
      </c>
      <c r="E6361">
        <v>2.0043473024585E-2</v>
      </c>
      <c r="F6361">
        <f t="shared" si="106"/>
        <v>20.043473024585001</v>
      </c>
      <c r="H6361">
        <v>3.8716397285461426</v>
      </c>
      <c r="I6361">
        <v>124528.57707955886</v>
      </c>
      <c r="J6361">
        <f>ROUND(Table1[[#This Row],[Discharge Time (s)]]/3600,3)</f>
        <v>34.591000000000001</v>
      </c>
    </row>
    <row r="6362" spans="1:10" hidden="1">
      <c r="A6362" t="s">
        <v>11</v>
      </c>
      <c r="B6362">
        <v>8</v>
      </c>
      <c r="C6362">
        <v>290</v>
      </c>
      <c r="D6362" t="str">
        <f>IF(OR(MOD((Table1[[#This Row],[Cycle]])-1,8)=0,Table1[[#This Row],[Cycle]]=1),"Yes","No")</f>
        <v>No</v>
      </c>
      <c r="E6362">
        <v>1.0060933345497E-2</v>
      </c>
      <c r="F6362">
        <f t="shared" si="106"/>
        <v>10.060933345497</v>
      </c>
      <c r="H6362">
        <v>4.0916194915771484</v>
      </c>
      <c r="I6362">
        <v>57600.036825860763</v>
      </c>
      <c r="J6362">
        <f>ROUND(Table1[[#This Row],[Discharge Time (s)]]/3600,3)</f>
        <v>16</v>
      </c>
    </row>
    <row r="6363" spans="1:10" hidden="1">
      <c r="A6363" t="s">
        <v>11</v>
      </c>
      <c r="B6363">
        <v>8</v>
      </c>
      <c r="C6363">
        <v>291</v>
      </c>
      <c r="D6363" t="str">
        <f>IF(OR(MOD((Table1[[#This Row],[Cycle]])-1,8)=0,Table1[[#This Row],[Cycle]]=1),"Yes","No")</f>
        <v>No</v>
      </c>
      <c r="E6363">
        <v>1.0061376727261E-2</v>
      </c>
      <c r="F6363">
        <f t="shared" si="106"/>
        <v>10.061376727261001</v>
      </c>
      <c r="H6363">
        <v>3.913632869720459</v>
      </c>
      <c r="I6363">
        <v>57602.003948513331</v>
      </c>
      <c r="J6363">
        <f>ROUND(Table1[[#This Row],[Discharge Time (s)]]/3600,3)</f>
        <v>16.001000000000001</v>
      </c>
    </row>
    <row r="6364" spans="1:10" hidden="1">
      <c r="A6364" t="s">
        <v>11</v>
      </c>
      <c r="B6364">
        <v>8</v>
      </c>
      <c r="C6364">
        <v>292</v>
      </c>
      <c r="D6364" t="str">
        <f>IF(OR(MOD((Table1[[#This Row],[Cycle]])-1,8)=0,Table1[[#This Row],[Cycle]]=1),"Yes","No")</f>
        <v>No</v>
      </c>
      <c r="E6364">
        <v>1.0062845798160001E-2</v>
      </c>
      <c r="F6364">
        <f t="shared" si="106"/>
        <v>10.062845798160001</v>
      </c>
      <c r="H6364">
        <v>3.869659423828125</v>
      </c>
      <c r="I6364">
        <v>57601.982002660778</v>
      </c>
      <c r="J6364">
        <f>ROUND(Table1[[#This Row],[Discharge Time (s)]]/3600,3)</f>
        <v>16.001000000000001</v>
      </c>
    </row>
    <row r="6365" spans="1:10" hidden="1">
      <c r="A6365" t="s">
        <v>11</v>
      </c>
      <c r="B6365">
        <v>8</v>
      </c>
      <c r="C6365">
        <v>293</v>
      </c>
      <c r="D6365" t="str">
        <f>IF(OR(MOD((Table1[[#This Row],[Cycle]])-1,8)=0,Table1[[#This Row],[Cycle]]=1),"Yes","No")</f>
        <v>No</v>
      </c>
      <c r="E6365">
        <v>1.0060158113496E-2</v>
      </c>
      <c r="F6365">
        <f t="shared" ref="F6365:F6428" si="107">1000*E6365</f>
        <v>10.060158113496</v>
      </c>
      <c r="H6365">
        <v>3.913632869720459</v>
      </c>
      <c r="I6365">
        <v>57600.037863025602</v>
      </c>
      <c r="J6365">
        <f>ROUND(Table1[[#This Row],[Discharge Time (s)]]/3600,3)</f>
        <v>16</v>
      </c>
    </row>
    <row r="6366" spans="1:10" hidden="1">
      <c r="A6366" t="s">
        <v>11</v>
      </c>
      <c r="B6366">
        <v>8</v>
      </c>
      <c r="C6366">
        <v>294</v>
      </c>
      <c r="D6366" t="str">
        <f>IF(OR(MOD((Table1[[#This Row],[Cycle]])-1,8)=0,Table1[[#This Row],[Cycle]]=1),"Yes","No")</f>
        <v>No</v>
      </c>
      <c r="E6366">
        <v>1.0061026727348999E-2</v>
      </c>
      <c r="F6366">
        <f t="shared" si="107"/>
        <v>10.061026727348999</v>
      </c>
      <c r="H6366">
        <v>3.869659423828125</v>
      </c>
      <c r="I6366">
        <v>57602.008828298553</v>
      </c>
      <c r="J6366">
        <f>ROUND(Table1[[#This Row],[Discharge Time (s)]]/3600,3)</f>
        <v>16.001000000000001</v>
      </c>
    </row>
    <row r="6367" spans="1:10" hidden="1">
      <c r="A6367" t="s">
        <v>11</v>
      </c>
      <c r="B6367">
        <v>8</v>
      </c>
      <c r="C6367">
        <v>295</v>
      </c>
      <c r="D6367" t="str">
        <f>IF(OR(MOD((Table1[[#This Row],[Cycle]])-1,8)=0,Table1[[#This Row],[Cycle]]=1),"Yes","No")</f>
        <v>No</v>
      </c>
      <c r="E6367">
        <v>1.0059483136180001E-2</v>
      </c>
      <c r="F6367">
        <f t="shared" si="107"/>
        <v>10.059483136180001</v>
      </c>
      <c r="H6367">
        <v>3.869659423828125</v>
      </c>
      <c r="I6367">
        <v>57602.00365587222</v>
      </c>
      <c r="J6367">
        <f>ROUND(Table1[[#This Row],[Discharge Time (s)]]/3600,3)</f>
        <v>16.001000000000001</v>
      </c>
    </row>
    <row r="6368" spans="1:10" hidden="1">
      <c r="A6368" t="s">
        <v>11</v>
      </c>
      <c r="B6368">
        <v>8</v>
      </c>
      <c r="C6368">
        <v>296</v>
      </c>
      <c r="D6368" t="str">
        <f>IF(OR(MOD((Table1[[#This Row],[Cycle]])-1,8)=0,Table1[[#This Row],[Cycle]]=1),"Yes","No")</f>
        <v>No</v>
      </c>
      <c r="E6368">
        <v>0</v>
      </c>
      <c r="F6368">
        <f t="shared" si="107"/>
        <v>0</v>
      </c>
      <c r="H6368">
        <v>3.869659423828125</v>
      </c>
      <c r="I6368">
        <v>0</v>
      </c>
      <c r="J6368">
        <f>ROUND(Table1[[#This Row],[Discharge Time (s)]]/3600,3)</f>
        <v>0</v>
      </c>
    </row>
    <row r="6369" spans="1:10" hidden="1">
      <c r="A6369" t="s">
        <v>11</v>
      </c>
      <c r="B6369">
        <v>8</v>
      </c>
      <c r="C6369">
        <v>297</v>
      </c>
      <c r="D6369" t="str">
        <f>IF(OR(MOD((Table1[[#This Row],[Cycle]])-1,8)=0,Table1[[#This Row],[Cycle]]=1),"Yes","No")</f>
        <v>Yes</v>
      </c>
      <c r="E6369">
        <v>2.0029548145073E-2</v>
      </c>
      <c r="F6369">
        <f t="shared" si="107"/>
        <v>20.029548145073001</v>
      </c>
      <c r="H6369">
        <v>3.955582857131958</v>
      </c>
      <c r="I6369">
        <v>124524.46311045892</v>
      </c>
      <c r="J6369">
        <f>ROUND(Table1[[#This Row],[Discharge Time (s)]]/3600,3)</f>
        <v>34.590000000000003</v>
      </c>
    </row>
    <row r="6370" spans="1:10" hidden="1">
      <c r="A6370" t="s">
        <v>11</v>
      </c>
      <c r="B6370">
        <v>8</v>
      </c>
      <c r="C6370">
        <v>298</v>
      </c>
      <c r="D6370" t="str">
        <f>IF(OR(MOD((Table1[[#This Row],[Cycle]])-1,8)=0,Table1[[#This Row],[Cycle]]=1),"Yes","No")</f>
        <v>No</v>
      </c>
      <c r="E6370">
        <v>1.0053443435185E-2</v>
      </c>
      <c r="F6370">
        <f t="shared" si="107"/>
        <v>10.053443435184999</v>
      </c>
      <c r="H6370">
        <v>4.0036277770996094</v>
      </c>
      <c r="I6370">
        <v>57602.000658901074</v>
      </c>
      <c r="J6370">
        <f>ROUND(Table1[[#This Row],[Discharge Time (s)]]/3600,3)</f>
        <v>16.001000000000001</v>
      </c>
    </row>
    <row r="6371" spans="1:10" hidden="1">
      <c r="A6371" t="s">
        <v>11</v>
      </c>
      <c r="B6371">
        <v>8</v>
      </c>
      <c r="C6371">
        <v>299</v>
      </c>
      <c r="D6371" t="str">
        <f>IF(OR(MOD((Table1[[#This Row],[Cycle]])-1,8)=0,Table1[[#This Row],[Cycle]]=1),"Yes","No")</f>
        <v>No</v>
      </c>
      <c r="E6371">
        <v>1.0058219154847999E-2</v>
      </c>
      <c r="F6371">
        <f t="shared" si="107"/>
        <v>10.058219154847999</v>
      </c>
      <c r="H6371">
        <v>3.9116318225860596</v>
      </c>
      <c r="I6371">
        <v>57601.999605826924</v>
      </c>
      <c r="J6371">
        <f>ROUND(Table1[[#This Row],[Discharge Time (s)]]/3600,3)</f>
        <v>16.001000000000001</v>
      </c>
    </row>
    <row r="6372" spans="1:10" hidden="1">
      <c r="A6372" t="s">
        <v>11</v>
      </c>
      <c r="B6372">
        <v>8</v>
      </c>
      <c r="C6372">
        <v>300</v>
      </c>
      <c r="D6372" t="str">
        <f>IF(OR(MOD((Table1[[#This Row],[Cycle]])-1,8)=0,Table1[[#This Row],[Cycle]]=1),"Yes","No")</f>
        <v>No</v>
      </c>
      <c r="E6372">
        <v>1.0061966276874E-2</v>
      </c>
      <c r="F6372">
        <f t="shared" si="107"/>
        <v>10.061966276873999</v>
      </c>
      <c r="H6372">
        <v>3.869659423828125</v>
      </c>
      <c r="I6372">
        <v>57600.037546136562</v>
      </c>
      <c r="J6372">
        <f>ROUND(Table1[[#This Row],[Discharge Time (s)]]/3600,3)</f>
        <v>16</v>
      </c>
    </row>
    <row r="6373" spans="1:10" hidden="1">
      <c r="A6373" t="s">
        <v>11</v>
      </c>
      <c r="B6373">
        <v>8</v>
      </c>
      <c r="C6373">
        <v>301</v>
      </c>
      <c r="D6373" t="str">
        <f>IF(OR(MOD((Table1[[#This Row],[Cycle]])-1,8)=0,Table1[[#This Row],[Cycle]]=1),"Yes","No")</f>
        <v>No</v>
      </c>
      <c r="E6373">
        <v>1.0056400668227E-2</v>
      </c>
      <c r="F6373">
        <f t="shared" si="107"/>
        <v>10.056400668226999</v>
      </c>
      <c r="H6373">
        <v>3.827643871307373</v>
      </c>
      <c r="I6373">
        <v>57601.994650845794</v>
      </c>
      <c r="J6373">
        <f>ROUND(Table1[[#This Row],[Discharge Time (s)]]/3600,3)</f>
        <v>16.001000000000001</v>
      </c>
    </row>
    <row r="6374" spans="1:10" hidden="1">
      <c r="A6374" t="s">
        <v>11</v>
      </c>
      <c r="B6374">
        <v>8</v>
      </c>
      <c r="C6374">
        <v>302</v>
      </c>
      <c r="D6374" t="str">
        <f>IF(OR(MOD((Table1[[#This Row],[Cycle]])-1,8)=0,Table1[[#This Row],[Cycle]]=1),"Yes","No")</f>
        <v>No</v>
      </c>
      <c r="E6374">
        <v>1.0059197667609999E-2</v>
      </c>
      <c r="F6374">
        <f t="shared" si="107"/>
        <v>10.059197667609999</v>
      </c>
      <c r="H6374">
        <v>3.9156358242034912</v>
      </c>
      <c r="I6374">
        <v>57602.001410345023</v>
      </c>
      <c r="J6374">
        <f>ROUND(Table1[[#This Row],[Discharge Time (s)]]/3600,3)</f>
        <v>16.001000000000001</v>
      </c>
    </row>
    <row r="6375" spans="1:10" hidden="1">
      <c r="A6375" t="s">
        <v>11</v>
      </c>
      <c r="B6375">
        <v>8</v>
      </c>
      <c r="C6375">
        <v>303</v>
      </c>
      <c r="D6375" t="str">
        <f>IF(OR(MOD((Table1[[#This Row],[Cycle]])-1,8)=0,Table1[[#This Row],[Cycle]]=1),"Yes","No")</f>
        <v>No</v>
      </c>
      <c r="E6375">
        <v>1.005893188175E-2</v>
      </c>
      <c r="F6375">
        <f t="shared" si="107"/>
        <v>10.058931881749999</v>
      </c>
      <c r="H6375">
        <v>3.955582857131958</v>
      </c>
      <c r="I6375">
        <v>57602.003396444663</v>
      </c>
      <c r="J6375">
        <f>ROUND(Table1[[#This Row],[Discharge Time (s)]]/3600,3)</f>
        <v>16.001000000000001</v>
      </c>
    </row>
    <row r="6376" spans="1:10" hidden="1">
      <c r="A6376" t="s">
        <v>11</v>
      </c>
      <c r="B6376">
        <v>8</v>
      </c>
      <c r="C6376">
        <v>304</v>
      </c>
      <c r="D6376" t="str">
        <f>IF(OR(MOD((Table1[[#This Row],[Cycle]])-1,8)=0,Table1[[#This Row],[Cycle]]=1),"Yes","No")</f>
        <v>No</v>
      </c>
      <c r="E6376">
        <v>0</v>
      </c>
      <c r="F6376">
        <f t="shared" si="107"/>
        <v>0</v>
      </c>
      <c r="H6376">
        <v>3.955582857131958</v>
      </c>
      <c r="I6376">
        <v>0</v>
      </c>
      <c r="J6376">
        <f>ROUND(Table1[[#This Row],[Discharge Time (s)]]/3600,3)</f>
        <v>0</v>
      </c>
    </row>
    <row r="6377" spans="1:10" hidden="1">
      <c r="A6377" t="s">
        <v>11</v>
      </c>
      <c r="B6377">
        <v>8</v>
      </c>
      <c r="C6377">
        <v>305</v>
      </c>
      <c r="D6377" t="str">
        <f>IF(OR(MOD((Table1[[#This Row],[Cycle]])-1,8)=0,Table1[[#This Row],[Cycle]]=1),"Yes","No")</f>
        <v>Yes</v>
      </c>
      <c r="E6377">
        <v>2.0015519689984999E-2</v>
      </c>
      <c r="F6377">
        <f t="shared" si="107"/>
        <v>20.015519689984998</v>
      </c>
      <c r="H6377">
        <v>3.955582857131958</v>
      </c>
      <c r="I6377">
        <v>124435.76276654065</v>
      </c>
      <c r="J6377">
        <f>ROUND(Table1[[#This Row],[Discharge Time (s)]]/3600,3)</f>
        <v>34.564999999999998</v>
      </c>
    </row>
    <row r="6378" spans="1:10" hidden="1">
      <c r="A6378" t="s">
        <v>11</v>
      </c>
      <c r="B6378">
        <v>8</v>
      </c>
      <c r="C6378">
        <v>306</v>
      </c>
      <c r="D6378" t="str">
        <f>IF(OR(MOD((Table1[[#This Row],[Cycle]])-1,8)=0,Table1[[#This Row],[Cycle]]=1),"Yes","No")</f>
        <v>No</v>
      </c>
      <c r="E6378">
        <v>1.0057214083787999E-2</v>
      </c>
      <c r="F6378">
        <f t="shared" si="107"/>
        <v>10.057214083787999</v>
      </c>
      <c r="H6378">
        <v>4.1334996223449707</v>
      </c>
      <c r="I6378">
        <v>57602.003737441191</v>
      </c>
      <c r="J6378">
        <f>ROUND(Table1[[#This Row],[Discharge Time (s)]]/3600,3)</f>
        <v>16.001000000000001</v>
      </c>
    </row>
    <row r="6379" spans="1:10" hidden="1">
      <c r="A6379" t="s">
        <v>11</v>
      </c>
      <c r="B6379">
        <v>8</v>
      </c>
      <c r="C6379">
        <v>307</v>
      </c>
      <c r="D6379" t="str">
        <f>IF(OR(MOD((Table1[[#This Row],[Cycle]])-1,8)=0,Table1[[#This Row],[Cycle]]=1),"Yes","No")</f>
        <v>No</v>
      </c>
      <c r="E6379">
        <v>1.0058165751904E-2</v>
      </c>
      <c r="F6379">
        <f t="shared" si="107"/>
        <v>10.058165751903999</v>
      </c>
      <c r="H6379">
        <v>3.8716397285461426</v>
      </c>
      <c r="I6379">
        <v>57600.043743375827</v>
      </c>
      <c r="J6379">
        <f>ROUND(Table1[[#This Row],[Discharge Time (s)]]/3600,3)</f>
        <v>16</v>
      </c>
    </row>
    <row r="6380" spans="1:10" hidden="1">
      <c r="A6380" t="s">
        <v>11</v>
      </c>
      <c r="B6380">
        <v>8</v>
      </c>
      <c r="C6380">
        <v>308</v>
      </c>
      <c r="D6380" t="str">
        <f>IF(OR(MOD((Table1[[#This Row],[Cycle]])-1,8)=0,Table1[[#This Row],[Cycle]]=1),"Yes","No")</f>
        <v>No</v>
      </c>
      <c r="E6380">
        <v>1.0058666449153E-2</v>
      </c>
      <c r="F6380">
        <f t="shared" si="107"/>
        <v>10.058666449153</v>
      </c>
      <c r="H6380">
        <v>3.9116318225860596</v>
      </c>
      <c r="I6380">
        <v>57601.999560033117</v>
      </c>
      <c r="J6380">
        <f>ROUND(Table1[[#This Row],[Discharge Time (s)]]/3600,3)</f>
        <v>16.001000000000001</v>
      </c>
    </row>
    <row r="6381" spans="1:10" hidden="1">
      <c r="A6381" t="s">
        <v>11</v>
      </c>
      <c r="B6381">
        <v>8</v>
      </c>
      <c r="C6381">
        <v>309</v>
      </c>
      <c r="D6381" t="str">
        <f>IF(OR(MOD((Table1[[#This Row],[Cycle]])-1,8)=0,Table1[[#This Row],[Cycle]]=1),"Yes","No")</f>
        <v>No</v>
      </c>
      <c r="E6381">
        <v>1.0051672571714E-2</v>
      </c>
      <c r="F6381">
        <f t="shared" si="107"/>
        <v>10.051672571714001</v>
      </c>
      <c r="H6381">
        <v>3.9116318225860596</v>
      </c>
      <c r="I6381">
        <v>57602.00414306685</v>
      </c>
      <c r="J6381">
        <f>ROUND(Table1[[#This Row],[Discharge Time (s)]]/3600,3)</f>
        <v>16.001000000000001</v>
      </c>
    </row>
    <row r="6382" spans="1:10" hidden="1">
      <c r="A6382" t="s">
        <v>11</v>
      </c>
      <c r="B6382">
        <v>8</v>
      </c>
      <c r="C6382">
        <v>310</v>
      </c>
      <c r="D6382" t="str">
        <f>IF(OR(MOD((Table1[[#This Row],[Cycle]])-1,8)=0,Table1[[#This Row],[Cycle]]=1),"Yes","No")</f>
        <v>No</v>
      </c>
      <c r="E6382">
        <v>1.0061685837655999E-2</v>
      </c>
      <c r="F6382">
        <f t="shared" si="107"/>
        <v>10.061685837655999</v>
      </c>
      <c r="H6382">
        <v>3.873621940612793</v>
      </c>
      <c r="I6382">
        <v>57600.028148487727</v>
      </c>
      <c r="J6382">
        <f>ROUND(Table1[[#This Row],[Discharge Time (s)]]/3600,3)</f>
        <v>16</v>
      </c>
    </row>
    <row r="6383" spans="1:10" hidden="1">
      <c r="A6383" t="s">
        <v>11</v>
      </c>
      <c r="B6383">
        <v>8</v>
      </c>
      <c r="C6383">
        <v>311</v>
      </c>
      <c r="D6383" t="str">
        <f>IF(OR(MOD((Table1[[#This Row],[Cycle]])-1,8)=0,Table1[[#This Row],[Cycle]]=1),"Yes","No")</f>
        <v>No</v>
      </c>
      <c r="E6383">
        <v>1.0063198557845E-2</v>
      </c>
      <c r="F6383">
        <f t="shared" si="107"/>
        <v>10.063198557845</v>
      </c>
      <c r="H6383">
        <v>3.913632869720459</v>
      </c>
      <c r="I6383">
        <v>57601.983860481007</v>
      </c>
      <c r="J6383">
        <f>ROUND(Table1[[#This Row],[Discharge Time (s)]]/3600,3)</f>
        <v>16.001000000000001</v>
      </c>
    </row>
    <row r="6384" spans="1:10" hidden="1">
      <c r="A6384" t="s">
        <v>11</v>
      </c>
      <c r="B6384">
        <v>8</v>
      </c>
      <c r="C6384">
        <v>312</v>
      </c>
      <c r="D6384" t="str">
        <f>IF(OR(MOD((Table1[[#This Row],[Cycle]])-1,8)=0,Table1[[#This Row],[Cycle]]=1),"Yes","No")</f>
        <v>No</v>
      </c>
      <c r="E6384">
        <v>0</v>
      </c>
      <c r="F6384">
        <f t="shared" si="107"/>
        <v>0</v>
      </c>
      <c r="H6384">
        <v>3.913632869720459</v>
      </c>
      <c r="I6384">
        <v>0</v>
      </c>
      <c r="J6384">
        <f>ROUND(Table1[[#This Row],[Discharge Time (s)]]/3600,3)</f>
        <v>0</v>
      </c>
    </row>
    <row r="6385" spans="1:10" hidden="1">
      <c r="A6385" t="s">
        <v>11</v>
      </c>
      <c r="B6385">
        <v>8</v>
      </c>
      <c r="C6385">
        <v>313</v>
      </c>
      <c r="D6385" t="str">
        <f>IF(OR(MOD((Table1[[#This Row],[Cycle]])-1,8)=0,Table1[[#This Row],[Cycle]]=1),"Yes","No")</f>
        <v>Yes</v>
      </c>
      <c r="E6385">
        <v>2.0001671403354002E-2</v>
      </c>
      <c r="F6385">
        <f t="shared" si="107"/>
        <v>20.001671403354003</v>
      </c>
      <c r="H6385">
        <v>3.869659423828125</v>
      </c>
      <c r="I6385">
        <v>124253.5258448689</v>
      </c>
      <c r="J6385">
        <f>ROUND(Table1[[#This Row],[Discharge Time (s)]]/3600,3)</f>
        <v>34.515000000000001</v>
      </c>
    </row>
    <row r="6386" spans="1:10" hidden="1">
      <c r="A6386" t="s">
        <v>11</v>
      </c>
      <c r="B6386">
        <v>8</v>
      </c>
      <c r="C6386">
        <v>314</v>
      </c>
      <c r="D6386" t="str">
        <f>IF(OR(MOD((Table1[[#This Row],[Cycle]])-1,8)=0,Table1[[#This Row],[Cycle]]=1),"Yes","No")</f>
        <v>No</v>
      </c>
      <c r="E6386">
        <v>1.0065037460119001E-2</v>
      </c>
      <c r="F6386">
        <f t="shared" si="107"/>
        <v>10.065037460119001</v>
      </c>
      <c r="H6386">
        <v>4.0476236343383789</v>
      </c>
      <c r="I6386">
        <v>57601.98265752678</v>
      </c>
      <c r="J6386">
        <f>ROUND(Table1[[#This Row],[Discharge Time (s)]]/3600,3)</f>
        <v>16.001000000000001</v>
      </c>
    </row>
    <row r="6387" spans="1:10" hidden="1">
      <c r="A6387" t="s">
        <v>11</v>
      </c>
      <c r="B6387">
        <v>8</v>
      </c>
      <c r="C6387">
        <v>315</v>
      </c>
      <c r="D6387" t="str">
        <f>IF(OR(MOD((Table1[[#This Row],[Cycle]])-1,8)=0,Table1[[#This Row],[Cycle]]=1),"Yes","No")</f>
        <v>No</v>
      </c>
      <c r="E6387">
        <v>1.0068272171428E-2</v>
      </c>
      <c r="F6387">
        <f t="shared" si="107"/>
        <v>10.068272171427999</v>
      </c>
      <c r="H6387">
        <v>3.9176404476165771</v>
      </c>
      <c r="I6387">
        <v>57601.981785936419</v>
      </c>
      <c r="J6387">
        <f>ROUND(Table1[[#This Row],[Discharge Time (s)]]/3600,3)</f>
        <v>16.001000000000001</v>
      </c>
    </row>
    <row r="6388" spans="1:10" hidden="1">
      <c r="A6388" t="s">
        <v>11</v>
      </c>
      <c r="B6388">
        <v>8</v>
      </c>
      <c r="C6388">
        <v>316</v>
      </c>
      <c r="D6388" t="str">
        <f>IF(OR(MOD((Table1[[#This Row],[Cycle]])-1,8)=0,Table1[[#This Row],[Cycle]]=1),"Yes","No")</f>
        <v>No</v>
      </c>
      <c r="E6388">
        <v>1.0068212072304E-2</v>
      </c>
      <c r="F6388">
        <f t="shared" si="107"/>
        <v>10.068212072304</v>
      </c>
      <c r="H6388">
        <v>3.955582857131958</v>
      </c>
      <c r="I6388">
        <v>57601.987423961182</v>
      </c>
      <c r="J6388">
        <f>ROUND(Table1[[#This Row],[Discharge Time (s)]]/3600,3)</f>
        <v>16.001000000000001</v>
      </c>
    </row>
    <row r="6389" spans="1:10" hidden="1">
      <c r="A6389" t="s">
        <v>11</v>
      </c>
      <c r="B6389">
        <v>8</v>
      </c>
      <c r="C6389">
        <v>317</v>
      </c>
      <c r="D6389" t="str">
        <f>IF(OR(MOD((Table1[[#This Row],[Cycle]])-1,8)=0,Table1[[#This Row],[Cycle]]=1),"Yes","No")</f>
        <v>No</v>
      </c>
      <c r="E6389">
        <v>1.0071653831403E-2</v>
      </c>
      <c r="F6389">
        <f t="shared" si="107"/>
        <v>10.071653831402999</v>
      </c>
      <c r="H6389">
        <v>3.9535617828369141</v>
      </c>
      <c r="I6389">
        <v>57601.979499902023</v>
      </c>
      <c r="J6389">
        <f>ROUND(Table1[[#This Row],[Discharge Time (s)]]/3600,3)</f>
        <v>16.001000000000001</v>
      </c>
    </row>
    <row r="6390" spans="1:10" hidden="1">
      <c r="A6390" t="s">
        <v>11</v>
      </c>
      <c r="B6390">
        <v>8</v>
      </c>
      <c r="C6390">
        <v>318</v>
      </c>
      <c r="D6390" t="str">
        <f>IF(OR(MOD((Table1[[#This Row],[Cycle]])-1,8)=0,Table1[[#This Row],[Cycle]]=1),"Yes","No")</f>
        <v>No</v>
      </c>
      <c r="E6390">
        <v>1.0068433287878001E-2</v>
      </c>
      <c r="F6390">
        <f t="shared" si="107"/>
        <v>10.068433287878001</v>
      </c>
      <c r="H6390">
        <v>3.7894659042358398</v>
      </c>
      <c r="I6390">
        <v>57601.975061534366</v>
      </c>
      <c r="J6390">
        <f>ROUND(Table1[[#This Row],[Discharge Time (s)]]/3600,3)</f>
        <v>16.001000000000001</v>
      </c>
    </row>
    <row r="6391" spans="1:10" hidden="1">
      <c r="A6391" t="s">
        <v>11</v>
      </c>
      <c r="B6391">
        <v>8</v>
      </c>
      <c r="C6391">
        <v>319</v>
      </c>
      <c r="D6391" t="str">
        <f>IF(OR(MOD((Table1[[#This Row],[Cycle]])-1,8)=0,Table1[[#This Row],[Cycle]]=1),"Yes","No")</f>
        <v>No</v>
      </c>
      <c r="E6391">
        <v>1.0064111669642E-2</v>
      </c>
      <c r="F6391">
        <f t="shared" si="107"/>
        <v>10.064111669642001</v>
      </c>
      <c r="H6391">
        <v>3.869659423828125</v>
      </c>
      <c r="I6391">
        <v>57600.014962254805</v>
      </c>
      <c r="J6391">
        <f>ROUND(Table1[[#This Row],[Discharge Time (s)]]/3600,3)</f>
        <v>16</v>
      </c>
    </row>
    <row r="6392" spans="1:10" hidden="1">
      <c r="A6392" t="s">
        <v>11</v>
      </c>
      <c r="B6392">
        <v>8</v>
      </c>
      <c r="C6392">
        <v>320</v>
      </c>
      <c r="D6392" t="str">
        <f>IF(OR(MOD((Table1[[#This Row],[Cycle]])-1,8)=0,Table1[[#This Row],[Cycle]]=1),"Yes","No")</f>
        <v>No</v>
      </c>
      <c r="E6392">
        <v>0</v>
      </c>
      <c r="F6392">
        <f t="shared" si="107"/>
        <v>0</v>
      </c>
      <c r="H6392">
        <v>3.869659423828125</v>
      </c>
      <c r="I6392">
        <v>0</v>
      </c>
      <c r="J6392">
        <f>ROUND(Table1[[#This Row],[Discharge Time (s)]]/3600,3)</f>
        <v>0</v>
      </c>
    </row>
    <row r="6393" spans="1:10" hidden="1">
      <c r="A6393" t="s">
        <v>11</v>
      </c>
      <c r="B6393">
        <v>8</v>
      </c>
      <c r="C6393">
        <v>321</v>
      </c>
      <c r="D6393" t="str">
        <f>IF(OR(MOD((Table1[[#This Row],[Cycle]])-1,8)=0,Table1[[#This Row],[Cycle]]=1),"Yes","No")</f>
        <v>Yes</v>
      </c>
      <c r="E6393">
        <v>1.9992370832372E-2</v>
      </c>
      <c r="F6393">
        <f t="shared" si="107"/>
        <v>19.992370832372</v>
      </c>
      <c r="H6393">
        <v>3.9616589546203613</v>
      </c>
      <c r="I6393">
        <v>124176.96181159758</v>
      </c>
      <c r="J6393">
        <f>ROUND(Table1[[#This Row],[Discharge Time (s)]]/3600,3)</f>
        <v>34.494</v>
      </c>
    </row>
    <row r="6394" spans="1:10" hidden="1">
      <c r="A6394" t="s">
        <v>11</v>
      </c>
      <c r="B6394">
        <v>8</v>
      </c>
      <c r="C6394">
        <v>322</v>
      </c>
      <c r="D6394" t="str">
        <f>IF(OR(MOD((Table1[[#This Row],[Cycle]])-1,8)=0,Table1[[#This Row],[Cycle]]=1),"Yes","No")</f>
        <v>No</v>
      </c>
      <c r="E6394">
        <v>1.0069336440917001E-2</v>
      </c>
      <c r="F6394">
        <f t="shared" si="107"/>
        <v>10.069336440917001</v>
      </c>
      <c r="H6394">
        <v>4.0916194915771484</v>
      </c>
      <c r="I6394">
        <v>57601.996370004897</v>
      </c>
      <c r="J6394">
        <f>ROUND(Table1[[#This Row],[Discharge Time (s)]]/3600,3)</f>
        <v>16.001000000000001</v>
      </c>
    </row>
    <row r="6395" spans="1:10" hidden="1">
      <c r="A6395" t="s">
        <v>11</v>
      </c>
      <c r="B6395">
        <v>8</v>
      </c>
      <c r="C6395">
        <v>323</v>
      </c>
      <c r="D6395" t="str">
        <f>IF(OR(MOD((Table1[[#This Row],[Cycle]])-1,8)=0,Table1[[#This Row],[Cycle]]=1),"Yes","No")</f>
        <v>No</v>
      </c>
      <c r="E6395">
        <v>1.0071866114760001E-2</v>
      </c>
      <c r="F6395">
        <f t="shared" si="107"/>
        <v>10.071866114760001</v>
      </c>
      <c r="H6395">
        <v>3.8716397285461426</v>
      </c>
      <c r="I6395">
        <v>57602.01068665451</v>
      </c>
      <c r="J6395">
        <f>ROUND(Table1[[#This Row],[Discharge Time (s)]]/3600,3)</f>
        <v>16.001000000000001</v>
      </c>
    </row>
    <row r="6396" spans="1:10" hidden="1">
      <c r="A6396" t="s">
        <v>11</v>
      </c>
      <c r="B6396">
        <v>8</v>
      </c>
      <c r="C6396">
        <v>324</v>
      </c>
      <c r="D6396" t="str">
        <f>IF(OR(MOD((Table1[[#This Row],[Cycle]])-1,8)=0,Table1[[#This Row],[Cycle]]=1),"Yes","No")</f>
        <v>No</v>
      </c>
      <c r="E6396">
        <v>1.007334231376E-2</v>
      </c>
      <c r="F6396">
        <f t="shared" si="107"/>
        <v>10.07334231376</v>
      </c>
      <c r="H6396">
        <v>3.955582857131958</v>
      </c>
      <c r="I6396">
        <v>57602.04971762366</v>
      </c>
      <c r="J6396">
        <f>ROUND(Table1[[#This Row],[Discharge Time (s)]]/3600,3)</f>
        <v>16.001000000000001</v>
      </c>
    </row>
    <row r="6397" spans="1:10" hidden="1">
      <c r="A6397" t="s">
        <v>11</v>
      </c>
      <c r="B6397">
        <v>8</v>
      </c>
      <c r="C6397">
        <v>325</v>
      </c>
      <c r="D6397" t="str">
        <f>IF(OR(MOD((Table1[[#This Row],[Cycle]])-1,8)=0,Table1[[#This Row],[Cycle]]=1),"Yes","No")</f>
        <v>No</v>
      </c>
      <c r="E6397">
        <v>1.0072236865959001E-2</v>
      </c>
      <c r="F6397">
        <f t="shared" si="107"/>
        <v>10.072236865959001</v>
      </c>
      <c r="H6397">
        <v>3.9596316814422607</v>
      </c>
      <c r="I6397">
        <v>57602.032999450275</v>
      </c>
      <c r="J6397">
        <f>ROUND(Table1[[#This Row],[Discharge Time (s)]]/3600,3)</f>
        <v>16.001000000000001</v>
      </c>
    </row>
    <row r="6398" spans="1:10" hidden="1">
      <c r="A6398" t="s">
        <v>11</v>
      </c>
      <c r="B6398">
        <v>8</v>
      </c>
      <c r="C6398">
        <v>326</v>
      </c>
      <c r="D6398" t="str">
        <f>IF(OR(MOD((Table1[[#This Row],[Cycle]])-1,8)=0,Table1[[#This Row],[Cycle]]=1),"Yes","No")</f>
        <v>No</v>
      </c>
      <c r="E6398">
        <v>1.0064943969679E-2</v>
      </c>
      <c r="F6398">
        <f t="shared" si="107"/>
        <v>10.064943969679</v>
      </c>
      <c r="H6398">
        <v>3.9995336532592773</v>
      </c>
      <c r="I6398">
        <v>57602.019456144342</v>
      </c>
      <c r="J6398">
        <f>ROUND(Table1[[#This Row],[Discharge Time (s)]]/3600,3)</f>
        <v>16.001000000000001</v>
      </c>
    </row>
    <row r="6399" spans="1:10" hidden="1">
      <c r="A6399" t="s">
        <v>11</v>
      </c>
      <c r="B6399">
        <v>8</v>
      </c>
      <c r="C6399">
        <v>327</v>
      </c>
      <c r="D6399" t="str">
        <f>IF(OR(MOD((Table1[[#This Row],[Cycle]])-1,8)=0,Table1[[#This Row],[Cycle]]=1),"Yes","No")</f>
        <v>No</v>
      </c>
      <c r="E6399">
        <v>1.0059341701910999E-2</v>
      </c>
      <c r="F6399">
        <f t="shared" si="107"/>
        <v>10.059341701910999</v>
      </c>
      <c r="H6399">
        <v>3.9596316814422607</v>
      </c>
      <c r="I6399">
        <v>57602.02114005389</v>
      </c>
      <c r="J6399">
        <f>ROUND(Table1[[#This Row],[Discharge Time (s)]]/3600,3)</f>
        <v>16.001000000000001</v>
      </c>
    </row>
    <row r="6400" spans="1:10" hidden="1">
      <c r="A6400" t="s">
        <v>11</v>
      </c>
      <c r="B6400">
        <v>8</v>
      </c>
      <c r="C6400">
        <v>328</v>
      </c>
      <c r="D6400" t="str">
        <f>IF(OR(MOD((Table1[[#This Row],[Cycle]])-1,8)=0,Table1[[#This Row],[Cycle]]=1),"Yes","No")</f>
        <v>No</v>
      </c>
      <c r="E6400">
        <v>0</v>
      </c>
      <c r="F6400">
        <f t="shared" si="107"/>
        <v>0</v>
      </c>
      <c r="H6400">
        <v>3.9596316814422607</v>
      </c>
      <c r="I6400">
        <v>0</v>
      </c>
      <c r="J6400">
        <f>ROUND(Table1[[#This Row],[Discharge Time (s)]]/3600,3)</f>
        <v>0</v>
      </c>
    </row>
    <row r="6401" spans="1:10" hidden="1">
      <c r="A6401" t="s">
        <v>11</v>
      </c>
      <c r="B6401">
        <v>8</v>
      </c>
      <c r="C6401">
        <v>329</v>
      </c>
      <c r="D6401" t="str">
        <f>IF(OR(MOD((Table1[[#This Row],[Cycle]])-1,8)=0,Table1[[#This Row],[Cycle]]=1),"Yes","No")</f>
        <v>Yes</v>
      </c>
      <c r="E6401">
        <v>1.9978259702401E-2</v>
      </c>
      <c r="F6401">
        <f t="shared" si="107"/>
        <v>19.978259702401001</v>
      </c>
      <c r="H6401">
        <v>3.9156358242034912</v>
      </c>
      <c r="I6401">
        <v>124213.27582277906</v>
      </c>
      <c r="J6401">
        <f>ROUND(Table1[[#This Row],[Discharge Time (s)]]/3600,3)</f>
        <v>34.503999999999998</v>
      </c>
    </row>
    <row r="6402" spans="1:10" hidden="1">
      <c r="A6402" t="s">
        <v>11</v>
      </c>
      <c r="B6402">
        <v>8</v>
      </c>
      <c r="C6402">
        <v>330</v>
      </c>
      <c r="D6402" t="str">
        <f>IF(OR(MOD((Table1[[#This Row],[Cycle]])-1,8)=0,Table1[[#This Row],[Cycle]]=1),"Yes","No")</f>
        <v>No</v>
      </c>
      <c r="E6402">
        <v>1.0061173657337E-2</v>
      </c>
      <c r="F6402">
        <f t="shared" si="107"/>
        <v>10.061173657337001</v>
      </c>
      <c r="H6402">
        <v>4.0916194915771484</v>
      </c>
      <c r="I6402">
        <v>57602.00167988825</v>
      </c>
      <c r="J6402">
        <f>ROUND(Table1[[#This Row],[Discharge Time (s)]]/3600,3)</f>
        <v>16.001000000000001</v>
      </c>
    </row>
    <row r="6403" spans="1:10" hidden="1">
      <c r="A6403" t="s">
        <v>11</v>
      </c>
      <c r="B6403">
        <v>8</v>
      </c>
      <c r="C6403">
        <v>331</v>
      </c>
      <c r="D6403" t="str">
        <f>IF(OR(MOD((Table1[[#This Row],[Cycle]])-1,8)=0,Table1[[#This Row],[Cycle]]=1),"Yes","No")</f>
        <v>No</v>
      </c>
      <c r="E6403">
        <v>1.0067255927519E-2</v>
      </c>
      <c r="F6403">
        <f t="shared" si="107"/>
        <v>10.067255927519</v>
      </c>
      <c r="H6403">
        <v>3.869659423828125</v>
      </c>
      <c r="I6403">
        <v>57602.002194614885</v>
      </c>
      <c r="J6403">
        <f>ROUND(Table1[[#This Row],[Discharge Time (s)]]/3600,3)</f>
        <v>16.001000000000001</v>
      </c>
    </row>
    <row r="6404" spans="1:10" hidden="1">
      <c r="A6404" t="s">
        <v>11</v>
      </c>
      <c r="B6404">
        <v>8</v>
      </c>
      <c r="C6404">
        <v>332</v>
      </c>
      <c r="D6404" t="str">
        <f>IF(OR(MOD((Table1[[#This Row],[Cycle]])-1,8)=0,Table1[[#This Row],[Cycle]]=1),"Yes","No")</f>
        <v>No</v>
      </c>
      <c r="E6404">
        <v>1.0061861316821E-2</v>
      </c>
      <c r="F6404">
        <f t="shared" si="107"/>
        <v>10.061861316821</v>
      </c>
      <c r="H6404">
        <v>3.9576060771942139</v>
      </c>
      <c r="I6404">
        <v>57602.00606182382</v>
      </c>
      <c r="J6404">
        <f>ROUND(Table1[[#This Row],[Discharge Time (s)]]/3600,3)</f>
        <v>16.001000000000001</v>
      </c>
    </row>
    <row r="6405" spans="1:10" hidden="1">
      <c r="A6405" t="s">
        <v>11</v>
      </c>
      <c r="B6405">
        <v>8</v>
      </c>
      <c r="C6405">
        <v>333</v>
      </c>
      <c r="D6405" t="str">
        <f>IF(OR(MOD((Table1[[#This Row],[Cycle]])-1,8)=0,Table1[[#This Row],[Cycle]]=1),"Yes","No")</f>
        <v>No</v>
      </c>
      <c r="E6405">
        <v>1.0065104648760001E-2</v>
      </c>
      <c r="F6405">
        <f t="shared" si="107"/>
        <v>10.06510464876</v>
      </c>
      <c r="H6405">
        <v>3.869659423828125</v>
      </c>
      <c r="I6405">
        <v>57602.003842876336</v>
      </c>
      <c r="J6405">
        <f>ROUND(Table1[[#This Row],[Discharge Time (s)]]/3600,3)</f>
        <v>16.001000000000001</v>
      </c>
    </row>
    <row r="6406" spans="1:10" hidden="1">
      <c r="A6406" t="s">
        <v>11</v>
      </c>
      <c r="B6406">
        <v>8</v>
      </c>
      <c r="C6406">
        <v>334</v>
      </c>
      <c r="D6406" t="str">
        <f>IF(OR(MOD((Table1[[#This Row],[Cycle]])-1,8)=0,Table1[[#This Row],[Cycle]]=1),"Yes","No")</f>
        <v>No</v>
      </c>
      <c r="E6406">
        <v>1.0061902117530001E-2</v>
      </c>
      <c r="F6406">
        <f t="shared" si="107"/>
        <v>10.06190211753</v>
      </c>
      <c r="H6406">
        <v>3.9596316814422607</v>
      </c>
      <c r="I6406">
        <v>57602.003760139603</v>
      </c>
      <c r="J6406">
        <f>ROUND(Table1[[#This Row],[Discharge Time (s)]]/3600,3)</f>
        <v>16.001000000000001</v>
      </c>
    </row>
    <row r="6407" spans="1:10" hidden="1">
      <c r="A6407" t="s">
        <v>11</v>
      </c>
      <c r="B6407">
        <v>8</v>
      </c>
      <c r="C6407">
        <v>335</v>
      </c>
      <c r="D6407" t="str">
        <f>IF(OR(MOD((Table1[[#This Row],[Cycle]])-1,8)=0,Table1[[#This Row],[Cycle]]=1),"Yes","No")</f>
        <v>No</v>
      </c>
      <c r="E6407">
        <v>1.0057368291371001E-2</v>
      </c>
      <c r="F6407">
        <f t="shared" si="107"/>
        <v>10.057368291371001</v>
      </c>
      <c r="H6407">
        <v>3.873621940612793</v>
      </c>
      <c r="I6407">
        <v>57602.004052537857</v>
      </c>
      <c r="J6407">
        <f>ROUND(Table1[[#This Row],[Discharge Time (s)]]/3600,3)</f>
        <v>16.001000000000001</v>
      </c>
    </row>
    <row r="6408" spans="1:10" hidden="1">
      <c r="A6408" t="s">
        <v>11</v>
      </c>
      <c r="B6408">
        <v>8</v>
      </c>
      <c r="C6408">
        <v>336</v>
      </c>
      <c r="D6408" t="str">
        <f>IF(OR(MOD((Table1[[#This Row],[Cycle]])-1,8)=0,Table1[[#This Row],[Cycle]]=1),"Yes","No")</f>
        <v>No</v>
      </c>
      <c r="E6408">
        <v>0</v>
      </c>
      <c r="F6408">
        <f t="shared" si="107"/>
        <v>0</v>
      </c>
      <c r="H6408">
        <v>3.873621940612793</v>
      </c>
      <c r="I6408">
        <v>0</v>
      </c>
      <c r="J6408">
        <f>ROUND(Table1[[#This Row],[Discharge Time (s)]]/3600,3)</f>
        <v>0</v>
      </c>
    </row>
    <row r="6409" spans="1:10" hidden="1">
      <c r="A6409" t="s">
        <v>11</v>
      </c>
      <c r="B6409">
        <v>8</v>
      </c>
      <c r="C6409">
        <v>337</v>
      </c>
      <c r="D6409" t="str">
        <f>IF(OR(MOD((Table1[[#This Row],[Cycle]])-1,8)=0,Table1[[#This Row],[Cycle]]=1),"Yes","No")</f>
        <v>Yes</v>
      </c>
      <c r="E6409">
        <v>1.9967780251529999E-2</v>
      </c>
      <c r="F6409">
        <f t="shared" si="107"/>
        <v>19.967780251529998</v>
      </c>
      <c r="H6409">
        <v>3.913632869720459</v>
      </c>
      <c r="I6409">
        <v>124024.59534941848</v>
      </c>
      <c r="J6409">
        <f>ROUND(Table1[[#This Row],[Discharge Time (s)]]/3600,3)</f>
        <v>34.451000000000001</v>
      </c>
    </row>
    <row r="6410" spans="1:10" hidden="1">
      <c r="A6410" t="s">
        <v>11</v>
      </c>
      <c r="B6410">
        <v>8</v>
      </c>
      <c r="C6410">
        <v>338</v>
      </c>
      <c r="D6410" t="str">
        <f>IF(OR(MOD((Table1[[#This Row],[Cycle]])-1,8)=0,Table1[[#This Row],[Cycle]]=1),"Yes","No")</f>
        <v>No</v>
      </c>
      <c r="E6410">
        <v>1.0067174213911E-2</v>
      </c>
      <c r="F6410">
        <f t="shared" si="107"/>
        <v>10.067174213911001</v>
      </c>
      <c r="H6410">
        <v>4.0916194915771484</v>
      </c>
      <c r="I6410">
        <v>57601.993757742617</v>
      </c>
      <c r="J6410">
        <f>ROUND(Table1[[#This Row],[Discharge Time (s)]]/3600,3)</f>
        <v>16.001000000000001</v>
      </c>
    </row>
    <row r="6411" spans="1:10" hidden="1">
      <c r="A6411" t="s">
        <v>11</v>
      </c>
      <c r="B6411">
        <v>8</v>
      </c>
      <c r="C6411">
        <v>339</v>
      </c>
      <c r="D6411" t="str">
        <f>IF(OR(MOD((Table1[[#This Row],[Cycle]])-1,8)=0,Table1[[#This Row],[Cycle]]=1),"Yes","No")</f>
        <v>No</v>
      </c>
      <c r="E6411">
        <v>1.0063356842164001E-2</v>
      </c>
      <c r="F6411">
        <f t="shared" si="107"/>
        <v>10.063356842164001</v>
      </c>
      <c r="H6411">
        <v>3.827643871307373</v>
      </c>
      <c r="I6411">
        <v>57601.994972459535</v>
      </c>
      <c r="J6411">
        <f>ROUND(Table1[[#This Row],[Discharge Time (s)]]/3600,3)</f>
        <v>16.001000000000001</v>
      </c>
    </row>
    <row r="6412" spans="1:10" hidden="1">
      <c r="A6412" t="s">
        <v>11</v>
      </c>
      <c r="B6412">
        <v>8</v>
      </c>
      <c r="C6412">
        <v>340</v>
      </c>
      <c r="D6412" t="str">
        <f>IF(OR(MOD((Table1[[#This Row],[Cycle]])-1,8)=0,Table1[[#This Row],[Cycle]]=1),"Yes","No")</f>
        <v>No</v>
      </c>
      <c r="E6412">
        <v>1.0064006930368999E-2</v>
      </c>
      <c r="F6412">
        <f t="shared" si="107"/>
        <v>10.064006930368999</v>
      </c>
      <c r="H6412">
        <v>3.913632869720459</v>
      </c>
      <c r="I6412">
        <v>57602.004270563048</v>
      </c>
      <c r="J6412">
        <f>ROUND(Table1[[#This Row],[Discharge Time (s)]]/3600,3)</f>
        <v>16.001000000000001</v>
      </c>
    </row>
    <row r="6413" spans="1:10" hidden="1">
      <c r="A6413" t="s">
        <v>11</v>
      </c>
      <c r="B6413">
        <v>8</v>
      </c>
      <c r="C6413">
        <v>341</v>
      </c>
      <c r="D6413" t="str">
        <f>IF(OR(MOD((Table1[[#This Row],[Cycle]])-1,8)=0,Table1[[#This Row],[Cycle]]=1),"Yes","No")</f>
        <v>No</v>
      </c>
      <c r="E6413">
        <v>7.092654174069E-3</v>
      </c>
      <c r="F6413">
        <f t="shared" si="107"/>
        <v>7.0926541740689997</v>
      </c>
      <c r="H6413">
        <v>3.9596316814422607</v>
      </c>
      <c r="I6413">
        <v>37695.740413032414</v>
      </c>
      <c r="J6413">
        <f>ROUND(Table1[[#This Row],[Discharge Time (s)]]/3600,3)</f>
        <v>10.471</v>
      </c>
    </row>
    <row r="6414" spans="1:10" hidden="1">
      <c r="A6414" t="s">
        <v>11</v>
      </c>
      <c r="B6414">
        <v>8</v>
      </c>
      <c r="C6414">
        <v>342</v>
      </c>
      <c r="D6414" t="str">
        <f>IF(OR(MOD((Table1[[#This Row],[Cycle]])-1,8)=0,Table1[[#This Row],[Cycle]]=1),"Yes","No")</f>
        <v>No</v>
      </c>
      <c r="E6414">
        <v>1.0064462714533E-2</v>
      </c>
      <c r="F6414">
        <f t="shared" si="107"/>
        <v>10.064462714533001</v>
      </c>
      <c r="H6414">
        <v>3.9596316814422607</v>
      </c>
      <c r="I6414">
        <v>57602.034823795475</v>
      </c>
      <c r="J6414">
        <f>ROUND(Table1[[#This Row],[Discharge Time (s)]]/3600,3)</f>
        <v>16.001000000000001</v>
      </c>
    </row>
    <row r="6415" spans="1:10" hidden="1">
      <c r="A6415" t="s">
        <v>11</v>
      </c>
      <c r="B6415">
        <v>8</v>
      </c>
      <c r="C6415">
        <v>343</v>
      </c>
      <c r="D6415" t="str">
        <f>IF(OR(MOD((Table1[[#This Row],[Cycle]])-1,8)=0,Table1[[#This Row],[Cycle]]=1),"Yes","No")</f>
        <v>No</v>
      </c>
      <c r="E6415">
        <v>1.0065284791232001E-2</v>
      </c>
      <c r="F6415">
        <f t="shared" si="107"/>
        <v>10.065284791232001</v>
      </c>
      <c r="H6415">
        <v>3.9156358242034912</v>
      </c>
      <c r="I6415">
        <v>57602.002433900641</v>
      </c>
      <c r="J6415">
        <f>ROUND(Table1[[#This Row],[Discharge Time (s)]]/3600,3)</f>
        <v>16.001000000000001</v>
      </c>
    </row>
    <row r="6416" spans="1:10" hidden="1">
      <c r="A6416" t="s">
        <v>11</v>
      </c>
      <c r="B6416">
        <v>8</v>
      </c>
      <c r="C6416">
        <v>344</v>
      </c>
      <c r="D6416" t="str">
        <f>IF(OR(MOD((Table1[[#This Row],[Cycle]])-1,8)=0,Table1[[#This Row],[Cycle]]=1),"Yes","No")</f>
        <v>No</v>
      </c>
      <c r="E6416">
        <v>0</v>
      </c>
      <c r="F6416">
        <f t="shared" si="107"/>
        <v>0</v>
      </c>
      <c r="H6416">
        <v>3.9156358242034912</v>
      </c>
      <c r="I6416">
        <v>0</v>
      </c>
      <c r="J6416">
        <f>ROUND(Table1[[#This Row],[Discharge Time (s)]]/3600,3)</f>
        <v>0</v>
      </c>
    </row>
    <row r="6417" spans="1:10" hidden="1">
      <c r="A6417" t="s">
        <v>11</v>
      </c>
      <c r="B6417">
        <v>8</v>
      </c>
      <c r="C6417">
        <v>345</v>
      </c>
      <c r="D6417" t="str">
        <f>IF(OR(MOD((Table1[[#This Row],[Cycle]])-1,8)=0,Table1[[#This Row],[Cycle]]=1),"Yes","No")</f>
        <v>Yes</v>
      </c>
      <c r="E6417">
        <v>1.9963619355031999E-2</v>
      </c>
      <c r="F6417">
        <f t="shared" si="107"/>
        <v>19.963619355031998</v>
      </c>
      <c r="H6417">
        <v>3.9156358242034912</v>
      </c>
      <c r="I6417">
        <v>123964.48613941924</v>
      </c>
      <c r="J6417">
        <f>ROUND(Table1[[#This Row],[Discharge Time (s)]]/3600,3)</f>
        <v>34.435000000000002</v>
      </c>
    </row>
    <row r="6418" spans="1:10" hidden="1">
      <c r="A6418" t="s">
        <v>11</v>
      </c>
      <c r="B6418">
        <v>8</v>
      </c>
      <c r="C6418">
        <v>346</v>
      </c>
      <c r="D6418" t="str">
        <f>IF(OR(MOD((Table1[[#This Row],[Cycle]])-1,8)=0,Table1[[#This Row],[Cycle]]=1),"Yes","No")</f>
        <v>No</v>
      </c>
      <c r="E6418">
        <v>1.0069848531586E-2</v>
      </c>
      <c r="F6418">
        <f t="shared" si="107"/>
        <v>10.069848531586</v>
      </c>
      <c r="H6418">
        <v>4.2214465141296387</v>
      </c>
      <c r="I6418">
        <v>57601.991826069367</v>
      </c>
      <c r="J6418">
        <f>ROUND(Table1[[#This Row],[Discharge Time (s)]]/3600,3)</f>
        <v>16.001000000000001</v>
      </c>
    </row>
    <row r="6419" spans="1:10" hidden="1">
      <c r="A6419" t="s">
        <v>11</v>
      </c>
      <c r="B6419">
        <v>8</v>
      </c>
      <c r="C6419">
        <v>347</v>
      </c>
      <c r="D6419" t="str">
        <f>IF(OR(MOD((Table1[[#This Row],[Cycle]])-1,8)=0,Table1[[#This Row],[Cycle]]=1),"Yes","No")</f>
        <v>No</v>
      </c>
      <c r="E6419">
        <v>1.0067053486018E-2</v>
      </c>
      <c r="F6419">
        <f t="shared" si="107"/>
        <v>10.067053486017999</v>
      </c>
      <c r="H6419">
        <v>3.9995336532592773</v>
      </c>
      <c r="I6419">
        <v>57602.004126117361</v>
      </c>
      <c r="J6419">
        <f>ROUND(Table1[[#This Row],[Discharge Time (s)]]/3600,3)</f>
        <v>16.001000000000001</v>
      </c>
    </row>
    <row r="6420" spans="1:10" hidden="1">
      <c r="A6420" t="s">
        <v>11</v>
      </c>
      <c r="B6420">
        <v>8</v>
      </c>
      <c r="C6420">
        <v>348</v>
      </c>
      <c r="D6420" t="str">
        <f>IF(OR(MOD((Table1[[#This Row],[Cycle]])-1,8)=0,Table1[[#This Row],[Cycle]]=1),"Yes","No")</f>
        <v>No</v>
      </c>
      <c r="E6420">
        <v>1.0067511250429E-2</v>
      </c>
      <c r="F6420">
        <f t="shared" si="107"/>
        <v>10.067511250429</v>
      </c>
      <c r="H6420">
        <v>3.9156358242034912</v>
      </c>
      <c r="I6420">
        <v>57601.969312874411</v>
      </c>
      <c r="J6420">
        <f>ROUND(Table1[[#This Row],[Discharge Time (s)]]/3600,3)</f>
        <v>16.001000000000001</v>
      </c>
    </row>
    <row r="6421" spans="1:10" hidden="1">
      <c r="A6421" t="s">
        <v>11</v>
      </c>
      <c r="B6421">
        <v>8</v>
      </c>
      <c r="C6421">
        <v>349</v>
      </c>
      <c r="D6421" t="str">
        <f>IF(OR(MOD((Table1[[#This Row],[Cycle]])-1,8)=0,Table1[[#This Row],[Cycle]]=1),"Yes","No")</f>
        <v>No</v>
      </c>
      <c r="E6421">
        <v>1.0063028147321001E-2</v>
      </c>
      <c r="F6421">
        <f t="shared" si="107"/>
        <v>10.063028147321001</v>
      </c>
      <c r="H6421">
        <v>3.955582857131958</v>
      </c>
      <c r="I6421">
        <v>57601.982714906946</v>
      </c>
      <c r="J6421">
        <f>ROUND(Table1[[#This Row],[Discharge Time (s)]]/3600,3)</f>
        <v>16.001000000000001</v>
      </c>
    </row>
    <row r="6422" spans="1:10" hidden="1">
      <c r="A6422" t="s">
        <v>11</v>
      </c>
      <c r="B6422">
        <v>8</v>
      </c>
      <c r="C6422">
        <v>350</v>
      </c>
      <c r="D6422" t="str">
        <f>IF(OR(MOD((Table1[[#This Row],[Cycle]])-1,8)=0,Table1[[#This Row],[Cycle]]=1),"Yes","No")</f>
        <v>No</v>
      </c>
      <c r="E6422">
        <v>1.0063797354546E-2</v>
      </c>
      <c r="F6422">
        <f t="shared" si="107"/>
        <v>10.063797354545999</v>
      </c>
      <c r="H6422">
        <v>3.9176404476165771</v>
      </c>
      <c r="I6422">
        <v>57601.993626665979</v>
      </c>
      <c r="J6422">
        <f>ROUND(Table1[[#This Row],[Discharge Time (s)]]/3600,3)</f>
        <v>16.001000000000001</v>
      </c>
    </row>
    <row r="6423" spans="1:10" hidden="1">
      <c r="A6423" t="s">
        <v>11</v>
      </c>
      <c r="B6423">
        <v>8</v>
      </c>
      <c r="C6423">
        <v>351</v>
      </c>
      <c r="D6423" t="str">
        <f>IF(OR(MOD((Table1[[#This Row],[Cycle]])-1,8)=0,Table1[[#This Row],[Cycle]]=1),"Yes","No")</f>
        <v>No</v>
      </c>
      <c r="E6423">
        <v>1.006516869422E-2</v>
      </c>
      <c r="F6423">
        <f t="shared" si="107"/>
        <v>10.06516869422</v>
      </c>
      <c r="H6423">
        <v>3.9176404476165771</v>
      </c>
      <c r="I6423">
        <v>57601.963097155363</v>
      </c>
      <c r="J6423">
        <f>ROUND(Table1[[#This Row],[Discharge Time (s)]]/3600,3)</f>
        <v>16.001000000000001</v>
      </c>
    </row>
    <row r="6424" spans="1:10" hidden="1">
      <c r="A6424" t="s">
        <v>11</v>
      </c>
      <c r="B6424">
        <v>8</v>
      </c>
      <c r="C6424">
        <v>352</v>
      </c>
      <c r="D6424" t="str">
        <f>IF(OR(MOD((Table1[[#This Row],[Cycle]])-1,8)=0,Table1[[#This Row],[Cycle]]=1),"Yes","No")</f>
        <v>No</v>
      </c>
      <c r="E6424">
        <v>0</v>
      </c>
      <c r="F6424">
        <f t="shared" si="107"/>
        <v>0</v>
      </c>
      <c r="H6424">
        <v>3.9176404476165771</v>
      </c>
      <c r="I6424">
        <v>0</v>
      </c>
      <c r="J6424">
        <f>ROUND(Table1[[#This Row],[Discharge Time (s)]]/3600,3)</f>
        <v>0</v>
      </c>
    </row>
    <row r="6425" spans="1:10" hidden="1">
      <c r="A6425" t="s">
        <v>11</v>
      </c>
      <c r="B6425">
        <v>8</v>
      </c>
      <c r="C6425">
        <v>353</v>
      </c>
      <c r="D6425" t="str">
        <f>IF(OR(MOD((Table1[[#This Row],[Cycle]])-1,8)=0,Table1[[#This Row],[Cycle]]=1),"Yes","No")</f>
        <v>Yes</v>
      </c>
      <c r="E6425">
        <v>2.0015179959266001E-2</v>
      </c>
      <c r="F6425">
        <f t="shared" si="107"/>
        <v>20.015179959266</v>
      </c>
      <c r="H6425">
        <v>4.2179131507873535</v>
      </c>
      <c r="I6425">
        <v>123943.81145693776</v>
      </c>
      <c r="J6425">
        <f>ROUND(Table1[[#This Row],[Discharge Time (s)]]/3600,3)</f>
        <v>34.429000000000002</v>
      </c>
    </row>
    <row r="6426" spans="1:10" hidden="1">
      <c r="A6426" t="s">
        <v>11</v>
      </c>
      <c r="B6426">
        <v>8</v>
      </c>
      <c r="C6426">
        <v>354</v>
      </c>
      <c r="D6426" t="str">
        <f>IF(OR(MOD((Table1[[#This Row],[Cycle]])-1,8)=0,Table1[[#This Row],[Cycle]]=1),"Yes","No")</f>
        <v>No</v>
      </c>
      <c r="E6426">
        <v>1.0089651192780999E-2</v>
      </c>
      <c r="F6426">
        <f t="shared" si="107"/>
        <v>10.089651192781</v>
      </c>
      <c r="H6426">
        <v>4.0442318916320801</v>
      </c>
      <c r="I6426">
        <v>57602.004650723589</v>
      </c>
      <c r="J6426">
        <f>ROUND(Table1[[#This Row],[Discharge Time (s)]]/3600,3)</f>
        <v>16.001000000000001</v>
      </c>
    </row>
    <row r="6427" spans="1:10" hidden="1">
      <c r="A6427" t="s">
        <v>11</v>
      </c>
      <c r="B6427">
        <v>8</v>
      </c>
      <c r="C6427">
        <v>355</v>
      </c>
      <c r="D6427" t="str">
        <f>IF(OR(MOD((Table1[[#This Row],[Cycle]])-1,8)=0,Table1[[#This Row],[Cycle]]=1),"Yes","No")</f>
        <v>No</v>
      </c>
      <c r="E6427">
        <v>1.0084137820806E-2</v>
      </c>
      <c r="F6427">
        <f t="shared" si="107"/>
        <v>10.084137820805999</v>
      </c>
      <c r="H6427">
        <v>3.9522750377655029</v>
      </c>
      <c r="I6427">
        <v>57602.005512199066</v>
      </c>
      <c r="J6427">
        <f>ROUND(Table1[[#This Row],[Discharge Time (s)]]/3600,3)</f>
        <v>16.001000000000001</v>
      </c>
    </row>
    <row r="6428" spans="1:10" hidden="1">
      <c r="A6428" t="s">
        <v>11</v>
      </c>
      <c r="B6428">
        <v>8</v>
      </c>
      <c r="C6428">
        <v>356</v>
      </c>
      <c r="D6428" t="str">
        <f>IF(OR(MOD((Table1[[#This Row],[Cycle]])-1,8)=0,Table1[[#This Row],[Cycle]]=1),"Yes","No")</f>
        <v>No</v>
      </c>
      <c r="E6428">
        <v>1.0083396555391999E-2</v>
      </c>
      <c r="F6428">
        <f t="shared" si="107"/>
        <v>10.083396555392</v>
      </c>
      <c r="H6428">
        <v>3.9103567600250244</v>
      </c>
      <c r="I6428">
        <v>57600.039610397493</v>
      </c>
      <c r="J6428">
        <f>ROUND(Table1[[#This Row],[Discharge Time (s)]]/3600,3)</f>
        <v>16</v>
      </c>
    </row>
    <row r="6429" spans="1:10" hidden="1">
      <c r="A6429" t="s">
        <v>11</v>
      </c>
      <c r="B6429">
        <v>8</v>
      </c>
      <c r="C6429">
        <v>357</v>
      </c>
      <c r="D6429" t="str">
        <f>IF(OR(MOD((Table1[[#This Row],[Cycle]])-1,8)=0,Table1[[#This Row],[Cycle]]=1),"Yes","No")</f>
        <v>No</v>
      </c>
      <c r="E6429">
        <v>1.0075865196819E-2</v>
      </c>
      <c r="F6429">
        <f t="shared" ref="F6429:F6440" si="108">1000*E6429</f>
        <v>10.075865196819001</v>
      </c>
      <c r="H6429">
        <v>3.9103567600250244</v>
      </c>
      <c r="I6429">
        <v>57602.032453046122</v>
      </c>
      <c r="J6429">
        <f>ROUND(Table1[[#This Row],[Discharge Time (s)]]/3600,3)</f>
        <v>16.001000000000001</v>
      </c>
    </row>
    <row r="6430" spans="1:10" hidden="1">
      <c r="A6430" t="s">
        <v>11</v>
      </c>
      <c r="B6430">
        <v>8</v>
      </c>
      <c r="C6430">
        <v>358</v>
      </c>
      <c r="D6430" t="str">
        <f>IF(OR(MOD((Table1[[#This Row],[Cycle]])-1,8)=0,Table1[[#This Row],[Cycle]]=1),"Yes","No")</f>
        <v>No</v>
      </c>
      <c r="E6430">
        <v>1.0078894880539001E-2</v>
      </c>
      <c r="F6430">
        <f t="shared" si="108"/>
        <v>10.078894880539</v>
      </c>
      <c r="H6430">
        <v>3.9941501617431641</v>
      </c>
      <c r="I6430">
        <v>57600.039721371097</v>
      </c>
      <c r="J6430">
        <f>ROUND(Table1[[#This Row],[Discharge Time (s)]]/3600,3)</f>
        <v>16</v>
      </c>
    </row>
    <row r="6431" spans="1:10" hidden="1">
      <c r="A6431" t="s">
        <v>11</v>
      </c>
      <c r="B6431">
        <v>8</v>
      </c>
      <c r="C6431">
        <v>359</v>
      </c>
      <c r="D6431" t="str">
        <f>IF(OR(MOD((Table1[[#This Row],[Cycle]])-1,8)=0,Table1[[#This Row],[Cycle]]=1),"Yes","No")</f>
        <v>No</v>
      </c>
      <c r="E6431">
        <v>1.0078484603863E-2</v>
      </c>
      <c r="F6431">
        <f t="shared" si="108"/>
        <v>10.078484603863</v>
      </c>
      <c r="H6431">
        <v>3.9482440948486328</v>
      </c>
      <c r="I6431">
        <v>57602.005740645283</v>
      </c>
      <c r="J6431">
        <f>ROUND(Table1[[#This Row],[Discharge Time (s)]]/3600,3)</f>
        <v>16.001000000000001</v>
      </c>
    </row>
    <row r="6432" spans="1:10" hidden="1">
      <c r="A6432" t="s">
        <v>11</v>
      </c>
      <c r="B6432">
        <v>8</v>
      </c>
      <c r="C6432">
        <v>360</v>
      </c>
      <c r="D6432" t="str">
        <f>IF(OR(MOD((Table1[[#This Row],[Cycle]])-1,8)=0,Table1[[#This Row],[Cycle]]=1),"Yes","No")</f>
        <v>No</v>
      </c>
      <c r="E6432">
        <v>0</v>
      </c>
      <c r="F6432">
        <f t="shared" si="108"/>
        <v>0</v>
      </c>
      <c r="H6432">
        <v>3.9482440948486328</v>
      </c>
      <c r="I6432">
        <v>0</v>
      </c>
      <c r="J6432">
        <f>ROUND(Table1[[#This Row],[Discharge Time (s)]]/3600,3)</f>
        <v>0</v>
      </c>
    </row>
    <row r="6433" spans="1:10" hidden="1">
      <c r="A6433" t="s">
        <v>11</v>
      </c>
      <c r="B6433">
        <v>8</v>
      </c>
      <c r="C6433">
        <v>361</v>
      </c>
      <c r="D6433" t="str">
        <f>IF(OR(MOD((Table1[[#This Row],[Cycle]])-1,8)=0,Table1[[#This Row],[Cycle]]=1),"Yes","No")</f>
        <v>Yes</v>
      </c>
      <c r="E6433">
        <v>1.9979371288141E-2</v>
      </c>
      <c r="F6433">
        <f t="shared" si="108"/>
        <v>19.979371288140999</v>
      </c>
      <c r="H6433">
        <v>3.9522750377655029</v>
      </c>
      <c r="I6433">
        <v>123880.8548479538</v>
      </c>
      <c r="J6433">
        <f>ROUND(Table1[[#This Row],[Discharge Time (s)]]/3600,3)</f>
        <v>34.411000000000001</v>
      </c>
    </row>
    <row r="6434" spans="1:10" hidden="1">
      <c r="A6434" t="s">
        <v>11</v>
      </c>
      <c r="B6434">
        <v>8</v>
      </c>
      <c r="C6434">
        <v>362</v>
      </c>
      <c r="D6434" t="str">
        <f>IF(OR(MOD((Table1[[#This Row],[Cycle]])-1,8)=0,Table1[[#This Row],[Cycle]]=1),"Yes","No")</f>
        <v>No</v>
      </c>
      <c r="E6434">
        <v>3.381095483179E-3</v>
      </c>
      <c r="F6434">
        <f t="shared" si="108"/>
        <v>3.3810954831790001</v>
      </c>
      <c r="H6434">
        <v>4.1258254051208496</v>
      </c>
      <c r="I6434">
        <v>18767.079042057463</v>
      </c>
      <c r="J6434">
        <f>ROUND(Table1[[#This Row],[Discharge Time (s)]]/3600,3)</f>
        <v>5.2130000000000001</v>
      </c>
    </row>
    <row r="6435" spans="1:10" hidden="1">
      <c r="A6435" t="s">
        <v>11</v>
      </c>
      <c r="B6435">
        <v>8</v>
      </c>
      <c r="C6435">
        <v>363</v>
      </c>
      <c r="D6435" t="str">
        <f>IF(OR(MOD((Table1[[#This Row],[Cycle]])-1,8)=0,Table1[[#This Row],[Cycle]]=1),"Yes","No")</f>
        <v>No</v>
      </c>
      <c r="E6435">
        <v>1.006429298111E-2</v>
      </c>
      <c r="F6435">
        <f t="shared" si="108"/>
        <v>10.06429298111</v>
      </c>
      <c r="H6435">
        <v>0</v>
      </c>
      <c r="I6435">
        <v>58730.686178644646</v>
      </c>
      <c r="J6435">
        <f>ROUND(Table1[[#This Row],[Discharge Time (s)]]/3600,3)</f>
        <v>16.314</v>
      </c>
    </row>
    <row r="6436" spans="1:10" hidden="1">
      <c r="A6436" t="s">
        <v>11</v>
      </c>
      <c r="B6436">
        <v>8</v>
      </c>
      <c r="C6436">
        <v>364</v>
      </c>
      <c r="D6436" t="str">
        <f>IF(OR(MOD((Table1[[#This Row],[Cycle]])-1,8)=0,Table1[[#This Row],[Cycle]]=1),"Yes","No")</f>
        <v>No</v>
      </c>
      <c r="E6436">
        <v>1.005819408333E-2</v>
      </c>
      <c r="F6436">
        <f t="shared" si="108"/>
        <v>10.058194083330001</v>
      </c>
      <c r="H6436">
        <v>4.0861029624938965</v>
      </c>
      <c r="I6436">
        <v>57602.004815954991</v>
      </c>
      <c r="J6436">
        <f>ROUND(Table1[[#This Row],[Discharge Time (s)]]/3600,3)</f>
        <v>16.001000000000001</v>
      </c>
    </row>
    <row r="6437" spans="1:10" hidden="1">
      <c r="A6437" t="s">
        <v>11</v>
      </c>
      <c r="B6437">
        <v>8</v>
      </c>
      <c r="C6437">
        <v>365</v>
      </c>
      <c r="D6437" t="str">
        <f>IF(OR(MOD((Table1[[#This Row],[Cycle]])-1,8)=0,Table1[[#This Row],[Cycle]]=1),"Yes","No")</f>
        <v>No</v>
      </c>
      <c r="E6437">
        <v>1.0055912204672E-2</v>
      </c>
      <c r="F6437">
        <f t="shared" si="108"/>
        <v>10.055912204672</v>
      </c>
      <c r="H6437">
        <v>4.084017276763916</v>
      </c>
      <c r="I6437">
        <v>57601.99213996371</v>
      </c>
      <c r="J6437">
        <f>ROUND(Table1[[#This Row],[Discharge Time (s)]]/3600,3)</f>
        <v>16.001000000000001</v>
      </c>
    </row>
    <row r="6438" spans="1:10" hidden="1">
      <c r="A6438" t="s">
        <v>11</v>
      </c>
      <c r="B6438">
        <v>8</v>
      </c>
      <c r="C6438">
        <v>366</v>
      </c>
      <c r="D6438" t="str">
        <f>IF(OR(MOD((Table1[[#This Row],[Cycle]])-1,8)=0,Table1[[#This Row],[Cycle]]=1),"Yes","No")</f>
        <v>No</v>
      </c>
      <c r="E6438">
        <v>1.0049755853372E-2</v>
      </c>
      <c r="F6438">
        <f t="shared" si="108"/>
        <v>10.049755853372</v>
      </c>
      <c r="H6438">
        <v>4.1279315948486328</v>
      </c>
      <c r="I6438">
        <v>57601.975880469086</v>
      </c>
      <c r="J6438">
        <f>ROUND(Table1[[#This Row],[Discharge Time (s)]]/3600,3)</f>
        <v>16.001000000000001</v>
      </c>
    </row>
    <row r="6439" spans="1:10" hidden="1">
      <c r="A6439" t="s">
        <v>11</v>
      </c>
      <c r="B6439">
        <v>8</v>
      </c>
      <c r="C6439">
        <v>367</v>
      </c>
      <c r="D6439" t="str">
        <f>IF(OR(MOD((Table1[[#This Row],[Cycle]])-1,8)=0,Table1[[#This Row],[Cycle]]=1),"Yes","No")</f>
        <v>No</v>
      </c>
      <c r="E6439">
        <v>1.0051848540284E-2</v>
      </c>
      <c r="F6439">
        <f t="shared" si="108"/>
        <v>10.051848540284</v>
      </c>
      <c r="H6439">
        <v>4.0819334983825684</v>
      </c>
      <c r="I6439">
        <v>57600.025147042674</v>
      </c>
      <c r="J6439">
        <f>ROUND(Table1[[#This Row],[Discharge Time (s)]]/3600,3)</f>
        <v>16</v>
      </c>
    </row>
    <row r="6440" spans="1:10" hidden="1">
      <c r="A6440" t="s">
        <v>11</v>
      </c>
      <c r="B6440">
        <v>8</v>
      </c>
      <c r="C6440">
        <v>368</v>
      </c>
      <c r="D6440" t="str">
        <f>IF(OR(MOD((Table1[[#This Row],[Cycle]])-1,8)=0,Table1[[#This Row],[Cycle]]=1),"Yes","No")</f>
        <v>No</v>
      </c>
      <c r="E6440">
        <v>0</v>
      </c>
      <c r="F6440">
        <f t="shared" si="108"/>
        <v>0</v>
      </c>
      <c r="H6440">
        <v>4.0819334983825684</v>
      </c>
      <c r="I6440">
        <v>0</v>
      </c>
      <c r="J6440">
        <f>ROUND(Table1[[#This Row],[Discharge Time (s)]]/3600,3)</f>
        <v>0</v>
      </c>
    </row>
    <row r="6441" spans="1:10" hidden="1">
      <c r="A6441" t="s">
        <v>11</v>
      </c>
      <c r="B6441">
        <v>8</v>
      </c>
      <c r="C6441">
        <v>369</v>
      </c>
      <c r="D6441" t="str">
        <f>IF(OR(MOD((Table1[[#This Row],[Cycle]])-1,8)=0,Table1[[#This Row],[Cycle]]=1),"Yes","No")</f>
        <v>Yes</v>
      </c>
      <c r="H6441">
        <v>4.0819334983825684</v>
      </c>
    </row>
    <row r="6442" spans="1:10" hidden="1">
      <c r="A6442" t="s">
        <v>11</v>
      </c>
      <c r="B6442">
        <v>8</v>
      </c>
      <c r="C6442">
        <v>370</v>
      </c>
      <c r="D6442" t="str">
        <f>IF(OR(MOD((Table1[[#This Row],[Cycle]])-1,8)=0,Table1[[#This Row],[Cycle]]=1),"Yes","No")</f>
        <v>No</v>
      </c>
      <c r="E6442">
        <v>1.0044414457489E-2</v>
      </c>
      <c r="F6442">
        <f t="shared" ref="F6442:F6464" si="109">1000*E6442</f>
        <v>10.044414457488999</v>
      </c>
      <c r="H6442">
        <v>4.259674072265625</v>
      </c>
      <c r="I6442">
        <v>57600.039402317845</v>
      </c>
      <c r="J6442">
        <f>ROUND(Table1[[#This Row],[Discharge Time (s)]]/3600,3)</f>
        <v>16</v>
      </c>
    </row>
    <row r="6443" spans="1:10" hidden="1">
      <c r="A6443" t="s">
        <v>11</v>
      </c>
      <c r="B6443">
        <v>8</v>
      </c>
      <c r="C6443">
        <v>371</v>
      </c>
      <c r="D6443" t="str">
        <f>IF(OR(MOD((Table1[[#This Row],[Cycle]])-1,8)=0,Table1[[#This Row],[Cycle]]=1),"Yes","No")</f>
        <v>No</v>
      </c>
      <c r="E6443">
        <v>1.0043724086789E-2</v>
      </c>
      <c r="F6443">
        <f t="shared" si="109"/>
        <v>10.043724086789</v>
      </c>
      <c r="H6443">
        <v>3.9961891174316406</v>
      </c>
      <c r="I6443">
        <v>57602.019227249824</v>
      </c>
      <c r="J6443">
        <f>ROUND(Table1[[#This Row],[Discharge Time (s)]]/3600,3)</f>
        <v>16.001000000000001</v>
      </c>
    </row>
    <row r="6444" spans="1:10" hidden="1">
      <c r="A6444" t="s">
        <v>11</v>
      </c>
      <c r="B6444">
        <v>8</v>
      </c>
      <c r="C6444">
        <v>372</v>
      </c>
      <c r="D6444" t="str">
        <f>IF(OR(MOD((Table1[[#This Row],[Cycle]])-1,8)=0,Table1[[#This Row],[Cycle]]=1),"Yes","No")</f>
        <v>No</v>
      </c>
      <c r="E6444">
        <v>1.0051408450671E-2</v>
      </c>
      <c r="F6444">
        <f t="shared" si="109"/>
        <v>10.051408450671</v>
      </c>
      <c r="H6444">
        <v>3.9542934894561768</v>
      </c>
      <c r="I6444">
        <v>57602.007757479645</v>
      </c>
      <c r="J6444">
        <f>ROUND(Table1[[#This Row],[Discharge Time (s)]]/3600,3)</f>
        <v>16.001000000000001</v>
      </c>
    </row>
    <row r="6445" spans="1:10" hidden="1">
      <c r="A6445" t="s">
        <v>11</v>
      </c>
      <c r="B6445">
        <v>8</v>
      </c>
      <c r="C6445">
        <v>373</v>
      </c>
      <c r="D6445" t="str">
        <f>IF(OR(MOD((Table1[[#This Row],[Cycle]])-1,8)=0,Table1[[#This Row],[Cycle]]=1),"Yes","No")</f>
        <v>No</v>
      </c>
      <c r="E6445">
        <v>1.0065763734074E-2</v>
      </c>
      <c r="F6445">
        <f t="shared" si="109"/>
        <v>10.065763734074</v>
      </c>
      <c r="H6445">
        <v>4.0401034355163574</v>
      </c>
      <c r="I6445">
        <v>57600.039664324991</v>
      </c>
      <c r="J6445">
        <f>ROUND(Table1[[#This Row],[Discharge Time (s)]]/3600,3)</f>
        <v>16</v>
      </c>
    </row>
    <row r="6446" spans="1:10" hidden="1">
      <c r="A6446" t="s">
        <v>11</v>
      </c>
      <c r="B6446">
        <v>8</v>
      </c>
      <c r="C6446">
        <v>374</v>
      </c>
      <c r="D6446" t="str">
        <f>IF(OR(MOD((Table1[[#This Row],[Cycle]])-1,8)=0,Table1[[#This Row],[Cycle]]=1),"Yes","No")</f>
        <v>No</v>
      </c>
      <c r="E6446">
        <v>1.0089063941345001E-2</v>
      </c>
      <c r="F6446">
        <f t="shared" si="109"/>
        <v>10.089063941345001</v>
      </c>
      <c r="H6446">
        <v>3.99822998046875</v>
      </c>
      <c r="I6446">
        <v>57602.005727430427</v>
      </c>
      <c r="J6446">
        <f>ROUND(Table1[[#This Row],[Discharge Time (s)]]/3600,3)</f>
        <v>16.001000000000001</v>
      </c>
    </row>
    <row r="6447" spans="1:10" hidden="1">
      <c r="A6447" t="s">
        <v>11</v>
      </c>
      <c r="B6447">
        <v>8</v>
      </c>
      <c r="C6447">
        <v>375</v>
      </c>
      <c r="D6447" t="str">
        <f>IF(OR(MOD((Table1[[#This Row],[Cycle]])-1,8)=0,Table1[[#This Row],[Cycle]]=1),"Yes","No")</f>
        <v>No</v>
      </c>
      <c r="E6447">
        <v>1.0093269309012E-2</v>
      </c>
      <c r="F6447">
        <f t="shared" si="109"/>
        <v>10.093269309011999</v>
      </c>
      <c r="H6447">
        <v>4.0798521041870117</v>
      </c>
      <c r="I6447">
        <v>57602.005640928008</v>
      </c>
      <c r="J6447">
        <f>ROUND(Table1[[#This Row],[Discharge Time (s)]]/3600,3)</f>
        <v>16.001000000000001</v>
      </c>
    </row>
    <row r="6448" spans="1:10" hidden="1">
      <c r="A6448" t="s">
        <v>11</v>
      </c>
      <c r="B6448">
        <v>8</v>
      </c>
      <c r="C6448">
        <v>376</v>
      </c>
      <c r="D6448" t="str">
        <f>IF(OR(MOD((Table1[[#This Row],[Cycle]])-1,8)=0,Table1[[#This Row],[Cycle]]=1),"Yes","No")</f>
        <v>No</v>
      </c>
      <c r="E6448">
        <v>0</v>
      </c>
      <c r="F6448">
        <f t="shared" si="109"/>
        <v>0</v>
      </c>
      <c r="H6448">
        <v>4.0798521041870117</v>
      </c>
      <c r="I6448">
        <v>0</v>
      </c>
      <c r="J6448">
        <f>ROUND(Table1[[#This Row],[Discharge Time (s)]]/3600,3)</f>
        <v>0</v>
      </c>
    </row>
    <row r="6449" spans="1:10" hidden="1">
      <c r="A6449" t="s">
        <v>11</v>
      </c>
      <c r="B6449">
        <v>8</v>
      </c>
      <c r="C6449">
        <v>377</v>
      </c>
      <c r="D6449" t="str">
        <f>IF(OR(MOD((Table1[[#This Row],[Cycle]])-1,8)=0,Table1[[#This Row],[Cycle]]=1),"Yes","No")</f>
        <v>Yes</v>
      </c>
      <c r="E6449">
        <v>1.9847285590167001E-2</v>
      </c>
      <c r="F6449">
        <f t="shared" si="109"/>
        <v>19.847285590167001</v>
      </c>
      <c r="H6449">
        <v>4.0401034355163574</v>
      </c>
      <c r="I6449">
        <v>122726.72246420268</v>
      </c>
      <c r="J6449">
        <f>ROUND(Table1[[#This Row],[Discharge Time (s)]]/3600,3)</f>
        <v>34.091000000000001</v>
      </c>
    </row>
    <row r="6450" spans="1:10" hidden="1">
      <c r="A6450" t="s">
        <v>11</v>
      </c>
      <c r="B6450">
        <v>8</v>
      </c>
      <c r="C6450">
        <v>378</v>
      </c>
      <c r="D6450" t="str">
        <f>IF(OR(MOD((Table1[[#This Row],[Cycle]])-1,8)=0,Table1[[#This Row],[Cycle]]=1),"Yes","No")</f>
        <v>No</v>
      </c>
      <c r="E6450">
        <v>1.0092683018945999E-2</v>
      </c>
      <c r="F6450">
        <f t="shared" si="109"/>
        <v>10.092683018946</v>
      </c>
      <c r="H6450">
        <v>4.259674072265625</v>
      </c>
      <c r="I6450">
        <v>57601.997366261232</v>
      </c>
      <c r="J6450">
        <f>ROUND(Table1[[#This Row],[Discharge Time (s)]]/3600,3)</f>
        <v>16.001000000000001</v>
      </c>
    </row>
    <row r="6451" spans="1:10" hidden="1">
      <c r="A6451" t="s">
        <v>11</v>
      </c>
      <c r="B6451">
        <v>8</v>
      </c>
      <c r="C6451">
        <v>379</v>
      </c>
      <c r="D6451" t="str">
        <f>IF(OR(MOD((Table1[[#This Row],[Cycle]])-1,8)=0,Table1[[#This Row],[Cycle]]=1),"Yes","No")</f>
        <v>No</v>
      </c>
      <c r="E6451">
        <v>1.0091685922651E-2</v>
      </c>
      <c r="F6451">
        <f t="shared" si="109"/>
        <v>10.091685922651001</v>
      </c>
      <c r="H6451">
        <v>4.0401034355163574</v>
      </c>
      <c r="I6451">
        <v>57602.001906787744</v>
      </c>
      <c r="J6451">
        <f>ROUND(Table1[[#This Row],[Discharge Time (s)]]/3600,3)</f>
        <v>16.001000000000001</v>
      </c>
    </row>
    <row r="6452" spans="1:10" hidden="1">
      <c r="A6452" t="s">
        <v>11</v>
      </c>
      <c r="B6452">
        <v>8</v>
      </c>
      <c r="C6452">
        <v>380</v>
      </c>
      <c r="D6452" t="str">
        <f>IF(OR(MOD((Table1[[#This Row],[Cycle]])-1,8)=0,Table1[[#This Row],[Cycle]]=1),"Yes","No")</f>
        <v>No</v>
      </c>
      <c r="E6452">
        <v>1.0092270619474E-2</v>
      </c>
      <c r="F6452">
        <f t="shared" si="109"/>
        <v>10.092270619474</v>
      </c>
      <c r="H6452">
        <v>4.1675910949707031</v>
      </c>
      <c r="I6452">
        <v>57602.005645954094</v>
      </c>
      <c r="J6452">
        <f>ROUND(Table1[[#This Row],[Discharge Time (s)]]/3600,3)</f>
        <v>16.001000000000001</v>
      </c>
    </row>
    <row r="6453" spans="1:10" hidden="1">
      <c r="A6453" t="s">
        <v>11</v>
      </c>
      <c r="B6453">
        <v>8</v>
      </c>
      <c r="C6453">
        <v>381</v>
      </c>
      <c r="D6453" t="str">
        <f>IF(OR(MOD((Table1[[#This Row],[Cycle]])-1,8)=0,Table1[[#This Row],[Cycle]]=1),"Yes","No")</f>
        <v>No</v>
      </c>
      <c r="E6453">
        <v>1.0097481285363001E-2</v>
      </c>
      <c r="F6453">
        <f t="shared" si="109"/>
        <v>10.097481285363001</v>
      </c>
      <c r="H6453">
        <v>4.1258254051208496</v>
      </c>
      <c r="I6453">
        <v>57601.990800302301</v>
      </c>
      <c r="J6453">
        <f>ROUND(Table1[[#This Row],[Discharge Time (s)]]/3600,3)</f>
        <v>16.001000000000001</v>
      </c>
    </row>
    <row r="6454" spans="1:10" hidden="1">
      <c r="A6454" t="s">
        <v>11</v>
      </c>
      <c r="B6454">
        <v>8</v>
      </c>
      <c r="C6454">
        <v>382</v>
      </c>
      <c r="D6454" t="str">
        <f>IF(OR(MOD((Table1[[#This Row],[Cycle]])-1,8)=0,Table1[[#This Row],[Cycle]]=1),"Yes","No")</f>
        <v>No</v>
      </c>
      <c r="E6454">
        <v>1.0098317322480999E-2</v>
      </c>
      <c r="F6454">
        <f t="shared" si="109"/>
        <v>10.098317322481</v>
      </c>
      <c r="H6454">
        <v>4.0819334983825684</v>
      </c>
      <c r="I6454">
        <v>57602.005576212701</v>
      </c>
      <c r="J6454">
        <f>ROUND(Table1[[#This Row],[Discharge Time (s)]]/3600,3)</f>
        <v>16.001000000000001</v>
      </c>
    </row>
    <row r="6455" spans="1:10" hidden="1">
      <c r="A6455" t="s">
        <v>11</v>
      </c>
      <c r="B6455">
        <v>8</v>
      </c>
      <c r="C6455">
        <v>383</v>
      </c>
      <c r="D6455" t="str">
        <f>IF(OR(MOD((Table1[[#This Row],[Cycle]])-1,8)=0,Table1[[#This Row],[Cycle]]=1),"Yes","No")</f>
        <v>No</v>
      </c>
      <c r="E6455">
        <v>1.0086132268036001E-2</v>
      </c>
      <c r="F6455">
        <f t="shared" si="109"/>
        <v>10.086132268036001</v>
      </c>
      <c r="H6455">
        <v>4.1258254051208496</v>
      </c>
      <c r="I6455">
        <v>57600.039478169609</v>
      </c>
      <c r="J6455">
        <f>ROUND(Table1[[#This Row],[Discharge Time (s)]]/3600,3)</f>
        <v>16</v>
      </c>
    </row>
    <row r="6456" spans="1:10" hidden="1">
      <c r="A6456" t="s">
        <v>11</v>
      </c>
      <c r="B6456">
        <v>8</v>
      </c>
      <c r="C6456">
        <v>384</v>
      </c>
      <c r="D6456" t="str">
        <f>IF(OR(MOD((Table1[[#This Row],[Cycle]])-1,8)=0,Table1[[#This Row],[Cycle]]=1),"Yes","No")</f>
        <v>No</v>
      </c>
      <c r="E6456">
        <v>0</v>
      </c>
      <c r="F6456">
        <f t="shared" si="109"/>
        <v>0</v>
      </c>
      <c r="H6456">
        <v>4.1258254051208496</v>
      </c>
      <c r="I6456">
        <v>0</v>
      </c>
      <c r="J6456">
        <f>ROUND(Table1[[#This Row],[Discharge Time (s)]]/3600,3)</f>
        <v>0</v>
      </c>
    </row>
    <row r="6457" spans="1:10" hidden="1">
      <c r="A6457" t="s">
        <v>11</v>
      </c>
      <c r="B6457">
        <v>8</v>
      </c>
      <c r="C6457">
        <v>385</v>
      </c>
      <c r="D6457" t="str">
        <f>IF(OR(MOD((Table1[[#This Row],[Cycle]])-1,8)=0,Table1[[#This Row],[Cycle]]=1),"Yes","No")</f>
        <v>Yes</v>
      </c>
      <c r="E6457">
        <v>1.981286170803E-2</v>
      </c>
      <c r="F6457">
        <f t="shared" si="109"/>
        <v>19.812861708029999</v>
      </c>
      <c r="H6457">
        <v>4.1258254051208496</v>
      </c>
      <c r="I6457">
        <v>122920.78120432164</v>
      </c>
      <c r="J6457">
        <f>ROUND(Table1[[#This Row],[Discharge Time (s)]]/3600,3)</f>
        <v>34.145000000000003</v>
      </c>
    </row>
    <row r="6458" spans="1:10" hidden="1">
      <c r="A6458" t="s">
        <v>11</v>
      </c>
      <c r="B6458">
        <v>8</v>
      </c>
      <c r="C6458">
        <v>386</v>
      </c>
      <c r="D6458" t="str">
        <f>IF(OR(MOD((Table1[[#This Row],[Cycle]])-1,8)=0,Table1[[#This Row],[Cycle]]=1),"Yes","No")</f>
        <v>No</v>
      </c>
      <c r="E6458">
        <v>1.0065142699327E-2</v>
      </c>
      <c r="F6458">
        <f t="shared" si="109"/>
        <v>10.065142699327</v>
      </c>
      <c r="H6458">
        <v>4.1300396919250488</v>
      </c>
      <c r="I6458">
        <v>57602.005794811645</v>
      </c>
      <c r="J6458">
        <f>ROUND(Table1[[#This Row],[Discharge Time (s)]]/3600,3)</f>
        <v>16.001000000000001</v>
      </c>
    </row>
    <row r="6459" spans="1:10" hidden="1">
      <c r="A6459" t="s">
        <v>11</v>
      </c>
      <c r="B6459">
        <v>8</v>
      </c>
      <c r="C6459">
        <v>387</v>
      </c>
      <c r="D6459" t="str">
        <f>IF(OR(MOD((Table1[[#This Row],[Cycle]])-1,8)=0,Table1[[#This Row],[Cycle]]=1),"Yes","No")</f>
        <v>No</v>
      </c>
      <c r="E6459">
        <v>1.0065682879895E-2</v>
      </c>
      <c r="F6459">
        <f t="shared" si="109"/>
        <v>10.065682879895</v>
      </c>
      <c r="H6459">
        <v>4.0002727508544922</v>
      </c>
      <c r="I6459">
        <v>57600.039689325538</v>
      </c>
      <c r="J6459">
        <f>ROUND(Table1[[#This Row],[Discharge Time (s)]]/3600,3)</f>
        <v>16</v>
      </c>
    </row>
    <row r="6460" spans="1:10" hidden="1">
      <c r="A6460" t="s">
        <v>11</v>
      </c>
      <c r="B6460">
        <v>8</v>
      </c>
      <c r="C6460">
        <v>388</v>
      </c>
      <c r="D6460" t="str">
        <f>IF(OR(MOD((Table1[[#This Row],[Cycle]])-1,8)=0,Table1[[#This Row],[Cycle]]=1),"Yes","No")</f>
        <v>No</v>
      </c>
      <c r="E6460">
        <v>1.0067336208639E-2</v>
      </c>
      <c r="F6460">
        <f t="shared" si="109"/>
        <v>10.067336208639</v>
      </c>
      <c r="H6460">
        <v>4.1237215995788574</v>
      </c>
      <c r="I6460">
        <v>57600.039741539338</v>
      </c>
      <c r="J6460">
        <f>ROUND(Table1[[#This Row],[Discharge Time (s)]]/3600,3)</f>
        <v>16</v>
      </c>
    </row>
    <row r="6461" spans="1:10" hidden="1">
      <c r="A6461" t="s">
        <v>11</v>
      </c>
      <c r="B6461">
        <v>8</v>
      </c>
      <c r="C6461">
        <v>389</v>
      </c>
      <c r="D6461" t="str">
        <f>IF(OR(MOD((Table1[[#This Row],[Cycle]])-1,8)=0,Table1[[#This Row],[Cycle]]=1),"Yes","No")</f>
        <v>No</v>
      </c>
      <c r="E6461">
        <v>1.0067075503655E-2</v>
      </c>
      <c r="F6461">
        <f t="shared" si="109"/>
        <v>10.067075503654999</v>
      </c>
      <c r="H6461">
        <v>4.0819334983825684</v>
      </c>
      <c r="I6461">
        <v>57600.039619635936</v>
      </c>
      <c r="J6461">
        <f>ROUND(Table1[[#This Row],[Discharge Time (s)]]/3600,3)</f>
        <v>16</v>
      </c>
    </row>
    <row r="6462" spans="1:10" hidden="1">
      <c r="A6462" t="s">
        <v>11</v>
      </c>
      <c r="B6462">
        <v>8</v>
      </c>
      <c r="C6462">
        <v>390</v>
      </c>
      <c r="D6462" t="str">
        <f>IF(OR(MOD((Table1[[#This Row],[Cycle]])-1,8)=0,Table1[[#This Row],[Cycle]]=1),"Yes","No")</f>
        <v>No</v>
      </c>
      <c r="E6462">
        <v>1.0065646972614001E-2</v>
      </c>
      <c r="F6462">
        <f t="shared" si="109"/>
        <v>10.065646972614001</v>
      </c>
      <c r="H6462">
        <v>4.084017276763916</v>
      </c>
      <c r="I6462">
        <v>57602.005588389293</v>
      </c>
      <c r="J6462">
        <f>ROUND(Table1[[#This Row],[Discharge Time (s)]]/3600,3)</f>
        <v>16.001000000000001</v>
      </c>
    </row>
    <row r="6463" spans="1:10" hidden="1">
      <c r="A6463" t="s">
        <v>11</v>
      </c>
      <c r="B6463">
        <v>8</v>
      </c>
      <c r="C6463">
        <v>391</v>
      </c>
      <c r="D6463" t="str">
        <f>IF(OR(MOD((Table1[[#This Row],[Cycle]])-1,8)=0,Table1[[#This Row],[Cycle]]=1),"Yes","No")</f>
        <v>No</v>
      </c>
      <c r="E6463">
        <v>1.0060240571970001E-2</v>
      </c>
      <c r="F6463">
        <f t="shared" si="109"/>
        <v>10.060240571970001</v>
      </c>
      <c r="H6463">
        <v>4.0798521041870117</v>
      </c>
      <c r="I6463">
        <v>57602.005579157325</v>
      </c>
      <c r="J6463">
        <f>ROUND(Table1[[#This Row],[Discharge Time (s)]]/3600,3)</f>
        <v>16.001000000000001</v>
      </c>
    </row>
    <row r="6464" spans="1:10" hidden="1">
      <c r="A6464" t="s">
        <v>11</v>
      </c>
      <c r="B6464">
        <v>8</v>
      </c>
      <c r="C6464">
        <v>392</v>
      </c>
      <c r="D6464" t="str">
        <f>IF(OR(MOD((Table1[[#This Row],[Cycle]])-1,8)=0,Table1[[#This Row],[Cycle]]=1),"Yes","No")</f>
        <v>No</v>
      </c>
      <c r="E6464">
        <v>0</v>
      </c>
      <c r="F6464">
        <f t="shared" si="109"/>
        <v>0</v>
      </c>
      <c r="H6464">
        <v>4.0798521041870117</v>
      </c>
      <c r="I6464">
        <v>0</v>
      </c>
      <c r="J6464">
        <f>ROUND(Table1[[#This Row],[Discharge Time (s)]]/3600,3)</f>
        <v>0</v>
      </c>
    </row>
    <row r="6465" spans="1:10">
      <c r="A6465" t="s">
        <v>10</v>
      </c>
      <c r="B6465">
        <v>1</v>
      </c>
      <c r="C6465">
        <v>415</v>
      </c>
      <c r="D6465" t="str">
        <f>IF(OR(MOD((Table1[[#This Row],[Cycle]])-1,8)=0,Table1[[#This Row],[Cycle]]=1),"Yes","No")</f>
        <v>No</v>
      </c>
      <c r="E6465">
        <v>1.1653785971945E-2</v>
      </c>
      <c r="F6465">
        <f>1000*E6465</f>
        <v>11.653785971945</v>
      </c>
      <c r="H6465">
        <v>0</v>
      </c>
      <c r="I6465">
        <v>4335243.4241008786</v>
      </c>
      <c r="J6465">
        <f>ROUND(Table1[[#This Row],[Discharge Time (s)]]/3600,3)</f>
        <v>1204.2339999999999</v>
      </c>
    </row>
    <row r="6466" spans="1:10">
      <c r="A6466" t="s">
        <v>10</v>
      </c>
      <c r="B6466">
        <v>1</v>
      </c>
      <c r="C6466">
        <v>416</v>
      </c>
      <c r="D6466" t="str">
        <f>IF(OR(MOD((Table1[[#This Row],[Cycle]])-1,8)=0,Table1[[#This Row],[Cycle]]=1),"Yes","No")</f>
        <v>No</v>
      </c>
      <c r="E6466">
        <v>0</v>
      </c>
      <c r="F6466">
        <f t="shared" ref="F6466:F6486" si="110">1000*E6466</f>
        <v>0</v>
      </c>
      <c r="H6466">
        <v>0</v>
      </c>
      <c r="I6466">
        <v>0</v>
      </c>
      <c r="J6466">
        <f>ROUND(Table1[[#This Row],[Discharge Time (s)]]/3600,3)</f>
        <v>0</v>
      </c>
    </row>
    <row r="6467" spans="1:10">
      <c r="A6467" t="s">
        <v>10</v>
      </c>
      <c r="B6467">
        <v>1</v>
      </c>
      <c r="C6467">
        <v>417</v>
      </c>
      <c r="D6467" t="str">
        <f>IF(OR(MOD((Table1[[#This Row],[Cycle]])-1,8)=0,Table1[[#This Row],[Cycle]]=1),"Yes","No")</f>
        <v>Yes</v>
      </c>
      <c r="E6467">
        <v>1.5058515819362E-2</v>
      </c>
      <c r="F6467">
        <f t="shared" si="110"/>
        <v>15.058515819362</v>
      </c>
      <c r="H6467">
        <v>2.2858147621154785</v>
      </c>
      <c r="I6467">
        <v>91511.145191717791</v>
      </c>
      <c r="J6467">
        <f>ROUND(Table1[[#This Row],[Discharge Time (s)]]/3600,3)</f>
        <v>25.42</v>
      </c>
    </row>
    <row r="6468" spans="1:10">
      <c r="A6468" t="s">
        <v>10</v>
      </c>
      <c r="B6468">
        <v>1</v>
      </c>
      <c r="C6468">
        <f>C6467+1</f>
        <v>418</v>
      </c>
      <c r="D6468" t="str">
        <f>IF(OR(MOD((Table1[[#This Row],[Cycle]])-1,8)=0,Table1[[#This Row],[Cycle]]=1),"Yes","No")</f>
        <v>No</v>
      </c>
      <c r="E6468">
        <v>1.0032258095195999E-2</v>
      </c>
      <c r="F6468">
        <f t="shared" si="110"/>
        <v>10.032258095195999</v>
      </c>
      <c r="H6468">
        <v>2.4164526462554932</v>
      </c>
      <c r="I6468">
        <v>57601.978465859429</v>
      </c>
      <c r="J6468">
        <f>ROUND(Table1[[#This Row],[Discharge Time (s)]]/3600,3)</f>
        <v>16.001000000000001</v>
      </c>
    </row>
    <row r="6469" spans="1:10">
      <c r="A6469" t="s">
        <v>10</v>
      </c>
      <c r="B6469">
        <v>1</v>
      </c>
      <c r="C6469">
        <f t="shared" ref="C6469:C6532" si="111">C6468+1</f>
        <v>419</v>
      </c>
      <c r="D6469" t="str">
        <f>IF(OR(MOD((Table1[[#This Row],[Cycle]])-1,8)=0,Table1[[#This Row],[Cycle]]=1),"Yes","No")</f>
        <v>No</v>
      </c>
      <c r="E6469">
        <v>1.0025613595232E-2</v>
      </c>
      <c r="F6469">
        <f t="shared" si="110"/>
        <v>10.025613595232</v>
      </c>
      <c r="H6469">
        <v>2.3285815715789795</v>
      </c>
      <c r="I6469">
        <v>57600.009730299367</v>
      </c>
      <c r="J6469">
        <f>ROUND(Table1[[#This Row],[Discharge Time (s)]]/3600,3)</f>
        <v>16</v>
      </c>
    </row>
    <row r="6470" spans="1:10">
      <c r="A6470" t="s">
        <v>10</v>
      </c>
      <c r="B6470">
        <v>1</v>
      </c>
      <c r="C6470">
        <f t="shared" si="111"/>
        <v>420</v>
      </c>
      <c r="D6470" t="str">
        <f>IF(OR(MOD((Table1[[#This Row],[Cycle]])-1,8)=0,Table1[[#This Row],[Cycle]]=1),"Yes","No")</f>
        <v>No</v>
      </c>
      <c r="E6470">
        <v>1.0041702505249999E-2</v>
      </c>
      <c r="F6470">
        <f t="shared" si="110"/>
        <v>10.041702505249999</v>
      </c>
      <c r="H6470">
        <v>2.2430040836334229</v>
      </c>
      <c r="I6470">
        <v>57601.975784314418</v>
      </c>
      <c r="J6470">
        <f>ROUND(Table1[[#This Row],[Discharge Time (s)]]/3600,3)</f>
        <v>16.001000000000001</v>
      </c>
    </row>
    <row r="6471" spans="1:10">
      <c r="A6471" t="s">
        <v>10</v>
      </c>
      <c r="B6471">
        <v>1</v>
      </c>
      <c r="C6471">
        <f t="shared" si="111"/>
        <v>421</v>
      </c>
      <c r="D6471" t="str">
        <f>IF(OR(MOD((Table1[[#This Row],[Cycle]])-1,8)=0,Table1[[#This Row],[Cycle]]=1),"Yes","No")</f>
        <v>No</v>
      </c>
      <c r="E6471">
        <v>1.0035101865703E-2</v>
      </c>
      <c r="F6471">
        <f t="shared" si="110"/>
        <v>10.035101865703</v>
      </c>
      <c r="H6471">
        <v>2.2858147621154785</v>
      </c>
      <c r="I6471">
        <v>57601.984604072655</v>
      </c>
      <c r="J6471">
        <f>ROUND(Table1[[#This Row],[Discharge Time (s)]]/3600,3)</f>
        <v>16.001000000000001</v>
      </c>
    </row>
    <row r="6472" spans="1:10">
      <c r="A6472" t="s">
        <v>10</v>
      </c>
      <c r="B6472">
        <v>1</v>
      </c>
      <c r="C6472">
        <f t="shared" si="111"/>
        <v>422</v>
      </c>
      <c r="D6472" t="str">
        <f>IF(OR(MOD((Table1[[#This Row],[Cycle]])-1,8)=0,Table1[[#This Row],[Cycle]]=1),"Yes","No")</f>
        <v>No</v>
      </c>
      <c r="E6472">
        <v>1.0035455015625999E-2</v>
      </c>
      <c r="F6472">
        <f t="shared" si="110"/>
        <v>10.035455015625999</v>
      </c>
      <c r="H6472">
        <v>2.3713047504425049</v>
      </c>
      <c r="I6472">
        <v>57600.009744347895</v>
      </c>
      <c r="J6472">
        <f>ROUND(Table1[[#This Row],[Discharge Time (s)]]/3600,3)</f>
        <v>16</v>
      </c>
    </row>
    <row r="6473" spans="1:10">
      <c r="A6473" t="s">
        <v>10</v>
      </c>
      <c r="B6473">
        <v>1</v>
      </c>
      <c r="C6473">
        <f t="shared" si="111"/>
        <v>423</v>
      </c>
      <c r="D6473" t="str">
        <f>IF(OR(MOD((Table1[[#This Row],[Cycle]])-1,8)=0,Table1[[#This Row],[Cycle]]=1),"Yes","No")</f>
        <v>No</v>
      </c>
      <c r="E6473">
        <v>1.0034093556469999E-2</v>
      </c>
      <c r="F6473">
        <f t="shared" si="110"/>
        <v>10.034093556469999</v>
      </c>
      <c r="H6473">
        <v>2.2858147621154785</v>
      </c>
      <c r="I6473">
        <v>57600.009670987143</v>
      </c>
      <c r="J6473">
        <f>ROUND(Table1[[#This Row],[Discharge Time (s)]]/3600,3)</f>
        <v>16</v>
      </c>
    </row>
    <row r="6474" spans="1:10">
      <c r="A6474" t="s">
        <v>10</v>
      </c>
      <c r="B6474">
        <v>1</v>
      </c>
      <c r="C6474">
        <f t="shared" si="111"/>
        <v>424</v>
      </c>
      <c r="D6474" t="str">
        <f>IF(OR(MOD((Table1[[#This Row],[Cycle]])-1,8)=0,Table1[[#This Row],[Cycle]]=1),"Yes","No")</f>
        <v>No</v>
      </c>
      <c r="E6474">
        <v>0</v>
      </c>
      <c r="F6474">
        <f t="shared" si="110"/>
        <v>0</v>
      </c>
      <c r="H6474">
        <v>2.2858147621154785</v>
      </c>
      <c r="I6474">
        <v>0</v>
      </c>
      <c r="J6474">
        <f>ROUND(Table1[[#This Row],[Discharge Time (s)]]/3600,3)</f>
        <v>0</v>
      </c>
    </row>
    <row r="6475" spans="1:10">
      <c r="A6475" t="s">
        <v>10</v>
      </c>
      <c r="B6475">
        <v>1</v>
      </c>
      <c r="C6475">
        <f t="shared" si="111"/>
        <v>425</v>
      </c>
      <c r="D6475" t="str">
        <f>IF(OR(MOD((Table1[[#This Row],[Cycle]])-1,8)=0,Table1[[#This Row],[Cycle]]=1),"Yes","No")</f>
        <v>Yes</v>
      </c>
      <c r="E6475">
        <v>1.5041644774238E-2</v>
      </c>
      <c r="F6475">
        <f t="shared" si="110"/>
        <v>15.041644774238</v>
      </c>
      <c r="H6475">
        <v>2.2430040836334229</v>
      </c>
      <c r="I6475">
        <v>91336.61390904992</v>
      </c>
      <c r="J6475">
        <f>ROUND(Table1[[#This Row],[Discharge Time (s)]]/3600,3)</f>
        <v>25.370999999999999</v>
      </c>
    </row>
    <row r="6476" spans="1:10">
      <c r="A6476" t="s">
        <v>10</v>
      </c>
      <c r="B6476">
        <v>1</v>
      </c>
      <c r="C6476">
        <f t="shared" si="111"/>
        <v>426</v>
      </c>
      <c r="D6476" t="str">
        <f>IF(OR(MOD((Table1[[#This Row],[Cycle]])-1,8)=0,Table1[[#This Row],[Cycle]]=1),"Yes","No")</f>
        <v>No</v>
      </c>
      <c r="E6476">
        <v>1.0030865656849E-2</v>
      </c>
      <c r="F6476">
        <f t="shared" si="110"/>
        <v>10.030865656849</v>
      </c>
      <c r="H6476">
        <v>2.3309650421142578</v>
      </c>
      <c r="I6476">
        <v>57601.97589082957</v>
      </c>
      <c r="J6476">
        <f>ROUND(Table1[[#This Row],[Discharge Time (s)]]/3600,3)</f>
        <v>16.001000000000001</v>
      </c>
    </row>
    <row r="6477" spans="1:10">
      <c r="A6477" t="s">
        <v>10</v>
      </c>
      <c r="B6477">
        <v>1</v>
      </c>
      <c r="C6477">
        <f t="shared" si="111"/>
        <v>427</v>
      </c>
      <c r="D6477" t="str">
        <f>IF(OR(MOD((Table1[[#This Row],[Cycle]])-1,8)=0,Table1[[#This Row],[Cycle]]=1),"Yes","No")</f>
        <v>No</v>
      </c>
      <c r="E6477">
        <v>1.0032374417984E-2</v>
      </c>
      <c r="F6477">
        <f t="shared" si="110"/>
        <v>10.032374417984</v>
      </c>
      <c r="H6477">
        <v>2.3713047504425049</v>
      </c>
      <c r="I6477">
        <v>57601.975744734824</v>
      </c>
      <c r="J6477">
        <f>ROUND(Table1[[#This Row],[Discharge Time (s)]]/3600,3)</f>
        <v>16.001000000000001</v>
      </c>
    </row>
    <row r="6478" spans="1:10">
      <c r="A6478" t="s">
        <v>10</v>
      </c>
      <c r="B6478">
        <v>1</v>
      </c>
      <c r="C6478">
        <f t="shared" si="111"/>
        <v>428</v>
      </c>
      <c r="D6478" t="str">
        <f>IF(OR(MOD((Table1[[#This Row],[Cycle]])-1,8)=0,Table1[[#This Row],[Cycle]]=1),"Yes","No")</f>
        <v>No</v>
      </c>
      <c r="E6478">
        <v>1.0035384095554999E-2</v>
      </c>
      <c r="F6478">
        <f t="shared" si="110"/>
        <v>10.035384095554999</v>
      </c>
      <c r="H6478">
        <v>2.3273918628692627</v>
      </c>
      <c r="I6478">
        <v>57601.975550583869</v>
      </c>
      <c r="J6478">
        <f>ROUND(Table1[[#This Row],[Discharge Time (s)]]/3600,3)</f>
        <v>16.001000000000001</v>
      </c>
    </row>
    <row r="6479" spans="1:10">
      <c r="A6479" t="s">
        <v>10</v>
      </c>
      <c r="B6479">
        <v>1</v>
      </c>
      <c r="C6479">
        <f t="shared" si="111"/>
        <v>429</v>
      </c>
      <c r="D6479" t="str">
        <f>IF(OR(MOD((Table1[[#This Row],[Cycle]])-1,8)=0,Table1[[#This Row],[Cycle]]=1),"Yes","No")</f>
        <v>No</v>
      </c>
      <c r="E6479">
        <v>1.0033372053502E-2</v>
      </c>
      <c r="F6479">
        <f t="shared" si="110"/>
        <v>10.033372053502001</v>
      </c>
      <c r="H6479">
        <v>2.2407104969024658</v>
      </c>
      <c r="I6479">
        <v>57601.975550446266</v>
      </c>
      <c r="J6479">
        <f>ROUND(Table1[[#This Row],[Discharge Time (s)]]/3600,3)</f>
        <v>16.001000000000001</v>
      </c>
    </row>
    <row r="6480" spans="1:10">
      <c r="A6480" t="s">
        <v>10</v>
      </c>
      <c r="B6480">
        <v>1</v>
      </c>
      <c r="C6480">
        <f t="shared" si="111"/>
        <v>430</v>
      </c>
      <c r="D6480" t="str">
        <f>IF(OR(MOD((Table1[[#This Row],[Cycle]])-1,8)=0,Table1[[#This Row],[Cycle]]=1),"Yes","No")</f>
        <v>No</v>
      </c>
      <c r="E6480">
        <v>1.0031225526664999E-2</v>
      </c>
      <c r="F6480">
        <f t="shared" si="110"/>
        <v>10.031225526664999</v>
      </c>
      <c r="H6480">
        <v>2.3285815715789795</v>
      </c>
      <c r="I6480">
        <v>57601.975503689231</v>
      </c>
      <c r="J6480">
        <f>ROUND(Table1[[#This Row],[Discharge Time (s)]]/3600,3)</f>
        <v>16.001000000000001</v>
      </c>
    </row>
    <row r="6481" spans="1:10">
      <c r="A6481" t="s">
        <v>10</v>
      </c>
      <c r="B6481">
        <v>1</v>
      </c>
      <c r="C6481">
        <f t="shared" si="111"/>
        <v>431</v>
      </c>
      <c r="D6481" t="str">
        <f>IF(OR(MOD((Table1[[#This Row],[Cycle]])-1,8)=0,Table1[[#This Row],[Cycle]]=1),"Yes","No")</f>
        <v>No</v>
      </c>
      <c r="E6481">
        <v>1.003174690891E-2</v>
      </c>
      <c r="F6481">
        <f t="shared" si="110"/>
        <v>10.03174690891</v>
      </c>
      <c r="H6481">
        <v>2.3297727108001709</v>
      </c>
      <c r="I6481">
        <v>57601.975520180888</v>
      </c>
      <c r="J6481">
        <f>ROUND(Table1[[#This Row],[Discharge Time (s)]]/3600,3)</f>
        <v>16.001000000000001</v>
      </c>
    </row>
    <row r="6482" spans="1:10">
      <c r="A6482" t="s">
        <v>10</v>
      </c>
      <c r="B6482">
        <v>1</v>
      </c>
      <c r="C6482">
        <f t="shared" si="111"/>
        <v>432</v>
      </c>
      <c r="D6482" t="str">
        <f>IF(OR(MOD((Table1[[#This Row],[Cycle]])-1,8)=0,Table1[[#This Row],[Cycle]]=1),"Yes","No")</f>
        <v>No</v>
      </c>
      <c r="E6482">
        <v>0</v>
      </c>
      <c r="F6482">
        <f t="shared" si="110"/>
        <v>0</v>
      </c>
      <c r="H6482">
        <v>2.3297727108001709</v>
      </c>
      <c r="I6482">
        <v>0</v>
      </c>
      <c r="J6482">
        <f>ROUND(Table1[[#This Row],[Discharge Time (s)]]/3600,3)</f>
        <v>0</v>
      </c>
    </row>
    <row r="6483" spans="1:10">
      <c r="A6483" t="s">
        <v>10</v>
      </c>
      <c r="B6483">
        <v>1</v>
      </c>
      <c r="C6483">
        <f t="shared" si="111"/>
        <v>433</v>
      </c>
      <c r="D6483" t="str">
        <f>IF(OR(MOD((Table1[[#This Row],[Cycle]])-1,8)=0,Table1[[#This Row],[Cycle]]=1),"Yes","No")</f>
        <v>Yes</v>
      </c>
      <c r="E6483">
        <v>1.5017629079224E-2</v>
      </c>
      <c r="F6483">
        <f t="shared" si="110"/>
        <v>15.017629079223999</v>
      </c>
      <c r="H6483">
        <v>2.3273918628692627</v>
      </c>
      <c r="I6483">
        <v>91219.570097063348</v>
      </c>
      <c r="J6483">
        <f>ROUND(Table1[[#This Row],[Discharge Time (s)]]/3600,3)</f>
        <v>25.338999999999999</v>
      </c>
    </row>
    <row r="6484" spans="1:10">
      <c r="A6484" t="s">
        <v>10</v>
      </c>
      <c r="B6484">
        <v>1</v>
      </c>
      <c r="C6484">
        <f t="shared" si="111"/>
        <v>434</v>
      </c>
      <c r="D6484" t="str">
        <f>IF(OR(MOD((Table1[[#This Row],[Cycle]])-1,8)=0,Table1[[#This Row],[Cycle]]=1),"Yes","No")</f>
        <v>No</v>
      </c>
      <c r="E6484">
        <v>1.0033485811058999E-2</v>
      </c>
      <c r="F6484">
        <f t="shared" si="110"/>
        <v>10.033485811059</v>
      </c>
      <c r="H6484">
        <v>2.46038818359375</v>
      </c>
      <c r="I6484">
        <v>57602.038080511913</v>
      </c>
      <c r="J6484">
        <f>ROUND(Table1[[#This Row],[Discharge Time (s)]]/3600,3)</f>
        <v>16.001000000000001</v>
      </c>
    </row>
    <row r="6485" spans="1:10">
      <c r="A6485" t="s">
        <v>10</v>
      </c>
      <c r="B6485">
        <v>1</v>
      </c>
      <c r="C6485">
        <f t="shared" si="111"/>
        <v>435</v>
      </c>
      <c r="D6485" t="str">
        <f>IF(OR(MOD((Table1[[#This Row],[Cycle]])-1,8)=0,Table1[[#This Row],[Cycle]]=1),"Yes","No")</f>
        <v>No</v>
      </c>
      <c r="E6485">
        <v>1.0034491808074E-2</v>
      </c>
      <c r="F6485">
        <f t="shared" si="110"/>
        <v>10.034491808074</v>
      </c>
      <c r="H6485">
        <v>2.2430040836334229</v>
      </c>
      <c r="I6485">
        <v>57601.975249242154</v>
      </c>
      <c r="J6485">
        <f>ROUND(Table1[[#This Row],[Discharge Time (s)]]/3600,3)</f>
        <v>16.001000000000001</v>
      </c>
    </row>
    <row r="6486" spans="1:10">
      <c r="A6486" t="s">
        <v>10</v>
      </c>
      <c r="B6486">
        <v>1</v>
      </c>
      <c r="C6486">
        <f t="shared" si="111"/>
        <v>436</v>
      </c>
      <c r="D6486" t="str">
        <f>IF(OR(MOD((Table1[[#This Row],[Cycle]])-1,8)=0,Table1[[#This Row],[Cycle]]=1),"Yes","No")</f>
        <v>No</v>
      </c>
      <c r="E6486">
        <v>1.0029425205060999E-2</v>
      </c>
      <c r="F6486">
        <f t="shared" si="110"/>
        <v>10.029425205060999</v>
      </c>
      <c r="H6486">
        <v>2.3273918628692627</v>
      </c>
      <c r="I6486">
        <v>57601.982041905736</v>
      </c>
      <c r="J6486">
        <f>ROUND(Table1[[#This Row],[Discharge Time (s)]]/3600,3)</f>
        <v>16.001000000000001</v>
      </c>
    </row>
    <row r="6487" spans="1:10">
      <c r="A6487" t="s">
        <v>10</v>
      </c>
      <c r="B6487">
        <v>1</v>
      </c>
      <c r="C6487">
        <f t="shared" si="111"/>
        <v>437</v>
      </c>
      <c r="D6487" t="str">
        <f>IF(OR(MOD((Table1[[#This Row],[Cycle]])-1,8)=0,Table1[[#This Row],[Cycle]]=1),"Yes","No")</f>
        <v>No</v>
      </c>
      <c r="E6487">
        <v>1.0024962801118999E-2</v>
      </c>
      <c r="F6487">
        <f t="shared" ref="F6487:F6518" si="112">1000*E6487</f>
        <v>10.024962801118999</v>
      </c>
      <c r="H6487">
        <v>2.3713047504425049</v>
      </c>
      <c r="I6487">
        <v>57601.975576131437</v>
      </c>
      <c r="J6487">
        <f>ROUND(Table1[[#This Row],[Discharge Time (s)]]/3600,3)</f>
        <v>16.001000000000001</v>
      </c>
    </row>
    <row r="6488" spans="1:10">
      <c r="A6488" t="s">
        <v>10</v>
      </c>
      <c r="B6488">
        <v>1</v>
      </c>
      <c r="C6488">
        <f t="shared" si="111"/>
        <v>438</v>
      </c>
      <c r="D6488" t="str">
        <f>IF(OR(MOD((Table1[[#This Row],[Cycle]])-1,8)=0,Table1[[#This Row],[Cycle]]=1),"Yes","No")</f>
        <v>No</v>
      </c>
      <c r="E6488">
        <v>1.0031675147255999E-2</v>
      </c>
      <c r="F6488">
        <f t="shared" si="112"/>
        <v>10.031675147255999</v>
      </c>
      <c r="H6488">
        <v>2.2430040836334229</v>
      </c>
      <c r="I6488">
        <v>57601.975788367286</v>
      </c>
      <c r="J6488">
        <f>ROUND(Table1[[#This Row],[Discharge Time (s)]]/3600,3)</f>
        <v>16.001000000000001</v>
      </c>
    </row>
    <row r="6489" spans="1:10">
      <c r="A6489" t="s">
        <v>10</v>
      </c>
      <c r="B6489">
        <v>1</v>
      </c>
      <c r="C6489">
        <f t="shared" si="111"/>
        <v>439</v>
      </c>
      <c r="D6489" t="str">
        <f>IF(OR(MOD((Table1[[#This Row],[Cycle]])-1,8)=0,Table1[[#This Row],[Cycle]]=1),"Yes","No")</f>
        <v>No</v>
      </c>
      <c r="E6489">
        <v>1.0032239270714E-2</v>
      </c>
      <c r="F6489">
        <f t="shared" si="112"/>
        <v>10.032239270713999</v>
      </c>
      <c r="H6489">
        <v>2.4152178764343262</v>
      </c>
      <c r="I6489">
        <v>57601.974177725497</v>
      </c>
      <c r="J6489">
        <f>ROUND(Table1[[#This Row],[Discharge Time (s)]]/3600,3)</f>
        <v>16.001000000000001</v>
      </c>
    </row>
    <row r="6490" spans="1:10">
      <c r="A6490" t="s">
        <v>10</v>
      </c>
      <c r="B6490">
        <v>1</v>
      </c>
      <c r="C6490">
        <f t="shared" si="111"/>
        <v>440</v>
      </c>
      <c r="D6490" t="str">
        <f>IF(OR(MOD((Table1[[#This Row],[Cycle]])-1,8)=0,Table1[[#This Row],[Cycle]]=1),"Yes","No")</f>
        <v>No</v>
      </c>
      <c r="E6490">
        <v>0</v>
      </c>
      <c r="F6490">
        <f t="shared" si="112"/>
        <v>0</v>
      </c>
      <c r="H6490">
        <v>2.4152178764343262</v>
      </c>
      <c r="I6490">
        <v>0</v>
      </c>
      <c r="J6490">
        <f>ROUND(Table1[[#This Row],[Discharge Time (s)]]/3600,3)</f>
        <v>0</v>
      </c>
    </row>
    <row r="6491" spans="1:10">
      <c r="A6491" t="s">
        <v>10</v>
      </c>
      <c r="B6491">
        <v>1</v>
      </c>
      <c r="C6491">
        <f t="shared" si="111"/>
        <v>441</v>
      </c>
      <c r="D6491" t="str">
        <f>IF(OR(MOD((Table1[[#This Row],[Cycle]])-1,8)=0,Table1[[#This Row],[Cycle]]=1),"Yes","No")</f>
        <v>Yes</v>
      </c>
      <c r="E6491">
        <v>1.4979682683325999E-2</v>
      </c>
      <c r="F6491">
        <f t="shared" si="112"/>
        <v>14.979682683325999</v>
      </c>
      <c r="H6491">
        <v>2.2858147621154785</v>
      </c>
      <c r="I6491">
        <v>90966.263149850201</v>
      </c>
      <c r="J6491">
        <f>ROUND(Table1[[#This Row],[Discharge Time (s)]]/3600,3)</f>
        <v>25.268000000000001</v>
      </c>
    </row>
    <row r="6492" spans="1:10">
      <c r="A6492" t="s">
        <v>10</v>
      </c>
      <c r="B6492">
        <v>1</v>
      </c>
      <c r="C6492">
        <f t="shared" si="111"/>
        <v>442</v>
      </c>
      <c r="D6492" t="str">
        <f>IF(OR(MOD((Table1[[#This Row],[Cycle]])-1,8)=0,Table1[[#This Row],[Cycle]]=1),"Yes","No")</f>
        <v>No</v>
      </c>
      <c r="E6492">
        <v>1.0032237413096E-2</v>
      </c>
      <c r="F6492">
        <f t="shared" si="112"/>
        <v>10.032237413096</v>
      </c>
      <c r="H6492">
        <v>2.46038818359375</v>
      </c>
      <c r="I6492">
        <v>57600.009844498818</v>
      </c>
      <c r="J6492">
        <f>ROUND(Table1[[#This Row],[Discharge Time (s)]]/3600,3)</f>
        <v>16</v>
      </c>
    </row>
    <row r="6493" spans="1:10">
      <c r="A6493" t="s">
        <v>10</v>
      </c>
      <c r="B6493">
        <v>1</v>
      </c>
      <c r="C6493">
        <f t="shared" si="111"/>
        <v>443</v>
      </c>
      <c r="D6493" t="str">
        <f>IF(OR(MOD((Table1[[#This Row],[Cycle]])-1,8)=0,Table1[[#This Row],[Cycle]]=1),"Yes","No")</f>
        <v>No</v>
      </c>
      <c r="E6493">
        <v>1.0027645548170001E-2</v>
      </c>
      <c r="F6493">
        <f t="shared" si="112"/>
        <v>10.027645548170002</v>
      </c>
      <c r="H6493">
        <v>2.3713047504425049</v>
      </c>
      <c r="I6493">
        <v>57600.009333663838</v>
      </c>
      <c r="J6493">
        <f>ROUND(Table1[[#This Row],[Discharge Time (s)]]/3600,3)</f>
        <v>16</v>
      </c>
    </row>
    <row r="6494" spans="1:10">
      <c r="A6494" t="s">
        <v>10</v>
      </c>
      <c r="B6494">
        <v>1</v>
      </c>
      <c r="C6494">
        <f t="shared" si="111"/>
        <v>444</v>
      </c>
      <c r="D6494" t="str">
        <f>IF(OR(MOD((Table1[[#This Row],[Cycle]])-1,8)=0,Table1[[#This Row],[Cycle]]=1),"Yes","No")</f>
        <v>No</v>
      </c>
      <c r="E6494">
        <v>1.0021773414302E-2</v>
      </c>
      <c r="F6494">
        <f t="shared" si="112"/>
        <v>10.021773414302</v>
      </c>
      <c r="H6494">
        <v>2.3285815715789795</v>
      </c>
      <c r="I6494">
        <v>57601.975627652093</v>
      </c>
      <c r="J6494">
        <f>ROUND(Table1[[#This Row],[Discharge Time (s)]]/3600,3)</f>
        <v>16.001000000000001</v>
      </c>
    </row>
    <row r="6495" spans="1:10">
      <c r="A6495" t="s">
        <v>10</v>
      </c>
      <c r="B6495">
        <v>1</v>
      </c>
      <c r="C6495">
        <f t="shared" si="111"/>
        <v>445</v>
      </c>
      <c r="D6495" t="str">
        <f>IF(OR(MOD((Table1[[#This Row],[Cycle]])-1,8)=0,Table1[[#This Row],[Cycle]]=1),"Yes","No")</f>
        <v>No</v>
      </c>
      <c r="E6495">
        <v>1.0030575135133E-2</v>
      </c>
      <c r="F6495">
        <f t="shared" si="112"/>
        <v>10.030575135133001</v>
      </c>
      <c r="H6495">
        <v>2.3273918628692627</v>
      </c>
      <c r="I6495">
        <v>57602.032636928205</v>
      </c>
      <c r="J6495">
        <f>ROUND(Table1[[#This Row],[Discharge Time (s)]]/3600,3)</f>
        <v>16.001000000000001</v>
      </c>
    </row>
    <row r="6496" spans="1:10">
      <c r="A6496" t="s">
        <v>10</v>
      </c>
      <c r="B6496">
        <v>1</v>
      </c>
      <c r="C6496">
        <f t="shared" si="111"/>
        <v>446</v>
      </c>
      <c r="D6496" t="str">
        <f>IF(OR(MOD((Table1[[#This Row],[Cycle]])-1,8)=0,Table1[[#This Row],[Cycle]]=1),"Yes","No")</f>
        <v>No</v>
      </c>
      <c r="E6496">
        <v>1.0025961614167999E-2</v>
      </c>
      <c r="F6496">
        <f t="shared" si="112"/>
        <v>10.025961614167999</v>
      </c>
      <c r="H6496">
        <v>2.2869846820831299</v>
      </c>
      <c r="I6496">
        <v>57602.004296807398</v>
      </c>
      <c r="J6496">
        <f>ROUND(Table1[[#This Row],[Discharge Time (s)]]/3600,3)</f>
        <v>16.001000000000001</v>
      </c>
    </row>
    <row r="6497" spans="1:10">
      <c r="A6497" t="s">
        <v>10</v>
      </c>
      <c r="B6497">
        <v>1</v>
      </c>
      <c r="C6497">
        <f t="shared" si="111"/>
        <v>447</v>
      </c>
      <c r="D6497" t="str">
        <f>IF(OR(MOD((Table1[[#This Row],[Cycle]])-1,8)=0,Table1[[#This Row],[Cycle]]=1),"Yes","No")</f>
        <v>No</v>
      </c>
      <c r="E6497">
        <v>1.0023023998107001E-2</v>
      </c>
      <c r="F6497">
        <f t="shared" si="112"/>
        <v>10.023023998107</v>
      </c>
      <c r="H6497">
        <v>0</v>
      </c>
      <c r="I6497">
        <v>57600.036962648737</v>
      </c>
      <c r="J6497">
        <f>ROUND(Table1[[#This Row],[Discharge Time (s)]]/3600,3)</f>
        <v>16</v>
      </c>
    </row>
    <row r="6498" spans="1:10">
      <c r="A6498" t="s">
        <v>10</v>
      </c>
      <c r="B6498">
        <v>1</v>
      </c>
      <c r="C6498">
        <f t="shared" si="111"/>
        <v>448</v>
      </c>
      <c r="D6498" t="str">
        <f>IF(OR(MOD((Table1[[#This Row],[Cycle]])-1,8)=0,Table1[[#This Row],[Cycle]]=1),"Yes","No")</f>
        <v>No</v>
      </c>
      <c r="E6498">
        <v>0</v>
      </c>
      <c r="F6498">
        <f t="shared" si="112"/>
        <v>0</v>
      </c>
      <c r="H6498">
        <v>0</v>
      </c>
      <c r="I6498">
        <v>0</v>
      </c>
      <c r="J6498">
        <f>ROUND(Table1[[#This Row],[Discharge Time (s)]]/3600,3)</f>
        <v>0</v>
      </c>
    </row>
    <row r="6499" spans="1:10">
      <c r="A6499" t="s">
        <v>10</v>
      </c>
      <c r="B6499">
        <v>1</v>
      </c>
      <c r="C6499">
        <f t="shared" si="111"/>
        <v>449</v>
      </c>
      <c r="D6499" t="str">
        <f>IF(OR(MOD((Table1[[#This Row],[Cycle]])-1,8)=0,Table1[[#This Row],[Cycle]]=1),"Yes","No")</f>
        <v>Yes</v>
      </c>
      <c r="E6499">
        <v>1.4953715705684E-2</v>
      </c>
      <c r="F6499">
        <f t="shared" si="112"/>
        <v>14.953715705684001</v>
      </c>
      <c r="H6499">
        <v>2.2858147621154785</v>
      </c>
      <c r="I6499">
        <v>90734.498583277717</v>
      </c>
      <c r="J6499">
        <f>ROUND(Table1[[#This Row],[Discharge Time (s)]]/3600,3)</f>
        <v>25.204000000000001</v>
      </c>
    </row>
    <row r="6500" spans="1:10">
      <c r="A6500" t="s">
        <v>10</v>
      </c>
      <c r="B6500">
        <v>1</v>
      </c>
      <c r="C6500">
        <f t="shared" si="111"/>
        <v>450</v>
      </c>
      <c r="D6500" t="str">
        <f>IF(OR(MOD((Table1[[#This Row],[Cycle]])-1,8)=0,Table1[[#This Row],[Cycle]]=1),"Yes","No")</f>
        <v>No</v>
      </c>
      <c r="E6500">
        <v>1.0035010500215999E-2</v>
      </c>
      <c r="F6500">
        <f t="shared" si="112"/>
        <v>10.035010500216</v>
      </c>
      <c r="H6500">
        <v>2.4176886081695557</v>
      </c>
      <c r="I6500">
        <v>57601.976090383083</v>
      </c>
      <c r="J6500">
        <f>ROUND(Table1[[#This Row],[Discharge Time (s)]]/3600,3)</f>
        <v>16.001000000000001</v>
      </c>
    </row>
    <row r="6501" spans="1:10">
      <c r="A6501" t="s">
        <v>10</v>
      </c>
      <c r="B6501">
        <v>1</v>
      </c>
      <c r="C6501">
        <f t="shared" si="111"/>
        <v>451</v>
      </c>
      <c r="D6501" t="str">
        <f>IF(OR(MOD((Table1[[#This Row],[Cycle]])-1,8)=0,Table1[[#This Row],[Cycle]]=1),"Yes","No")</f>
        <v>No</v>
      </c>
      <c r="E6501">
        <v>1.0030213378363999E-2</v>
      </c>
      <c r="F6501">
        <f t="shared" si="112"/>
        <v>10.030213378364</v>
      </c>
      <c r="H6501">
        <v>2.3725171089172363</v>
      </c>
      <c r="I6501">
        <v>57602.004310531403</v>
      </c>
      <c r="J6501">
        <f>ROUND(Table1[[#This Row],[Discharge Time (s)]]/3600,3)</f>
        <v>16.001000000000001</v>
      </c>
    </row>
    <row r="6502" spans="1:10">
      <c r="A6502" t="s">
        <v>10</v>
      </c>
      <c r="B6502">
        <v>1</v>
      </c>
      <c r="C6502">
        <f t="shared" si="111"/>
        <v>452</v>
      </c>
      <c r="D6502" t="str">
        <f>IF(OR(MOD((Table1[[#This Row],[Cycle]])-1,8)=0,Table1[[#This Row],[Cycle]]=1),"Yes","No")</f>
        <v>No</v>
      </c>
      <c r="E6502">
        <v>1.0025375615792E-2</v>
      </c>
      <c r="F6502">
        <f t="shared" si="112"/>
        <v>10.025375615792001</v>
      </c>
      <c r="H6502">
        <v>2.3737306594848633</v>
      </c>
      <c r="I6502">
        <v>57601.994336843345</v>
      </c>
      <c r="J6502">
        <f>ROUND(Table1[[#This Row],[Discharge Time (s)]]/3600,3)</f>
        <v>16.001000000000001</v>
      </c>
    </row>
    <row r="6503" spans="1:10">
      <c r="A6503" t="s">
        <v>10</v>
      </c>
      <c r="B6503">
        <v>1</v>
      </c>
      <c r="C6503">
        <f t="shared" si="111"/>
        <v>453</v>
      </c>
      <c r="D6503" t="str">
        <f>IF(OR(MOD((Table1[[#This Row],[Cycle]])-1,8)=0,Table1[[#This Row],[Cycle]]=1),"Yes","No")</f>
        <v>No</v>
      </c>
      <c r="E6503">
        <v>1.0031769515973E-2</v>
      </c>
      <c r="F6503">
        <f t="shared" si="112"/>
        <v>10.031769515973</v>
      </c>
      <c r="H6503">
        <v>2.3737306594848633</v>
      </c>
      <c r="I6503">
        <v>57602.001394494408</v>
      </c>
      <c r="J6503">
        <f>ROUND(Table1[[#This Row],[Discharge Time (s)]]/3600,3)</f>
        <v>16.001000000000001</v>
      </c>
    </row>
    <row r="6504" spans="1:10">
      <c r="A6504" t="s">
        <v>10</v>
      </c>
      <c r="B6504">
        <v>1</v>
      </c>
      <c r="C6504">
        <f t="shared" si="111"/>
        <v>454</v>
      </c>
      <c r="D6504" t="str">
        <f>IF(OR(MOD((Table1[[#This Row],[Cycle]])-1,8)=0,Table1[[#This Row],[Cycle]]=1),"Yes","No")</f>
        <v>No</v>
      </c>
      <c r="E6504">
        <v>1.0031446859747E-2</v>
      </c>
      <c r="F6504">
        <f t="shared" si="112"/>
        <v>10.031446859747</v>
      </c>
      <c r="H6504">
        <v>2.4591310024261475</v>
      </c>
      <c r="I6504">
        <v>57602.017771623883</v>
      </c>
      <c r="J6504">
        <f>ROUND(Table1[[#This Row],[Discharge Time (s)]]/3600,3)</f>
        <v>16.001000000000001</v>
      </c>
    </row>
    <row r="6505" spans="1:10">
      <c r="A6505" t="s">
        <v>10</v>
      </c>
      <c r="B6505">
        <v>1</v>
      </c>
      <c r="C6505">
        <f t="shared" si="111"/>
        <v>455</v>
      </c>
      <c r="D6505" t="str">
        <f>IF(OR(MOD((Table1[[#This Row],[Cycle]])-1,8)=0,Table1[[#This Row],[Cycle]]=1),"Yes","No")</f>
        <v>No</v>
      </c>
      <c r="E6505">
        <v>1.0031664866204999E-2</v>
      </c>
      <c r="F6505">
        <f t="shared" si="112"/>
        <v>10.031664866204999</v>
      </c>
      <c r="H6505">
        <v>2.4152178764343262</v>
      </c>
      <c r="I6505">
        <v>57600.040460238117</v>
      </c>
      <c r="J6505">
        <f>ROUND(Table1[[#This Row],[Discharge Time (s)]]/3600,3)</f>
        <v>16</v>
      </c>
    </row>
    <row r="6506" spans="1:10">
      <c r="A6506" t="s">
        <v>10</v>
      </c>
      <c r="B6506">
        <v>1</v>
      </c>
      <c r="C6506">
        <f t="shared" si="111"/>
        <v>456</v>
      </c>
      <c r="D6506" t="str">
        <f>IF(OR(MOD((Table1[[#This Row],[Cycle]])-1,8)=0,Table1[[#This Row],[Cycle]]=1),"Yes","No")</f>
        <v>No</v>
      </c>
      <c r="E6506">
        <v>0</v>
      </c>
      <c r="F6506">
        <f t="shared" si="112"/>
        <v>0</v>
      </c>
      <c r="H6506">
        <v>2.4152178764343262</v>
      </c>
      <c r="I6506">
        <v>0</v>
      </c>
      <c r="J6506">
        <f>ROUND(Table1[[#This Row],[Discharge Time (s)]]/3600,3)</f>
        <v>0</v>
      </c>
    </row>
    <row r="6507" spans="1:10">
      <c r="A6507" t="s">
        <v>10</v>
      </c>
      <c r="B6507">
        <v>1</v>
      </c>
      <c r="C6507">
        <f t="shared" si="111"/>
        <v>457</v>
      </c>
      <c r="D6507" t="str">
        <f>IF(OR(MOD((Table1[[#This Row],[Cycle]])-1,8)=0,Table1[[#This Row],[Cycle]]=1),"Yes","No")</f>
        <v>Yes</v>
      </c>
      <c r="E6507">
        <v>1.4937441551204999E-2</v>
      </c>
      <c r="F6507">
        <f t="shared" si="112"/>
        <v>14.937441551205</v>
      </c>
      <c r="H6507">
        <v>2.4152178764343262</v>
      </c>
      <c r="I6507">
        <v>90624.972789895517</v>
      </c>
      <c r="J6507">
        <f>ROUND(Table1[[#This Row],[Discharge Time (s)]]/3600,3)</f>
        <v>25.173999999999999</v>
      </c>
    </row>
    <row r="6508" spans="1:10">
      <c r="A6508" t="s">
        <v>10</v>
      </c>
      <c r="B6508">
        <v>1</v>
      </c>
      <c r="C6508">
        <f t="shared" si="111"/>
        <v>458</v>
      </c>
      <c r="D6508" t="str">
        <f>IF(OR(MOD((Table1[[#This Row],[Cycle]])-1,8)=0,Table1[[#This Row],[Cycle]]=1),"Yes","No")</f>
        <v>No</v>
      </c>
      <c r="E6508">
        <v>1.0033526267559E-2</v>
      </c>
      <c r="F6508">
        <f t="shared" si="112"/>
        <v>10.033526267559001</v>
      </c>
      <c r="H6508">
        <v>2.3761615753173828</v>
      </c>
      <c r="I6508">
        <v>57601.975665607795</v>
      </c>
      <c r="J6508">
        <f>ROUND(Table1[[#This Row],[Discharge Time (s)]]/3600,3)</f>
        <v>16.001000000000001</v>
      </c>
    </row>
    <row r="6509" spans="1:10">
      <c r="A6509" t="s">
        <v>10</v>
      </c>
      <c r="B6509">
        <v>1</v>
      </c>
      <c r="C6509">
        <f t="shared" si="111"/>
        <v>459</v>
      </c>
      <c r="D6509" t="str">
        <f>IF(OR(MOD((Table1[[#This Row],[Cycle]])-1,8)=0,Table1[[#This Row],[Cycle]]=1),"Yes","No")</f>
        <v>No</v>
      </c>
      <c r="E6509">
        <v>1.0042488275784E-2</v>
      </c>
      <c r="F6509">
        <f t="shared" si="112"/>
        <v>10.042488275784001</v>
      </c>
      <c r="H6509">
        <v>2.2858147621154785</v>
      </c>
      <c r="I6509">
        <v>57601.975706934783</v>
      </c>
      <c r="J6509">
        <f>ROUND(Table1[[#This Row],[Discharge Time (s)]]/3600,3)</f>
        <v>16.001000000000001</v>
      </c>
    </row>
    <row r="6510" spans="1:10">
      <c r="A6510" t="s">
        <v>10</v>
      </c>
      <c r="B6510">
        <v>1</v>
      </c>
      <c r="C6510">
        <f t="shared" si="111"/>
        <v>460</v>
      </c>
      <c r="D6510" t="str">
        <f>IF(OR(MOD((Table1[[#This Row],[Cycle]])-1,8)=0,Table1[[#This Row],[Cycle]]=1),"Yes","No")</f>
        <v>No</v>
      </c>
      <c r="E6510">
        <v>1.0039394727349001E-2</v>
      </c>
      <c r="F6510">
        <f t="shared" si="112"/>
        <v>10.039394727349</v>
      </c>
      <c r="H6510">
        <v>2.3725171089172363</v>
      </c>
      <c r="I6510">
        <v>57602.005939388509</v>
      </c>
      <c r="J6510">
        <f>ROUND(Table1[[#This Row],[Discharge Time (s)]]/3600,3)</f>
        <v>16.001000000000001</v>
      </c>
    </row>
    <row r="6511" spans="1:10">
      <c r="A6511" t="s">
        <v>10</v>
      </c>
      <c r="B6511">
        <v>1</v>
      </c>
      <c r="C6511">
        <f t="shared" si="111"/>
        <v>461</v>
      </c>
      <c r="D6511" t="str">
        <f>IF(OR(MOD((Table1[[#This Row],[Cycle]])-1,8)=0,Table1[[#This Row],[Cycle]]=1),"Yes","No")</f>
        <v>No</v>
      </c>
      <c r="E6511">
        <v>1.0040018868707999E-2</v>
      </c>
      <c r="F6511">
        <f t="shared" si="112"/>
        <v>10.040018868708</v>
      </c>
      <c r="H6511">
        <v>2.4591310024261475</v>
      </c>
      <c r="I6511">
        <v>57601.975334435672</v>
      </c>
      <c r="J6511">
        <f>ROUND(Table1[[#This Row],[Discharge Time (s)]]/3600,3)</f>
        <v>16.001000000000001</v>
      </c>
    </row>
    <row r="6512" spans="1:10">
      <c r="A6512" t="s">
        <v>10</v>
      </c>
      <c r="B6512">
        <v>1</v>
      </c>
      <c r="C6512">
        <f t="shared" si="111"/>
        <v>462</v>
      </c>
      <c r="D6512" t="str">
        <f>IF(OR(MOD((Table1[[#This Row],[Cycle]])-1,8)=0,Table1[[#This Row],[Cycle]]=1),"Yes","No")</f>
        <v>No</v>
      </c>
      <c r="E6512">
        <v>1.0040458966611999E-2</v>
      </c>
      <c r="F6512">
        <f t="shared" si="112"/>
        <v>10.040458966611999</v>
      </c>
      <c r="H6512">
        <v>2.3285815715789795</v>
      </c>
      <c r="I6512">
        <v>57602.006815835673</v>
      </c>
      <c r="J6512">
        <f>ROUND(Table1[[#This Row],[Discharge Time (s)]]/3600,3)</f>
        <v>16.001000000000001</v>
      </c>
    </row>
    <row r="6513" spans="1:10">
      <c r="A6513" t="s">
        <v>10</v>
      </c>
      <c r="B6513">
        <v>1</v>
      </c>
      <c r="C6513">
        <f t="shared" si="111"/>
        <v>463</v>
      </c>
      <c r="D6513" t="str">
        <f>IF(OR(MOD((Table1[[#This Row],[Cycle]])-1,8)=0,Table1[[#This Row],[Cycle]]=1),"Yes","No")</f>
        <v>No</v>
      </c>
      <c r="E6513">
        <v>1.0041416166785E-2</v>
      </c>
      <c r="F6513">
        <f t="shared" si="112"/>
        <v>10.041416166785</v>
      </c>
      <c r="H6513">
        <v>0</v>
      </c>
      <c r="I6513">
        <v>57600.022784152417</v>
      </c>
      <c r="J6513">
        <f>ROUND(Table1[[#This Row],[Discharge Time (s)]]/3600,3)</f>
        <v>16</v>
      </c>
    </row>
    <row r="6514" spans="1:10">
      <c r="A6514" t="s">
        <v>10</v>
      </c>
      <c r="B6514">
        <v>1</v>
      </c>
      <c r="C6514">
        <f t="shared" si="111"/>
        <v>464</v>
      </c>
      <c r="D6514" t="str">
        <f>IF(OR(MOD((Table1[[#This Row],[Cycle]])-1,8)=0,Table1[[#This Row],[Cycle]]=1),"Yes","No")</f>
        <v>No</v>
      </c>
      <c r="E6514">
        <v>0</v>
      </c>
      <c r="F6514">
        <f t="shared" si="112"/>
        <v>0</v>
      </c>
      <c r="H6514">
        <v>0</v>
      </c>
      <c r="I6514">
        <v>0</v>
      </c>
      <c r="J6514">
        <f>ROUND(Table1[[#This Row],[Discharge Time (s)]]/3600,3)</f>
        <v>0</v>
      </c>
    </row>
    <row r="6515" spans="1:10">
      <c r="A6515" t="s">
        <v>10</v>
      </c>
      <c r="B6515">
        <v>1</v>
      </c>
      <c r="C6515">
        <f t="shared" si="111"/>
        <v>465</v>
      </c>
      <c r="D6515" t="str">
        <f>IF(OR(MOD((Table1[[#This Row],[Cycle]])-1,8)=0,Table1[[#This Row],[Cycle]]=1),"Yes","No")</f>
        <v>Yes</v>
      </c>
      <c r="E6515">
        <v>1.4899376873650999E-2</v>
      </c>
      <c r="F6515">
        <f t="shared" si="112"/>
        <v>14.899376873650999</v>
      </c>
      <c r="H6515">
        <v>2.3321585655212402</v>
      </c>
      <c r="I6515">
        <v>90308.348634565875</v>
      </c>
      <c r="J6515">
        <f>ROUND(Table1[[#This Row],[Discharge Time (s)]]/3600,3)</f>
        <v>25.085999999999999</v>
      </c>
    </row>
    <row r="6516" spans="1:10">
      <c r="A6516" t="s">
        <v>10</v>
      </c>
      <c r="B6516">
        <v>1</v>
      </c>
      <c r="C6516">
        <f t="shared" si="111"/>
        <v>466</v>
      </c>
      <c r="D6516" t="str">
        <f>IF(OR(MOD((Table1[[#This Row],[Cycle]])-1,8)=0,Table1[[#This Row],[Cycle]]=1),"Yes","No")</f>
        <v>No</v>
      </c>
      <c r="E6516">
        <v>1.0036167386294001E-2</v>
      </c>
      <c r="F6516">
        <f t="shared" si="112"/>
        <v>10.036167386294</v>
      </c>
      <c r="H6516">
        <v>0</v>
      </c>
      <c r="I6516">
        <v>57601.991947212591</v>
      </c>
      <c r="J6516">
        <f>ROUND(Table1[[#This Row],[Discharge Time (s)]]/3600,3)</f>
        <v>16.001000000000001</v>
      </c>
    </row>
    <row r="6517" spans="1:10">
      <c r="A6517" t="s">
        <v>10</v>
      </c>
      <c r="B6517">
        <v>1</v>
      </c>
      <c r="C6517">
        <f t="shared" si="111"/>
        <v>467</v>
      </c>
      <c r="D6517" t="str">
        <f>IF(OR(MOD((Table1[[#This Row],[Cycle]])-1,8)=0,Table1[[#This Row],[Cycle]]=1),"Yes","No")</f>
        <v>No</v>
      </c>
      <c r="E6517">
        <v>1.0046911890679E-2</v>
      </c>
      <c r="F6517">
        <f t="shared" si="112"/>
        <v>10.046911890679</v>
      </c>
      <c r="H6517">
        <v>2.3309650421142578</v>
      </c>
      <c r="I6517">
        <v>57602.029230986198</v>
      </c>
      <c r="J6517">
        <f>ROUND(Table1[[#This Row],[Discharge Time (s)]]/3600,3)</f>
        <v>16.001000000000001</v>
      </c>
    </row>
    <row r="6518" spans="1:10">
      <c r="A6518" t="s">
        <v>10</v>
      </c>
      <c r="B6518">
        <v>1</v>
      </c>
      <c r="C6518">
        <f t="shared" si="111"/>
        <v>468</v>
      </c>
      <c r="D6518" t="str">
        <f>IF(OR(MOD((Table1[[#This Row],[Cycle]])-1,8)=0,Table1[[#This Row],[Cycle]]=1),"Yes","No")</f>
        <v>No</v>
      </c>
      <c r="E6518">
        <v>1.0050038249547999E-2</v>
      </c>
      <c r="F6518">
        <f t="shared" si="112"/>
        <v>10.050038249547999</v>
      </c>
      <c r="H6518">
        <v>2.4152178764343262</v>
      </c>
      <c r="I6518">
        <v>57600.096970708997</v>
      </c>
      <c r="J6518">
        <f>ROUND(Table1[[#This Row],[Discharge Time (s)]]/3600,3)</f>
        <v>16</v>
      </c>
    </row>
    <row r="6519" spans="1:10">
      <c r="A6519" t="s">
        <v>10</v>
      </c>
      <c r="B6519">
        <v>1</v>
      </c>
      <c r="C6519">
        <f t="shared" si="111"/>
        <v>469</v>
      </c>
      <c r="D6519" t="str">
        <f>IF(OR(MOD((Table1[[#This Row],[Cycle]])-1,8)=0,Table1[[#This Row],[Cycle]]=1),"Yes","No")</f>
        <v>No</v>
      </c>
      <c r="E6519">
        <v>1.0047812034553001E-2</v>
      </c>
      <c r="F6519">
        <f t="shared" ref="F6519:F6550" si="113">1000*E6519</f>
        <v>10.047812034553001</v>
      </c>
      <c r="H6519">
        <v>2.3737306594848633</v>
      </c>
      <c r="I6519">
        <v>57602.008603081391</v>
      </c>
      <c r="J6519">
        <f>ROUND(Table1[[#This Row],[Discharge Time (s)]]/3600,3)</f>
        <v>16.001000000000001</v>
      </c>
    </row>
    <row r="6520" spans="1:10">
      <c r="A6520" t="s">
        <v>10</v>
      </c>
      <c r="B6520">
        <v>1</v>
      </c>
      <c r="C6520">
        <f t="shared" si="111"/>
        <v>470</v>
      </c>
      <c r="D6520" t="str">
        <f>IF(OR(MOD((Table1[[#This Row],[Cycle]])-1,8)=0,Table1[[#This Row],[Cycle]]=1),"Yes","No")</f>
        <v>No</v>
      </c>
      <c r="E6520">
        <v>1.0044164137158E-2</v>
      </c>
      <c r="F6520">
        <f t="shared" si="113"/>
        <v>10.044164137157999</v>
      </c>
      <c r="H6520">
        <v>2.4164526462554932</v>
      </c>
      <c r="I6520">
        <v>57602.021349340619</v>
      </c>
      <c r="J6520">
        <f>ROUND(Table1[[#This Row],[Discharge Time (s)]]/3600,3)</f>
        <v>16.001000000000001</v>
      </c>
    </row>
    <row r="6521" spans="1:10">
      <c r="A6521" t="s">
        <v>10</v>
      </c>
      <c r="B6521">
        <v>1</v>
      </c>
      <c r="C6521">
        <f t="shared" si="111"/>
        <v>471</v>
      </c>
      <c r="D6521" t="str">
        <f>IF(OR(MOD((Table1[[#This Row],[Cycle]])-1,8)=0,Table1[[#This Row],[Cycle]]=1),"Yes","No")</f>
        <v>No</v>
      </c>
      <c r="E6521">
        <v>1.0043914528956E-2</v>
      </c>
      <c r="F6521">
        <f t="shared" si="113"/>
        <v>10.043914528956</v>
      </c>
      <c r="H6521">
        <v>2.3309650421142578</v>
      </c>
      <c r="I6521">
        <v>57600.073056220979</v>
      </c>
      <c r="J6521">
        <f>ROUND(Table1[[#This Row],[Discharge Time (s)]]/3600,3)</f>
        <v>16</v>
      </c>
    </row>
    <row r="6522" spans="1:10">
      <c r="A6522" t="s">
        <v>10</v>
      </c>
      <c r="B6522">
        <v>1</v>
      </c>
      <c r="C6522">
        <f t="shared" si="111"/>
        <v>472</v>
      </c>
      <c r="D6522" t="str">
        <f>IF(OR(MOD((Table1[[#This Row],[Cycle]])-1,8)=0,Table1[[#This Row],[Cycle]]=1),"Yes","No")</f>
        <v>No</v>
      </c>
      <c r="E6522">
        <v>0</v>
      </c>
      <c r="F6522">
        <f t="shared" si="113"/>
        <v>0</v>
      </c>
      <c r="H6522">
        <v>2.3309650421142578</v>
      </c>
      <c r="I6522">
        <v>0</v>
      </c>
      <c r="J6522">
        <f>ROUND(Table1[[#This Row],[Discharge Time (s)]]/3600,3)</f>
        <v>0</v>
      </c>
    </row>
    <row r="6523" spans="1:10">
      <c r="A6523" t="s">
        <v>10</v>
      </c>
      <c r="B6523">
        <v>1</v>
      </c>
      <c r="C6523">
        <f t="shared" si="111"/>
        <v>473</v>
      </c>
      <c r="D6523" t="str">
        <f>IF(OR(MOD((Table1[[#This Row],[Cycle]])-1,8)=0,Table1[[#This Row],[Cycle]]=1),"Yes","No")</f>
        <v>Yes</v>
      </c>
      <c r="E6523">
        <v>1.4887033764805E-2</v>
      </c>
      <c r="F6523">
        <f t="shared" si="113"/>
        <v>14.887033764805</v>
      </c>
      <c r="H6523">
        <v>2.46038818359375</v>
      </c>
      <c r="I6523">
        <v>90256.235859247434</v>
      </c>
      <c r="J6523">
        <f>ROUND(Table1[[#This Row],[Discharge Time (s)]]/3600,3)</f>
        <v>25.071000000000002</v>
      </c>
    </row>
    <row r="6524" spans="1:10">
      <c r="A6524" t="s">
        <v>10</v>
      </c>
      <c r="B6524">
        <v>1</v>
      </c>
      <c r="C6524">
        <f t="shared" si="111"/>
        <v>474</v>
      </c>
      <c r="D6524" t="str">
        <f>IF(OR(MOD((Table1[[#This Row],[Cycle]])-1,8)=0,Table1[[#This Row],[Cycle]]=1),"Yes","No")</f>
        <v>No</v>
      </c>
      <c r="E6524">
        <v>1.0039112464713E-2</v>
      </c>
      <c r="F6524">
        <f t="shared" si="113"/>
        <v>10.039112464713</v>
      </c>
      <c r="H6524">
        <v>2.5908701419830322</v>
      </c>
      <c r="I6524">
        <v>57600.042001850627</v>
      </c>
      <c r="J6524">
        <f>ROUND(Table1[[#This Row],[Discharge Time (s)]]/3600,3)</f>
        <v>16</v>
      </c>
    </row>
    <row r="6525" spans="1:10">
      <c r="A6525" t="s">
        <v>10</v>
      </c>
      <c r="B6525">
        <v>1</v>
      </c>
      <c r="C6525">
        <f t="shared" si="111"/>
        <v>475</v>
      </c>
      <c r="D6525" t="str">
        <f>IF(OR(MOD((Table1[[#This Row],[Cycle]])-1,8)=0,Table1[[#This Row],[Cycle]]=1),"Yes","No")</f>
        <v>No</v>
      </c>
      <c r="E6525">
        <v>1.0036443365040001E-2</v>
      </c>
      <c r="F6525">
        <f t="shared" si="113"/>
        <v>10.03644336504</v>
      </c>
      <c r="H6525">
        <v>2.3725171089172363</v>
      </c>
      <c r="I6525">
        <v>57600.037467351023</v>
      </c>
      <c r="J6525">
        <f>ROUND(Table1[[#This Row],[Discharge Time (s)]]/3600,3)</f>
        <v>16</v>
      </c>
    </row>
    <row r="6526" spans="1:10">
      <c r="A6526" t="s">
        <v>10</v>
      </c>
      <c r="B6526">
        <v>1</v>
      </c>
      <c r="C6526">
        <f t="shared" si="111"/>
        <v>476</v>
      </c>
      <c r="D6526" t="str">
        <f>IF(OR(MOD((Table1[[#This Row],[Cycle]])-1,8)=0,Table1[[#This Row],[Cycle]]=1),"Yes","No")</f>
        <v>No</v>
      </c>
      <c r="E6526">
        <v>1.0037338487519001E-2</v>
      </c>
      <c r="F6526">
        <f t="shared" si="113"/>
        <v>10.037338487519001</v>
      </c>
      <c r="H6526">
        <v>2.5456562042236328</v>
      </c>
      <c r="I6526">
        <v>57600.039642398566</v>
      </c>
      <c r="J6526">
        <f>ROUND(Table1[[#This Row],[Discharge Time (s)]]/3600,3)</f>
        <v>16</v>
      </c>
    </row>
    <row r="6527" spans="1:10">
      <c r="A6527" t="s">
        <v>10</v>
      </c>
      <c r="B6527">
        <v>1</v>
      </c>
      <c r="C6527">
        <f t="shared" si="111"/>
        <v>477</v>
      </c>
      <c r="D6527" t="str">
        <f>IF(OR(MOD((Table1[[#This Row],[Cycle]])-1,8)=0,Table1[[#This Row],[Cycle]]=1),"Yes","No")</f>
        <v>No</v>
      </c>
      <c r="E6527">
        <v>1.0034906991862E-2</v>
      </c>
      <c r="F6527">
        <f t="shared" si="113"/>
        <v>10.034906991862</v>
      </c>
      <c r="H6527">
        <v>2.46038818359375</v>
      </c>
      <c r="I6527">
        <v>57600.03966228287</v>
      </c>
      <c r="J6527">
        <f>ROUND(Table1[[#This Row],[Discharge Time (s)]]/3600,3)</f>
        <v>16</v>
      </c>
    </row>
    <row r="6528" spans="1:10">
      <c r="A6528" t="s">
        <v>10</v>
      </c>
      <c r="B6528">
        <v>1</v>
      </c>
      <c r="C6528">
        <f t="shared" si="111"/>
        <v>478</v>
      </c>
      <c r="D6528" t="str">
        <f>IF(OR(MOD((Table1[[#This Row],[Cycle]])-1,8)=0,Table1[[#This Row],[Cycle]]=1),"Yes","No")</f>
        <v>No</v>
      </c>
      <c r="E6528">
        <v>1.0034075411464E-2</v>
      </c>
      <c r="F6528">
        <f t="shared" si="113"/>
        <v>10.034075411464</v>
      </c>
      <c r="H6528">
        <v>2.46038818359375</v>
      </c>
      <c r="I6528">
        <v>57602.092756204242</v>
      </c>
      <c r="J6528">
        <f>ROUND(Table1[[#This Row],[Discharge Time (s)]]/3600,3)</f>
        <v>16.001000000000001</v>
      </c>
    </row>
    <row r="6529" spans="1:10">
      <c r="A6529" t="s">
        <v>10</v>
      </c>
      <c r="B6529">
        <v>1</v>
      </c>
      <c r="C6529">
        <f t="shared" si="111"/>
        <v>479</v>
      </c>
      <c r="D6529" t="str">
        <f>IF(OR(MOD((Table1[[#This Row],[Cycle]])-1,8)=0,Table1[[#This Row],[Cycle]]=1),"Yes","No")</f>
        <v>No</v>
      </c>
      <c r="E6529">
        <v>1.0032765901496999E-2</v>
      </c>
      <c r="F6529">
        <f t="shared" si="113"/>
        <v>10.032765901496999</v>
      </c>
      <c r="H6529">
        <v>2.5043237209320068</v>
      </c>
      <c r="I6529">
        <v>57600.123966899191</v>
      </c>
      <c r="J6529">
        <f>ROUND(Table1[[#This Row],[Discharge Time (s)]]/3600,3)</f>
        <v>16</v>
      </c>
    </row>
    <row r="6530" spans="1:10">
      <c r="A6530" t="s">
        <v>10</v>
      </c>
      <c r="B6530">
        <v>1</v>
      </c>
      <c r="C6530">
        <f t="shared" si="111"/>
        <v>480</v>
      </c>
      <c r="D6530" t="str">
        <f>IF(OR(MOD((Table1[[#This Row],[Cycle]])-1,8)=0,Table1[[#This Row],[Cycle]]=1),"Yes","No")</f>
        <v>No</v>
      </c>
      <c r="E6530">
        <v>0</v>
      </c>
      <c r="F6530">
        <f t="shared" si="113"/>
        <v>0</v>
      </c>
      <c r="H6530">
        <v>2.5043237209320068</v>
      </c>
      <c r="I6530">
        <v>0</v>
      </c>
      <c r="J6530">
        <f>ROUND(Table1[[#This Row],[Discharge Time (s)]]/3600,3)</f>
        <v>0</v>
      </c>
    </row>
    <row r="6531" spans="1:10">
      <c r="A6531" t="s">
        <v>10</v>
      </c>
      <c r="B6531">
        <v>1</v>
      </c>
      <c r="C6531">
        <f t="shared" si="111"/>
        <v>481</v>
      </c>
      <c r="D6531" t="str">
        <f>IF(OR(MOD((Table1[[#This Row],[Cycle]])-1,8)=0,Table1[[#This Row],[Cycle]]=1),"Yes","No")</f>
        <v>Yes</v>
      </c>
      <c r="E6531">
        <v>1.4861108797146E-2</v>
      </c>
      <c r="F6531">
        <f t="shared" si="113"/>
        <v>14.861108797146001</v>
      </c>
      <c r="H6531">
        <v>2.5030438899993896</v>
      </c>
      <c r="I6531">
        <v>90105.230171952571</v>
      </c>
      <c r="J6531">
        <f>ROUND(Table1[[#This Row],[Discharge Time (s)]]/3600,3)</f>
        <v>25.029</v>
      </c>
    </row>
    <row r="6532" spans="1:10">
      <c r="A6532" t="s">
        <v>10</v>
      </c>
      <c r="B6532">
        <v>1</v>
      </c>
      <c r="C6532">
        <f t="shared" si="111"/>
        <v>482</v>
      </c>
      <c r="D6532" t="str">
        <f>IF(OR(MOD((Table1[[#This Row],[Cycle]])-1,8)=0,Table1[[#This Row],[Cycle]]=1),"Yes","No")</f>
        <v>No</v>
      </c>
      <c r="E6532">
        <v>1.0039754098784E-2</v>
      </c>
      <c r="F6532">
        <f t="shared" si="113"/>
        <v>10.039754098784</v>
      </c>
      <c r="H6532">
        <v>2.5068869590759277</v>
      </c>
      <c r="I6532">
        <v>57600.073138192267</v>
      </c>
      <c r="J6532">
        <f>ROUND(Table1[[#This Row],[Discharge Time (s)]]/3600,3)</f>
        <v>16</v>
      </c>
    </row>
    <row r="6533" spans="1:10">
      <c r="A6533" t="s">
        <v>10</v>
      </c>
      <c r="B6533">
        <v>1</v>
      </c>
      <c r="C6533">
        <f t="shared" ref="C6533:C6596" si="114">C6532+1</f>
        <v>483</v>
      </c>
      <c r="D6533" t="str">
        <f>IF(OR(MOD((Table1[[#This Row],[Cycle]])-1,8)=0,Table1[[#This Row],[Cycle]]=1),"Yes","No")</f>
        <v>No</v>
      </c>
      <c r="E6533">
        <v>1.0035841306525E-2</v>
      </c>
      <c r="F6533">
        <f t="shared" si="113"/>
        <v>10.035841306525001</v>
      </c>
      <c r="H6533">
        <v>2.4176886081695557</v>
      </c>
      <c r="I6533">
        <v>57602.004516016867</v>
      </c>
      <c r="J6533">
        <f>ROUND(Table1[[#This Row],[Discharge Time (s)]]/3600,3)</f>
        <v>16.001000000000001</v>
      </c>
    </row>
    <row r="6534" spans="1:10">
      <c r="A6534" t="s">
        <v>10</v>
      </c>
      <c r="B6534">
        <v>1</v>
      </c>
      <c r="C6534">
        <f t="shared" si="114"/>
        <v>484</v>
      </c>
      <c r="D6534" t="str">
        <f>IF(OR(MOD((Table1[[#This Row],[Cycle]])-1,8)=0,Table1[[#This Row],[Cycle]]=1),"Yes","No")</f>
        <v>No</v>
      </c>
      <c r="E6534">
        <v>1.0033106050860999E-2</v>
      </c>
      <c r="F6534">
        <f t="shared" si="113"/>
        <v>10.033106050860999</v>
      </c>
      <c r="H6534">
        <v>2.5482590198516846</v>
      </c>
      <c r="I6534">
        <v>57602.007356479589</v>
      </c>
      <c r="J6534">
        <f>ROUND(Table1[[#This Row],[Discharge Time (s)]]/3600,3)</f>
        <v>16.001000000000001</v>
      </c>
    </row>
    <row r="6535" spans="1:10">
      <c r="A6535" t="s">
        <v>10</v>
      </c>
      <c r="B6535">
        <v>1</v>
      </c>
      <c r="C6535">
        <f t="shared" si="114"/>
        <v>485</v>
      </c>
      <c r="D6535" t="str">
        <f>IF(OR(MOD((Table1[[#This Row],[Cycle]])-1,8)=0,Table1[[#This Row],[Cycle]]=1),"Yes","No")</f>
        <v>No</v>
      </c>
      <c r="E6535">
        <v>1.0031883528536E-2</v>
      </c>
      <c r="F6535">
        <f t="shared" si="113"/>
        <v>10.031883528536</v>
      </c>
      <c r="H6535">
        <v>2.3749456405639648</v>
      </c>
      <c r="I6535">
        <v>57602.022076979221</v>
      </c>
      <c r="J6535">
        <f>ROUND(Table1[[#This Row],[Discharge Time (s)]]/3600,3)</f>
        <v>16.001000000000001</v>
      </c>
    </row>
    <row r="6536" spans="1:10">
      <c r="A6536" t="s">
        <v>10</v>
      </c>
      <c r="B6536">
        <v>1</v>
      </c>
      <c r="C6536">
        <f t="shared" si="114"/>
        <v>486</v>
      </c>
      <c r="D6536" t="str">
        <f>IF(OR(MOD((Table1[[#This Row],[Cycle]])-1,8)=0,Table1[[#This Row],[Cycle]]=1),"Yes","No")</f>
        <v>No</v>
      </c>
      <c r="E6536">
        <v>1.0033318585967E-2</v>
      </c>
      <c r="F6536">
        <f t="shared" si="113"/>
        <v>10.033318585967001</v>
      </c>
      <c r="H6536">
        <v>2.5043237209320068</v>
      </c>
      <c r="I6536">
        <v>57600.057245913849</v>
      </c>
      <c r="J6536">
        <f>ROUND(Table1[[#This Row],[Discharge Time (s)]]/3600,3)</f>
        <v>16</v>
      </c>
    </row>
    <row r="6537" spans="1:10">
      <c r="A6537" t="s">
        <v>10</v>
      </c>
      <c r="B6537">
        <v>1</v>
      </c>
      <c r="C6537">
        <f t="shared" si="114"/>
        <v>487</v>
      </c>
      <c r="D6537" t="str">
        <f>IF(OR(MOD((Table1[[#This Row],[Cycle]])-1,8)=0,Table1[[#This Row],[Cycle]]=1),"Yes","No")</f>
        <v>No</v>
      </c>
      <c r="E6537">
        <v>1.0030762884289999E-2</v>
      </c>
      <c r="F6537">
        <f t="shared" si="113"/>
        <v>10.030762884289999</v>
      </c>
      <c r="H6537">
        <v>0</v>
      </c>
      <c r="I6537">
        <v>57600.070684999082</v>
      </c>
      <c r="J6537">
        <f>ROUND(Table1[[#This Row],[Discharge Time (s)]]/3600,3)</f>
        <v>16</v>
      </c>
    </row>
    <row r="6538" spans="1:10">
      <c r="A6538" t="s">
        <v>10</v>
      </c>
      <c r="B6538">
        <v>1</v>
      </c>
      <c r="C6538">
        <f t="shared" si="114"/>
        <v>488</v>
      </c>
      <c r="D6538" t="str">
        <f>IF(OR(MOD((Table1[[#This Row],[Cycle]])-1,8)=0,Table1[[#This Row],[Cycle]]=1),"Yes","No")</f>
        <v>No</v>
      </c>
      <c r="E6538">
        <v>0</v>
      </c>
      <c r="F6538">
        <f t="shared" si="113"/>
        <v>0</v>
      </c>
      <c r="H6538">
        <v>0</v>
      </c>
      <c r="I6538">
        <v>0</v>
      </c>
      <c r="J6538">
        <f>ROUND(Table1[[#This Row],[Discharge Time (s)]]/3600,3)</f>
        <v>0</v>
      </c>
    </row>
    <row r="6539" spans="1:10">
      <c r="A6539" t="s">
        <v>10</v>
      </c>
      <c r="B6539">
        <v>1</v>
      </c>
      <c r="C6539">
        <f t="shared" si="114"/>
        <v>489</v>
      </c>
      <c r="D6539" t="str">
        <f>IF(OR(MOD((Table1[[#This Row],[Cycle]])-1,8)=0,Table1[[#This Row],[Cycle]]=1),"Yes","No")</f>
        <v>Yes</v>
      </c>
      <c r="E6539">
        <v>1.483950719466E-2</v>
      </c>
      <c r="F6539">
        <f t="shared" si="113"/>
        <v>14.839507194659999</v>
      </c>
      <c r="H6539">
        <v>2.4176886081695557</v>
      </c>
      <c r="I6539">
        <v>89922.138260323321</v>
      </c>
      <c r="J6539">
        <f>ROUND(Table1[[#This Row],[Discharge Time (s)]]/3600,3)</f>
        <v>24.978000000000002</v>
      </c>
    </row>
    <row r="6540" spans="1:10">
      <c r="A6540" t="s">
        <v>10</v>
      </c>
      <c r="B6540">
        <v>1</v>
      </c>
      <c r="C6540">
        <f t="shared" si="114"/>
        <v>490</v>
      </c>
      <c r="D6540" t="str">
        <f>IF(OR(MOD((Table1[[#This Row],[Cycle]])-1,8)=0,Table1[[#This Row],[Cycle]]=1),"Yes","No")</f>
        <v>No</v>
      </c>
      <c r="E6540">
        <v>1.0037529670414999E-2</v>
      </c>
      <c r="F6540">
        <f t="shared" si="113"/>
        <v>10.037529670414999</v>
      </c>
      <c r="H6540">
        <v>2.5056045055389404</v>
      </c>
      <c r="I6540">
        <v>57600.049536670958</v>
      </c>
      <c r="J6540">
        <f>ROUND(Table1[[#This Row],[Discharge Time (s)]]/3600,3)</f>
        <v>16</v>
      </c>
    </row>
    <row r="6541" spans="1:10">
      <c r="A6541" t="s">
        <v>10</v>
      </c>
      <c r="B6541">
        <v>1</v>
      </c>
      <c r="C6541">
        <f t="shared" si="114"/>
        <v>491</v>
      </c>
      <c r="D6541" t="str">
        <f>IF(OR(MOD((Table1[[#This Row],[Cycle]])-1,8)=0,Table1[[#This Row],[Cycle]]=1),"Yes","No")</f>
        <v>No</v>
      </c>
      <c r="E6541">
        <v>1.0034561832605E-2</v>
      </c>
      <c r="F6541">
        <f t="shared" si="113"/>
        <v>10.034561832605</v>
      </c>
      <c r="H6541">
        <v>2.5043237209320068</v>
      </c>
      <c r="I6541">
        <v>57600.095110766466</v>
      </c>
      <c r="J6541">
        <f>ROUND(Table1[[#This Row],[Discharge Time (s)]]/3600,3)</f>
        <v>16</v>
      </c>
    </row>
    <row r="6542" spans="1:10">
      <c r="A6542" t="s">
        <v>10</v>
      </c>
      <c r="B6542">
        <v>1</v>
      </c>
      <c r="C6542">
        <f t="shared" si="114"/>
        <v>492</v>
      </c>
      <c r="D6542" t="str">
        <f>IF(OR(MOD((Table1[[#This Row],[Cycle]])-1,8)=0,Table1[[#This Row],[Cycle]]=1),"Yes","No")</f>
        <v>No</v>
      </c>
      <c r="E6542">
        <v>1.005164077833E-2</v>
      </c>
      <c r="F6542">
        <f t="shared" si="113"/>
        <v>10.05164077833</v>
      </c>
      <c r="H6542">
        <v>2.5030438899993896</v>
      </c>
      <c r="I6542">
        <v>57602.036406472122</v>
      </c>
      <c r="J6542">
        <f>ROUND(Table1[[#This Row],[Discharge Time (s)]]/3600,3)</f>
        <v>16.001000000000001</v>
      </c>
    </row>
    <row r="6543" spans="1:10">
      <c r="A6543" t="s">
        <v>10</v>
      </c>
      <c r="B6543">
        <v>1</v>
      </c>
      <c r="C6543">
        <f t="shared" si="114"/>
        <v>493</v>
      </c>
      <c r="D6543" t="str">
        <f>IF(OR(MOD((Table1[[#This Row],[Cycle]])-1,8)=0,Table1[[#This Row],[Cycle]]=1),"Yes","No")</f>
        <v>No</v>
      </c>
      <c r="E6543">
        <v>1.0052892086099999E-2</v>
      </c>
      <c r="F6543">
        <f t="shared" si="113"/>
        <v>10.0528920861</v>
      </c>
      <c r="H6543">
        <v>2.461646556854248</v>
      </c>
      <c r="I6543">
        <v>57600.04168931811</v>
      </c>
      <c r="J6543">
        <f>ROUND(Table1[[#This Row],[Discharge Time (s)]]/3600,3)</f>
        <v>16</v>
      </c>
    </row>
    <row r="6544" spans="1:10">
      <c r="A6544" t="s">
        <v>10</v>
      </c>
      <c r="B6544">
        <v>1</v>
      </c>
      <c r="C6544">
        <f t="shared" si="114"/>
        <v>494</v>
      </c>
      <c r="D6544" t="str">
        <f>IF(OR(MOD((Table1[[#This Row],[Cycle]])-1,8)=0,Table1[[#This Row],[Cycle]]=1),"Yes","No")</f>
        <v>No</v>
      </c>
      <c r="E6544">
        <v>1.0044141227992E-2</v>
      </c>
      <c r="F6544">
        <f t="shared" si="113"/>
        <v>10.044141227992</v>
      </c>
      <c r="H6544">
        <v>2.5469570159912109</v>
      </c>
      <c r="I6544">
        <v>57601.996915028125</v>
      </c>
      <c r="J6544">
        <f>ROUND(Table1[[#This Row],[Discharge Time (s)]]/3600,3)</f>
        <v>16.001000000000001</v>
      </c>
    </row>
    <row r="6545" spans="1:10">
      <c r="A6545" t="s">
        <v>10</v>
      </c>
      <c r="B6545">
        <v>1</v>
      </c>
      <c r="C6545">
        <f t="shared" si="114"/>
        <v>495</v>
      </c>
      <c r="D6545" t="str">
        <f>IF(OR(MOD((Table1[[#This Row],[Cycle]])-1,8)=0,Table1[[#This Row],[Cycle]]=1),"Yes","No")</f>
        <v>No</v>
      </c>
      <c r="E6545">
        <v>1.0032626613995999E-2</v>
      </c>
      <c r="F6545">
        <f t="shared" si="113"/>
        <v>10.032626613995999</v>
      </c>
      <c r="H6545">
        <v>2.5030438899993896</v>
      </c>
      <c r="I6545">
        <v>57602.021060678904</v>
      </c>
      <c r="J6545">
        <f>ROUND(Table1[[#This Row],[Discharge Time (s)]]/3600,3)</f>
        <v>16.001000000000001</v>
      </c>
    </row>
    <row r="6546" spans="1:10">
      <c r="A6546" t="s">
        <v>10</v>
      </c>
      <c r="B6546">
        <v>1</v>
      </c>
      <c r="C6546">
        <f t="shared" si="114"/>
        <v>496</v>
      </c>
      <c r="D6546" t="str">
        <f>IF(OR(MOD((Table1[[#This Row],[Cycle]])-1,8)=0,Table1[[#This Row],[Cycle]]=1),"Yes","No")</f>
        <v>No</v>
      </c>
      <c r="E6546">
        <v>0</v>
      </c>
      <c r="F6546">
        <f t="shared" si="113"/>
        <v>0</v>
      </c>
      <c r="H6546">
        <v>2.5030438899993896</v>
      </c>
      <c r="I6546">
        <v>0</v>
      </c>
      <c r="J6546">
        <f>ROUND(Table1[[#This Row],[Discharge Time (s)]]/3600,3)</f>
        <v>0</v>
      </c>
    </row>
    <row r="6547" spans="1:10">
      <c r="A6547" t="s">
        <v>10</v>
      </c>
      <c r="B6547">
        <v>1</v>
      </c>
      <c r="C6547">
        <f t="shared" si="114"/>
        <v>497</v>
      </c>
      <c r="D6547" t="str">
        <f>IF(OR(MOD((Table1[[#This Row],[Cycle]])-1,8)=0,Table1[[#This Row],[Cycle]]=1),"Yes","No")</f>
        <v>Yes</v>
      </c>
      <c r="E6547">
        <v>1.4807772365578E-2</v>
      </c>
      <c r="F6547">
        <f t="shared" si="113"/>
        <v>14.807772365578</v>
      </c>
      <c r="H6547">
        <v>2.5469570159912109</v>
      </c>
      <c r="I6547">
        <v>89756.613458528867</v>
      </c>
      <c r="J6547">
        <f>ROUND(Table1[[#This Row],[Discharge Time (s)]]/3600,3)</f>
        <v>24.931999999999999</v>
      </c>
    </row>
    <row r="6548" spans="1:10">
      <c r="A6548" t="s">
        <v>10</v>
      </c>
      <c r="B6548">
        <v>1</v>
      </c>
      <c r="C6548">
        <f t="shared" si="114"/>
        <v>498</v>
      </c>
      <c r="D6548" t="str">
        <f>IF(OR(MOD((Table1[[#This Row],[Cycle]])-1,8)=0,Table1[[#This Row],[Cycle]]=1),"Yes","No")</f>
        <v>No</v>
      </c>
      <c r="E6548">
        <v>1.0029119775498E-2</v>
      </c>
      <c r="F6548">
        <f t="shared" si="113"/>
        <v>10.029119775498</v>
      </c>
      <c r="H6548">
        <v>2.6786961555480957</v>
      </c>
      <c r="I6548">
        <v>57602.014044210926</v>
      </c>
      <c r="J6548">
        <f>ROUND(Table1[[#This Row],[Discharge Time (s)]]/3600,3)</f>
        <v>16.001000000000001</v>
      </c>
    </row>
    <row r="6549" spans="1:10">
      <c r="A6549" t="s">
        <v>10</v>
      </c>
      <c r="B6549">
        <v>1</v>
      </c>
      <c r="C6549">
        <f t="shared" si="114"/>
        <v>499</v>
      </c>
      <c r="D6549" t="str">
        <f>IF(OR(MOD((Table1[[#This Row],[Cycle]])-1,8)=0,Table1[[#This Row],[Cycle]]=1),"Yes","No")</f>
        <v>No</v>
      </c>
      <c r="E6549">
        <v>1.0033640737257E-2</v>
      </c>
      <c r="F6549">
        <f t="shared" si="113"/>
        <v>10.033640737257</v>
      </c>
      <c r="H6549">
        <v>2.5469570159912109</v>
      </c>
      <c r="I6549">
        <v>57600.07076409259</v>
      </c>
      <c r="J6549">
        <f>ROUND(Table1[[#This Row],[Discharge Time (s)]]/3600,3)</f>
        <v>16</v>
      </c>
    </row>
    <row r="6550" spans="1:10">
      <c r="A6550" t="s">
        <v>10</v>
      </c>
      <c r="B6550">
        <v>1</v>
      </c>
      <c r="C6550">
        <f t="shared" si="114"/>
        <v>500</v>
      </c>
      <c r="D6550" t="str">
        <f>IF(OR(MOD((Table1[[#This Row],[Cycle]])-1,8)=0,Table1[[#This Row],[Cycle]]=1),"Yes","No")</f>
        <v>No</v>
      </c>
      <c r="E6550">
        <v>1.0032884272707999E-2</v>
      </c>
      <c r="F6550">
        <f t="shared" si="113"/>
        <v>10.032884272707999</v>
      </c>
      <c r="H6550">
        <v>2.5043237209320068</v>
      </c>
      <c r="I6550">
        <v>57602.021149752574</v>
      </c>
      <c r="J6550">
        <f>ROUND(Table1[[#This Row],[Discharge Time (s)]]/3600,3)</f>
        <v>16.001000000000001</v>
      </c>
    </row>
    <row r="6551" spans="1:10">
      <c r="A6551" t="s">
        <v>10</v>
      </c>
      <c r="B6551">
        <v>1</v>
      </c>
      <c r="C6551">
        <f t="shared" si="114"/>
        <v>501</v>
      </c>
      <c r="D6551" t="str">
        <f>IF(OR(MOD((Table1[[#This Row],[Cycle]])-1,8)=0,Table1[[#This Row],[Cycle]]=1),"Yes","No")</f>
        <v>No</v>
      </c>
      <c r="E6551">
        <v>1.0030523797725999E-2</v>
      </c>
      <c r="F6551">
        <f t="shared" ref="F6551:F6582" si="115">1000*E6551</f>
        <v>10.030523797726</v>
      </c>
      <c r="H6551">
        <v>2.461646556854248</v>
      </c>
      <c r="I6551">
        <v>57602.006049459837</v>
      </c>
      <c r="J6551">
        <f>ROUND(Table1[[#This Row],[Discharge Time (s)]]/3600,3)</f>
        <v>16.001000000000001</v>
      </c>
    </row>
    <row r="6552" spans="1:10">
      <c r="A6552" t="s">
        <v>10</v>
      </c>
      <c r="B6552">
        <v>1</v>
      </c>
      <c r="C6552">
        <f t="shared" si="114"/>
        <v>502</v>
      </c>
      <c r="D6552" t="str">
        <f>IF(OR(MOD((Table1[[#This Row],[Cycle]])-1,8)=0,Table1[[#This Row],[Cycle]]=1),"Yes","No")</f>
        <v>No</v>
      </c>
      <c r="E6552">
        <v>1.0036005676030999E-2</v>
      </c>
      <c r="F6552">
        <f t="shared" si="115"/>
        <v>10.036005676030999</v>
      </c>
      <c r="H6552">
        <v>2.5056045055389404</v>
      </c>
      <c r="I6552">
        <v>57602.021161624973</v>
      </c>
      <c r="J6552">
        <f>ROUND(Table1[[#This Row],[Discharge Time (s)]]/3600,3)</f>
        <v>16.001000000000001</v>
      </c>
    </row>
    <row r="6553" spans="1:10">
      <c r="A6553" t="s">
        <v>10</v>
      </c>
      <c r="B6553">
        <v>1</v>
      </c>
      <c r="C6553">
        <f t="shared" si="114"/>
        <v>503</v>
      </c>
      <c r="D6553" t="str">
        <f>IF(OR(MOD((Table1[[#This Row],[Cycle]])-1,8)=0,Table1[[#This Row],[Cycle]]=1),"Yes","No")</f>
        <v>No</v>
      </c>
      <c r="E6553">
        <v>1.0033459030602E-2</v>
      </c>
      <c r="F6553">
        <f t="shared" si="115"/>
        <v>10.033459030602</v>
      </c>
      <c r="H6553">
        <v>2.5469570159912109</v>
      </c>
      <c r="I6553">
        <v>57602.03696182165</v>
      </c>
      <c r="J6553">
        <f>ROUND(Table1[[#This Row],[Discharge Time (s)]]/3600,3)</f>
        <v>16.001000000000001</v>
      </c>
    </row>
    <row r="6554" spans="1:10">
      <c r="A6554" t="s">
        <v>10</v>
      </c>
      <c r="B6554">
        <v>1</v>
      </c>
      <c r="C6554">
        <f t="shared" si="114"/>
        <v>504</v>
      </c>
      <c r="D6554" t="str">
        <f>IF(OR(MOD((Table1[[#This Row],[Cycle]])-1,8)=0,Table1[[#This Row],[Cycle]]=1),"Yes","No")</f>
        <v>No</v>
      </c>
      <c r="E6554">
        <v>0</v>
      </c>
      <c r="F6554">
        <f t="shared" si="115"/>
        <v>0</v>
      </c>
      <c r="H6554">
        <v>2.5469570159912109</v>
      </c>
      <c r="I6554">
        <v>0</v>
      </c>
      <c r="J6554">
        <f>ROUND(Table1[[#This Row],[Discharge Time (s)]]/3600,3)</f>
        <v>0</v>
      </c>
    </row>
    <row r="6555" spans="1:10">
      <c r="A6555" t="s">
        <v>10</v>
      </c>
      <c r="B6555">
        <v>1</v>
      </c>
      <c r="C6555">
        <f t="shared" si="114"/>
        <v>505</v>
      </c>
      <c r="D6555" t="str">
        <f>IF(OR(MOD((Table1[[#This Row],[Cycle]])-1,8)=0,Table1[[#This Row],[Cycle]]=1),"Yes","No")</f>
        <v>Yes</v>
      </c>
      <c r="E6555">
        <v>1.4776950980234E-2</v>
      </c>
      <c r="F6555">
        <f t="shared" si="115"/>
        <v>14.776950980234</v>
      </c>
      <c r="H6555">
        <v>2.46038818359375</v>
      </c>
      <c r="I6555">
        <v>89553.897126338896</v>
      </c>
      <c r="J6555">
        <f>ROUND(Table1[[#This Row],[Discharge Time (s)]]/3600,3)</f>
        <v>24.876000000000001</v>
      </c>
    </row>
    <row r="6556" spans="1:10">
      <c r="A6556" t="s">
        <v>10</v>
      </c>
      <c r="B6556">
        <v>1</v>
      </c>
      <c r="C6556">
        <f t="shared" si="114"/>
        <v>506</v>
      </c>
      <c r="D6556" t="str">
        <f>IF(OR(MOD((Table1[[#This Row],[Cycle]])-1,8)=0,Table1[[#This Row],[Cycle]]=1),"Yes","No")</f>
        <v>No</v>
      </c>
      <c r="E6556">
        <v>1.0033894713000001E-2</v>
      </c>
      <c r="F6556">
        <f t="shared" si="115"/>
        <v>10.033894713</v>
      </c>
      <c r="H6556">
        <v>2.6786961555480957</v>
      </c>
      <c r="I6556">
        <v>57602.005386223231</v>
      </c>
      <c r="J6556">
        <f>ROUND(Table1[[#This Row],[Discharge Time (s)]]/3600,3)</f>
        <v>16.001000000000001</v>
      </c>
    </row>
    <row r="6557" spans="1:10">
      <c r="A6557" t="s">
        <v>10</v>
      </c>
      <c r="B6557">
        <v>1</v>
      </c>
      <c r="C6557">
        <f t="shared" si="114"/>
        <v>507</v>
      </c>
      <c r="D6557" t="str">
        <f>IF(OR(MOD((Table1[[#This Row],[Cycle]])-1,8)=0,Table1[[#This Row],[Cycle]]=1),"Yes","No")</f>
        <v>No</v>
      </c>
      <c r="E6557">
        <v>1.0028168272713E-2</v>
      </c>
      <c r="F6557">
        <f t="shared" si="115"/>
        <v>10.028168272713</v>
      </c>
      <c r="H6557">
        <v>2.4629065990447998</v>
      </c>
      <c r="I6557">
        <v>57602.01950332211</v>
      </c>
      <c r="J6557">
        <f>ROUND(Table1[[#This Row],[Discharge Time (s)]]/3600,3)</f>
        <v>16.001000000000001</v>
      </c>
    </row>
    <row r="6558" spans="1:10">
      <c r="A6558" t="s">
        <v>10</v>
      </c>
      <c r="B6558">
        <v>1</v>
      </c>
      <c r="C6558">
        <f t="shared" si="114"/>
        <v>508</v>
      </c>
      <c r="D6558" t="str">
        <f>IF(OR(MOD((Table1[[#This Row],[Cycle]])-1,8)=0,Table1[[#This Row],[Cycle]]=1),"Yes","No")</f>
        <v>No</v>
      </c>
      <c r="E6558">
        <v>1.0029681100957E-2</v>
      </c>
      <c r="F6558">
        <f t="shared" si="115"/>
        <v>10.029681100956999</v>
      </c>
      <c r="H6558">
        <v>2.5056045055389404</v>
      </c>
      <c r="I6558">
        <v>57602.005389783328</v>
      </c>
      <c r="J6558">
        <f>ROUND(Table1[[#This Row],[Discharge Time (s)]]/3600,3)</f>
        <v>16.001000000000001</v>
      </c>
    </row>
    <row r="6559" spans="1:10">
      <c r="A6559" t="s">
        <v>10</v>
      </c>
      <c r="B6559">
        <v>1</v>
      </c>
      <c r="C6559">
        <f t="shared" si="114"/>
        <v>509</v>
      </c>
      <c r="D6559" t="str">
        <f>IF(OR(MOD((Table1[[#This Row],[Cycle]])-1,8)=0,Table1[[#This Row],[Cycle]]=1),"Yes","No")</f>
        <v>No</v>
      </c>
      <c r="E6559">
        <v>1.0025756628580001E-2</v>
      </c>
      <c r="F6559">
        <f t="shared" si="115"/>
        <v>10.02575662858</v>
      </c>
      <c r="H6559">
        <v>2.5056045055389404</v>
      </c>
      <c r="I6559">
        <v>57602.007005521707</v>
      </c>
      <c r="J6559">
        <f>ROUND(Table1[[#This Row],[Discharge Time (s)]]/3600,3)</f>
        <v>16.001000000000001</v>
      </c>
    </row>
    <row r="6560" spans="1:10">
      <c r="A6560" t="s">
        <v>10</v>
      </c>
      <c r="B6560">
        <v>1</v>
      </c>
      <c r="C6560">
        <f t="shared" si="114"/>
        <v>510</v>
      </c>
      <c r="D6560" t="str">
        <f>IF(OR(MOD((Table1[[#This Row],[Cycle]])-1,8)=0,Table1[[#This Row],[Cycle]]=1),"Yes","No")</f>
        <v>No</v>
      </c>
      <c r="E6560">
        <v>1.0022703443714E-2</v>
      </c>
      <c r="F6560">
        <f t="shared" si="115"/>
        <v>10.022703443714001</v>
      </c>
      <c r="H6560">
        <v>2.5495624542236328</v>
      </c>
      <c r="I6560">
        <v>57600.070659069243</v>
      </c>
      <c r="J6560">
        <f>ROUND(Table1[[#This Row],[Discharge Time (s)]]/3600,3)</f>
        <v>16</v>
      </c>
    </row>
    <row r="6561" spans="1:10">
      <c r="A6561" t="s">
        <v>10</v>
      </c>
      <c r="B6561">
        <v>1</v>
      </c>
      <c r="C6561">
        <f t="shared" si="114"/>
        <v>511</v>
      </c>
      <c r="D6561" t="str">
        <f>IF(OR(MOD((Table1[[#This Row],[Cycle]])-1,8)=0,Table1[[#This Row],[Cycle]]=1),"Yes","No")</f>
        <v>No</v>
      </c>
      <c r="E6561">
        <v>1.0024487744177E-2</v>
      </c>
      <c r="F6561">
        <f t="shared" si="115"/>
        <v>10.024487744177</v>
      </c>
      <c r="H6561">
        <v>2.5482590198516846</v>
      </c>
      <c r="I6561">
        <v>57602.005477413346</v>
      </c>
      <c r="J6561">
        <f>ROUND(Table1[[#This Row],[Discharge Time (s)]]/3600,3)</f>
        <v>16.001000000000001</v>
      </c>
    </row>
    <row r="6562" spans="1:10">
      <c r="A6562" t="s">
        <v>10</v>
      </c>
      <c r="B6562">
        <v>1</v>
      </c>
      <c r="C6562">
        <f t="shared" si="114"/>
        <v>512</v>
      </c>
      <c r="D6562" t="str">
        <f>IF(OR(MOD((Table1[[#This Row],[Cycle]])-1,8)=0,Table1[[#This Row],[Cycle]]=1),"Yes","No")</f>
        <v>No</v>
      </c>
      <c r="E6562">
        <v>0</v>
      </c>
      <c r="F6562">
        <f t="shared" si="115"/>
        <v>0</v>
      </c>
      <c r="H6562">
        <v>2.5482590198516846</v>
      </c>
      <c r="I6562">
        <v>0</v>
      </c>
      <c r="J6562">
        <f>ROUND(Table1[[#This Row],[Discharge Time (s)]]/3600,3)</f>
        <v>0</v>
      </c>
    </row>
    <row r="6563" spans="1:10">
      <c r="A6563" t="s">
        <v>10</v>
      </c>
      <c r="B6563">
        <v>1</v>
      </c>
      <c r="C6563">
        <f t="shared" si="114"/>
        <v>513</v>
      </c>
      <c r="D6563" t="str">
        <f>IF(OR(MOD((Table1[[#This Row],[Cycle]])-1,8)=0,Table1[[#This Row],[Cycle]]=1),"Yes","No")</f>
        <v>Yes</v>
      </c>
      <c r="E6563">
        <v>1.4750828515445E-2</v>
      </c>
      <c r="F6563">
        <f t="shared" si="115"/>
        <v>14.750828515444999</v>
      </c>
      <c r="H6563">
        <v>2.461646556854248</v>
      </c>
      <c r="I6563">
        <v>89522.227004284607</v>
      </c>
      <c r="J6563">
        <f>ROUND(Table1[[#This Row],[Discharge Time (s)]]/3600,3)</f>
        <v>24.867000000000001</v>
      </c>
    </row>
    <row r="6564" spans="1:10">
      <c r="A6564" t="s">
        <v>10</v>
      </c>
      <c r="B6564">
        <v>1</v>
      </c>
      <c r="C6564">
        <f t="shared" si="114"/>
        <v>514</v>
      </c>
      <c r="D6564" t="str">
        <f>IF(OR(MOD((Table1[[#This Row],[Cycle]])-1,8)=0,Table1[[#This Row],[Cycle]]=1),"Yes","No")</f>
        <v>No</v>
      </c>
      <c r="E6564">
        <v>1.0022731451809E-2</v>
      </c>
      <c r="F6564">
        <f t="shared" si="115"/>
        <v>10.022731451808999</v>
      </c>
      <c r="H6564">
        <v>2.466693639755249</v>
      </c>
      <c r="I6564">
        <v>57600.039674168656</v>
      </c>
      <c r="J6564">
        <f>ROUND(Table1[[#This Row],[Discharge Time (s)]]/3600,3)</f>
        <v>16</v>
      </c>
    </row>
    <row r="6565" spans="1:10">
      <c r="A6565" t="s">
        <v>10</v>
      </c>
      <c r="B6565">
        <v>1</v>
      </c>
      <c r="C6565">
        <f t="shared" si="114"/>
        <v>515</v>
      </c>
      <c r="D6565" t="str">
        <f>IF(OR(MOD((Table1[[#This Row],[Cycle]])-1,8)=0,Table1[[#This Row],[Cycle]]=1),"Yes","No")</f>
        <v>No</v>
      </c>
      <c r="E6565">
        <v>1.0021924819351999E-2</v>
      </c>
      <c r="F6565">
        <f t="shared" si="115"/>
        <v>10.021924819352</v>
      </c>
      <c r="H6565">
        <v>2.5908701419830322</v>
      </c>
      <c r="I6565">
        <v>57602.005498859828</v>
      </c>
      <c r="J6565">
        <f>ROUND(Table1[[#This Row],[Discharge Time (s)]]/3600,3)</f>
        <v>16.001000000000001</v>
      </c>
    </row>
    <row r="6566" spans="1:10">
      <c r="A6566" t="s">
        <v>10</v>
      </c>
      <c r="B6566">
        <v>1</v>
      </c>
      <c r="C6566">
        <f t="shared" si="114"/>
        <v>516</v>
      </c>
      <c r="D6566" t="str">
        <f>IF(OR(MOD((Table1[[#This Row],[Cycle]])-1,8)=0,Table1[[#This Row],[Cycle]]=1),"Yes","No")</f>
        <v>No</v>
      </c>
      <c r="E6566">
        <v>1.0016434315071E-2</v>
      </c>
      <c r="F6566">
        <f t="shared" si="115"/>
        <v>10.016434315071001</v>
      </c>
      <c r="H6566">
        <v>2.5482590198516846</v>
      </c>
      <c r="I6566">
        <v>57600.011747817945</v>
      </c>
      <c r="J6566">
        <f>ROUND(Table1[[#This Row],[Discharge Time (s)]]/3600,3)</f>
        <v>16</v>
      </c>
    </row>
    <row r="6567" spans="1:10">
      <c r="A6567" t="s">
        <v>10</v>
      </c>
      <c r="B6567">
        <v>1</v>
      </c>
      <c r="C6567">
        <f t="shared" si="114"/>
        <v>517</v>
      </c>
      <c r="D6567" t="str">
        <f>IF(OR(MOD((Table1[[#This Row],[Cycle]])-1,8)=0,Table1[[#This Row],[Cycle]]=1),"Yes","No")</f>
        <v>No</v>
      </c>
      <c r="E6567">
        <v>1.0011601448978001E-2</v>
      </c>
      <c r="F6567">
        <f t="shared" si="115"/>
        <v>10.011601448978</v>
      </c>
      <c r="H6567">
        <v>2.5908701419830322</v>
      </c>
      <c r="I6567">
        <v>57602.005003095648</v>
      </c>
      <c r="J6567">
        <f>ROUND(Table1[[#This Row],[Discharge Time (s)]]/3600,3)</f>
        <v>16.001000000000001</v>
      </c>
    </row>
    <row r="6568" spans="1:10">
      <c r="A6568" t="s">
        <v>10</v>
      </c>
      <c r="B6568">
        <v>1</v>
      </c>
      <c r="C6568">
        <f t="shared" si="114"/>
        <v>518</v>
      </c>
      <c r="D6568" t="str">
        <f>IF(OR(MOD((Table1[[#This Row],[Cycle]])-1,8)=0,Table1[[#This Row],[Cycle]]=1),"Yes","No")</f>
        <v>No</v>
      </c>
      <c r="E6568">
        <v>1.0013017233367E-2</v>
      </c>
      <c r="F6568">
        <f t="shared" si="115"/>
        <v>10.013017233367</v>
      </c>
      <c r="H6568">
        <v>2.5895469188690186</v>
      </c>
      <c r="I6568">
        <v>57602.0027592306</v>
      </c>
      <c r="J6568">
        <f>ROUND(Table1[[#This Row],[Discharge Time (s)]]/3600,3)</f>
        <v>16.001000000000001</v>
      </c>
    </row>
    <row r="6569" spans="1:10">
      <c r="A6569" t="s">
        <v>10</v>
      </c>
      <c r="B6569">
        <v>1</v>
      </c>
      <c r="C6569">
        <f t="shared" si="114"/>
        <v>519</v>
      </c>
      <c r="D6569" t="str">
        <f>IF(OR(MOD((Table1[[#This Row],[Cycle]])-1,8)=0,Table1[[#This Row],[Cycle]]=1),"Yes","No")</f>
        <v>No</v>
      </c>
      <c r="E6569">
        <v>1.001402543402E-2</v>
      </c>
      <c r="F6569">
        <f t="shared" si="115"/>
        <v>10.014025434020001</v>
      </c>
      <c r="H6569">
        <v>2.5043237209320068</v>
      </c>
      <c r="I6569">
        <v>57602.00272448879</v>
      </c>
      <c r="J6569">
        <f>ROUND(Table1[[#This Row],[Discharge Time (s)]]/3600,3)</f>
        <v>16.001000000000001</v>
      </c>
    </row>
    <row r="6570" spans="1:10">
      <c r="A6570" t="s">
        <v>10</v>
      </c>
      <c r="B6570">
        <v>1</v>
      </c>
      <c r="C6570">
        <f t="shared" si="114"/>
        <v>520</v>
      </c>
      <c r="D6570" t="str">
        <f>IF(OR(MOD((Table1[[#This Row],[Cycle]])-1,8)=0,Table1[[#This Row],[Cycle]]=1),"Yes","No")</f>
        <v>No</v>
      </c>
      <c r="E6570">
        <v>0</v>
      </c>
      <c r="F6570">
        <f t="shared" si="115"/>
        <v>0</v>
      </c>
      <c r="H6570">
        <v>2.5043237209320068</v>
      </c>
      <c r="I6570">
        <v>0</v>
      </c>
      <c r="J6570">
        <f>ROUND(Table1[[#This Row],[Discharge Time (s)]]/3600,3)</f>
        <v>0</v>
      </c>
    </row>
    <row r="6571" spans="1:10">
      <c r="A6571" t="s">
        <v>10</v>
      </c>
      <c r="B6571">
        <v>1</v>
      </c>
      <c r="C6571">
        <f t="shared" si="114"/>
        <v>521</v>
      </c>
      <c r="D6571" t="str">
        <f>IF(OR(MOD((Table1[[#This Row],[Cycle]])-1,8)=0,Table1[[#This Row],[Cycle]]=1),"Yes","No")</f>
        <v>Yes</v>
      </c>
      <c r="E6571">
        <v>1.4720191989443999E-2</v>
      </c>
      <c r="F6571">
        <f t="shared" si="115"/>
        <v>14.720191989444</v>
      </c>
      <c r="H6571">
        <v>2.5469570159912109</v>
      </c>
      <c r="I6571">
        <v>89346.851760879639</v>
      </c>
      <c r="J6571">
        <f>ROUND(Table1[[#This Row],[Discharge Time (s)]]/3600,3)</f>
        <v>24.818999999999999</v>
      </c>
    </row>
    <row r="6572" spans="1:10">
      <c r="A6572" t="s">
        <v>10</v>
      </c>
      <c r="B6572">
        <v>1</v>
      </c>
      <c r="C6572">
        <f t="shared" si="114"/>
        <v>522</v>
      </c>
      <c r="D6572" t="str">
        <f>IF(OR(MOD((Table1[[#This Row],[Cycle]])-1,8)=0,Table1[[#This Row],[Cycle]]=1),"Yes","No")</f>
        <v>No</v>
      </c>
      <c r="E6572">
        <v>1.0017623895292E-2</v>
      </c>
      <c r="F6572">
        <f t="shared" si="115"/>
        <v>10.017623895292001</v>
      </c>
      <c r="H6572">
        <v>2.722609281539917</v>
      </c>
      <c r="I6572">
        <v>57601.98996048588</v>
      </c>
      <c r="J6572">
        <f>ROUND(Table1[[#This Row],[Discharge Time (s)]]/3600,3)</f>
        <v>16.001000000000001</v>
      </c>
    </row>
    <row r="6573" spans="1:10">
      <c r="A6573" t="s">
        <v>10</v>
      </c>
      <c r="B6573">
        <v>1</v>
      </c>
      <c r="C6573">
        <f t="shared" si="114"/>
        <v>523</v>
      </c>
      <c r="D6573" t="str">
        <f>IF(OR(MOD((Table1[[#This Row],[Cycle]])-1,8)=0,Table1[[#This Row],[Cycle]]=1),"Yes","No")</f>
        <v>No</v>
      </c>
      <c r="E6573">
        <v>1.0014064674561E-2</v>
      </c>
      <c r="F6573">
        <f t="shared" si="115"/>
        <v>10.014064674561</v>
      </c>
      <c r="H6573">
        <v>2.5482590198516846</v>
      </c>
      <c r="I6573">
        <v>57600.054635320645</v>
      </c>
      <c r="J6573">
        <f>ROUND(Table1[[#This Row],[Discharge Time (s)]]/3600,3)</f>
        <v>16</v>
      </c>
    </row>
    <row r="6574" spans="1:10">
      <c r="A6574" t="s">
        <v>10</v>
      </c>
      <c r="B6574">
        <v>1</v>
      </c>
      <c r="C6574">
        <f t="shared" si="114"/>
        <v>524</v>
      </c>
      <c r="D6574" t="str">
        <f>IF(OR(MOD((Table1[[#This Row],[Cycle]])-1,8)=0,Table1[[#This Row],[Cycle]]=1),"Yes","No")</f>
        <v>No</v>
      </c>
      <c r="E6574">
        <v>1.0023082163075001E-2</v>
      </c>
      <c r="F6574">
        <f t="shared" si="115"/>
        <v>10.023082163075001</v>
      </c>
      <c r="H6574">
        <v>2.5921945571899414</v>
      </c>
      <c r="I6574">
        <v>57602.00527001368</v>
      </c>
      <c r="J6574">
        <f>ROUND(Table1[[#This Row],[Discharge Time (s)]]/3600,3)</f>
        <v>16.001000000000001</v>
      </c>
    </row>
    <row r="6575" spans="1:10">
      <c r="A6575" t="s">
        <v>10</v>
      </c>
      <c r="B6575">
        <v>1</v>
      </c>
      <c r="C6575">
        <f t="shared" si="114"/>
        <v>525</v>
      </c>
      <c r="D6575" t="str">
        <f>IF(OR(MOD((Table1[[#This Row],[Cycle]])-1,8)=0,Table1[[#This Row],[Cycle]]=1),"Yes","No")</f>
        <v>No</v>
      </c>
      <c r="E6575">
        <v>1.0016377058437999E-2</v>
      </c>
      <c r="F6575">
        <f t="shared" si="115"/>
        <v>10.016377058438</v>
      </c>
      <c r="H6575">
        <v>2.5921945571899414</v>
      </c>
      <c r="I6575">
        <v>57602.017303319437</v>
      </c>
      <c r="J6575">
        <f>ROUND(Table1[[#This Row],[Discharge Time (s)]]/3600,3)</f>
        <v>16.001000000000001</v>
      </c>
    </row>
    <row r="6576" spans="1:10">
      <c r="A6576" t="s">
        <v>10</v>
      </c>
      <c r="B6576">
        <v>1</v>
      </c>
      <c r="C6576">
        <f t="shared" si="114"/>
        <v>526</v>
      </c>
      <c r="D6576" t="str">
        <f>IF(OR(MOD((Table1[[#This Row],[Cycle]])-1,8)=0,Table1[[#This Row],[Cycle]]=1),"Yes","No")</f>
        <v>No</v>
      </c>
      <c r="E6576">
        <v>9.9747044067189997E-3</v>
      </c>
      <c r="F6576">
        <f t="shared" si="115"/>
        <v>9.9747044067189989</v>
      </c>
      <c r="H6576">
        <v>2.5482590198516846</v>
      </c>
      <c r="I6576">
        <v>57602.021035617014</v>
      </c>
      <c r="J6576">
        <f>ROUND(Table1[[#This Row],[Discharge Time (s)]]/3600,3)</f>
        <v>16.001000000000001</v>
      </c>
    </row>
    <row r="6577" spans="1:10">
      <c r="A6577" t="s">
        <v>10</v>
      </c>
      <c r="B6577">
        <v>1</v>
      </c>
      <c r="C6577">
        <f t="shared" si="114"/>
        <v>527</v>
      </c>
      <c r="D6577" t="str">
        <f>IF(OR(MOD((Table1[[#This Row],[Cycle]])-1,8)=0,Table1[[#This Row],[Cycle]]=1),"Yes","No")</f>
        <v>No</v>
      </c>
      <c r="E6577">
        <v>9.9725813974340001E-3</v>
      </c>
      <c r="F6577">
        <f t="shared" si="115"/>
        <v>9.9725813974340003</v>
      </c>
      <c r="H6577">
        <v>2.5056045055389404</v>
      </c>
      <c r="I6577">
        <v>57602.008314927603</v>
      </c>
      <c r="J6577">
        <f>ROUND(Table1[[#This Row],[Discharge Time (s)]]/3600,3)</f>
        <v>16.001000000000001</v>
      </c>
    </row>
    <row r="6578" spans="1:10">
      <c r="A6578" t="s">
        <v>10</v>
      </c>
      <c r="B6578">
        <v>1</v>
      </c>
      <c r="C6578">
        <f t="shared" si="114"/>
        <v>528</v>
      </c>
      <c r="D6578" t="str">
        <f>IF(OR(MOD((Table1[[#This Row],[Cycle]])-1,8)=0,Table1[[#This Row],[Cycle]]=1),"Yes","No")</f>
        <v>No</v>
      </c>
      <c r="E6578">
        <v>0</v>
      </c>
      <c r="F6578">
        <f t="shared" si="115"/>
        <v>0</v>
      </c>
      <c r="H6578">
        <v>2.5056045055389404</v>
      </c>
      <c r="I6578">
        <v>0</v>
      </c>
      <c r="J6578">
        <f>ROUND(Table1[[#This Row],[Discharge Time (s)]]/3600,3)</f>
        <v>0</v>
      </c>
    </row>
    <row r="6579" spans="1:10">
      <c r="A6579" t="s">
        <v>10</v>
      </c>
      <c r="B6579">
        <v>1</v>
      </c>
      <c r="C6579">
        <f t="shared" si="114"/>
        <v>529</v>
      </c>
      <c r="D6579" t="str">
        <f>IF(OR(MOD((Table1[[#This Row],[Cycle]])-1,8)=0,Table1[[#This Row],[Cycle]]=1),"Yes","No")</f>
        <v>Yes</v>
      </c>
      <c r="E6579">
        <v>1.4693217016843001E-2</v>
      </c>
      <c r="F6579">
        <f t="shared" si="115"/>
        <v>14.693217016843001</v>
      </c>
      <c r="H6579">
        <v>2.5495624542236328</v>
      </c>
      <c r="I6579">
        <v>89703.122978986998</v>
      </c>
      <c r="J6579">
        <f>ROUND(Table1[[#This Row],[Discharge Time (s)]]/3600,3)</f>
        <v>24.917999999999999</v>
      </c>
    </row>
    <row r="6580" spans="1:10">
      <c r="A6580" t="s">
        <v>10</v>
      </c>
      <c r="B6580">
        <v>1</v>
      </c>
      <c r="C6580">
        <f t="shared" si="114"/>
        <v>530</v>
      </c>
      <c r="D6580" t="str">
        <f>IF(OR(MOD((Table1[[#This Row],[Cycle]])-1,8)=0,Table1[[#This Row],[Cycle]]=1),"Yes","No")</f>
        <v>No</v>
      </c>
      <c r="E6580">
        <v>9.9681033780860007E-3</v>
      </c>
      <c r="F6580">
        <f t="shared" si="115"/>
        <v>9.9681033780860009</v>
      </c>
      <c r="H6580">
        <v>2.6800656318664551</v>
      </c>
      <c r="I6580">
        <v>57600.054645269513</v>
      </c>
      <c r="J6580">
        <f>ROUND(Table1[[#This Row],[Discharge Time (s)]]/3600,3)</f>
        <v>16</v>
      </c>
    </row>
    <row r="6581" spans="1:10">
      <c r="A6581" t="s">
        <v>10</v>
      </c>
      <c r="B6581">
        <v>1</v>
      </c>
      <c r="C6581">
        <f t="shared" si="114"/>
        <v>531</v>
      </c>
      <c r="D6581" t="str">
        <f>IF(OR(MOD((Table1[[#This Row],[Cycle]])-1,8)=0,Table1[[#This Row],[Cycle]]=1),"Yes","No")</f>
        <v>No</v>
      </c>
      <c r="E6581">
        <v>9.9688862695659995E-3</v>
      </c>
      <c r="F6581">
        <f t="shared" si="115"/>
        <v>9.9688862695659992</v>
      </c>
      <c r="H6581">
        <v>2.6347830295562744</v>
      </c>
      <c r="I6581">
        <v>57600.043090488834</v>
      </c>
      <c r="J6581">
        <f>ROUND(Table1[[#This Row],[Discharge Time (s)]]/3600,3)</f>
        <v>16</v>
      </c>
    </row>
    <row r="6582" spans="1:10">
      <c r="A6582" t="s">
        <v>10</v>
      </c>
      <c r="B6582">
        <v>1</v>
      </c>
      <c r="C6582">
        <f t="shared" si="114"/>
        <v>532</v>
      </c>
      <c r="D6582" t="str">
        <f>IF(OR(MOD((Table1[[#This Row],[Cycle]])-1,8)=0,Table1[[#This Row],[Cycle]]=1),"Yes","No")</f>
        <v>No</v>
      </c>
      <c r="E6582">
        <v>9.9698505694959996E-3</v>
      </c>
      <c r="F6582">
        <f t="shared" si="115"/>
        <v>9.9698505694959998</v>
      </c>
      <c r="H6582">
        <v>2.6361300945281982</v>
      </c>
      <c r="I6582">
        <v>57602.005371911713</v>
      </c>
      <c r="J6582">
        <f>ROUND(Table1[[#This Row],[Discharge Time (s)]]/3600,3)</f>
        <v>16.001000000000001</v>
      </c>
    </row>
    <row r="6583" spans="1:10">
      <c r="A6583" t="s">
        <v>10</v>
      </c>
      <c r="B6583">
        <v>1</v>
      </c>
      <c r="C6583">
        <f t="shared" si="114"/>
        <v>533</v>
      </c>
      <c r="D6583" t="str">
        <f>IF(OR(MOD((Table1[[#This Row],[Cycle]])-1,8)=0,Table1[[#This Row],[Cycle]]=1),"Yes","No")</f>
        <v>No</v>
      </c>
      <c r="E6583">
        <v>9.9709586440850009E-3</v>
      </c>
      <c r="F6583">
        <f t="shared" ref="F6583:F6614" si="116">1000*E6583</f>
        <v>9.970958644085</v>
      </c>
      <c r="H6583">
        <v>2.5921945571899414</v>
      </c>
      <c r="I6583">
        <v>57602.006702222803</v>
      </c>
      <c r="J6583">
        <f>ROUND(Table1[[#This Row],[Discharge Time (s)]]/3600,3)</f>
        <v>16.001000000000001</v>
      </c>
    </row>
    <row r="6584" spans="1:10">
      <c r="A6584" t="s">
        <v>10</v>
      </c>
      <c r="B6584">
        <v>1</v>
      </c>
      <c r="C6584">
        <f t="shared" si="114"/>
        <v>534</v>
      </c>
      <c r="D6584" t="str">
        <f>IF(OR(MOD((Table1[[#This Row],[Cycle]])-1,8)=0,Table1[[#This Row],[Cycle]]=1),"Yes","No")</f>
        <v>No</v>
      </c>
      <c r="E6584">
        <v>9.9946771444609991E-3</v>
      </c>
      <c r="F6584">
        <f t="shared" si="116"/>
        <v>9.994677144460999</v>
      </c>
      <c r="H6584">
        <v>2.5921945571899414</v>
      </c>
      <c r="I6584">
        <v>57602.016204567422</v>
      </c>
      <c r="J6584">
        <f>ROUND(Table1[[#This Row],[Discharge Time (s)]]/3600,3)</f>
        <v>16.001000000000001</v>
      </c>
    </row>
    <row r="6585" spans="1:10">
      <c r="A6585" t="s">
        <v>10</v>
      </c>
      <c r="B6585">
        <v>1</v>
      </c>
      <c r="C6585">
        <f t="shared" si="114"/>
        <v>535</v>
      </c>
      <c r="D6585" t="str">
        <f>IF(OR(MOD((Table1[[#This Row],[Cycle]])-1,8)=0,Table1[[#This Row],[Cycle]]=1),"Yes","No")</f>
        <v>No</v>
      </c>
      <c r="E6585">
        <v>1.0017923792729E-2</v>
      </c>
      <c r="F6585">
        <f t="shared" si="116"/>
        <v>10.017923792729</v>
      </c>
      <c r="H6585">
        <v>2.5508675575256348</v>
      </c>
      <c r="I6585">
        <v>57602.005735364539</v>
      </c>
      <c r="J6585">
        <f>ROUND(Table1[[#This Row],[Discharge Time (s)]]/3600,3)</f>
        <v>16.001000000000001</v>
      </c>
    </row>
    <row r="6586" spans="1:10">
      <c r="A6586" t="s">
        <v>10</v>
      </c>
      <c r="B6586">
        <v>1</v>
      </c>
      <c r="C6586">
        <f t="shared" si="114"/>
        <v>536</v>
      </c>
      <c r="D6586" t="str">
        <f>IF(OR(MOD((Table1[[#This Row],[Cycle]])-1,8)=0,Table1[[#This Row],[Cycle]]=1),"Yes","No")</f>
        <v>No</v>
      </c>
      <c r="E6586">
        <v>0</v>
      </c>
      <c r="F6586">
        <f t="shared" si="116"/>
        <v>0</v>
      </c>
      <c r="H6586">
        <v>2.5508675575256348</v>
      </c>
      <c r="I6586">
        <v>0</v>
      </c>
      <c r="J6586">
        <f>ROUND(Table1[[#This Row],[Discharge Time (s)]]/3600,3)</f>
        <v>0</v>
      </c>
    </row>
    <row r="6587" spans="1:10">
      <c r="A6587" t="s">
        <v>10</v>
      </c>
      <c r="B6587">
        <v>1</v>
      </c>
      <c r="C6587">
        <f t="shared" si="114"/>
        <v>537</v>
      </c>
      <c r="D6587" t="str">
        <f>IF(OR(MOD((Table1[[#This Row],[Cycle]])-1,8)=0,Table1[[#This Row],[Cycle]]=1),"Yes","No")</f>
        <v>Yes</v>
      </c>
      <c r="E6587">
        <v>1.4660622427182E-2</v>
      </c>
      <c r="F6587">
        <f t="shared" si="116"/>
        <v>14.660622427182</v>
      </c>
      <c r="H6587">
        <v>2.5921945571899414</v>
      </c>
      <c r="I6587">
        <v>88942.350022674131</v>
      </c>
      <c r="J6587">
        <f>ROUND(Table1[[#This Row],[Discharge Time (s)]]/3600,3)</f>
        <v>24.706</v>
      </c>
    </row>
    <row r="6588" spans="1:10">
      <c r="A6588" t="s">
        <v>10</v>
      </c>
      <c r="B6588">
        <v>1</v>
      </c>
      <c r="C6588">
        <f t="shared" si="114"/>
        <v>538</v>
      </c>
      <c r="D6588" t="str">
        <f>IF(OR(MOD((Table1[[#This Row],[Cycle]])-1,8)=0,Table1[[#This Row],[Cycle]]=1),"Yes","No")</f>
        <v>No</v>
      </c>
      <c r="E6588">
        <v>1.0014715716467001E-2</v>
      </c>
      <c r="F6588">
        <f t="shared" si="116"/>
        <v>10.014715716467</v>
      </c>
      <c r="H6588">
        <v>2.6814365386962891</v>
      </c>
      <c r="I6588">
        <v>57602.006157116586</v>
      </c>
      <c r="J6588">
        <f>ROUND(Table1[[#This Row],[Discharge Time (s)]]/3600,3)</f>
        <v>16.001000000000001</v>
      </c>
    </row>
    <row r="6589" spans="1:10">
      <c r="A6589" t="s">
        <v>10</v>
      </c>
      <c r="B6589">
        <v>1</v>
      </c>
      <c r="C6589">
        <f t="shared" si="114"/>
        <v>539</v>
      </c>
      <c r="D6589" t="str">
        <f>IF(OR(MOD((Table1[[#This Row],[Cycle]])-1,8)=0,Table1[[#This Row],[Cycle]]=1),"Yes","No")</f>
        <v>No</v>
      </c>
      <c r="E6589">
        <v>1.0013278247533E-2</v>
      </c>
      <c r="F6589">
        <f t="shared" si="116"/>
        <v>10.013278247533</v>
      </c>
      <c r="H6589">
        <v>2.6347830295562744</v>
      </c>
      <c r="I6589">
        <v>57602.005704482355</v>
      </c>
      <c r="J6589">
        <f>ROUND(Table1[[#This Row],[Discharge Time (s)]]/3600,3)</f>
        <v>16.001000000000001</v>
      </c>
    </row>
    <row r="6590" spans="1:10">
      <c r="A6590" t="s">
        <v>10</v>
      </c>
      <c r="B6590">
        <v>1</v>
      </c>
      <c r="C6590">
        <f t="shared" si="114"/>
        <v>540</v>
      </c>
      <c r="D6590" t="str">
        <f>IF(OR(MOD((Table1[[#This Row],[Cycle]])-1,8)=0,Table1[[#This Row],[Cycle]]=1),"Yes","No")</f>
        <v>No</v>
      </c>
      <c r="E6590">
        <v>1.0011754038704E-2</v>
      </c>
      <c r="F6590">
        <f t="shared" si="116"/>
        <v>10.011754038704</v>
      </c>
      <c r="H6590">
        <v>0</v>
      </c>
      <c r="I6590">
        <v>57600.025533859603</v>
      </c>
      <c r="J6590">
        <f>ROUND(Table1[[#This Row],[Discharge Time (s)]]/3600,3)</f>
        <v>16</v>
      </c>
    </row>
    <row r="6591" spans="1:10">
      <c r="A6591" t="s">
        <v>10</v>
      </c>
      <c r="B6591">
        <v>1</v>
      </c>
      <c r="C6591">
        <f t="shared" si="114"/>
        <v>541</v>
      </c>
      <c r="D6591" t="str">
        <f>IF(OR(MOD((Table1[[#This Row],[Cycle]])-1,8)=0,Table1[[#This Row],[Cycle]]=1),"Yes","No")</f>
        <v>No</v>
      </c>
      <c r="E6591">
        <v>1.0007673227974001E-2</v>
      </c>
      <c r="F6591">
        <f t="shared" si="116"/>
        <v>10.007673227974001</v>
      </c>
      <c r="H6591">
        <v>2.5921945571899414</v>
      </c>
      <c r="I6591">
        <v>57602.002951060698</v>
      </c>
      <c r="J6591">
        <f>ROUND(Table1[[#This Row],[Discharge Time (s)]]/3600,3)</f>
        <v>16.001000000000001</v>
      </c>
    </row>
    <row r="6592" spans="1:10">
      <c r="A6592" t="s">
        <v>10</v>
      </c>
      <c r="B6592">
        <v>1</v>
      </c>
      <c r="C6592">
        <f t="shared" si="114"/>
        <v>542</v>
      </c>
      <c r="D6592" t="str">
        <f>IF(OR(MOD((Table1[[#This Row],[Cycle]])-1,8)=0,Table1[[#This Row],[Cycle]]=1),"Yes","No")</f>
        <v>No</v>
      </c>
      <c r="E6592">
        <v>1.0011284311196999E-2</v>
      </c>
      <c r="F6592">
        <f t="shared" si="116"/>
        <v>10.011284311196999</v>
      </c>
      <c r="H6592">
        <v>2.5908701419830322</v>
      </c>
      <c r="I6592">
        <v>57602.001537211981</v>
      </c>
      <c r="J6592">
        <f>ROUND(Table1[[#This Row],[Discharge Time (s)]]/3600,3)</f>
        <v>16.001000000000001</v>
      </c>
    </row>
    <row r="6593" spans="1:10">
      <c r="A6593" t="s">
        <v>10</v>
      </c>
      <c r="B6593">
        <v>1</v>
      </c>
      <c r="C6593">
        <f t="shared" si="114"/>
        <v>543</v>
      </c>
      <c r="D6593" t="str">
        <f>IF(OR(MOD((Table1[[#This Row],[Cycle]])-1,8)=0,Table1[[#This Row],[Cycle]]=1),"Yes","No")</f>
        <v>No</v>
      </c>
      <c r="E6593">
        <v>1.0015177222165E-2</v>
      </c>
      <c r="F6593">
        <f t="shared" si="116"/>
        <v>10.015177222165001</v>
      </c>
      <c r="H6593">
        <v>2.6334373950958252</v>
      </c>
      <c r="I6593">
        <v>57600.039517445563</v>
      </c>
      <c r="J6593">
        <f>ROUND(Table1[[#This Row],[Discharge Time (s)]]/3600,3)</f>
        <v>16</v>
      </c>
    </row>
    <row r="6594" spans="1:10">
      <c r="A6594" t="s">
        <v>10</v>
      </c>
      <c r="B6594">
        <v>1</v>
      </c>
      <c r="C6594">
        <f t="shared" si="114"/>
        <v>544</v>
      </c>
      <c r="D6594" t="str">
        <f>IF(OR(MOD((Table1[[#This Row],[Cycle]])-1,8)=0,Table1[[#This Row],[Cycle]]=1),"Yes","No")</f>
        <v>No</v>
      </c>
      <c r="E6594">
        <v>0</v>
      </c>
      <c r="F6594">
        <f t="shared" si="116"/>
        <v>0</v>
      </c>
      <c r="H6594">
        <v>2.6334373950958252</v>
      </c>
      <c r="I6594">
        <v>0</v>
      </c>
      <c r="J6594">
        <f>ROUND(Table1[[#This Row],[Discharge Time (s)]]/3600,3)</f>
        <v>0</v>
      </c>
    </row>
    <row r="6595" spans="1:10">
      <c r="A6595" t="s">
        <v>10</v>
      </c>
      <c r="B6595">
        <v>1</v>
      </c>
      <c r="C6595">
        <f t="shared" si="114"/>
        <v>545</v>
      </c>
      <c r="D6595" t="str">
        <f>IF(OR(MOD((Table1[[#This Row],[Cycle]])-1,8)=0,Table1[[#This Row],[Cycle]]=1),"Yes","No")</f>
        <v>Yes</v>
      </c>
      <c r="E6595">
        <v>1.4632497965995001E-2</v>
      </c>
      <c r="F6595">
        <f t="shared" si="116"/>
        <v>14.632497965995</v>
      </c>
      <c r="H6595">
        <v>2.6347830295562744</v>
      </c>
      <c r="I6595">
        <v>88791.655486990683</v>
      </c>
      <c r="J6595">
        <f>ROUND(Table1[[#This Row],[Discharge Time (s)]]/3600,3)</f>
        <v>24.664000000000001</v>
      </c>
    </row>
    <row r="6596" spans="1:10">
      <c r="A6596" t="s">
        <v>10</v>
      </c>
      <c r="B6596">
        <v>1</v>
      </c>
      <c r="C6596">
        <f t="shared" si="114"/>
        <v>546</v>
      </c>
      <c r="D6596" t="str">
        <f>IF(OR(MOD((Table1[[#This Row],[Cycle]])-1,8)=0,Table1[[#This Row],[Cycle]]=1),"Yes","No")</f>
        <v>No</v>
      </c>
      <c r="E6596">
        <v>1.0011502954131999E-2</v>
      </c>
      <c r="F6596">
        <f t="shared" si="116"/>
        <v>10.011502954132</v>
      </c>
      <c r="H6596">
        <v>2.7240011692047119</v>
      </c>
      <c r="I6596">
        <v>57602.005765390655</v>
      </c>
      <c r="J6596">
        <f>ROUND(Table1[[#This Row],[Discharge Time (s)]]/3600,3)</f>
        <v>16.001000000000001</v>
      </c>
    </row>
    <row r="6597" spans="1:10">
      <c r="A6597" t="s">
        <v>10</v>
      </c>
      <c r="B6597">
        <v>1</v>
      </c>
      <c r="C6597">
        <f t="shared" ref="C6597:C6630" si="117">C6596+1</f>
        <v>547</v>
      </c>
      <c r="D6597" t="str">
        <f>IF(OR(MOD((Table1[[#This Row],[Cycle]])-1,8)=0,Table1[[#This Row],[Cycle]]=1),"Yes","No")</f>
        <v>No</v>
      </c>
      <c r="E6597">
        <v>1.0010365953772001E-2</v>
      </c>
      <c r="F6597">
        <f t="shared" si="116"/>
        <v>10.010365953772</v>
      </c>
      <c r="H6597">
        <v>2.6361300945281982</v>
      </c>
      <c r="I6597">
        <v>57602.002716195129</v>
      </c>
      <c r="J6597">
        <f>ROUND(Table1[[#This Row],[Discharge Time (s)]]/3600,3)</f>
        <v>16.001000000000001</v>
      </c>
    </row>
    <row r="6598" spans="1:10">
      <c r="A6598" t="s">
        <v>10</v>
      </c>
      <c r="B6598">
        <v>1</v>
      </c>
      <c r="C6598">
        <f t="shared" si="117"/>
        <v>548</v>
      </c>
      <c r="D6598" t="str">
        <f>IF(OR(MOD((Table1[[#This Row],[Cycle]])-1,8)=0,Table1[[#This Row],[Cycle]]=1),"Yes","No")</f>
        <v>No</v>
      </c>
      <c r="E6598">
        <v>1.0009038991498E-2</v>
      </c>
      <c r="F6598">
        <f t="shared" si="116"/>
        <v>10.009038991498</v>
      </c>
      <c r="H6598">
        <v>2.5935206413269043</v>
      </c>
      <c r="I6598">
        <v>57602.005112346989</v>
      </c>
      <c r="J6598">
        <f>ROUND(Table1[[#This Row],[Discharge Time (s)]]/3600,3)</f>
        <v>16.001000000000001</v>
      </c>
    </row>
    <row r="6599" spans="1:10">
      <c r="A6599" t="s">
        <v>10</v>
      </c>
      <c r="B6599">
        <v>1</v>
      </c>
      <c r="C6599">
        <f t="shared" si="117"/>
        <v>549</v>
      </c>
      <c r="D6599" t="str">
        <f>IF(OR(MOD((Table1[[#This Row],[Cycle]])-1,8)=0,Table1[[#This Row],[Cycle]]=1),"Yes","No")</f>
        <v>No</v>
      </c>
      <c r="E6599">
        <v>1.0007711071785001E-2</v>
      </c>
      <c r="F6599">
        <f t="shared" si="116"/>
        <v>10.007711071785</v>
      </c>
      <c r="H6599">
        <v>2.5935206413269043</v>
      </c>
      <c r="I6599">
        <v>57602.005333587818</v>
      </c>
      <c r="J6599">
        <f>ROUND(Table1[[#This Row],[Discharge Time (s)]]/3600,3)</f>
        <v>16.001000000000001</v>
      </c>
    </row>
    <row r="6600" spans="1:10">
      <c r="A6600" t="s">
        <v>10</v>
      </c>
      <c r="B6600">
        <v>1</v>
      </c>
      <c r="C6600">
        <f t="shared" si="117"/>
        <v>550</v>
      </c>
      <c r="D6600" t="str">
        <f>IF(OR(MOD((Table1[[#This Row],[Cycle]])-1,8)=0,Table1[[#This Row],[Cycle]]=1),"Yes","No")</f>
        <v>No</v>
      </c>
      <c r="E6600">
        <v>1.0010754562478999E-2</v>
      </c>
      <c r="F6600">
        <f t="shared" si="116"/>
        <v>10.010754562478999</v>
      </c>
      <c r="H6600">
        <v>2.6374785900115967</v>
      </c>
      <c r="I6600">
        <v>57602.005259139056</v>
      </c>
      <c r="J6600">
        <f>ROUND(Table1[[#This Row],[Discharge Time (s)]]/3600,3)</f>
        <v>16.001000000000001</v>
      </c>
    </row>
    <row r="6601" spans="1:10">
      <c r="A6601" t="s">
        <v>10</v>
      </c>
      <c r="B6601">
        <v>1</v>
      </c>
      <c r="C6601">
        <f t="shared" si="117"/>
        <v>551</v>
      </c>
      <c r="D6601" t="str">
        <f>IF(OR(MOD((Table1[[#This Row],[Cycle]])-1,8)=0,Table1[[#This Row],[Cycle]]=1),"Yes","No")</f>
        <v>No</v>
      </c>
      <c r="E6601">
        <v>1.0006778486134E-2</v>
      </c>
      <c r="F6601">
        <f t="shared" si="116"/>
        <v>10.006778486133999</v>
      </c>
      <c r="H6601">
        <v>2.5068869590759277</v>
      </c>
      <c r="I6601">
        <v>57602.035948933655</v>
      </c>
      <c r="J6601">
        <f>ROUND(Table1[[#This Row],[Discharge Time (s)]]/3600,3)</f>
        <v>16.001000000000001</v>
      </c>
    </row>
    <row r="6602" spans="1:10">
      <c r="A6602" t="s">
        <v>10</v>
      </c>
      <c r="B6602">
        <v>1</v>
      </c>
      <c r="C6602">
        <f t="shared" si="117"/>
        <v>552</v>
      </c>
      <c r="D6602" t="str">
        <f>IF(OR(MOD((Table1[[#This Row],[Cycle]])-1,8)=0,Table1[[#This Row],[Cycle]]=1),"Yes","No")</f>
        <v>No</v>
      </c>
      <c r="E6602">
        <v>0</v>
      </c>
      <c r="F6602">
        <f t="shared" si="116"/>
        <v>0</v>
      </c>
      <c r="H6602">
        <v>2.5068869590759277</v>
      </c>
      <c r="I6602">
        <v>0</v>
      </c>
      <c r="J6602">
        <f>ROUND(Table1[[#This Row],[Discharge Time (s)]]/3600,3)</f>
        <v>0</v>
      </c>
    </row>
    <row r="6603" spans="1:10">
      <c r="A6603" t="s">
        <v>10</v>
      </c>
      <c r="B6603">
        <v>1</v>
      </c>
      <c r="C6603">
        <f t="shared" si="117"/>
        <v>553</v>
      </c>
      <c r="D6603" t="str">
        <f>IF(OR(MOD((Table1[[#This Row],[Cycle]])-1,8)=0,Table1[[#This Row],[Cycle]]=1),"Yes","No")</f>
        <v>Yes</v>
      </c>
      <c r="E6603">
        <v>1.4604172067069999E-2</v>
      </c>
      <c r="F6603">
        <f t="shared" si="116"/>
        <v>14.604172067069999</v>
      </c>
      <c r="H6603">
        <v>2.5935206413269043</v>
      </c>
      <c r="I6603">
        <v>88675.219664044751</v>
      </c>
      <c r="J6603">
        <f>ROUND(Table1[[#This Row],[Discharge Time (s)]]/3600,3)</f>
        <v>24.632000000000001</v>
      </c>
    </row>
    <row r="6604" spans="1:10">
      <c r="A6604" t="s">
        <v>10</v>
      </c>
      <c r="B6604">
        <v>1</v>
      </c>
      <c r="C6604">
        <f t="shared" si="117"/>
        <v>554</v>
      </c>
      <c r="D6604" t="str">
        <f>IF(OR(MOD((Table1[[#This Row],[Cycle]])-1,8)=0,Table1[[#This Row],[Cycle]]=1),"Yes","No")</f>
        <v>No</v>
      </c>
      <c r="E6604">
        <v>1.0006311193681E-2</v>
      </c>
      <c r="F6604">
        <f t="shared" si="116"/>
        <v>10.006311193681</v>
      </c>
      <c r="H6604">
        <v>2.7240011692047119</v>
      </c>
      <c r="I6604">
        <v>57600.039518239217</v>
      </c>
      <c r="J6604">
        <f>ROUND(Table1[[#This Row],[Discharge Time (s)]]/3600,3)</f>
        <v>16</v>
      </c>
    </row>
    <row r="6605" spans="1:10">
      <c r="A6605" t="s">
        <v>10</v>
      </c>
      <c r="B6605">
        <v>1</v>
      </c>
      <c r="C6605">
        <f t="shared" si="117"/>
        <v>555</v>
      </c>
      <c r="D6605" t="str">
        <f>IF(OR(MOD((Table1[[#This Row],[Cycle]])-1,8)=0,Table1[[#This Row],[Cycle]]=1),"Yes","No")</f>
        <v>No</v>
      </c>
      <c r="E6605">
        <v>1.0010125557373E-2</v>
      </c>
      <c r="F6605">
        <f t="shared" si="116"/>
        <v>10.010125557373</v>
      </c>
      <c r="H6605">
        <v>2.6361300945281982</v>
      </c>
      <c r="I6605">
        <v>57602.005692005645</v>
      </c>
      <c r="J6605">
        <f>ROUND(Table1[[#This Row],[Discharge Time (s)]]/3600,3)</f>
        <v>16.001000000000001</v>
      </c>
    </row>
    <row r="6606" spans="1:10">
      <c r="A6606" t="s">
        <v>10</v>
      </c>
      <c r="B6606">
        <v>1</v>
      </c>
      <c r="C6606">
        <f t="shared" si="117"/>
        <v>556</v>
      </c>
      <c r="D6606" t="str">
        <f>IF(OR(MOD((Table1[[#This Row],[Cycle]])-1,8)=0,Table1[[#This Row],[Cycle]]=1),"Yes","No")</f>
        <v>No</v>
      </c>
      <c r="E6606">
        <v>1.0006893687299E-2</v>
      </c>
      <c r="F6606">
        <f t="shared" si="116"/>
        <v>10.006893687299</v>
      </c>
      <c r="H6606">
        <v>2.6786961555480957</v>
      </c>
      <c r="I6606">
        <v>57602.005585803679</v>
      </c>
      <c r="J6606">
        <f>ROUND(Table1[[#This Row],[Discharge Time (s)]]/3600,3)</f>
        <v>16.001000000000001</v>
      </c>
    </row>
    <row r="6607" spans="1:10">
      <c r="A6607" t="s">
        <v>10</v>
      </c>
      <c r="B6607">
        <v>1</v>
      </c>
      <c r="C6607">
        <f t="shared" si="117"/>
        <v>557</v>
      </c>
      <c r="D6607" t="str">
        <f>IF(OR(MOD((Table1[[#This Row],[Cycle]])-1,8)=0,Table1[[#This Row],[Cycle]]=1),"Yes","No")</f>
        <v>No</v>
      </c>
      <c r="E6607">
        <v>1.0019566114995999E-2</v>
      </c>
      <c r="F6607">
        <f t="shared" si="116"/>
        <v>10.019566114996</v>
      </c>
      <c r="H6607">
        <v>2.5935206413269043</v>
      </c>
      <c r="I6607">
        <v>57602.005471144133</v>
      </c>
      <c r="J6607">
        <f>ROUND(Table1[[#This Row],[Discharge Time (s)]]/3600,3)</f>
        <v>16.001000000000001</v>
      </c>
    </row>
    <row r="6608" spans="1:10">
      <c r="A6608" t="s">
        <v>10</v>
      </c>
      <c r="B6608">
        <v>1</v>
      </c>
      <c r="C6608">
        <f t="shared" si="117"/>
        <v>558</v>
      </c>
      <c r="D6608" t="str">
        <f>IF(OR(MOD((Table1[[#This Row],[Cycle]])-1,8)=0,Table1[[#This Row],[Cycle]]=1),"Yes","No")</f>
        <v>No</v>
      </c>
      <c r="E6608">
        <v>1.0008214452696E-2</v>
      </c>
      <c r="F6608">
        <f t="shared" si="116"/>
        <v>10.008214452696</v>
      </c>
      <c r="H6608">
        <v>2.5948479175567627</v>
      </c>
      <c r="I6608">
        <v>57601.999188096466</v>
      </c>
      <c r="J6608">
        <f>ROUND(Table1[[#This Row],[Discharge Time (s)]]/3600,3)</f>
        <v>16.001000000000001</v>
      </c>
    </row>
    <row r="6609" spans="1:10">
      <c r="A6609" t="s">
        <v>10</v>
      </c>
      <c r="B6609">
        <v>1</v>
      </c>
      <c r="C6609">
        <f t="shared" si="117"/>
        <v>559</v>
      </c>
      <c r="D6609" t="str">
        <f>IF(OR(MOD((Table1[[#This Row],[Cycle]])-1,8)=0,Table1[[#This Row],[Cycle]]=1),"Yes","No")</f>
        <v>No</v>
      </c>
      <c r="E6609">
        <v>1.0019160256403E-2</v>
      </c>
      <c r="F6609">
        <f t="shared" si="116"/>
        <v>10.019160256403</v>
      </c>
      <c r="H6609">
        <v>2.6786961555480957</v>
      </c>
      <c r="I6609">
        <v>57602.004798003749</v>
      </c>
      <c r="J6609">
        <f>ROUND(Table1[[#This Row],[Discharge Time (s)]]/3600,3)</f>
        <v>16.001000000000001</v>
      </c>
    </row>
    <row r="6610" spans="1:10">
      <c r="A6610" t="s">
        <v>10</v>
      </c>
      <c r="B6610">
        <v>1</v>
      </c>
      <c r="C6610">
        <f t="shared" si="117"/>
        <v>560</v>
      </c>
      <c r="D6610" t="str">
        <f>IF(OR(MOD((Table1[[#This Row],[Cycle]])-1,8)=0,Table1[[#This Row],[Cycle]]=1),"Yes","No")</f>
        <v>No</v>
      </c>
      <c r="E6610">
        <v>0</v>
      </c>
      <c r="F6610">
        <f t="shared" si="116"/>
        <v>0</v>
      </c>
      <c r="H6610">
        <v>2.6786961555480957</v>
      </c>
      <c r="I6610">
        <v>0</v>
      </c>
      <c r="J6610">
        <f>ROUND(Table1[[#This Row],[Discharge Time (s)]]/3600,3)</f>
        <v>0</v>
      </c>
    </row>
    <row r="6611" spans="1:10">
      <c r="A6611" t="s">
        <v>10</v>
      </c>
      <c r="B6611">
        <v>1</v>
      </c>
      <c r="C6611">
        <f t="shared" si="117"/>
        <v>561</v>
      </c>
      <c r="D6611" t="str">
        <f>IF(OR(MOD((Table1[[#This Row],[Cycle]])-1,8)=0,Table1[[#This Row],[Cycle]]=1),"Yes","No")</f>
        <v>Yes</v>
      </c>
      <c r="E6611">
        <v>1.3404263396903E-2</v>
      </c>
      <c r="F6611">
        <f t="shared" si="116"/>
        <v>13.404263396903</v>
      </c>
      <c r="H6611">
        <v>2.6361300945281982</v>
      </c>
      <c r="I6611">
        <v>80495.109771718533</v>
      </c>
      <c r="J6611">
        <f>ROUND(Table1[[#This Row],[Discharge Time (s)]]/3600,3)</f>
        <v>22.36</v>
      </c>
    </row>
    <row r="6612" spans="1:10">
      <c r="A6612" t="s">
        <v>10</v>
      </c>
      <c r="B6612">
        <v>1</v>
      </c>
      <c r="C6612">
        <f t="shared" si="117"/>
        <v>562</v>
      </c>
      <c r="D6612" t="str">
        <f>IF(OR(MOD((Table1[[#This Row],[Cycle]])-1,8)=0,Table1[[#This Row],[Cycle]]=1),"Yes","No")</f>
        <v>No</v>
      </c>
      <c r="E6612">
        <v>1.0004234142409999E-2</v>
      </c>
      <c r="F6612">
        <f t="shared" si="116"/>
        <v>10.004234142409999</v>
      </c>
      <c r="H6612">
        <v>2.7253944873809814</v>
      </c>
      <c r="I6612">
        <v>57602.005195988138</v>
      </c>
      <c r="J6612">
        <f>ROUND(Table1[[#This Row],[Discharge Time (s)]]/3600,3)</f>
        <v>16.001000000000001</v>
      </c>
    </row>
    <row r="6613" spans="1:10">
      <c r="A6613" t="s">
        <v>10</v>
      </c>
      <c r="B6613">
        <v>1</v>
      </c>
      <c r="C6613">
        <f t="shared" si="117"/>
        <v>563</v>
      </c>
      <c r="D6613" t="str">
        <f>IF(OR(MOD((Table1[[#This Row],[Cycle]])-1,8)=0,Table1[[#This Row],[Cycle]]=1),"Yes","No")</f>
        <v>No</v>
      </c>
      <c r="E6613">
        <v>9.9964325408400008E-3</v>
      </c>
      <c r="F6613">
        <f t="shared" si="116"/>
        <v>9.9964325408400008</v>
      </c>
      <c r="H6613">
        <v>2.6347830295562744</v>
      </c>
      <c r="I6613">
        <v>57602.005649632338</v>
      </c>
      <c r="J6613">
        <f>ROUND(Table1[[#This Row],[Discharge Time (s)]]/3600,3)</f>
        <v>16.001000000000001</v>
      </c>
    </row>
    <row r="6614" spans="1:10">
      <c r="A6614" t="s">
        <v>10</v>
      </c>
      <c r="B6614">
        <v>1</v>
      </c>
      <c r="C6614">
        <f t="shared" si="117"/>
        <v>564</v>
      </c>
      <c r="D6614" t="str">
        <f>IF(OR(MOD((Table1[[#This Row],[Cycle]])-1,8)=0,Table1[[#This Row],[Cycle]]=1),"Yes","No")</f>
        <v>No</v>
      </c>
      <c r="E6614">
        <v>1.0003019751929E-2</v>
      </c>
      <c r="F6614">
        <f t="shared" si="116"/>
        <v>10.003019751929001</v>
      </c>
      <c r="H6614">
        <v>2.6800656318664551</v>
      </c>
      <c r="I6614">
        <v>57602.005578898214</v>
      </c>
      <c r="J6614">
        <f>ROUND(Table1[[#This Row],[Discharge Time (s)]]/3600,3)</f>
        <v>16.001000000000001</v>
      </c>
    </row>
    <row r="6615" spans="1:10">
      <c r="A6615" t="s">
        <v>10</v>
      </c>
      <c r="B6615">
        <v>1</v>
      </c>
      <c r="C6615">
        <f t="shared" si="117"/>
        <v>565</v>
      </c>
      <c r="D6615" t="str">
        <f>IF(OR(MOD((Table1[[#This Row],[Cycle]])-1,8)=0,Table1[[#This Row],[Cycle]]=1),"Yes","No")</f>
        <v>No</v>
      </c>
      <c r="E6615">
        <v>1.0004552966943E-2</v>
      </c>
      <c r="F6615">
        <f t="shared" ref="F6615:F6630" si="118">1000*E6615</f>
        <v>10.004552966942999</v>
      </c>
      <c r="H6615">
        <v>2.6361300945281982</v>
      </c>
      <c r="I6615">
        <v>57602.005309090513</v>
      </c>
      <c r="J6615">
        <f>ROUND(Table1[[#This Row],[Discharge Time (s)]]/3600,3)</f>
        <v>16.001000000000001</v>
      </c>
    </row>
    <row r="6616" spans="1:10">
      <c r="A6616" t="s">
        <v>10</v>
      </c>
      <c r="B6616">
        <v>1</v>
      </c>
      <c r="C6616">
        <f t="shared" si="117"/>
        <v>566</v>
      </c>
      <c r="D6616" t="str">
        <f>IF(OR(MOD((Table1[[#This Row],[Cycle]])-1,8)=0,Table1[[#This Row],[Cycle]]=1),"Yes","No")</f>
        <v>No</v>
      </c>
      <c r="E6616">
        <v>9.9997820132209994E-3</v>
      </c>
      <c r="F6616">
        <f t="shared" si="118"/>
        <v>9.9997820132209991</v>
      </c>
      <c r="H6616">
        <v>2.6347830295562744</v>
      </c>
      <c r="I6616">
        <v>57602.00598936509</v>
      </c>
      <c r="J6616">
        <f>ROUND(Table1[[#This Row],[Discharge Time (s)]]/3600,3)</f>
        <v>16.001000000000001</v>
      </c>
    </row>
    <row r="6617" spans="1:10">
      <c r="A6617" t="s">
        <v>10</v>
      </c>
      <c r="B6617">
        <v>1</v>
      </c>
      <c r="C6617">
        <f t="shared" si="117"/>
        <v>567</v>
      </c>
      <c r="D6617" t="str">
        <f>IF(OR(MOD((Table1[[#This Row],[Cycle]])-1,8)=0,Table1[[#This Row],[Cycle]]=1),"Yes","No")</f>
        <v>No</v>
      </c>
      <c r="E6617">
        <v>1.0003586381928E-2</v>
      </c>
      <c r="F6617">
        <f t="shared" si="118"/>
        <v>10.003586381927999</v>
      </c>
      <c r="H6617">
        <v>2.6800656318664551</v>
      </c>
      <c r="I6617">
        <v>57600.041032045934</v>
      </c>
      <c r="J6617">
        <f>ROUND(Table1[[#This Row],[Discharge Time (s)]]/3600,3)</f>
        <v>16</v>
      </c>
    </row>
    <row r="6618" spans="1:10">
      <c r="A6618" t="s">
        <v>10</v>
      </c>
      <c r="B6618">
        <v>1</v>
      </c>
      <c r="C6618">
        <f t="shared" si="117"/>
        <v>568</v>
      </c>
      <c r="D6618" t="str">
        <f>IF(OR(MOD((Table1[[#This Row],[Cycle]])-1,8)=0,Table1[[#This Row],[Cycle]]=1),"Yes","No")</f>
        <v>No</v>
      </c>
      <c r="E6618">
        <v>0</v>
      </c>
      <c r="F6618">
        <f t="shared" si="118"/>
        <v>0</v>
      </c>
      <c r="H6618">
        <v>2.6800656318664551</v>
      </c>
      <c r="I6618">
        <v>0</v>
      </c>
      <c r="J6618">
        <f>ROUND(Table1[[#This Row],[Discharge Time (s)]]/3600,3)</f>
        <v>0</v>
      </c>
    </row>
    <row r="6619" spans="1:10">
      <c r="A6619" t="s">
        <v>10</v>
      </c>
      <c r="B6619">
        <v>1</v>
      </c>
      <c r="C6619">
        <f t="shared" si="117"/>
        <v>569</v>
      </c>
      <c r="D6619" t="str">
        <f>IF(OR(MOD((Table1[[#This Row],[Cycle]])-1,8)=0,Table1[[#This Row],[Cycle]]=1),"Yes","No")</f>
        <v>Yes</v>
      </c>
      <c r="E6619">
        <v>1.4086304337073001E-2</v>
      </c>
      <c r="F6619">
        <f t="shared" si="118"/>
        <v>14.086304337073001</v>
      </c>
      <c r="H6619">
        <v>2.5521736145019531</v>
      </c>
      <c r="I6619">
        <v>85129.637513284149</v>
      </c>
      <c r="J6619">
        <f>ROUND(Table1[[#This Row],[Discharge Time (s)]]/3600,3)</f>
        <v>23.646999999999998</v>
      </c>
    </row>
    <row r="6620" spans="1:10">
      <c r="A6620" t="s">
        <v>10</v>
      </c>
      <c r="B6620">
        <v>1</v>
      </c>
      <c r="C6620">
        <f t="shared" si="117"/>
        <v>570</v>
      </c>
      <c r="D6620" t="str">
        <f>IF(OR(MOD((Table1[[#This Row],[Cycle]])-1,8)=0,Table1[[#This Row],[Cycle]]=1),"Yes","No")</f>
        <v>No</v>
      </c>
      <c r="E6620">
        <v>1.0005398474251999E-2</v>
      </c>
      <c r="F6620">
        <f t="shared" si="118"/>
        <v>10.005398474251999</v>
      </c>
      <c r="H6620">
        <v>2.6814365386962891</v>
      </c>
      <c r="I6620">
        <v>57602.006055995618</v>
      </c>
      <c r="J6620">
        <f>ROUND(Table1[[#This Row],[Discharge Time (s)]]/3600,3)</f>
        <v>16.001000000000001</v>
      </c>
    </row>
    <row r="6621" spans="1:10">
      <c r="A6621" t="s">
        <v>10</v>
      </c>
      <c r="B6621">
        <v>1</v>
      </c>
      <c r="C6621">
        <f t="shared" si="117"/>
        <v>571</v>
      </c>
      <c r="D6621" t="str">
        <f>IF(OR(MOD((Table1[[#This Row],[Cycle]])-1,8)=0,Table1[[#This Row],[Cycle]]=1),"Yes","No")</f>
        <v>No</v>
      </c>
      <c r="E6621">
        <v>1.0004219058628999E-2</v>
      </c>
      <c r="F6621">
        <f t="shared" si="118"/>
        <v>10.004219058628999</v>
      </c>
      <c r="H6621">
        <v>2.7240011692047119</v>
      </c>
      <c r="I6621">
        <v>57600.039394701147</v>
      </c>
      <c r="J6621">
        <f>ROUND(Table1[[#This Row],[Discharge Time (s)]]/3600,3)</f>
        <v>16</v>
      </c>
    </row>
    <row r="6622" spans="1:10">
      <c r="A6622" t="s">
        <v>10</v>
      </c>
      <c r="B6622">
        <v>1</v>
      </c>
      <c r="C6622">
        <f t="shared" si="117"/>
        <v>572</v>
      </c>
      <c r="D6622" t="str">
        <f>IF(OR(MOD((Table1[[#This Row],[Cycle]])-1,8)=0,Table1[[#This Row],[Cycle]]=1),"Yes","No")</f>
        <v>No</v>
      </c>
      <c r="E6622">
        <v>1.0004144008577E-2</v>
      </c>
      <c r="F6622">
        <f t="shared" si="118"/>
        <v>10.004144008577001</v>
      </c>
      <c r="H6622">
        <v>2.7651093006134033</v>
      </c>
      <c r="I6622">
        <v>57600.039642959688</v>
      </c>
      <c r="J6622">
        <f>ROUND(Table1[[#This Row],[Discharge Time (s)]]/3600,3)</f>
        <v>16</v>
      </c>
    </row>
    <row r="6623" spans="1:10">
      <c r="A6623" t="s">
        <v>10</v>
      </c>
      <c r="B6623">
        <v>1</v>
      </c>
      <c r="C6623">
        <f t="shared" si="117"/>
        <v>573</v>
      </c>
      <c r="D6623" t="str">
        <f>IF(OR(MOD((Table1[[#This Row],[Cycle]])-1,8)=0,Table1[[#This Row],[Cycle]]=1),"Yes","No")</f>
        <v>No</v>
      </c>
      <c r="E6623">
        <v>9.9996362823110002E-3</v>
      </c>
      <c r="F6623">
        <f t="shared" si="118"/>
        <v>9.9996362823110001</v>
      </c>
      <c r="H6623">
        <v>2.722609281539917</v>
      </c>
      <c r="I6623">
        <v>57600.041122799594</v>
      </c>
      <c r="J6623">
        <f>ROUND(Table1[[#This Row],[Discharge Time (s)]]/3600,3)</f>
        <v>16</v>
      </c>
    </row>
    <row r="6624" spans="1:10">
      <c r="A6624" t="s">
        <v>10</v>
      </c>
      <c r="B6624">
        <v>1</v>
      </c>
      <c r="C6624">
        <f t="shared" si="117"/>
        <v>574</v>
      </c>
      <c r="D6624" t="str">
        <f>IF(OR(MOD((Table1[[#This Row],[Cycle]])-1,8)=0,Table1[[#This Row],[Cycle]]=1),"Yes","No")</f>
        <v>No</v>
      </c>
      <c r="E6624">
        <v>1.0006946780262E-2</v>
      </c>
      <c r="F6624">
        <f t="shared" si="118"/>
        <v>10.006946780262</v>
      </c>
      <c r="H6624">
        <v>2.5935206413269043</v>
      </c>
      <c r="I6624">
        <v>57602.005022724421</v>
      </c>
      <c r="J6624">
        <f>ROUND(Table1[[#This Row],[Discharge Time (s)]]/3600,3)</f>
        <v>16.001000000000001</v>
      </c>
    </row>
    <row r="6625" spans="1:10">
      <c r="A6625" t="s">
        <v>10</v>
      </c>
      <c r="B6625">
        <v>1</v>
      </c>
      <c r="C6625">
        <f t="shared" si="117"/>
        <v>575</v>
      </c>
      <c r="D6625" t="str">
        <f>IF(OR(MOD((Table1[[#This Row],[Cycle]])-1,8)=0,Table1[[#This Row],[Cycle]]=1),"Yes","No")</f>
        <v>No</v>
      </c>
      <c r="E6625">
        <v>1.0002463073086E-2</v>
      </c>
      <c r="F6625">
        <f t="shared" si="118"/>
        <v>10.002463073086</v>
      </c>
      <c r="H6625">
        <v>2.722609281539917</v>
      </c>
      <c r="I6625">
        <v>57602.005610610911</v>
      </c>
      <c r="J6625">
        <f>ROUND(Table1[[#This Row],[Discharge Time (s)]]/3600,3)</f>
        <v>16.001000000000001</v>
      </c>
    </row>
    <row r="6626" spans="1:10">
      <c r="A6626" t="s">
        <v>10</v>
      </c>
      <c r="B6626">
        <v>1</v>
      </c>
      <c r="C6626">
        <f t="shared" si="117"/>
        <v>576</v>
      </c>
      <c r="D6626" t="str">
        <f>IF(OR(MOD((Table1[[#This Row],[Cycle]])-1,8)=0,Table1[[#This Row],[Cycle]]=1),"Yes","No")</f>
        <v>No</v>
      </c>
      <c r="E6626">
        <v>0</v>
      </c>
      <c r="F6626">
        <f t="shared" si="118"/>
        <v>0</v>
      </c>
      <c r="H6626">
        <v>2.722609281539917</v>
      </c>
      <c r="I6626">
        <v>0</v>
      </c>
      <c r="J6626">
        <f>ROUND(Table1[[#This Row],[Discharge Time (s)]]/3600,3)</f>
        <v>0</v>
      </c>
    </row>
    <row r="6627" spans="1:10">
      <c r="A6627" t="s">
        <v>10</v>
      </c>
      <c r="B6627">
        <v>1</v>
      </c>
      <c r="C6627">
        <f t="shared" si="117"/>
        <v>577</v>
      </c>
      <c r="D6627" t="str">
        <f>IF(OR(MOD((Table1[[#This Row],[Cycle]])-1,8)=0,Table1[[#This Row],[Cycle]]=1),"Yes","No")</f>
        <v>Yes</v>
      </c>
      <c r="E6627">
        <v>1.4363129668055001E-2</v>
      </c>
      <c r="F6627">
        <f t="shared" si="118"/>
        <v>14.363129668055</v>
      </c>
      <c r="H6627">
        <v>2.7253944873809814</v>
      </c>
      <c r="I6627">
        <v>87171.156479248297</v>
      </c>
      <c r="J6627">
        <f>ROUND(Table1[[#This Row],[Discharge Time (s)]]/3600,3)</f>
        <v>24.213999999999999</v>
      </c>
    </row>
    <row r="6628" spans="1:10">
      <c r="A6628" t="s">
        <v>10</v>
      </c>
      <c r="B6628">
        <v>1</v>
      </c>
      <c r="C6628">
        <f t="shared" si="117"/>
        <v>578</v>
      </c>
      <c r="D6628" t="str">
        <f>IF(OR(MOD((Table1[[#This Row],[Cycle]])-1,8)=0,Table1[[#This Row],[Cycle]]=1),"Yes","No")</f>
        <v>No</v>
      </c>
      <c r="E6628">
        <v>9.9912399102940006E-3</v>
      </c>
      <c r="F6628">
        <f t="shared" si="118"/>
        <v>9.9912399102940004</v>
      </c>
      <c r="H6628">
        <v>2.7679367065429688</v>
      </c>
      <c r="I6628">
        <v>57600.039794986042</v>
      </c>
      <c r="J6628">
        <f>ROUND(Table1[[#This Row],[Discharge Time (s)]]/3600,3)</f>
        <v>16</v>
      </c>
    </row>
    <row r="6629" spans="1:10">
      <c r="A6629" t="s">
        <v>10</v>
      </c>
      <c r="B6629">
        <v>1</v>
      </c>
      <c r="C6629">
        <f t="shared" si="117"/>
        <v>579</v>
      </c>
      <c r="D6629" t="str">
        <f>IF(OR(MOD((Table1[[#This Row],[Cycle]])-1,8)=0,Table1[[#This Row],[Cycle]]=1),"Yes","No")</f>
        <v>No</v>
      </c>
      <c r="E6629">
        <v>9.9874403900360002E-3</v>
      </c>
      <c r="F6629">
        <f t="shared" si="118"/>
        <v>9.9874403900359994</v>
      </c>
      <c r="H6629">
        <v>2.7679367065429688</v>
      </c>
      <c r="I6629">
        <v>57602.005604392209</v>
      </c>
      <c r="J6629">
        <f>ROUND(Table1[[#This Row],[Discharge Time (s)]]/3600,3)</f>
        <v>16.001000000000001</v>
      </c>
    </row>
    <row r="6630" spans="1:10">
      <c r="A6630" t="s">
        <v>10</v>
      </c>
      <c r="B6630">
        <v>1</v>
      </c>
      <c r="C6630">
        <f t="shared" si="117"/>
        <v>580</v>
      </c>
      <c r="D6630" t="str">
        <f>IF(OR(MOD((Table1[[#This Row],[Cycle]])-1,8)=0,Table1[[#This Row],[Cycle]]=1),"Yes","No")</f>
        <v>No</v>
      </c>
      <c r="E6630">
        <v>1.0003464365517E-2</v>
      </c>
      <c r="F6630">
        <f t="shared" si="118"/>
        <v>10.003464365517001</v>
      </c>
      <c r="H6630">
        <v>2.7651093006134033</v>
      </c>
      <c r="I6630">
        <v>57602.002926440291</v>
      </c>
      <c r="J6630">
        <f>ROUND(Table1[[#This Row],[Discharge Time (s)]]/3600,3)</f>
        <v>16.001000000000001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98609-C408-4484-9E51-621B1165CBB2}">
  <dimension ref="A1:G17"/>
  <sheetViews>
    <sheetView workbookViewId="0">
      <selection activeCell="E33" sqref="E33"/>
    </sheetView>
  </sheetViews>
  <sheetFormatPr defaultRowHeight="14.45"/>
  <cols>
    <col min="1" max="1" width="17.7109375" bestFit="1" customWidth="1"/>
    <col min="2" max="2" width="15.42578125" bestFit="1" customWidth="1"/>
    <col min="3" max="3" width="5.7109375" bestFit="1" customWidth="1"/>
    <col min="4" max="4" width="14.42578125" hidden="1" customWidth="1"/>
    <col min="5" max="5" width="22.140625" bestFit="1" customWidth="1"/>
    <col min="6" max="6" width="23.85546875" bestFit="1" customWidth="1"/>
    <col min="7" max="7" width="21.5703125" hidden="1" customWidth="1"/>
  </cols>
  <sheetData>
    <row r="1" spans="1:7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12</v>
      </c>
    </row>
    <row r="2" spans="1:7">
      <c r="A2" s="6" t="s">
        <v>11</v>
      </c>
      <c r="B2" s="7">
        <v>1</v>
      </c>
      <c r="C2" s="7">
        <v>1</v>
      </c>
      <c r="D2" s="7" t="s">
        <v>13</v>
      </c>
      <c r="E2" s="11">
        <v>2.0922526559590999E-2</v>
      </c>
      <c r="F2" s="7">
        <v>20.922526559590999</v>
      </c>
      <c r="G2" s="8">
        <v>3.2512130737304688</v>
      </c>
    </row>
    <row r="3" spans="1:7">
      <c r="A3" s="3" t="s">
        <v>11</v>
      </c>
      <c r="B3" s="4">
        <v>2</v>
      </c>
      <c r="C3" s="4">
        <v>1</v>
      </c>
      <c r="D3" s="4" t="s">
        <v>13</v>
      </c>
      <c r="E3" s="4">
        <v>2.0755633675910001E-2</v>
      </c>
      <c r="F3" s="4">
        <v>20.755633675910001</v>
      </c>
      <c r="G3" s="5">
        <v>3.1699683666229248</v>
      </c>
    </row>
    <row r="4" spans="1:7">
      <c r="A4" s="6" t="s">
        <v>11</v>
      </c>
      <c r="B4" s="7">
        <v>3</v>
      </c>
      <c r="C4" s="7">
        <v>1</v>
      </c>
      <c r="D4" s="7" t="s">
        <v>13</v>
      </c>
      <c r="E4" s="7">
        <v>2.1614608582555001E-2</v>
      </c>
      <c r="F4" s="7">
        <v>21.614608582555</v>
      </c>
      <c r="G4" s="8">
        <v>3.3838200569152832</v>
      </c>
    </row>
    <row r="5" spans="1:7">
      <c r="A5" s="3" t="s">
        <v>11</v>
      </c>
      <c r="B5" s="4">
        <v>4</v>
      </c>
      <c r="C5" s="4">
        <v>1</v>
      </c>
      <c r="D5" s="4" t="s">
        <v>13</v>
      </c>
      <c r="E5" s="4">
        <v>2.1034077803783999E-2</v>
      </c>
      <c r="F5" s="4">
        <v>21.034077803784001</v>
      </c>
      <c r="G5" s="5">
        <v>3.1156821250915527</v>
      </c>
    </row>
    <row r="6" spans="1:7">
      <c r="A6" s="6" t="s">
        <v>11</v>
      </c>
      <c r="B6" s="7">
        <v>5</v>
      </c>
      <c r="C6" s="7">
        <v>1</v>
      </c>
      <c r="D6" s="7" t="s">
        <v>13</v>
      </c>
      <c r="E6" s="7">
        <v>2.0935349436211E-2</v>
      </c>
      <c r="F6" s="7">
        <v>20.935349436211002</v>
      </c>
      <c r="G6" s="8">
        <v>3.0809051990509033</v>
      </c>
    </row>
    <row r="7" spans="1:7">
      <c r="A7" s="3" t="s">
        <v>11</v>
      </c>
      <c r="B7" s="4">
        <v>6</v>
      </c>
      <c r="C7" s="4">
        <v>1</v>
      </c>
      <c r="D7" s="4" t="s">
        <v>13</v>
      </c>
      <c r="E7" s="4">
        <v>2.1004300131937999E-2</v>
      </c>
      <c r="F7" s="4">
        <v>21.004300131937999</v>
      </c>
      <c r="G7" s="5">
        <v>3.2109003067016602</v>
      </c>
    </row>
    <row r="8" spans="1:7">
      <c r="A8" s="6" t="s">
        <v>11</v>
      </c>
      <c r="B8" s="7">
        <v>7</v>
      </c>
      <c r="C8" s="7">
        <v>1</v>
      </c>
      <c r="D8" s="7" t="s">
        <v>13</v>
      </c>
      <c r="E8" s="7">
        <v>2.1051679026721001E-2</v>
      </c>
      <c r="F8" s="7">
        <v>21.051679026721001</v>
      </c>
      <c r="G8" s="8">
        <v>3.2976994514465332</v>
      </c>
    </row>
    <row r="9" spans="1:7">
      <c r="A9" s="3" t="s">
        <v>11</v>
      </c>
      <c r="B9" s="4">
        <v>8</v>
      </c>
      <c r="C9" s="4">
        <v>1</v>
      </c>
      <c r="D9" s="4" t="s">
        <v>13</v>
      </c>
      <c r="E9" s="4">
        <v>2.1081653234419E-2</v>
      </c>
      <c r="F9" s="4">
        <v>21.081653234419001</v>
      </c>
      <c r="G9" s="5">
        <v>3.2133455276489258</v>
      </c>
    </row>
    <row r="10" spans="1:7">
      <c r="A10" s="3" t="s">
        <v>10</v>
      </c>
      <c r="B10" s="4">
        <v>1</v>
      </c>
      <c r="C10" s="4">
        <v>1</v>
      </c>
      <c r="D10" s="4" t="s">
        <v>13</v>
      </c>
      <c r="E10" s="4">
        <v>1.7298147588967999E-2</v>
      </c>
      <c r="F10" s="4">
        <v>17.298147588968</v>
      </c>
      <c r="G10" s="5">
        <v>1.3175554275512695</v>
      </c>
    </row>
    <row r="11" spans="1:7">
      <c r="A11" s="6" t="s">
        <v>10</v>
      </c>
      <c r="B11" s="7">
        <v>2</v>
      </c>
      <c r="C11" s="7">
        <v>1</v>
      </c>
      <c r="D11" s="7" t="s">
        <v>13</v>
      </c>
      <c r="E11" s="12">
        <v>1.7289273425994001E-2</v>
      </c>
      <c r="F11" s="7">
        <v>17.289273425994001</v>
      </c>
      <c r="G11" s="8">
        <v>1.4061740636825562</v>
      </c>
    </row>
    <row r="12" spans="1:7">
      <c r="A12" s="3" t="s">
        <v>10</v>
      </c>
      <c r="B12" s="4">
        <v>3</v>
      </c>
      <c r="C12" s="4">
        <v>1</v>
      </c>
      <c r="D12" s="4" t="s">
        <v>13</v>
      </c>
      <c r="E12" s="4">
        <v>1.7581058732424999E-2</v>
      </c>
      <c r="F12" s="4">
        <v>17.581058732424999</v>
      </c>
      <c r="G12" s="5">
        <v>1.3609033823013306</v>
      </c>
    </row>
    <row r="13" spans="1:7">
      <c r="A13" s="6" t="s">
        <v>10</v>
      </c>
      <c r="B13" s="7">
        <v>4</v>
      </c>
      <c r="C13" s="7">
        <v>1</v>
      </c>
      <c r="D13" s="7" t="s">
        <v>13</v>
      </c>
      <c r="E13" s="7">
        <v>1.7489904282126E-2</v>
      </c>
      <c r="F13" s="7">
        <v>17.489904282126002</v>
      </c>
      <c r="G13" s="8">
        <v>1.2724839448928833</v>
      </c>
    </row>
    <row r="14" spans="1:7">
      <c r="A14" s="3" t="s">
        <v>10</v>
      </c>
      <c r="B14" s="4">
        <v>5</v>
      </c>
      <c r="C14" s="4">
        <v>1</v>
      </c>
      <c r="D14" s="4" t="s">
        <v>13</v>
      </c>
      <c r="E14" s="4">
        <v>1.7684112541632001E-2</v>
      </c>
      <c r="F14" s="4">
        <v>17.684112541632</v>
      </c>
      <c r="G14" s="5">
        <v>1.4062038660049438</v>
      </c>
    </row>
    <row r="15" spans="1:7">
      <c r="A15" s="6" t="s">
        <v>10</v>
      </c>
      <c r="B15" s="7">
        <v>6</v>
      </c>
      <c r="C15" s="7">
        <v>1</v>
      </c>
      <c r="D15" s="7" t="s">
        <v>13</v>
      </c>
      <c r="E15" s="7">
        <v>1.7693463898447E-2</v>
      </c>
      <c r="F15" s="7">
        <v>17.693463898447</v>
      </c>
      <c r="G15" s="8">
        <v>1.4496361017227173</v>
      </c>
    </row>
    <row r="16" spans="1:7">
      <c r="A16" s="3" t="s">
        <v>10</v>
      </c>
      <c r="B16" s="4">
        <v>7</v>
      </c>
      <c r="C16" s="4">
        <v>1</v>
      </c>
      <c r="D16" s="4" t="s">
        <v>13</v>
      </c>
      <c r="E16" s="4">
        <v>1.7501323482009001E-2</v>
      </c>
      <c r="F16" s="4">
        <v>17.501323482009003</v>
      </c>
      <c r="G16" s="5">
        <v>1.3614635467529297</v>
      </c>
    </row>
    <row r="17" spans="1:7">
      <c r="A17" s="6" t="s">
        <v>10</v>
      </c>
      <c r="B17" s="7">
        <v>8</v>
      </c>
      <c r="C17" s="7">
        <v>1</v>
      </c>
      <c r="D17" s="7" t="s">
        <v>13</v>
      </c>
      <c r="E17" s="7">
        <v>1.7347875785377002E-2</v>
      </c>
      <c r="F17" s="7">
        <v>17.347875785377003</v>
      </c>
      <c r="G17" s="8">
        <v>1.3176923990249634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5B1C4-E9E8-4A82-9F67-76289E93D51A}">
  <dimension ref="A1"/>
  <sheetViews>
    <sheetView topLeftCell="A24" workbookViewId="0">
      <selection activeCell="T11" sqref="T11"/>
    </sheetView>
  </sheetViews>
  <sheetFormatPr defaultRowHeight="14.4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3C6C8-50A3-42E0-A0C0-98B66EDCE969}">
  <dimension ref="A1:AF56"/>
  <sheetViews>
    <sheetView zoomScale="85" zoomScaleNormal="85" workbookViewId="0">
      <selection activeCell="X52" sqref="X52"/>
    </sheetView>
  </sheetViews>
  <sheetFormatPr defaultRowHeight="14.45"/>
  <cols>
    <col min="1" max="1" width="31.7109375" bestFit="1" customWidth="1"/>
    <col min="2" max="2" width="20.85546875" bestFit="1" customWidth="1"/>
    <col min="3" max="9" width="8.140625" bestFit="1" customWidth="1"/>
    <col min="10" max="10" width="11.28515625" bestFit="1" customWidth="1"/>
    <col min="11" max="11" width="31.7109375" bestFit="1" customWidth="1"/>
    <col min="12" max="12" width="30.7109375" bestFit="1" customWidth="1"/>
    <col min="13" max="13" width="20.85546875" bestFit="1" customWidth="1"/>
    <col min="14" max="21" width="12.28515625" bestFit="1" customWidth="1"/>
    <col min="22" max="22" width="13.85546875" bestFit="1" customWidth="1"/>
    <col min="23" max="23" width="25.85546875" bestFit="1" customWidth="1"/>
    <col min="24" max="24" width="20.85546875" bestFit="1" customWidth="1"/>
    <col min="25" max="31" width="7.140625" bestFit="1" customWidth="1"/>
    <col min="32" max="32" width="11.28515625" bestFit="1" customWidth="1"/>
    <col min="33" max="33" width="18" bestFit="1" customWidth="1"/>
    <col min="34" max="34" width="13.85546875" bestFit="1" customWidth="1"/>
    <col min="35" max="35" width="18.7109375" bestFit="1" customWidth="1"/>
    <col min="36" max="36" width="13.85546875" bestFit="1" customWidth="1"/>
    <col min="37" max="37" width="18.7109375" bestFit="1" customWidth="1"/>
    <col min="38" max="38" width="13.85546875" bestFit="1" customWidth="1"/>
    <col min="39" max="39" width="19.7109375" bestFit="1" customWidth="1"/>
    <col min="40" max="40" width="13.85546875" bestFit="1" customWidth="1"/>
    <col min="41" max="41" width="19.7109375" bestFit="1" customWidth="1"/>
    <col min="42" max="42" width="13.85546875" bestFit="1" customWidth="1"/>
    <col min="43" max="43" width="18.7109375" bestFit="1" customWidth="1"/>
    <col min="44" max="44" width="13.85546875" bestFit="1" customWidth="1"/>
    <col min="45" max="45" width="19.7109375" bestFit="1" customWidth="1"/>
    <col min="46" max="46" width="13.85546875" bestFit="1" customWidth="1"/>
    <col min="47" max="47" width="19.7109375" bestFit="1" customWidth="1"/>
    <col min="48" max="48" width="13.85546875" bestFit="1" customWidth="1"/>
    <col min="49" max="49" width="19.7109375" bestFit="1" customWidth="1"/>
    <col min="50" max="50" width="13.85546875" bestFit="1" customWidth="1"/>
    <col min="51" max="51" width="19.7109375" bestFit="1" customWidth="1"/>
    <col min="52" max="52" width="13.85546875" bestFit="1" customWidth="1"/>
    <col min="53" max="53" width="18.7109375" bestFit="1" customWidth="1"/>
    <col min="54" max="54" width="13.85546875" bestFit="1" customWidth="1"/>
    <col min="55" max="55" width="19.7109375" bestFit="1" customWidth="1"/>
    <col min="56" max="56" width="13.85546875" bestFit="1" customWidth="1"/>
    <col min="57" max="57" width="19.7109375" bestFit="1" customWidth="1"/>
    <col min="58" max="58" width="12.85546875" bestFit="1" customWidth="1"/>
    <col min="59" max="59" width="19.7109375" bestFit="1" customWidth="1"/>
    <col min="60" max="60" width="13.85546875" bestFit="1" customWidth="1"/>
    <col min="61" max="61" width="19.7109375" bestFit="1" customWidth="1"/>
    <col min="62" max="62" width="13.85546875" bestFit="1" customWidth="1"/>
    <col min="63" max="63" width="19.7109375" bestFit="1" customWidth="1"/>
    <col min="64" max="64" width="13.85546875" bestFit="1" customWidth="1"/>
    <col min="65" max="65" width="19.7109375" bestFit="1" customWidth="1"/>
    <col min="66" max="66" width="13.85546875" bestFit="1" customWidth="1"/>
    <col min="67" max="67" width="19.7109375" bestFit="1" customWidth="1"/>
    <col min="68" max="68" width="12.85546875" bestFit="1" customWidth="1"/>
    <col min="69" max="69" width="19.7109375" bestFit="1" customWidth="1"/>
    <col min="70" max="70" width="13.85546875" bestFit="1" customWidth="1"/>
    <col min="71" max="71" width="19.7109375" bestFit="1" customWidth="1"/>
    <col min="72" max="72" width="13.85546875" bestFit="1" customWidth="1"/>
    <col min="73" max="73" width="19.7109375" bestFit="1" customWidth="1"/>
    <col min="74" max="74" width="13.85546875" bestFit="1" customWidth="1"/>
    <col min="75" max="75" width="19.7109375" bestFit="1" customWidth="1"/>
    <col min="76" max="76" width="13.85546875" bestFit="1" customWidth="1"/>
    <col min="77" max="77" width="19.7109375" bestFit="1" customWidth="1"/>
    <col min="78" max="78" width="13.85546875" bestFit="1" customWidth="1"/>
    <col min="79" max="79" width="19.7109375" bestFit="1" customWidth="1"/>
    <col min="80" max="80" width="13.85546875" bestFit="1" customWidth="1"/>
    <col min="81" max="81" width="19.7109375" bestFit="1" customWidth="1"/>
    <col min="82" max="82" width="12.85546875" bestFit="1" customWidth="1"/>
    <col min="83" max="83" width="19.7109375" bestFit="1" customWidth="1"/>
    <col min="84" max="84" width="13.85546875" bestFit="1" customWidth="1"/>
    <col min="85" max="85" width="17.7109375" bestFit="1" customWidth="1"/>
    <col min="86" max="86" width="13.85546875" bestFit="1" customWidth="1"/>
    <col min="87" max="87" width="19.7109375" bestFit="1" customWidth="1"/>
    <col min="88" max="88" width="13.85546875" bestFit="1" customWidth="1"/>
    <col min="89" max="89" width="19.7109375" bestFit="1" customWidth="1"/>
    <col min="90" max="90" width="13.85546875" bestFit="1" customWidth="1"/>
    <col min="91" max="91" width="19.7109375" bestFit="1" customWidth="1"/>
    <col min="92" max="92" width="13.85546875" bestFit="1" customWidth="1"/>
    <col min="93" max="93" width="19.7109375" bestFit="1" customWidth="1"/>
    <col min="94" max="94" width="13.85546875" bestFit="1" customWidth="1"/>
    <col min="95" max="95" width="19.7109375" bestFit="1" customWidth="1"/>
    <col min="96" max="96" width="13.85546875" bestFit="1" customWidth="1"/>
    <col min="97" max="97" width="19.7109375" bestFit="1" customWidth="1"/>
    <col min="98" max="98" width="13.85546875" bestFit="1" customWidth="1"/>
    <col min="99" max="99" width="19.7109375" bestFit="1" customWidth="1"/>
    <col min="100" max="100" width="13.85546875" bestFit="1" customWidth="1"/>
    <col min="101" max="101" width="17.7109375" bestFit="1" customWidth="1"/>
    <col min="102" max="102" width="13.85546875" bestFit="1" customWidth="1"/>
    <col min="103" max="103" width="19.7109375" bestFit="1" customWidth="1"/>
    <col min="104" max="104" width="13.85546875" bestFit="1" customWidth="1"/>
    <col min="105" max="105" width="19.7109375" bestFit="1" customWidth="1"/>
    <col min="106" max="106" width="13.85546875" bestFit="1" customWidth="1"/>
    <col min="107" max="107" width="19.7109375" bestFit="1" customWidth="1"/>
    <col min="108" max="108" width="13.85546875" bestFit="1" customWidth="1"/>
    <col min="109" max="109" width="19.7109375" bestFit="1" customWidth="1"/>
    <col min="110" max="110" width="13.85546875" bestFit="1" customWidth="1"/>
    <col min="111" max="111" width="18.7109375" bestFit="1" customWidth="1"/>
    <col min="112" max="112" width="13.85546875" bestFit="1" customWidth="1"/>
    <col min="113" max="113" width="19.7109375" bestFit="1" customWidth="1"/>
    <col min="114" max="114" width="12.85546875" bestFit="1" customWidth="1"/>
    <col min="115" max="115" width="19.7109375" bestFit="1" customWidth="1"/>
    <col min="116" max="116" width="13.85546875" bestFit="1" customWidth="1"/>
    <col min="117" max="117" width="19.7109375" bestFit="1" customWidth="1"/>
    <col min="118" max="118" width="13.85546875" bestFit="1" customWidth="1"/>
    <col min="119" max="119" width="19.7109375" bestFit="1" customWidth="1"/>
    <col min="120" max="120" width="13.85546875" bestFit="1" customWidth="1"/>
    <col min="121" max="121" width="19.7109375" bestFit="1" customWidth="1"/>
    <col min="122" max="122" width="13.85546875" bestFit="1" customWidth="1"/>
    <col min="123" max="123" width="19.7109375" bestFit="1" customWidth="1"/>
    <col min="124" max="124" width="13.85546875" bestFit="1" customWidth="1"/>
    <col min="125" max="125" width="19.7109375" bestFit="1" customWidth="1"/>
    <col min="126" max="126" width="13.85546875" bestFit="1" customWidth="1"/>
    <col min="127" max="127" width="19.7109375" bestFit="1" customWidth="1"/>
    <col min="128" max="128" width="13.85546875" bestFit="1" customWidth="1"/>
    <col min="129" max="129" width="19.7109375" bestFit="1" customWidth="1"/>
    <col min="130" max="130" width="13.85546875" bestFit="1" customWidth="1"/>
    <col min="131" max="131" width="19.7109375" bestFit="1" customWidth="1"/>
    <col min="132" max="132" width="13.85546875" bestFit="1" customWidth="1"/>
    <col min="133" max="133" width="19.7109375" bestFit="1" customWidth="1"/>
    <col min="134" max="134" width="13.85546875" bestFit="1" customWidth="1"/>
    <col min="135" max="135" width="19.7109375" bestFit="1" customWidth="1"/>
    <col min="136" max="136" width="13.85546875" bestFit="1" customWidth="1"/>
    <col min="137" max="137" width="18.7109375" bestFit="1" customWidth="1"/>
    <col min="138" max="138" width="13.85546875" bestFit="1" customWidth="1"/>
    <col min="139" max="139" width="19.7109375" bestFit="1" customWidth="1"/>
    <col min="140" max="140" width="13.85546875" bestFit="1" customWidth="1"/>
    <col min="141" max="141" width="19.7109375" bestFit="1" customWidth="1"/>
    <col min="142" max="142" width="12.85546875" bestFit="1" customWidth="1"/>
    <col min="143" max="143" width="19.7109375" bestFit="1" customWidth="1"/>
    <col min="144" max="144" width="13.85546875" bestFit="1" customWidth="1"/>
    <col min="145" max="145" width="19.7109375" bestFit="1" customWidth="1"/>
    <col min="146" max="146" width="13.85546875" bestFit="1" customWidth="1"/>
    <col min="147" max="147" width="19.7109375" bestFit="1" customWidth="1"/>
    <col min="148" max="148" width="13.85546875" bestFit="1" customWidth="1"/>
    <col min="149" max="149" width="19.7109375" bestFit="1" customWidth="1"/>
    <col min="150" max="150" width="13.85546875" bestFit="1" customWidth="1"/>
    <col min="151" max="151" width="19.7109375" bestFit="1" customWidth="1"/>
    <col min="152" max="152" width="13.85546875" bestFit="1" customWidth="1"/>
    <col min="153" max="153" width="19.7109375" bestFit="1" customWidth="1"/>
    <col min="154" max="154" width="13.85546875" bestFit="1" customWidth="1"/>
    <col min="155" max="155" width="19.7109375" bestFit="1" customWidth="1"/>
    <col min="156" max="156" width="13.85546875" bestFit="1" customWidth="1"/>
    <col min="157" max="157" width="18.7109375" bestFit="1" customWidth="1"/>
    <col min="158" max="158" width="12.85546875" bestFit="1" customWidth="1"/>
    <col min="159" max="159" width="19.7109375" bestFit="1" customWidth="1"/>
    <col min="160" max="160" width="13.85546875" bestFit="1" customWidth="1"/>
    <col min="161" max="161" width="19.7109375" bestFit="1" customWidth="1"/>
    <col min="162" max="162" width="12.85546875" bestFit="1" customWidth="1"/>
    <col min="163" max="163" width="19.7109375" bestFit="1" customWidth="1"/>
    <col min="164" max="164" width="13.85546875" bestFit="1" customWidth="1"/>
    <col min="165" max="165" width="19.7109375" bestFit="1" customWidth="1"/>
    <col min="166" max="166" width="13.85546875" bestFit="1" customWidth="1"/>
    <col min="167" max="167" width="19.7109375" bestFit="1" customWidth="1"/>
    <col min="168" max="168" width="13.85546875" bestFit="1" customWidth="1"/>
    <col min="169" max="169" width="19.7109375" bestFit="1" customWidth="1"/>
    <col min="170" max="170" width="13.85546875" bestFit="1" customWidth="1"/>
    <col min="171" max="171" width="19.7109375" bestFit="1" customWidth="1"/>
    <col min="172" max="172" width="12.85546875" bestFit="1" customWidth="1"/>
    <col min="173" max="173" width="18.7109375" bestFit="1" customWidth="1"/>
    <col min="174" max="174" width="13.85546875" bestFit="1" customWidth="1"/>
    <col min="175" max="175" width="18.7109375" bestFit="1" customWidth="1"/>
    <col min="176" max="176" width="13.85546875" bestFit="1" customWidth="1"/>
    <col min="177" max="177" width="19.7109375" bestFit="1" customWidth="1"/>
    <col min="178" max="178" width="13.85546875" bestFit="1" customWidth="1"/>
    <col min="179" max="179" width="16.5703125" bestFit="1" customWidth="1"/>
    <col min="180" max="180" width="13.85546875" bestFit="1" customWidth="1"/>
    <col min="181" max="181" width="19.7109375" bestFit="1" customWidth="1"/>
    <col min="182" max="182" width="13.85546875" bestFit="1" customWidth="1"/>
    <col min="183" max="183" width="19.7109375" bestFit="1" customWidth="1"/>
    <col min="184" max="184" width="13.85546875" bestFit="1" customWidth="1"/>
    <col min="185" max="185" width="19.7109375" bestFit="1" customWidth="1"/>
    <col min="186" max="186" width="13.85546875" bestFit="1" customWidth="1"/>
    <col min="187" max="187" width="18.7109375" bestFit="1" customWidth="1"/>
    <col min="188" max="188" width="13.85546875" bestFit="1" customWidth="1"/>
    <col min="189" max="189" width="19.7109375" bestFit="1" customWidth="1"/>
    <col min="190" max="190" width="13.85546875" bestFit="1" customWidth="1"/>
    <col min="191" max="191" width="19.7109375" bestFit="1" customWidth="1"/>
    <col min="192" max="192" width="13.85546875" bestFit="1" customWidth="1"/>
    <col min="193" max="193" width="19.7109375" bestFit="1" customWidth="1"/>
    <col min="194" max="194" width="13.85546875" bestFit="1" customWidth="1"/>
    <col min="195" max="195" width="19.7109375" bestFit="1" customWidth="1"/>
    <col min="196" max="196" width="12.85546875" bestFit="1" customWidth="1"/>
    <col min="197" max="197" width="19.7109375" bestFit="1" customWidth="1"/>
    <col min="198" max="198" width="13.85546875" bestFit="1" customWidth="1"/>
    <col min="199" max="199" width="19.7109375" bestFit="1" customWidth="1"/>
    <col min="200" max="200" width="12.85546875" bestFit="1" customWidth="1"/>
    <col min="201" max="201" width="19.7109375" bestFit="1" customWidth="1"/>
    <col min="202" max="202" width="13.85546875" bestFit="1" customWidth="1"/>
    <col min="203" max="203" width="19.7109375" bestFit="1" customWidth="1"/>
    <col min="204" max="204" width="12.85546875" bestFit="1" customWidth="1"/>
    <col min="205" max="205" width="19.7109375" bestFit="1" customWidth="1"/>
    <col min="206" max="206" width="13.85546875" bestFit="1" customWidth="1"/>
    <col min="207" max="207" width="19.7109375" bestFit="1" customWidth="1"/>
    <col min="208" max="208" width="13.85546875" bestFit="1" customWidth="1"/>
    <col min="209" max="209" width="19.7109375" bestFit="1" customWidth="1"/>
    <col min="210" max="210" width="13.85546875" bestFit="1" customWidth="1"/>
    <col min="211" max="211" width="19.7109375" bestFit="1" customWidth="1"/>
    <col min="212" max="212" width="13.85546875" bestFit="1" customWidth="1"/>
    <col min="213" max="213" width="17.7109375" bestFit="1" customWidth="1"/>
    <col min="214" max="214" width="12.85546875" bestFit="1" customWidth="1"/>
    <col min="215" max="215" width="19.7109375" bestFit="1" customWidth="1"/>
    <col min="216" max="216" width="13.85546875" bestFit="1" customWidth="1"/>
    <col min="217" max="217" width="19.7109375" bestFit="1" customWidth="1"/>
    <col min="218" max="218" width="13.85546875" bestFit="1" customWidth="1"/>
    <col min="219" max="219" width="19.7109375" bestFit="1" customWidth="1"/>
    <col min="220" max="220" width="12.85546875" bestFit="1" customWidth="1"/>
    <col min="221" max="221" width="19.7109375" bestFit="1" customWidth="1"/>
    <col min="222" max="222" width="13.85546875" bestFit="1" customWidth="1"/>
    <col min="223" max="223" width="19.7109375" bestFit="1" customWidth="1"/>
    <col min="224" max="224" width="13.85546875" bestFit="1" customWidth="1"/>
    <col min="225" max="225" width="19.7109375" bestFit="1" customWidth="1"/>
    <col min="226" max="226" width="13.85546875" bestFit="1" customWidth="1"/>
    <col min="227" max="227" width="19.7109375" bestFit="1" customWidth="1"/>
    <col min="228" max="228" width="13.85546875" bestFit="1" customWidth="1"/>
    <col min="229" max="229" width="19.7109375" bestFit="1" customWidth="1"/>
    <col min="230" max="230" width="13.85546875" bestFit="1" customWidth="1"/>
    <col min="231" max="231" width="19.7109375" bestFit="1" customWidth="1"/>
    <col min="232" max="232" width="13.85546875" bestFit="1" customWidth="1"/>
    <col min="233" max="233" width="19.7109375" bestFit="1" customWidth="1"/>
    <col min="234" max="234" width="13.85546875" bestFit="1" customWidth="1"/>
    <col min="235" max="235" width="19.7109375" bestFit="1" customWidth="1"/>
    <col min="236" max="236" width="13.85546875" bestFit="1" customWidth="1"/>
    <col min="237" max="237" width="19.7109375" bestFit="1" customWidth="1"/>
    <col min="238" max="238" width="13.85546875" bestFit="1" customWidth="1"/>
    <col min="239" max="239" width="19.7109375" bestFit="1" customWidth="1"/>
    <col min="240" max="240" width="13.85546875" bestFit="1" customWidth="1"/>
    <col min="241" max="241" width="19.7109375" bestFit="1" customWidth="1"/>
    <col min="242" max="242" width="13.85546875" bestFit="1" customWidth="1"/>
    <col min="243" max="243" width="19.7109375" bestFit="1" customWidth="1"/>
    <col min="244" max="244" width="13.85546875" bestFit="1" customWidth="1"/>
    <col min="245" max="245" width="19.7109375" bestFit="1" customWidth="1"/>
    <col min="246" max="246" width="12.85546875" bestFit="1" customWidth="1"/>
    <col min="247" max="247" width="19.7109375" bestFit="1" customWidth="1"/>
    <col min="248" max="248" width="13.85546875" bestFit="1" customWidth="1"/>
    <col min="249" max="249" width="19.7109375" bestFit="1" customWidth="1"/>
    <col min="250" max="250" width="13.85546875" bestFit="1" customWidth="1"/>
    <col min="251" max="251" width="19.7109375" bestFit="1" customWidth="1"/>
    <col min="252" max="252" width="13.85546875" bestFit="1" customWidth="1"/>
    <col min="253" max="253" width="19.7109375" bestFit="1" customWidth="1"/>
    <col min="254" max="254" width="13.85546875" bestFit="1" customWidth="1"/>
    <col min="255" max="255" width="19.7109375" bestFit="1" customWidth="1"/>
    <col min="256" max="256" width="13.85546875" bestFit="1" customWidth="1"/>
    <col min="257" max="257" width="19.7109375" bestFit="1" customWidth="1"/>
    <col min="258" max="258" width="13.85546875" bestFit="1" customWidth="1"/>
    <col min="259" max="259" width="19.7109375" bestFit="1" customWidth="1"/>
    <col min="260" max="260" width="13.85546875" bestFit="1" customWidth="1"/>
    <col min="261" max="261" width="19.7109375" bestFit="1" customWidth="1"/>
    <col min="262" max="262" width="13.85546875" bestFit="1" customWidth="1"/>
    <col min="263" max="263" width="19.7109375" bestFit="1" customWidth="1"/>
    <col min="264" max="264" width="13.85546875" bestFit="1" customWidth="1"/>
    <col min="265" max="265" width="19.7109375" bestFit="1" customWidth="1"/>
    <col min="266" max="266" width="13.85546875" bestFit="1" customWidth="1"/>
    <col min="267" max="267" width="19.7109375" bestFit="1" customWidth="1"/>
    <col min="268" max="268" width="13.85546875" bestFit="1" customWidth="1"/>
    <col min="269" max="269" width="19.7109375" bestFit="1" customWidth="1"/>
    <col min="270" max="270" width="13.85546875" bestFit="1" customWidth="1"/>
    <col min="271" max="271" width="19.7109375" bestFit="1" customWidth="1"/>
    <col min="272" max="272" width="13.85546875" bestFit="1" customWidth="1"/>
    <col min="273" max="273" width="19.7109375" bestFit="1" customWidth="1"/>
    <col min="274" max="274" width="13.85546875" bestFit="1" customWidth="1"/>
    <col min="275" max="275" width="19.7109375" bestFit="1" customWidth="1"/>
    <col min="276" max="276" width="13.85546875" bestFit="1" customWidth="1"/>
    <col min="277" max="277" width="19.7109375" bestFit="1" customWidth="1"/>
    <col min="278" max="278" width="13.85546875" bestFit="1" customWidth="1"/>
    <col min="279" max="279" width="19.7109375" bestFit="1" customWidth="1"/>
    <col min="280" max="280" width="13.85546875" bestFit="1" customWidth="1"/>
    <col min="281" max="281" width="17.7109375" bestFit="1" customWidth="1"/>
    <col min="282" max="282" width="13.85546875" bestFit="1" customWidth="1"/>
    <col min="283" max="283" width="19.7109375" bestFit="1" customWidth="1"/>
    <col min="284" max="284" width="13.85546875" bestFit="1" customWidth="1"/>
    <col min="285" max="285" width="19.7109375" bestFit="1" customWidth="1"/>
    <col min="286" max="286" width="13.85546875" bestFit="1" customWidth="1"/>
    <col min="287" max="287" width="19.7109375" bestFit="1" customWidth="1"/>
    <col min="288" max="288" width="12.85546875" bestFit="1" customWidth="1"/>
    <col min="289" max="289" width="19.7109375" bestFit="1" customWidth="1"/>
    <col min="290" max="290" width="13.85546875" bestFit="1" customWidth="1"/>
    <col min="291" max="291" width="19.7109375" bestFit="1" customWidth="1"/>
    <col min="292" max="292" width="13.85546875" bestFit="1" customWidth="1"/>
    <col min="293" max="293" width="19.7109375" bestFit="1" customWidth="1"/>
    <col min="294" max="294" width="13.85546875" bestFit="1" customWidth="1"/>
    <col min="295" max="295" width="18.7109375" bestFit="1" customWidth="1"/>
    <col min="296" max="296" width="13.85546875" bestFit="1" customWidth="1"/>
    <col min="297" max="297" width="19.7109375" bestFit="1" customWidth="1"/>
    <col min="298" max="298" width="13.85546875" bestFit="1" customWidth="1"/>
    <col min="299" max="299" width="19.7109375" bestFit="1" customWidth="1"/>
    <col min="300" max="300" width="13.85546875" bestFit="1" customWidth="1"/>
    <col min="301" max="301" width="19.7109375" bestFit="1" customWidth="1"/>
    <col min="302" max="302" width="13.85546875" bestFit="1" customWidth="1"/>
    <col min="303" max="303" width="18.7109375" bestFit="1" customWidth="1"/>
    <col min="304" max="304" width="13.85546875" bestFit="1" customWidth="1"/>
    <col min="305" max="305" width="18.7109375" bestFit="1" customWidth="1"/>
    <col min="306" max="306" width="12.85546875" bestFit="1" customWidth="1"/>
    <col min="307" max="307" width="18.7109375" bestFit="1" customWidth="1"/>
    <col min="308" max="308" width="13.85546875" bestFit="1" customWidth="1"/>
    <col min="309" max="309" width="17.7109375" bestFit="1" customWidth="1"/>
    <col min="310" max="310" width="13.85546875" bestFit="1" customWidth="1"/>
    <col min="311" max="311" width="19.7109375" bestFit="1" customWidth="1"/>
    <col min="312" max="312" width="13.85546875" bestFit="1" customWidth="1"/>
    <col min="313" max="313" width="19.7109375" bestFit="1" customWidth="1"/>
    <col min="314" max="314" width="13.85546875" bestFit="1" customWidth="1"/>
    <col min="315" max="315" width="19.7109375" bestFit="1" customWidth="1"/>
    <col min="316" max="316" width="12.85546875" bestFit="1" customWidth="1"/>
    <col min="317" max="317" width="18.7109375" bestFit="1" customWidth="1"/>
    <col min="318" max="318" width="12.85546875" bestFit="1" customWidth="1"/>
    <col min="319" max="319" width="19.7109375" bestFit="1" customWidth="1"/>
    <col min="320" max="320" width="13.85546875" bestFit="1" customWidth="1"/>
    <col min="321" max="321" width="19.7109375" bestFit="1" customWidth="1"/>
    <col min="322" max="322" width="13.85546875" bestFit="1" customWidth="1"/>
    <col min="323" max="323" width="19.7109375" bestFit="1" customWidth="1"/>
    <col min="324" max="324" width="13.85546875" bestFit="1" customWidth="1"/>
    <col min="325" max="325" width="19.7109375" bestFit="1" customWidth="1"/>
    <col min="326" max="326" width="13.85546875" bestFit="1" customWidth="1"/>
    <col min="327" max="327" width="19.7109375" bestFit="1" customWidth="1"/>
    <col min="328" max="328" width="13.85546875" bestFit="1" customWidth="1"/>
    <col min="329" max="329" width="19.7109375" bestFit="1" customWidth="1"/>
    <col min="330" max="330" width="13.85546875" bestFit="1" customWidth="1"/>
    <col min="331" max="331" width="19.7109375" bestFit="1" customWidth="1"/>
    <col min="332" max="332" width="13.85546875" bestFit="1" customWidth="1"/>
    <col min="333" max="333" width="19.7109375" bestFit="1" customWidth="1"/>
    <col min="334" max="334" width="13.85546875" bestFit="1" customWidth="1"/>
    <col min="335" max="335" width="19.7109375" bestFit="1" customWidth="1"/>
    <col min="336" max="336" width="13.85546875" bestFit="1" customWidth="1"/>
    <col min="337" max="337" width="19.7109375" bestFit="1" customWidth="1"/>
    <col min="338" max="338" width="12.85546875" bestFit="1" customWidth="1"/>
    <col min="339" max="339" width="19.7109375" bestFit="1" customWidth="1"/>
    <col min="340" max="340" width="13.85546875" bestFit="1" customWidth="1"/>
    <col min="341" max="341" width="19.7109375" bestFit="1" customWidth="1"/>
    <col min="342" max="342" width="13.85546875" bestFit="1" customWidth="1"/>
    <col min="343" max="343" width="19.7109375" bestFit="1" customWidth="1"/>
    <col min="344" max="344" width="13.85546875" bestFit="1" customWidth="1"/>
    <col min="345" max="345" width="19.7109375" bestFit="1" customWidth="1"/>
    <col min="346" max="346" width="13.85546875" bestFit="1" customWidth="1"/>
    <col min="347" max="347" width="19.7109375" bestFit="1" customWidth="1"/>
    <col min="348" max="348" width="13.85546875" bestFit="1" customWidth="1"/>
    <col min="349" max="349" width="19.7109375" bestFit="1" customWidth="1"/>
    <col min="350" max="350" width="12.85546875" bestFit="1" customWidth="1"/>
    <col min="351" max="351" width="18.7109375" bestFit="1" customWidth="1"/>
    <col min="352" max="352" width="13.85546875" bestFit="1" customWidth="1"/>
    <col min="353" max="353" width="19.7109375" bestFit="1" customWidth="1"/>
    <col min="354" max="354" width="13.85546875" bestFit="1" customWidth="1"/>
    <col min="355" max="355" width="19.7109375" bestFit="1" customWidth="1"/>
    <col min="356" max="356" width="13.85546875" bestFit="1" customWidth="1"/>
    <col min="357" max="357" width="19.7109375" bestFit="1" customWidth="1"/>
    <col min="358" max="358" width="13.85546875" bestFit="1" customWidth="1"/>
    <col min="359" max="359" width="19.7109375" bestFit="1" customWidth="1"/>
    <col min="360" max="360" width="13.85546875" bestFit="1" customWidth="1"/>
    <col min="361" max="361" width="19.7109375" bestFit="1" customWidth="1"/>
    <col min="362" max="362" width="13.85546875" bestFit="1" customWidth="1"/>
    <col min="363" max="363" width="19.7109375" bestFit="1" customWidth="1"/>
    <col min="364" max="364" width="13.85546875" bestFit="1" customWidth="1"/>
    <col min="365" max="365" width="19.7109375" bestFit="1" customWidth="1"/>
    <col min="366" max="366" width="13.85546875" bestFit="1" customWidth="1"/>
    <col min="367" max="367" width="19.7109375" bestFit="1" customWidth="1"/>
    <col min="368" max="368" width="13.85546875" bestFit="1" customWidth="1"/>
    <col min="369" max="369" width="19.7109375" bestFit="1" customWidth="1"/>
    <col min="370" max="370" width="13.85546875" bestFit="1" customWidth="1"/>
    <col min="371" max="371" width="19.7109375" bestFit="1" customWidth="1"/>
    <col min="372" max="372" width="13.85546875" bestFit="1" customWidth="1"/>
    <col min="373" max="373" width="19.7109375" bestFit="1" customWidth="1"/>
    <col min="374" max="374" width="13.85546875" bestFit="1" customWidth="1"/>
    <col min="375" max="375" width="18.7109375" bestFit="1" customWidth="1"/>
    <col min="376" max="376" width="13.85546875" bestFit="1" customWidth="1"/>
    <col min="377" max="377" width="19.7109375" bestFit="1" customWidth="1"/>
    <col min="378" max="378" width="13.85546875" bestFit="1" customWidth="1"/>
    <col min="379" max="379" width="19.7109375" bestFit="1" customWidth="1"/>
    <col min="380" max="380" width="11.85546875" bestFit="1" customWidth="1"/>
    <col min="381" max="381" width="14.5703125" bestFit="1" customWidth="1"/>
    <col min="382" max="382" width="13.85546875" bestFit="1" customWidth="1"/>
    <col min="383" max="383" width="19.7109375" bestFit="1" customWidth="1"/>
    <col min="384" max="384" width="13.85546875" bestFit="1" customWidth="1"/>
    <col min="385" max="385" width="19.7109375" bestFit="1" customWidth="1"/>
    <col min="386" max="386" width="13.85546875" bestFit="1" customWidth="1"/>
    <col min="387" max="387" width="19.7109375" bestFit="1" customWidth="1"/>
    <col min="388" max="388" width="13.85546875" bestFit="1" customWidth="1"/>
    <col min="389" max="389" width="19.7109375" bestFit="1" customWidth="1"/>
    <col min="390" max="390" width="13.85546875" bestFit="1" customWidth="1"/>
    <col min="391" max="391" width="19.7109375" bestFit="1" customWidth="1"/>
    <col min="392" max="392" width="13.85546875" bestFit="1" customWidth="1"/>
    <col min="393" max="393" width="19.7109375" bestFit="1" customWidth="1"/>
    <col min="394" max="394" width="13.85546875" bestFit="1" customWidth="1"/>
    <col min="395" max="395" width="17.7109375" bestFit="1" customWidth="1"/>
    <col min="396" max="396" width="13.85546875" bestFit="1" customWidth="1"/>
    <col min="397" max="397" width="19.7109375" bestFit="1" customWidth="1"/>
    <col min="398" max="398" width="13.85546875" bestFit="1" customWidth="1"/>
    <col min="399" max="399" width="19.7109375" bestFit="1" customWidth="1"/>
    <col min="400" max="400" width="13.85546875" bestFit="1" customWidth="1"/>
    <col min="401" max="401" width="19.7109375" bestFit="1" customWidth="1"/>
    <col min="402" max="402" width="13.85546875" bestFit="1" customWidth="1"/>
    <col min="403" max="403" width="19.7109375" bestFit="1" customWidth="1"/>
    <col min="404" max="404" width="13.85546875" bestFit="1" customWidth="1"/>
    <col min="405" max="405" width="19.7109375" bestFit="1" customWidth="1"/>
    <col min="406" max="406" width="13.85546875" bestFit="1" customWidth="1"/>
    <col min="407" max="407" width="19.7109375" bestFit="1" customWidth="1"/>
    <col min="408" max="408" width="13.85546875" bestFit="1" customWidth="1"/>
    <col min="409" max="409" width="18.7109375" bestFit="1" customWidth="1"/>
    <col min="410" max="410" width="13.85546875" bestFit="1" customWidth="1"/>
    <col min="411" max="411" width="19.7109375" bestFit="1" customWidth="1"/>
    <col min="412" max="412" width="13.85546875" bestFit="1" customWidth="1"/>
    <col min="413" max="413" width="19.7109375" bestFit="1" customWidth="1"/>
    <col min="414" max="414" width="13.85546875" bestFit="1" customWidth="1"/>
    <col min="415" max="415" width="19.7109375" bestFit="1" customWidth="1"/>
    <col min="416" max="416" width="11.85546875" bestFit="1" customWidth="1"/>
    <col min="417" max="417" width="19.7109375" bestFit="1" customWidth="1"/>
    <col min="418" max="418" width="13.85546875" bestFit="1" customWidth="1"/>
    <col min="419" max="419" width="19.7109375" bestFit="1" customWidth="1"/>
    <col min="420" max="420" width="13.85546875" bestFit="1" customWidth="1"/>
    <col min="421" max="421" width="19.7109375" bestFit="1" customWidth="1"/>
    <col min="422" max="422" width="13.85546875" bestFit="1" customWidth="1"/>
    <col min="423" max="423" width="19.7109375" bestFit="1" customWidth="1"/>
    <col min="424" max="424" width="13.85546875" bestFit="1" customWidth="1"/>
    <col min="425" max="425" width="18.7109375" bestFit="1" customWidth="1"/>
    <col min="426" max="426" width="13.85546875" bestFit="1" customWidth="1"/>
    <col min="427" max="427" width="19.7109375" bestFit="1" customWidth="1"/>
    <col min="428" max="428" width="13.85546875" bestFit="1" customWidth="1"/>
    <col min="429" max="429" width="19.7109375" bestFit="1" customWidth="1"/>
    <col min="430" max="430" width="13.85546875" bestFit="1" customWidth="1"/>
    <col min="431" max="431" width="19.7109375" bestFit="1" customWidth="1"/>
    <col min="432" max="432" width="13.85546875" bestFit="1" customWidth="1"/>
    <col min="433" max="433" width="19.7109375" bestFit="1" customWidth="1"/>
    <col min="434" max="434" width="13.85546875" bestFit="1" customWidth="1"/>
    <col min="435" max="435" width="19.7109375" bestFit="1" customWidth="1"/>
    <col min="436" max="436" width="13.85546875" bestFit="1" customWidth="1"/>
    <col min="437" max="437" width="19.7109375" bestFit="1" customWidth="1"/>
    <col min="438" max="438" width="13.85546875" bestFit="1" customWidth="1"/>
    <col min="439" max="439" width="19.7109375" bestFit="1" customWidth="1"/>
    <col min="440" max="440" width="13.85546875" bestFit="1" customWidth="1"/>
    <col min="441" max="441" width="19.7109375" bestFit="1" customWidth="1"/>
    <col min="442" max="442" width="13.85546875" bestFit="1" customWidth="1"/>
    <col min="443" max="443" width="18.7109375" bestFit="1" customWidth="1"/>
    <col min="444" max="444" width="13.85546875" bestFit="1" customWidth="1"/>
    <col min="445" max="445" width="19.7109375" bestFit="1" customWidth="1"/>
    <col min="446" max="446" width="13.85546875" bestFit="1" customWidth="1"/>
    <col min="447" max="447" width="18.7109375" bestFit="1" customWidth="1"/>
    <col min="448" max="448" width="13.85546875" bestFit="1" customWidth="1"/>
    <col min="449" max="449" width="19.7109375" bestFit="1" customWidth="1"/>
    <col min="450" max="450" width="13.85546875" bestFit="1" customWidth="1"/>
    <col min="451" max="451" width="19.7109375" bestFit="1" customWidth="1"/>
    <col min="452" max="452" width="13.85546875" bestFit="1" customWidth="1"/>
    <col min="453" max="453" width="19.7109375" bestFit="1" customWidth="1"/>
    <col min="454" max="454" width="13.85546875" bestFit="1" customWidth="1"/>
    <col min="455" max="455" width="19.7109375" bestFit="1" customWidth="1"/>
    <col min="456" max="456" width="13.85546875" bestFit="1" customWidth="1"/>
    <col min="457" max="457" width="19.7109375" bestFit="1" customWidth="1"/>
    <col min="458" max="458" width="13.85546875" bestFit="1" customWidth="1"/>
    <col min="459" max="459" width="19.7109375" bestFit="1" customWidth="1"/>
    <col min="460" max="460" width="13.85546875" bestFit="1" customWidth="1"/>
    <col min="461" max="461" width="19.7109375" bestFit="1" customWidth="1"/>
    <col min="462" max="462" width="12.85546875" bestFit="1" customWidth="1"/>
    <col min="463" max="463" width="19.7109375" bestFit="1" customWidth="1"/>
    <col min="464" max="464" width="13.85546875" bestFit="1" customWidth="1"/>
    <col min="465" max="465" width="19.7109375" bestFit="1" customWidth="1"/>
    <col min="466" max="466" width="13.85546875" bestFit="1" customWidth="1"/>
    <col min="467" max="467" width="19.7109375" bestFit="1" customWidth="1"/>
    <col min="468" max="468" width="13.85546875" bestFit="1" customWidth="1"/>
    <col min="469" max="469" width="18.7109375" bestFit="1" customWidth="1"/>
    <col min="470" max="470" width="13.85546875" bestFit="1" customWidth="1"/>
    <col min="471" max="471" width="19.7109375" bestFit="1" customWidth="1"/>
    <col min="472" max="472" width="13.85546875" bestFit="1" customWidth="1"/>
    <col min="473" max="473" width="19.7109375" bestFit="1" customWidth="1"/>
    <col min="474" max="474" width="13.85546875" bestFit="1" customWidth="1"/>
    <col min="475" max="475" width="19.7109375" bestFit="1" customWidth="1"/>
    <col min="476" max="476" width="13.85546875" bestFit="1" customWidth="1"/>
    <col min="477" max="477" width="18.7109375" bestFit="1" customWidth="1"/>
    <col min="478" max="478" width="13.85546875" bestFit="1" customWidth="1"/>
    <col min="479" max="479" width="18.7109375" bestFit="1" customWidth="1"/>
    <col min="480" max="480" width="13.85546875" bestFit="1" customWidth="1"/>
    <col min="481" max="481" width="19.7109375" bestFit="1" customWidth="1"/>
    <col min="482" max="482" width="13.85546875" bestFit="1" customWidth="1"/>
    <col min="483" max="483" width="19.7109375" bestFit="1" customWidth="1"/>
    <col min="484" max="484" width="13.85546875" bestFit="1" customWidth="1"/>
    <col min="485" max="485" width="19.7109375" bestFit="1" customWidth="1"/>
    <col min="486" max="486" width="13.85546875" bestFit="1" customWidth="1"/>
    <col min="487" max="487" width="18.7109375" bestFit="1" customWidth="1"/>
    <col min="488" max="488" width="13.85546875" bestFit="1" customWidth="1"/>
    <col min="489" max="489" width="18.7109375" bestFit="1" customWidth="1"/>
    <col min="490" max="490" width="12.85546875" bestFit="1" customWidth="1"/>
    <col min="491" max="491" width="19.7109375" bestFit="1" customWidth="1"/>
    <col min="492" max="492" width="13.85546875" bestFit="1" customWidth="1"/>
    <col min="493" max="493" width="19.7109375" bestFit="1" customWidth="1"/>
    <col min="494" max="494" width="13.85546875" bestFit="1" customWidth="1"/>
    <col min="495" max="495" width="19.7109375" bestFit="1" customWidth="1"/>
    <col min="496" max="496" width="12.85546875" bestFit="1" customWidth="1"/>
    <col min="497" max="497" width="20.7109375" bestFit="1" customWidth="1"/>
    <col min="498" max="498" width="13.85546875" bestFit="1" customWidth="1"/>
    <col min="499" max="499" width="20.7109375" bestFit="1" customWidth="1"/>
    <col min="500" max="500" width="13.85546875" bestFit="1" customWidth="1"/>
    <col min="501" max="501" width="20.7109375" bestFit="1" customWidth="1"/>
    <col min="502" max="502" width="13.85546875" bestFit="1" customWidth="1"/>
    <col min="503" max="503" width="20.7109375" bestFit="1" customWidth="1"/>
    <col min="504" max="504" width="13.85546875" bestFit="1" customWidth="1"/>
    <col min="505" max="505" width="20.7109375" bestFit="1" customWidth="1"/>
    <col min="506" max="506" width="13.85546875" bestFit="1" customWidth="1"/>
    <col min="507" max="507" width="20.7109375" bestFit="1" customWidth="1"/>
    <col min="508" max="508" width="13.85546875" bestFit="1" customWidth="1"/>
    <col min="509" max="509" width="20.7109375" bestFit="1" customWidth="1"/>
    <col min="510" max="510" width="13.85546875" bestFit="1" customWidth="1"/>
    <col min="511" max="511" width="19.7109375" bestFit="1" customWidth="1"/>
    <col min="512" max="512" width="13.85546875" bestFit="1" customWidth="1"/>
    <col min="513" max="513" width="19.7109375" bestFit="1" customWidth="1"/>
    <col min="514" max="514" width="13.85546875" bestFit="1" customWidth="1"/>
    <col min="515" max="515" width="20.7109375" bestFit="1" customWidth="1"/>
    <col min="516" max="516" width="13.85546875" bestFit="1" customWidth="1"/>
    <col min="517" max="517" width="20.7109375" bestFit="1" customWidth="1"/>
    <col min="518" max="518" width="13.85546875" bestFit="1" customWidth="1"/>
    <col min="519" max="519" width="20.7109375" bestFit="1" customWidth="1"/>
    <col min="520" max="520" width="13.85546875" bestFit="1" customWidth="1"/>
    <col min="521" max="521" width="19.7109375" bestFit="1" customWidth="1"/>
    <col min="522" max="522" width="13.85546875" bestFit="1" customWidth="1"/>
    <col min="523" max="523" width="20.7109375" bestFit="1" customWidth="1"/>
    <col min="524" max="524" width="13.85546875" bestFit="1" customWidth="1"/>
    <col min="525" max="525" width="20.7109375" bestFit="1" customWidth="1"/>
    <col min="526" max="526" width="13.85546875" bestFit="1" customWidth="1"/>
    <col min="527" max="527" width="20.7109375" bestFit="1" customWidth="1"/>
    <col min="528" max="528" width="13.85546875" bestFit="1" customWidth="1"/>
    <col min="529" max="529" width="20.7109375" bestFit="1" customWidth="1"/>
    <col min="530" max="530" width="13.85546875" bestFit="1" customWidth="1"/>
    <col min="531" max="531" width="20.7109375" bestFit="1" customWidth="1"/>
    <col min="532" max="532" width="13.85546875" bestFit="1" customWidth="1"/>
    <col min="533" max="533" width="20.7109375" bestFit="1" customWidth="1"/>
    <col min="534" max="534" width="13.85546875" bestFit="1" customWidth="1"/>
    <col min="535" max="535" width="20.7109375" bestFit="1" customWidth="1"/>
    <col min="536" max="536" width="13.85546875" bestFit="1" customWidth="1"/>
    <col min="537" max="537" width="20.7109375" bestFit="1" customWidth="1"/>
    <col min="538" max="538" width="13.85546875" bestFit="1" customWidth="1"/>
    <col min="539" max="539" width="20.7109375" bestFit="1" customWidth="1"/>
    <col min="540" max="540" width="13.85546875" bestFit="1" customWidth="1"/>
    <col min="541" max="541" width="20.7109375" bestFit="1" customWidth="1"/>
    <col min="542" max="542" width="13.85546875" bestFit="1" customWidth="1"/>
    <col min="543" max="543" width="19.7109375" bestFit="1" customWidth="1"/>
    <col min="544" max="544" width="13.85546875" bestFit="1" customWidth="1"/>
    <col min="545" max="545" width="20.7109375" bestFit="1" customWidth="1"/>
    <col min="546" max="546" width="13.85546875" bestFit="1" customWidth="1"/>
    <col min="547" max="547" width="20.7109375" bestFit="1" customWidth="1"/>
    <col min="548" max="548" width="12.85546875" bestFit="1" customWidth="1"/>
    <col min="549" max="549" width="20.7109375" bestFit="1" customWidth="1"/>
    <col min="550" max="550" width="13.85546875" bestFit="1" customWidth="1"/>
    <col min="551" max="551" width="20.7109375" bestFit="1" customWidth="1"/>
    <col min="552" max="552" width="13.85546875" bestFit="1" customWidth="1"/>
    <col min="553" max="553" width="20.7109375" bestFit="1" customWidth="1"/>
    <col min="554" max="554" width="13.85546875" bestFit="1" customWidth="1"/>
    <col min="555" max="555" width="20.7109375" bestFit="1" customWidth="1"/>
    <col min="556" max="556" width="13.85546875" bestFit="1" customWidth="1"/>
    <col min="557" max="557" width="20.7109375" bestFit="1" customWidth="1"/>
    <col min="558" max="558" width="13.85546875" bestFit="1" customWidth="1"/>
    <col min="559" max="559" width="20.7109375" bestFit="1" customWidth="1"/>
    <col min="560" max="560" width="13.85546875" bestFit="1" customWidth="1"/>
    <col min="561" max="561" width="20.7109375" bestFit="1" customWidth="1"/>
    <col min="562" max="562" width="13.85546875" bestFit="1" customWidth="1"/>
    <col min="563" max="563" width="20.7109375" bestFit="1" customWidth="1"/>
    <col min="564" max="564" width="13.85546875" bestFit="1" customWidth="1"/>
    <col min="565" max="565" width="20.7109375" bestFit="1" customWidth="1"/>
    <col min="566" max="566" width="13.85546875" bestFit="1" customWidth="1"/>
    <col min="567" max="567" width="20.7109375" bestFit="1" customWidth="1"/>
    <col min="568" max="568" width="13.85546875" bestFit="1" customWidth="1"/>
    <col min="569" max="569" width="20.7109375" bestFit="1" customWidth="1"/>
    <col min="570" max="570" width="13.85546875" bestFit="1" customWidth="1"/>
    <col min="571" max="571" width="19.7109375" bestFit="1" customWidth="1"/>
    <col min="572" max="572" width="13.85546875" bestFit="1" customWidth="1"/>
    <col min="573" max="573" width="20.7109375" bestFit="1" customWidth="1"/>
    <col min="574" max="574" width="12.85546875" bestFit="1" customWidth="1"/>
    <col min="575" max="575" width="20.7109375" bestFit="1" customWidth="1"/>
    <col min="576" max="576" width="12.85546875" bestFit="1" customWidth="1"/>
    <col min="577" max="577" width="19.7109375" bestFit="1" customWidth="1"/>
    <col min="578" max="578" width="13.85546875" bestFit="1" customWidth="1"/>
    <col min="579" max="579" width="20.7109375" bestFit="1" customWidth="1"/>
    <col min="580" max="580" width="13.85546875" bestFit="1" customWidth="1"/>
    <col min="581" max="581" width="20.7109375" bestFit="1" customWidth="1"/>
    <col min="582" max="582" width="13.85546875" bestFit="1" customWidth="1"/>
    <col min="583" max="583" width="20.7109375" bestFit="1" customWidth="1"/>
    <col min="584" max="584" width="13.85546875" bestFit="1" customWidth="1"/>
    <col min="585" max="585" width="20.7109375" bestFit="1" customWidth="1"/>
    <col min="586" max="586" width="13.85546875" bestFit="1" customWidth="1"/>
    <col min="587" max="587" width="20.7109375" bestFit="1" customWidth="1"/>
    <col min="588" max="588" width="13.85546875" bestFit="1" customWidth="1"/>
    <col min="589" max="589" width="20.7109375" bestFit="1" customWidth="1"/>
    <col min="590" max="590" width="13.85546875" bestFit="1" customWidth="1"/>
    <col min="591" max="591" width="20.7109375" bestFit="1" customWidth="1"/>
    <col min="592" max="592" width="13.85546875" bestFit="1" customWidth="1"/>
    <col min="593" max="593" width="20.7109375" bestFit="1" customWidth="1"/>
    <col min="594" max="594" width="13.85546875" bestFit="1" customWidth="1"/>
    <col min="595" max="595" width="20.7109375" bestFit="1" customWidth="1"/>
    <col min="596" max="596" width="13.85546875" bestFit="1" customWidth="1"/>
    <col min="597" max="597" width="20.7109375" bestFit="1" customWidth="1"/>
    <col min="598" max="598" width="13.85546875" bestFit="1" customWidth="1"/>
    <col min="599" max="599" width="20.7109375" bestFit="1" customWidth="1"/>
    <col min="600" max="600" width="13.85546875" bestFit="1" customWidth="1"/>
    <col min="601" max="601" width="20.7109375" bestFit="1" customWidth="1"/>
    <col min="602" max="602" width="13.85546875" bestFit="1" customWidth="1"/>
    <col min="603" max="603" width="20.7109375" bestFit="1" customWidth="1"/>
    <col min="604" max="604" width="13.85546875" bestFit="1" customWidth="1"/>
    <col min="605" max="605" width="20.7109375" bestFit="1" customWidth="1"/>
    <col min="606" max="606" width="13.85546875" bestFit="1" customWidth="1"/>
    <col min="607" max="607" width="20.7109375" bestFit="1" customWidth="1"/>
    <col min="608" max="608" width="13.85546875" bestFit="1" customWidth="1"/>
    <col min="609" max="609" width="20.7109375" bestFit="1" customWidth="1"/>
    <col min="610" max="610" width="13.85546875" bestFit="1" customWidth="1"/>
    <col min="611" max="611" width="20.7109375" bestFit="1" customWidth="1"/>
    <col min="612" max="612" width="13.85546875" bestFit="1" customWidth="1"/>
    <col min="613" max="613" width="20.7109375" bestFit="1" customWidth="1"/>
    <col min="614" max="614" width="12.85546875" bestFit="1" customWidth="1"/>
    <col min="615" max="615" width="20.7109375" bestFit="1" customWidth="1"/>
    <col min="616" max="616" width="13.85546875" bestFit="1" customWidth="1"/>
    <col min="617" max="617" width="20.7109375" bestFit="1" customWidth="1"/>
    <col min="618" max="618" width="13.85546875" bestFit="1" customWidth="1"/>
    <col min="619" max="619" width="20.7109375" bestFit="1" customWidth="1"/>
    <col min="620" max="620" width="12.85546875" bestFit="1" customWidth="1"/>
    <col min="621" max="621" width="20.7109375" bestFit="1" customWidth="1"/>
    <col min="622" max="622" width="13.85546875" bestFit="1" customWidth="1"/>
    <col min="623" max="623" width="20.7109375" bestFit="1" customWidth="1"/>
    <col min="624" max="624" width="13.85546875" bestFit="1" customWidth="1"/>
    <col min="625" max="625" width="20.7109375" bestFit="1" customWidth="1"/>
    <col min="626" max="626" width="13.85546875" bestFit="1" customWidth="1"/>
    <col min="627" max="627" width="19.7109375" bestFit="1" customWidth="1"/>
    <col min="628" max="628" width="13.85546875" bestFit="1" customWidth="1"/>
    <col min="629" max="629" width="19.7109375" bestFit="1" customWidth="1"/>
    <col min="630" max="630" width="13.85546875" bestFit="1" customWidth="1"/>
    <col min="631" max="631" width="20.7109375" bestFit="1" customWidth="1"/>
    <col min="632" max="632" width="13.85546875" bestFit="1" customWidth="1"/>
    <col min="633" max="633" width="20.7109375" bestFit="1" customWidth="1"/>
    <col min="634" max="634" width="12.85546875" bestFit="1" customWidth="1"/>
    <col min="635" max="635" width="20.7109375" bestFit="1" customWidth="1"/>
    <col min="636" max="636" width="13.85546875" bestFit="1" customWidth="1"/>
    <col min="637" max="637" width="20.7109375" bestFit="1" customWidth="1"/>
    <col min="638" max="638" width="13.85546875" bestFit="1" customWidth="1"/>
    <col min="639" max="639" width="20.7109375" bestFit="1" customWidth="1"/>
    <col min="640" max="640" width="13.85546875" bestFit="1" customWidth="1"/>
    <col min="641" max="641" width="20.7109375" bestFit="1" customWidth="1"/>
    <col min="642" max="642" width="13.85546875" bestFit="1" customWidth="1"/>
    <col min="643" max="643" width="20.7109375" bestFit="1" customWidth="1"/>
    <col min="644" max="644" width="13.85546875" bestFit="1" customWidth="1"/>
    <col min="645" max="645" width="20.7109375" bestFit="1" customWidth="1"/>
    <col min="646" max="646" width="13.85546875" bestFit="1" customWidth="1"/>
    <col min="647" max="647" width="19.7109375" bestFit="1" customWidth="1"/>
    <col min="648" max="648" width="13.85546875" bestFit="1" customWidth="1"/>
    <col min="649" max="649" width="20.7109375" bestFit="1" customWidth="1"/>
    <col min="650" max="650" width="13.85546875" bestFit="1" customWidth="1"/>
    <col min="651" max="651" width="20.7109375" bestFit="1" customWidth="1"/>
    <col min="652" max="652" width="13.85546875" bestFit="1" customWidth="1"/>
    <col min="653" max="653" width="20.7109375" bestFit="1" customWidth="1"/>
    <col min="654" max="654" width="13.85546875" bestFit="1" customWidth="1"/>
    <col min="655" max="655" width="20.7109375" bestFit="1" customWidth="1"/>
    <col min="656" max="656" width="13.85546875" bestFit="1" customWidth="1"/>
    <col min="657" max="657" width="20.7109375" bestFit="1" customWidth="1"/>
    <col min="658" max="658" width="13.85546875" bestFit="1" customWidth="1"/>
    <col min="659" max="659" width="20.7109375" bestFit="1" customWidth="1"/>
    <col min="660" max="660" width="13.85546875" bestFit="1" customWidth="1"/>
    <col min="661" max="661" width="20.7109375" bestFit="1" customWidth="1"/>
    <col min="662" max="662" width="11.85546875" bestFit="1" customWidth="1"/>
    <col min="663" max="663" width="20.7109375" bestFit="1" customWidth="1"/>
    <col min="664" max="664" width="13.85546875" bestFit="1" customWidth="1"/>
    <col min="665" max="665" width="20.7109375" bestFit="1" customWidth="1"/>
    <col min="666" max="666" width="13.85546875" bestFit="1" customWidth="1"/>
    <col min="667" max="667" width="20.7109375" bestFit="1" customWidth="1"/>
    <col min="668" max="668" width="13.85546875" bestFit="1" customWidth="1"/>
    <col min="669" max="669" width="20.7109375" bestFit="1" customWidth="1"/>
    <col min="670" max="670" width="13.85546875" bestFit="1" customWidth="1"/>
    <col min="671" max="671" width="20.7109375" bestFit="1" customWidth="1"/>
    <col min="672" max="672" width="13.85546875" bestFit="1" customWidth="1"/>
    <col min="673" max="673" width="20.7109375" bestFit="1" customWidth="1"/>
    <col min="674" max="674" width="13.85546875" bestFit="1" customWidth="1"/>
    <col min="675" max="675" width="20.7109375" bestFit="1" customWidth="1"/>
    <col min="676" max="676" width="13.85546875" bestFit="1" customWidth="1"/>
    <col min="677" max="677" width="20.7109375" bestFit="1" customWidth="1"/>
    <col min="678" max="678" width="13.85546875" bestFit="1" customWidth="1"/>
    <col min="679" max="679" width="20.7109375" bestFit="1" customWidth="1"/>
    <col min="680" max="680" width="13.85546875" bestFit="1" customWidth="1"/>
    <col min="681" max="681" width="20.7109375" bestFit="1" customWidth="1"/>
    <col min="682" max="682" width="13.85546875" bestFit="1" customWidth="1"/>
    <col min="683" max="683" width="20.7109375" bestFit="1" customWidth="1"/>
    <col min="684" max="684" width="11.85546875" bestFit="1" customWidth="1"/>
    <col min="685" max="685" width="20.7109375" bestFit="1" customWidth="1"/>
    <col min="686" max="686" width="13.85546875" bestFit="1" customWidth="1"/>
    <col min="687" max="687" width="20.7109375" bestFit="1" customWidth="1"/>
    <col min="688" max="688" width="13.85546875" bestFit="1" customWidth="1"/>
    <col min="689" max="689" width="19.7109375" bestFit="1" customWidth="1"/>
    <col min="690" max="690" width="13.85546875" bestFit="1" customWidth="1"/>
    <col min="691" max="691" width="20.7109375" bestFit="1" customWidth="1"/>
    <col min="692" max="692" width="13.85546875" bestFit="1" customWidth="1"/>
    <col min="693" max="693" width="20.7109375" bestFit="1" customWidth="1"/>
    <col min="694" max="694" width="13.85546875" bestFit="1" customWidth="1"/>
    <col min="695" max="695" width="20.7109375" bestFit="1" customWidth="1"/>
    <col min="696" max="696" width="13.85546875" bestFit="1" customWidth="1"/>
    <col min="697" max="697" width="20.7109375" bestFit="1" customWidth="1"/>
    <col min="698" max="698" width="13.85546875" bestFit="1" customWidth="1"/>
    <col min="699" max="699" width="20.7109375" bestFit="1" customWidth="1"/>
    <col min="700" max="700" width="13.85546875" bestFit="1" customWidth="1"/>
    <col min="701" max="701" width="20.7109375" bestFit="1" customWidth="1"/>
    <col min="702" max="702" width="13.85546875" bestFit="1" customWidth="1"/>
    <col min="703" max="703" width="20.7109375" bestFit="1" customWidth="1"/>
    <col min="704" max="704" width="13.85546875" bestFit="1" customWidth="1"/>
    <col min="705" max="705" width="20.7109375" bestFit="1" customWidth="1"/>
    <col min="706" max="706" width="13.85546875" bestFit="1" customWidth="1"/>
    <col min="707" max="707" width="20.7109375" bestFit="1" customWidth="1"/>
    <col min="708" max="708" width="13.85546875" bestFit="1" customWidth="1"/>
    <col min="709" max="709" width="19.7109375" bestFit="1" customWidth="1"/>
    <col min="710" max="710" width="13.85546875" bestFit="1" customWidth="1"/>
    <col min="711" max="711" width="20.7109375" bestFit="1" customWidth="1"/>
    <col min="712" max="712" width="13.85546875" bestFit="1" customWidth="1"/>
    <col min="713" max="713" width="20.7109375" bestFit="1" customWidth="1"/>
    <col min="714" max="714" width="13.85546875" bestFit="1" customWidth="1"/>
    <col min="715" max="715" width="20.7109375" bestFit="1" customWidth="1"/>
    <col min="716" max="716" width="13.85546875" bestFit="1" customWidth="1"/>
    <col min="717" max="717" width="20.7109375" bestFit="1" customWidth="1"/>
    <col min="718" max="718" width="13.85546875" bestFit="1" customWidth="1"/>
    <col min="719" max="719" width="20.7109375" bestFit="1" customWidth="1"/>
    <col min="720" max="720" width="13.85546875" bestFit="1" customWidth="1"/>
    <col min="721" max="721" width="20.7109375" bestFit="1" customWidth="1"/>
    <col min="722" max="722" width="13.85546875" bestFit="1" customWidth="1"/>
    <col min="723" max="723" width="20.7109375" bestFit="1" customWidth="1"/>
    <col min="724" max="724" width="13.85546875" bestFit="1" customWidth="1"/>
    <col min="725" max="725" width="20.7109375" bestFit="1" customWidth="1"/>
    <col min="726" max="726" width="13.85546875" bestFit="1" customWidth="1"/>
    <col min="727" max="727" width="20.7109375" bestFit="1" customWidth="1"/>
    <col min="728" max="728" width="13.85546875" bestFit="1" customWidth="1"/>
    <col min="729" max="729" width="20.7109375" bestFit="1" customWidth="1"/>
    <col min="730" max="730" width="13.85546875" bestFit="1" customWidth="1"/>
    <col min="731" max="731" width="19.7109375" bestFit="1" customWidth="1"/>
    <col min="732" max="732" width="13.85546875" bestFit="1" customWidth="1"/>
    <col min="733" max="733" width="19.7109375" bestFit="1" customWidth="1"/>
    <col min="734" max="734" width="13.85546875" bestFit="1" customWidth="1"/>
    <col min="735" max="735" width="20.7109375" bestFit="1" customWidth="1"/>
    <col min="736" max="736" width="13.85546875" bestFit="1" customWidth="1"/>
    <col min="737" max="737" width="20.7109375" bestFit="1" customWidth="1"/>
    <col min="738" max="738" width="13.85546875" bestFit="1" customWidth="1"/>
    <col min="739" max="739" width="20.7109375" bestFit="1" customWidth="1"/>
    <col min="740" max="740" width="13.85546875" bestFit="1" customWidth="1"/>
    <col min="741" max="741" width="20.7109375" bestFit="1" customWidth="1"/>
    <col min="742" max="742" width="13.85546875" bestFit="1" customWidth="1"/>
    <col min="743" max="743" width="20.7109375" bestFit="1" customWidth="1"/>
    <col min="744" max="744" width="12.85546875" bestFit="1" customWidth="1"/>
    <col min="745" max="745" width="20.7109375" bestFit="1" customWidth="1"/>
    <col min="746" max="746" width="13.85546875" bestFit="1" customWidth="1"/>
    <col min="747" max="747" width="20.7109375" bestFit="1" customWidth="1"/>
    <col min="748" max="748" width="13.85546875" bestFit="1" customWidth="1"/>
    <col min="749" max="749" width="20.7109375" bestFit="1" customWidth="1"/>
    <col min="750" max="750" width="12.85546875" bestFit="1" customWidth="1"/>
    <col min="751" max="751" width="20.7109375" bestFit="1" customWidth="1"/>
    <col min="752" max="752" width="13.85546875" bestFit="1" customWidth="1"/>
    <col min="753" max="753" width="19.7109375" bestFit="1" customWidth="1"/>
    <col min="754" max="754" width="13.85546875" bestFit="1" customWidth="1"/>
    <col min="755" max="755" width="20.7109375" bestFit="1" customWidth="1"/>
    <col min="756" max="756" width="13.85546875" bestFit="1" customWidth="1"/>
    <col min="757" max="757" width="20.7109375" bestFit="1" customWidth="1"/>
    <col min="758" max="758" width="13.85546875" bestFit="1" customWidth="1"/>
    <col min="759" max="759" width="20.7109375" bestFit="1" customWidth="1"/>
    <col min="760" max="760" width="13.85546875" bestFit="1" customWidth="1"/>
    <col min="761" max="761" width="20.7109375" bestFit="1" customWidth="1"/>
    <col min="762" max="762" width="13.85546875" bestFit="1" customWidth="1"/>
    <col min="763" max="763" width="20.7109375" bestFit="1" customWidth="1"/>
    <col min="764" max="764" width="13.85546875" bestFit="1" customWidth="1"/>
    <col min="765" max="765" width="20.7109375" bestFit="1" customWidth="1"/>
    <col min="766" max="766" width="13.85546875" bestFit="1" customWidth="1"/>
    <col min="767" max="767" width="20.7109375" bestFit="1" customWidth="1"/>
    <col min="768" max="768" width="13.85546875" bestFit="1" customWidth="1"/>
    <col min="769" max="769" width="20.7109375" bestFit="1" customWidth="1"/>
    <col min="770" max="770" width="13.85546875" bestFit="1" customWidth="1"/>
    <col min="771" max="771" width="20.7109375" bestFit="1" customWidth="1"/>
    <col min="772" max="772" width="13.85546875" bestFit="1" customWidth="1"/>
    <col min="773" max="773" width="20.7109375" bestFit="1" customWidth="1"/>
    <col min="774" max="774" width="13.85546875" bestFit="1" customWidth="1"/>
    <col min="775" max="775" width="20.7109375" bestFit="1" customWidth="1"/>
    <col min="776" max="776" width="13.85546875" bestFit="1" customWidth="1"/>
    <col min="777" max="777" width="20.7109375" bestFit="1" customWidth="1"/>
    <col min="778" max="778" width="13.85546875" bestFit="1" customWidth="1"/>
    <col min="779" max="779" width="20.7109375" bestFit="1" customWidth="1"/>
    <col min="780" max="780" width="12.85546875" bestFit="1" customWidth="1"/>
    <col min="781" max="781" width="20.7109375" bestFit="1" customWidth="1"/>
    <col min="782" max="782" width="13.85546875" bestFit="1" customWidth="1"/>
    <col min="783" max="783" width="20.7109375" bestFit="1" customWidth="1"/>
    <col min="784" max="784" width="13.85546875" bestFit="1" customWidth="1"/>
    <col min="785" max="785" width="20.7109375" bestFit="1" customWidth="1"/>
    <col min="786" max="786" width="13.85546875" bestFit="1" customWidth="1"/>
    <col min="787" max="787" width="20.7109375" bestFit="1" customWidth="1"/>
    <col min="788" max="788" width="13.85546875" bestFit="1" customWidth="1"/>
    <col min="789" max="789" width="20.7109375" bestFit="1" customWidth="1"/>
    <col min="790" max="790" width="12.85546875" bestFit="1" customWidth="1"/>
    <col min="791" max="791" width="20.7109375" bestFit="1" customWidth="1"/>
    <col min="792" max="792" width="13.85546875" bestFit="1" customWidth="1"/>
    <col min="793" max="793" width="20.7109375" bestFit="1" customWidth="1"/>
    <col min="794" max="794" width="13.85546875" bestFit="1" customWidth="1"/>
    <col min="795" max="795" width="20.7109375" bestFit="1" customWidth="1"/>
    <col min="796" max="796" width="13.85546875" bestFit="1" customWidth="1"/>
    <col min="797" max="797" width="20.7109375" bestFit="1" customWidth="1"/>
    <col min="798" max="798" width="13.85546875" bestFit="1" customWidth="1"/>
    <col min="799" max="799" width="20.7109375" bestFit="1" customWidth="1"/>
    <col min="800" max="800" width="13.85546875" bestFit="1" customWidth="1"/>
    <col min="801" max="801" width="20.7109375" bestFit="1" customWidth="1"/>
    <col min="802" max="802" width="13.85546875" bestFit="1" customWidth="1"/>
    <col min="803" max="803" width="20.7109375" bestFit="1" customWidth="1"/>
    <col min="804" max="804" width="13.85546875" bestFit="1" customWidth="1"/>
    <col min="805" max="805" width="20.7109375" bestFit="1" customWidth="1"/>
    <col min="806" max="806" width="12.85546875" bestFit="1" customWidth="1"/>
    <col min="807" max="807" width="20.7109375" bestFit="1" customWidth="1"/>
    <col min="808" max="808" width="13.85546875" bestFit="1" customWidth="1"/>
    <col min="809" max="809" width="20.7109375" bestFit="1" customWidth="1"/>
    <col min="810" max="810" width="13.85546875" bestFit="1" customWidth="1"/>
    <col min="811" max="811" width="19.7109375" bestFit="1" customWidth="1"/>
    <col min="812" max="812" width="12.85546875" bestFit="1" customWidth="1"/>
    <col min="813" max="813" width="20.7109375" bestFit="1" customWidth="1"/>
    <col min="814" max="814" width="13.85546875" bestFit="1" customWidth="1"/>
    <col min="815" max="815" width="20.7109375" bestFit="1" customWidth="1"/>
    <col min="816" max="816" width="13.85546875" bestFit="1" customWidth="1"/>
    <col min="817" max="817" width="19.7109375" bestFit="1" customWidth="1"/>
    <col min="818" max="818" width="12.85546875" bestFit="1" customWidth="1"/>
    <col min="819" max="819" width="19.7109375" bestFit="1" customWidth="1"/>
    <col min="820" max="820" width="13.85546875" bestFit="1" customWidth="1"/>
    <col min="821" max="821" width="20.7109375" bestFit="1" customWidth="1"/>
    <col min="822" max="822" width="13.85546875" bestFit="1" customWidth="1"/>
    <col min="823" max="823" width="20.7109375" bestFit="1" customWidth="1"/>
    <col min="824" max="824" width="13.85546875" bestFit="1" customWidth="1"/>
    <col min="825" max="825" width="20.7109375" bestFit="1" customWidth="1"/>
    <col min="826" max="826" width="13.85546875" bestFit="1" customWidth="1"/>
    <col min="827" max="827" width="20.7109375" bestFit="1" customWidth="1"/>
    <col min="828" max="828" width="13.85546875" bestFit="1" customWidth="1"/>
    <col min="829" max="829" width="20.7109375" bestFit="1" customWidth="1"/>
    <col min="830" max="830" width="13.85546875" bestFit="1" customWidth="1"/>
    <col min="831" max="831" width="20.7109375" bestFit="1" customWidth="1"/>
    <col min="832" max="832" width="13.85546875" bestFit="1" customWidth="1"/>
    <col min="833" max="833" width="20.7109375" bestFit="1" customWidth="1"/>
    <col min="834" max="834" width="13.85546875" bestFit="1" customWidth="1"/>
    <col min="835" max="835" width="20.7109375" bestFit="1" customWidth="1"/>
    <col min="836" max="836" width="13.85546875" bestFit="1" customWidth="1"/>
    <col min="837" max="837" width="20.7109375" bestFit="1" customWidth="1"/>
    <col min="838" max="838" width="13.85546875" bestFit="1" customWidth="1"/>
    <col min="839" max="839" width="20.7109375" bestFit="1" customWidth="1"/>
    <col min="840" max="840" width="12.85546875" bestFit="1" customWidth="1"/>
    <col min="841" max="841" width="20.7109375" bestFit="1" customWidth="1"/>
    <col min="842" max="842" width="13.85546875" bestFit="1" customWidth="1"/>
    <col min="843" max="843" width="20.7109375" bestFit="1" customWidth="1"/>
    <col min="844" max="844" width="13.85546875" bestFit="1" customWidth="1"/>
    <col min="845" max="845" width="20.7109375" bestFit="1" customWidth="1"/>
    <col min="846" max="846" width="13.85546875" bestFit="1" customWidth="1"/>
    <col min="847" max="847" width="20.7109375" bestFit="1" customWidth="1"/>
    <col min="848" max="848" width="13.85546875" bestFit="1" customWidth="1"/>
    <col min="849" max="849" width="18.7109375" bestFit="1" customWidth="1"/>
    <col min="850" max="850" width="13.85546875" bestFit="1" customWidth="1"/>
    <col min="851" max="851" width="20.7109375" bestFit="1" customWidth="1"/>
    <col min="852" max="852" width="13.85546875" bestFit="1" customWidth="1"/>
    <col min="853" max="853" width="20.7109375" bestFit="1" customWidth="1"/>
    <col min="854" max="854" width="13.85546875" bestFit="1" customWidth="1"/>
    <col min="855" max="855" width="20.7109375" bestFit="1" customWidth="1"/>
    <col min="856" max="856" width="13.85546875" bestFit="1" customWidth="1"/>
    <col min="857" max="857" width="20.7109375" bestFit="1" customWidth="1"/>
    <col min="858" max="858" width="13.85546875" bestFit="1" customWidth="1"/>
    <col min="859" max="859" width="20.7109375" bestFit="1" customWidth="1"/>
    <col min="860" max="860" width="13.85546875" bestFit="1" customWidth="1"/>
    <col min="861" max="861" width="20.7109375" bestFit="1" customWidth="1"/>
    <col min="862" max="862" width="13.85546875" bestFit="1" customWidth="1"/>
    <col min="863" max="863" width="20.7109375" bestFit="1" customWidth="1"/>
    <col min="864" max="864" width="13.85546875" bestFit="1" customWidth="1"/>
    <col min="865" max="865" width="20.7109375" bestFit="1" customWidth="1"/>
    <col min="866" max="866" width="13.85546875" bestFit="1" customWidth="1"/>
    <col min="867" max="867" width="20.7109375" bestFit="1" customWidth="1"/>
    <col min="868" max="868" width="12.85546875" bestFit="1" customWidth="1"/>
    <col min="869" max="869" width="20.7109375" bestFit="1" customWidth="1"/>
    <col min="870" max="870" width="13.85546875" bestFit="1" customWidth="1"/>
    <col min="871" max="871" width="20.7109375" bestFit="1" customWidth="1"/>
    <col min="872" max="872" width="13.85546875" bestFit="1" customWidth="1"/>
    <col min="873" max="873" width="20.7109375" bestFit="1" customWidth="1"/>
    <col min="874" max="874" width="13.85546875" bestFit="1" customWidth="1"/>
    <col min="875" max="875" width="19.7109375" bestFit="1" customWidth="1"/>
    <col min="876" max="876" width="13.85546875" bestFit="1" customWidth="1"/>
    <col min="877" max="877" width="20.7109375" bestFit="1" customWidth="1"/>
    <col min="878" max="878" width="13.85546875" bestFit="1" customWidth="1"/>
    <col min="879" max="879" width="20.7109375" bestFit="1" customWidth="1"/>
    <col min="880" max="880" width="13.85546875" bestFit="1" customWidth="1"/>
    <col min="881" max="881" width="20.7109375" bestFit="1" customWidth="1"/>
    <col min="882" max="882" width="13.85546875" bestFit="1" customWidth="1"/>
    <col min="883" max="883" width="20.7109375" bestFit="1" customWidth="1"/>
    <col min="884" max="884" width="13.85546875" bestFit="1" customWidth="1"/>
    <col min="885" max="885" width="20.7109375" bestFit="1" customWidth="1"/>
    <col min="886" max="886" width="13.85546875" bestFit="1" customWidth="1"/>
    <col min="887" max="887" width="20.7109375" bestFit="1" customWidth="1"/>
    <col min="888" max="888" width="13.85546875" bestFit="1" customWidth="1"/>
    <col min="889" max="889" width="20.7109375" bestFit="1" customWidth="1"/>
    <col min="890" max="890" width="11.28515625" bestFit="1" customWidth="1"/>
  </cols>
  <sheetData>
    <row r="1" spans="1:32">
      <c r="A1" s="9" t="s">
        <v>0</v>
      </c>
      <c r="B1" t="s">
        <v>11</v>
      </c>
      <c r="L1" s="9" t="s">
        <v>0</v>
      </c>
      <c r="M1" t="s">
        <v>11</v>
      </c>
      <c r="W1" s="9" t="s">
        <v>0</v>
      </c>
      <c r="X1" t="s">
        <v>11</v>
      </c>
    </row>
    <row r="2" spans="1:32">
      <c r="A2" s="9" t="s">
        <v>3</v>
      </c>
      <c r="B2" t="s">
        <v>13</v>
      </c>
      <c r="L2" s="9" t="s">
        <v>3</v>
      </c>
      <c r="M2" t="s">
        <v>13</v>
      </c>
      <c r="W2" s="9" t="s">
        <v>3</v>
      </c>
      <c r="X2" t="s">
        <v>13</v>
      </c>
    </row>
    <row r="4" spans="1:32">
      <c r="A4" s="9" t="s">
        <v>14</v>
      </c>
      <c r="B4" s="9" t="s">
        <v>15</v>
      </c>
      <c r="L4" s="9" t="s">
        <v>16</v>
      </c>
      <c r="M4" s="9" t="s">
        <v>15</v>
      </c>
      <c r="W4" s="9" t="s">
        <v>17</v>
      </c>
      <c r="X4" s="9" t="s">
        <v>15</v>
      </c>
    </row>
    <row r="5" spans="1:32">
      <c r="A5" s="9" t="s">
        <v>18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 t="s">
        <v>19</v>
      </c>
      <c r="L5" s="9" t="s">
        <v>18</v>
      </c>
      <c r="M5">
        <v>1</v>
      </c>
      <c r="N5">
        <v>2</v>
      </c>
      <c r="O5">
        <v>3</v>
      </c>
      <c r="P5">
        <v>4</v>
      </c>
      <c r="Q5">
        <v>5</v>
      </c>
      <c r="R5">
        <v>6</v>
      </c>
      <c r="S5">
        <v>7</v>
      </c>
      <c r="T5">
        <v>8</v>
      </c>
      <c r="U5" t="s">
        <v>19</v>
      </c>
      <c r="W5" s="9" t="s">
        <v>18</v>
      </c>
      <c r="X5">
        <v>1</v>
      </c>
      <c r="Y5">
        <v>2</v>
      </c>
      <c r="Z5">
        <v>3</v>
      </c>
      <c r="AA5">
        <v>4</v>
      </c>
      <c r="AB5">
        <v>5</v>
      </c>
      <c r="AC5">
        <v>6</v>
      </c>
      <c r="AD5">
        <v>7</v>
      </c>
      <c r="AE5">
        <v>8</v>
      </c>
      <c r="AF5" t="s">
        <v>19</v>
      </c>
    </row>
    <row r="6" spans="1:32">
      <c r="A6" s="10">
        <v>1</v>
      </c>
      <c r="B6" s="15">
        <v>1</v>
      </c>
      <c r="C6" s="15">
        <v>1</v>
      </c>
      <c r="D6" s="15">
        <v>1</v>
      </c>
      <c r="E6" s="15">
        <v>1</v>
      </c>
      <c r="F6" s="15">
        <v>1</v>
      </c>
      <c r="G6" s="15">
        <v>1</v>
      </c>
      <c r="H6" s="15">
        <v>1</v>
      </c>
      <c r="I6" s="15">
        <v>1</v>
      </c>
      <c r="J6" s="15">
        <v>1</v>
      </c>
      <c r="L6" s="10">
        <v>1</v>
      </c>
      <c r="M6">
        <v>20.922526559590999</v>
      </c>
      <c r="N6">
        <v>20.755633675910001</v>
      </c>
      <c r="O6">
        <v>21.614608582555</v>
      </c>
      <c r="P6">
        <v>21.034077803784001</v>
      </c>
      <c r="Q6">
        <v>20.935349436211002</v>
      </c>
      <c r="R6">
        <v>21.004300131937999</v>
      </c>
      <c r="S6">
        <v>21.051679026721001</v>
      </c>
      <c r="T6">
        <v>21.081653234419001</v>
      </c>
      <c r="U6">
        <v>168.399828451129</v>
      </c>
      <c r="W6" s="10">
        <v>1</v>
      </c>
      <c r="X6">
        <v>36.677</v>
      </c>
      <c r="Y6">
        <v>35.423999999999999</v>
      </c>
      <c r="Z6">
        <v>37.158999999999999</v>
      </c>
      <c r="AA6">
        <v>36.478999999999999</v>
      </c>
      <c r="AB6">
        <v>36.314999999999998</v>
      </c>
      <c r="AC6">
        <v>36.536999999999999</v>
      </c>
      <c r="AD6">
        <v>37.534999999999997</v>
      </c>
      <c r="AE6">
        <v>36.5</v>
      </c>
      <c r="AF6">
        <v>35.423999999999999</v>
      </c>
    </row>
    <row r="7" spans="1:32">
      <c r="A7" s="10">
        <v>9</v>
      </c>
      <c r="B7" s="15">
        <v>0.99471503548808693</v>
      </c>
      <c r="C7" s="15">
        <v>0.98622163683564523</v>
      </c>
      <c r="D7" s="15">
        <v>0.99450816949196086</v>
      </c>
      <c r="E7" s="15">
        <v>0.99278450078364289</v>
      </c>
      <c r="F7" s="15">
        <v>0.99633003749953597</v>
      </c>
      <c r="G7" s="15">
        <v>0.99752867257333322</v>
      </c>
      <c r="H7" s="15">
        <v>0.99632260488368951</v>
      </c>
      <c r="I7" s="15">
        <v>0.99412728310121967</v>
      </c>
      <c r="J7" s="15">
        <v>0.99407961997361338</v>
      </c>
      <c r="L7" s="10">
        <v>9</v>
      </c>
      <c r="M7">
        <v>20.811951749224001</v>
      </c>
      <c r="N7">
        <v>20.469655017417001</v>
      </c>
      <c r="O7">
        <v>21.495904815722</v>
      </c>
      <c r="P7">
        <v>20.882306431874003</v>
      </c>
      <c r="Q7">
        <v>20.858517488845997</v>
      </c>
      <c r="R7">
        <v>20.952391628944</v>
      </c>
      <c r="S7">
        <v>20.974263685078</v>
      </c>
      <c r="T7">
        <v>20.957846653215</v>
      </c>
      <c r="U7">
        <v>167.40283747032001</v>
      </c>
      <c r="W7" s="10">
        <v>9</v>
      </c>
      <c r="X7">
        <v>36.664999999999999</v>
      </c>
      <c r="Y7">
        <v>35.518000000000001</v>
      </c>
      <c r="Z7">
        <v>37.152999999999999</v>
      </c>
      <c r="AA7">
        <v>36.43</v>
      </c>
      <c r="AB7">
        <v>36.334000000000003</v>
      </c>
      <c r="AC7">
        <v>36.612000000000002</v>
      </c>
      <c r="AD7">
        <v>37.499000000000002</v>
      </c>
      <c r="AE7">
        <v>36.389000000000003</v>
      </c>
      <c r="AF7">
        <v>35.518000000000001</v>
      </c>
    </row>
    <row r="8" spans="1:32">
      <c r="A8" s="10">
        <v>17</v>
      </c>
      <c r="B8" s="15">
        <v>0.9922951433092051</v>
      </c>
      <c r="C8" s="15">
        <v>0.98393842169300172</v>
      </c>
      <c r="D8" s="15">
        <v>0.99282538773391604</v>
      </c>
      <c r="E8" s="15">
        <v>0.99192279400200578</v>
      </c>
      <c r="F8" s="15">
        <v>0.99375829310572761</v>
      </c>
      <c r="G8" s="15">
        <v>0.9936709586822241</v>
      </c>
      <c r="H8" s="15">
        <v>0.99370061645298347</v>
      </c>
      <c r="I8" s="15">
        <v>0.99160752997795543</v>
      </c>
      <c r="J8" s="15">
        <v>0.99172982850399283</v>
      </c>
      <c r="L8" s="10">
        <v>17</v>
      </c>
      <c r="M8">
        <v>20.76132149084</v>
      </c>
      <c r="N8">
        <v>20.422265440313002</v>
      </c>
      <c r="O8">
        <v>21.459532146691998</v>
      </c>
      <c r="P8">
        <v>20.864181224385</v>
      </c>
      <c r="Q8">
        <v>20.804677121301001</v>
      </c>
      <c r="R8">
        <v>20.871363048551999</v>
      </c>
      <c r="S8">
        <v>20.919066426223001</v>
      </c>
      <c r="T8">
        <v>20.904726091634</v>
      </c>
      <c r="U8">
        <v>167.00713298993998</v>
      </c>
      <c r="W8" s="10">
        <v>17</v>
      </c>
      <c r="X8">
        <v>36.484000000000002</v>
      </c>
      <c r="Y8">
        <v>35.241</v>
      </c>
      <c r="Z8">
        <v>36.978000000000002</v>
      </c>
      <c r="AA8">
        <v>36.284999999999997</v>
      </c>
      <c r="AB8">
        <v>36.155000000000001</v>
      </c>
      <c r="AC8">
        <v>36.375</v>
      </c>
      <c r="AD8">
        <v>37.331000000000003</v>
      </c>
      <c r="AE8">
        <v>36.223999999999997</v>
      </c>
      <c r="AF8">
        <v>35.241</v>
      </c>
    </row>
    <row r="9" spans="1:32">
      <c r="A9" s="10">
        <v>25</v>
      </c>
      <c r="B9" s="15">
        <v>0.98984605080615307</v>
      </c>
      <c r="C9" s="15">
        <v>0.98171231313917673</v>
      </c>
      <c r="D9" s="15">
        <v>0.99018610703539622</v>
      </c>
      <c r="E9" s="15">
        <v>0.98749138191807628</v>
      </c>
      <c r="F9" s="15">
        <v>0.99176320236992377</v>
      </c>
      <c r="G9" s="15">
        <v>0.99246709097717511</v>
      </c>
      <c r="H9" s="15">
        <v>0.99155030907058683</v>
      </c>
      <c r="I9" s="15">
        <v>0.98888753965881959</v>
      </c>
      <c r="J9" s="15">
        <v>0.98925139975452347</v>
      </c>
      <c r="L9" s="10">
        <v>25</v>
      </c>
      <c r="M9">
        <v>20.710080287897998</v>
      </c>
      <c r="N9">
        <v>20.376061146647</v>
      </c>
      <c r="O9">
        <v>21.402485127454</v>
      </c>
      <c r="P9">
        <v>20.770970557830999</v>
      </c>
      <c r="Q9">
        <v>20.762909199590002</v>
      </c>
      <c r="R9">
        <v>20.846076649956</v>
      </c>
      <c r="S9">
        <v>20.8737988454</v>
      </c>
      <c r="T9">
        <v>20.847384198925003</v>
      </c>
      <c r="U9">
        <v>166.589766013701</v>
      </c>
      <c r="W9" s="10">
        <v>25</v>
      </c>
      <c r="X9">
        <v>36.438000000000002</v>
      </c>
      <c r="Y9">
        <v>35.250999999999998</v>
      </c>
      <c r="Z9">
        <v>36.936999999999998</v>
      </c>
      <c r="AA9">
        <v>36.186</v>
      </c>
      <c r="AB9">
        <v>36.128</v>
      </c>
      <c r="AC9">
        <v>36.378999999999998</v>
      </c>
      <c r="AD9">
        <v>37.273000000000003</v>
      </c>
      <c r="AE9">
        <v>36.159999999999997</v>
      </c>
      <c r="AF9">
        <v>35.250999999999998</v>
      </c>
    </row>
    <row r="10" spans="1:32">
      <c r="A10" s="10">
        <v>33</v>
      </c>
      <c r="B10" s="15">
        <v>0.98687573910350102</v>
      </c>
      <c r="C10" s="15">
        <v>0.97978669268132523</v>
      </c>
      <c r="D10" s="15">
        <v>0.98724715266509733</v>
      </c>
      <c r="E10" s="15">
        <v>0.98519364124406839</v>
      </c>
      <c r="F10" s="15">
        <v>0.98835962945091849</v>
      </c>
      <c r="G10" s="15">
        <v>0.98945342155656191</v>
      </c>
      <c r="H10" s="15">
        <v>0.98863217027348549</v>
      </c>
      <c r="I10" s="15">
        <v>0.98556172910001916</v>
      </c>
      <c r="J10" s="15">
        <v>0.98640062835630726</v>
      </c>
      <c r="L10" s="10">
        <v>33</v>
      </c>
      <c r="M10">
        <v>20.647933862408998</v>
      </c>
      <c r="N10">
        <v>20.336093673824998</v>
      </c>
      <c r="O10">
        <v>21.338960779097999</v>
      </c>
      <c r="P10">
        <v>20.722639701720997</v>
      </c>
      <c r="Q10">
        <v>20.691654211199001</v>
      </c>
      <c r="R10">
        <v>20.782776632946998</v>
      </c>
      <c r="S10">
        <v>20.812367124087999</v>
      </c>
      <c r="T10">
        <v>20.777270614001001</v>
      </c>
      <c r="U10">
        <v>166.10969659928799</v>
      </c>
      <c r="W10" s="10">
        <v>33</v>
      </c>
      <c r="X10">
        <v>36.353000000000002</v>
      </c>
      <c r="Y10">
        <v>35.215000000000003</v>
      </c>
      <c r="Z10">
        <v>36.838000000000001</v>
      </c>
      <c r="AA10">
        <v>36.106999999999999</v>
      </c>
      <c r="AB10">
        <v>36.012</v>
      </c>
      <c r="AC10">
        <v>36.302</v>
      </c>
      <c r="AD10">
        <v>37.161999999999999</v>
      </c>
      <c r="AE10">
        <v>36.037999999999997</v>
      </c>
      <c r="AF10">
        <v>35.215000000000003</v>
      </c>
    </row>
    <row r="11" spans="1:32">
      <c r="A11" s="10">
        <v>41</v>
      </c>
      <c r="B11" s="15">
        <v>0.98478669666842467</v>
      </c>
      <c r="C11" s="15">
        <v>0.97837351286532959</v>
      </c>
      <c r="D11" s="15">
        <v>0.9854716379449292</v>
      </c>
      <c r="E11" s="15">
        <v>0.98172873829163732</v>
      </c>
      <c r="F11" s="15">
        <v>0.98742415587978594</v>
      </c>
      <c r="G11" s="15">
        <v>0.99003698081114333</v>
      </c>
      <c r="H11" s="15">
        <v>0.98806432722510784</v>
      </c>
      <c r="I11" s="15">
        <v>0.98463466938265831</v>
      </c>
      <c r="J11" s="15">
        <v>0.98507566978652017</v>
      </c>
      <c r="L11" s="10">
        <v>41</v>
      </c>
      <c r="M11">
        <v>20.604225816576999</v>
      </c>
      <c r="N11">
        <v>20.306762231246001</v>
      </c>
      <c r="O11">
        <v>21.300583723389</v>
      </c>
      <c r="P11">
        <v>20.649758663437002</v>
      </c>
      <c r="Q11">
        <v>20.672069745099002</v>
      </c>
      <c r="R11">
        <v>20.795033886674997</v>
      </c>
      <c r="S11">
        <v>20.800413074495999</v>
      </c>
      <c r="T11">
        <v>20.757726662512002</v>
      </c>
      <c r="U11">
        <v>165.88657380343099</v>
      </c>
      <c r="W11" s="10">
        <v>41</v>
      </c>
      <c r="X11">
        <v>36.29</v>
      </c>
      <c r="Y11">
        <v>35.252000000000002</v>
      </c>
      <c r="Z11">
        <v>36.811</v>
      </c>
      <c r="AA11">
        <v>36.027000000000001</v>
      </c>
      <c r="AB11">
        <v>36.000999999999998</v>
      </c>
      <c r="AC11">
        <v>36.351999999999997</v>
      </c>
      <c r="AD11">
        <v>37.158000000000001</v>
      </c>
      <c r="AE11">
        <v>36.024000000000001</v>
      </c>
      <c r="AF11">
        <v>35.252000000000002</v>
      </c>
    </row>
    <row r="12" spans="1:32">
      <c r="A12" s="10">
        <v>49</v>
      </c>
      <c r="B12" s="15">
        <v>0.98295299900926636</v>
      </c>
      <c r="C12" s="15">
        <v>0.97652779502745579</v>
      </c>
      <c r="D12" s="15">
        <v>0.98350328022470945</v>
      </c>
      <c r="E12" s="15">
        <v>0.9804397518188801</v>
      </c>
      <c r="F12" s="15">
        <v>0.98631894641526263</v>
      </c>
      <c r="G12" s="15">
        <v>0.98773847830076522</v>
      </c>
      <c r="H12" s="15">
        <v>0.9867797808992459</v>
      </c>
      <c r="I12" s="15">
        <v>0.9823593375672347</v>
      </c>
      <c r="J12" s="15">
        <v>0.98333719681059928</v>
      </c>
      <c r="L12" s="10">
        <v>49</v>
      </c>
      <c r="M12">
        <v>20.565860228601</v>
      </c>
      <c r="N12">
        <v>20.268453187934</v>
      </c>
      <c r="O12">
        <v>21.258038441716</v>
      </c>
      <c r="P12">
        <v>20.622646021681</v>
      </c>
      <c r="Q12">
        <v>20.648931798758998</v>
      </c>
      <c r="R12">
        <v>20.746755450093001</v>
      </c>
      <c r="S12">
        <v>20.773371217548998</v>
      </c>
      <c r="T12">
        <v>20.709758906186</v>
      </c>
      <c r="U12">
        <v>165.59381525251899</v>
      </c>
      <c r="W12" s="10">
        <v>49</v>
      </c>
      <c r="X12">
        <v>36.220999999999997</v>
      </c>
      <c r="Y12">
        <v>35.195999999999998</v>
      </c>
      <c r="Z12">
        <v>36.722000000000001</v>
      </c>
      <c r="AA12">
        <v>35.97</v>
      </c>
      <c r="AB12">
        <v>35.954999999999998</v>
      </c>
      <c r="AC12">
        <v>36.256999999999998</v>
      </c>
      <c r="AD12">
        <v>37.109000000000002</v>
      </c>
      <c r="AE12">
        <v>35.938000000000002</v>
      </c>
      <c r="AF12">
        <v>35.195999999999998</v>
      </c>
    </row>
    <row r="13" spans="1:32">
      <c r="A13" s="10">
        <v>57</v>
      </c>
      <c r="B13" s="15">
        <v>0.98153625991494264</v>
      </c>
      <c r="C13" s="15">
        <v>0.97511465543104614</v>
      </c>
      <c r="D13" s="15">
        <v>0.98255794788394746</v>
      </c>
      <c r="E13" s="15">
        <v>0.97979306862777982</v>
      </c>
      <c r="F13" s="15">
        <v>0.98392604147175355</v>
      </c>
      <c r="G13" s="15">
        <v>0.98568880656299873</v>
      </c>
      <c r="H13" s="15">
        <v>0.98601585531936276</v>
      </c>
      <c r="I13" s="15">
        <v>0.9807022940567206</v>
      </c>
      <c r="J13" s="15">
        <v>0.98192881594292625</v>
      </c>
      <c r="L13" s="10">
        <v>57</v>
      </c>
      <c r="M13">
        <v>20.536218467272001</v>
      </c>
      <c r="N13">
        <v>20.239122580137998</v>
      </c>
      <c r="O13">
        <v>21.23760545319</v>
      </c>
      <c r="P13">
        <v>20.609043637124998</v>
      </c>
      <c r="Q13">
        <v>20.598835497598998</v>
      </c>
      <c r="R13">
        <v>20.703703529741002</v>
      </c>
      <c r="S13">
        <v>20.757289301440998</v>
      </c>
      <c r="T13">
        <v>20.674825689502999</v>
      </c>
      <c r="U13">
        <v>165.356644156009</v>
      </c>
      <c r="W13" s="10">
        <v>57</v>
      </c>
      <c r="X13">
        <v>36.113</v>
      </c>
      <c r="Y13">
        <v>35.036000000000001</v>
      </c>
      <c r="Z13">
        <v>36.64</v>
      </c>
      <c r="AA13">
        <v>35.905000000000001</v>
      </c>
      <c r="AB13">
        <v>35.82</v>
      </c>
      <c r="AC13">
        <v>36.128</v>
      </c>
      <c r="AD13">
        <v>37.052999999999997</v>
      </c>
      <c r="AE13">
        <v>35.851999999999997</v>
      </c>
      <c r="AF13">
        <v>35.036000000000001</v>
      </c>
    </row>
    <row r="14" spans="1:32">
      <c r="A14" s="10">
        <v>65</v>
      </c>
      <c r="B14" s="15">
        <v>0.97920252409327069</v>
      </c>
      <c r="C14" s="15">
        <v>0.97398079937916793</v>
      </c>
      <c r="D14" s="15">
        <v>0.98079474811479894</v>
      </c>
      <c r="E14" s="15">
        <v>0.97716753801958445</v>
      </c>
      <c r="F14" s="15">
        <v>0.98284942941883924</v>
      </c>
      <c r="G14" s="15">
        <v>0.98415916436886786</v>
      </c>
      <c r="H14" s="15">
        <v>0.98427499065035073</v>
      </c>
      <c r="I14" s="15">
        <v>0.9785360738321397</v>
      </c>
      <c r="J14" s="15">
        <v>0.98013141518294966</v>
      </c>
      <c r="L14" s="10">
        <v>65</v>
      </c>
      <c r="M14">
        <v>20.487390817560001</v>
      </c>
      <c r="N14">
        <v>20.215588679284</v>
      </c>
      <c r="O14">
        <v>21.199494580327002</v>
      </c>
      <c r="P14">
        <v>20.553818022036001</v>
      </c>
      <c r="Q14">
        <v>20.576296248064001</v>
      </c>
      <c r="R14">
        <v>20.671574466001001</v>
      </c>
      <c r="S14">
        <v>20.720641177199997</v>
      </c>
      <c r="T14">
        <v>20.629158185898998</v>
      </c>
      <c r="U14">
        <v>165.05396217637102</v>
      </c>
      <c r="W14" s="10">
        <v>65</v>
      </c>
      <c r="X14">
        <v>36.002000000000002</v>
      </c>
      <c r="Y14">
        <v>34.96</v>
      </c>
      <c r="Z14">
        <v>36.549999999999997</v>
      </c>
      <c r="AA14">
        <v>35.762999999999998</v>
      </c>
      <c r="AB14">
        <v>35.753</v>
      </c>
      <c r="AC14">
        <v>36.046999999999997</v>
      </c>
      <c r="AD14">
        <v>36.956000000000003</v>
      </c>
      <c r="AE14">
        <v>35.749000000000002</v>
      </c>
      <c r="AF14">
        <v>34.96</v>
      </c>
    </row>
    <row r="15" spans="1:32">
      <c r="A15" s="10">
        <v>73</v>
      </c>
      <c r="B15" s="15">
        <v>0.97700177686960921</v>
      </c>
      <c r="C15" s="15">
        <v>0.97318570500967372</v>
      </c>
      <c r="D15" s="15">
        <v>0.97854046770458925</v>
      </c>
      <c r="E15" s="15">
        <v>0.97558083394031192</v>
      </c>
      <c r="F15" s="15">
        <v>0.981331123003231</v>
      </c>
      <c r="G15" s="15">
        <v>0.98355635411137443</v>
      </c>
      <c r="H15" s="15">
        <v>0.98205364409287943</v>
      </c>
      <c r="I15" s="15">
        <v>0.97751575553780023</v>
      </c>
      <c r="J15" s="15">
        <v>0.97860309367590781</v>
      </c>
      <c r="L15" s="10">
        <v>73</v>
      </c>
      <c r="M15">
        <v>20.441345625321997</v>
      </c>
      <c r="N15">
        <v>20.199085991813</v>
      </c>
      <c r="O15">
        <v>21.150769191624999</v>
      </c>
      <c r="P15">
        <v>20.520443164981</v>
      </c>
      <c r="Q15">
        <v>20.544509972702002</v>
      </c>
      <c r="R15">
        <v>20.65891285843</v>
      </c>
      <c r="S15">
        <v>20.673878102465</v>
      </c>
      <c r="T15">
        <v>20.607648189429</v>
      </c>
      <c r="U15">
        <v>164.796593096767</v>
      </c>
      <c r="W15" s="10">
        <v>73</v>
      </c>
      <c r="X15">
        <v>35.930999999999997</v>
      </c>
      <c r="Y15">
        <v>34.933</v>
      </c>
      <c r="Z15">
        <v>36.491</v>
      </c>
      <c r="AA15">
        <v>35.734000000000002</v>
      </c>
      <c r="AB15">
        <v>35.719000000000001</v>
      </c>
      <c r="AC15">
        <v>36.042000000000002</v>
      </c>
      <c r="AD15">
        <v>36.875</v>
      </c>
      <c r="AE15">
        <v>35.722999999999999</v>
      </c>
      <c r="AF15">
        <v>34.933</v>
      </c>
    </row>
    <row r="16" spans="1:32">
      <c r="A16" s="10">
        <v>81</v>
      </c>
      <c r="B16" s="15">
        <v>0.97655522317594368</v>
      </c>
      <c r="C16" s="15">
        <v>0.97115397060587438</v>
      </c>
      <c r="D16" s="15">
        <v>0.97810142930365063</v>
      </c>
      <c r="E16" s="15">
        <v>0.97438946814682348</v>
      </c>
      <c r="F16" s="15">
        <v>0.97977996108410714</v>
      </c>
      <c r="G16" s="15">
        <v>0.98065814728945633</v>
      </c>
      <c r="H16" s="15">
        <v>0.98156132973639298</v>
      </c>
      <c r="I16" s="15">
        <v>0.97556962524973456</v>
      </c>
      <c r="J16" s="15">
        <v>0.97723253111020458</v>
      </c>
      <c r="L16" s="10">
        <v>81</v>
      </c>
      <c r="M16">
        <v>20.432002593805997</v>
      </c>
      <c r="N16">
        <v>20.156916056800998</v>
      </c>
      <c r="O16">
        <v>21.141279548436</v>
      </c>
      <c r="P16">
        <v>20.495383884187998</v>
      </c>
      <c r="Q16">
        <v>20.512035855893</v>
      </c>
      <c r="R16">
        <v>20.598038052498001</v>
      </c>
      <c r="S16">
        <v>20.663514058652002</v>
      </c>
      <c r="T16">
        <v>20.566620545547</v>
      </c>
      <c r="U16">
        <v>164.56579059582103</v>
      </c>
      <c r="W16" s="10">
        <v>81</v>
      </c>
      <c r="X16">
        <v>35.868000000000002</v>
      </c>
      <c r="Y16">
        <v>34.795000000000002</v>
      </c>
      <c r="Z16">
        <v>36.423999999999999</v>
      </c>
      <c r="AA16">
        <v>35.631</v>
      </c>
      <c r="AB16">
        <v>35.628</v>
      </c>
      <c r="AC16">
        <v>35.881</v>
      </c>
      <c r="AD16">
        <v>36.845999999999997</v>
      </c>
      <c r="AE16">
        <v>35.624000000000002</v>
      </c>
      <c r="AF16">
        <v>34.795000000000002</v>
      </c>
    </row>
    <row r="17" spans="1:32">
      <c r="A17" s="10">
        <v>89</v>
      </c>
      <c r="B17" s="15">
        <v>0.97310293365410838</v>
      </c>
      <c r="C17" s="15">
        <v>0.9688099362028938</v>
      </c>
      <c r="D17" s="15">
        <v>0.97470698914232301</v>
      </c>
      <c r="E17" s="15">
        <v>0.97164959441978838</v>
      </c>
      <c r="F17" s="15">
        <v>0.9784504458479365</v>
      </c>
      <c r="G17" s="15">
        <v>0.98104101715664949</v>
      </c>
      <c r="H17" s="15">
        <v>0.98033650387004423</v>
      </c>
      <c r="I17" s="15">
        <v>0.97340027039826915</v>
      </c>
      <c r="J17" s="15">
        <v>0.97519456625879963</v>
      </c>
      <c r="L17" s="10">
        <v>89</v>
      </c>
      <c r="M17">
        <v>20.359771974594</v>
      </c>
      <c r="N17">
        <v>20.108264137409002</v>
      </c>
      <c r="O17">
        <v>21.067910052991998</v>
      </c>
      <c r="P17">
        <v>20.437753167040999</v>
      </c>
      <c r="Q17">
        <v>20.484201989843001</v>
      </c>
      <c r="R17">
        <v>20.606079966100001</v>
      </c>
      <c r="S17">
        <v>20.63772941765</v>
      </c>
      <c r="T17">
        <v>20.520886958826001</v>
      </c>
      <c r="U17">
        <v>164.22259766445501</v>
      </c>
      <c r="W17" s="10">
        <v>89</v>
      </c>
      <c r="X17">
        <v>35.856999999999999</v>
      </c>
      <c r="Y17">
        <v>34.96</v>
      </c>
      <c r="Z17">
        <v>36.426000000000002</v>
      </c>
      <c r="AA17">
        <v>35.682000000000002</v>
      </c>
      <c r="AB17">
        <v>35.673000000000002</v>
      </c>
      <c r="AC17">
        <v>36.020000000000003</v>
      </c>
      <c r="AD17">
        <v>36.838000000000001</v>
      </c>
      <c r="AE17">
        <v>35.619</v>
      </c>
      <c r="AF17">
        <v>34.96</v>
      </c>
    </row>
    <row r="18" spans="1:32">
      <c r="A18" s="10">
        <v>97</v>
      </c>
      <c r="B18" s="15">
        <v>0.97144714528164144</v>
      </c>
      <c r="C18" s="15">
        <v>0.96800315910461432</v>
      </c>
      <c r="D18" s="15">
        <v>0.97355609076019467</v>
      </c>
      <c r="E18" s="15">
        <v>0.97103627013866989</v>
      </c>
      <c r="F18" s="15">
        <v>0.97685315582066035</v>
      </c>
      <c r="G18" s="15">
        <v>0.98037477255920524</v>
      </c>
      <c r="H18" s="15">
        <v>0.9792842877738418</v>
      </c>
      <c r="I18" s="15">
        <v>0.97199330162949293</v>
      </c>
      <c r="J18" s="15">
        <v>0.97407573290774496</v>
      </c>
      <c r="L18" s="10">
        <v>97</v>
      </c>
      <c r="M18">
        <v>20.325128698394</v>
      </c>
      <c r="N18">
        <v>20.091518967498999</v>
      </c>
      <c r="O18">
        <v>21.043033834943998</v>
      </c>
      <c r="P18">
        <v>20.424852456393001</v>
      </c>
      <c r="Q18">
        <v>20.450762164971</v>
      </c>
      <c r="R18">
        <v>20.592085964614</v>
      </c>
      <c r="S18">
        <v>20.615578502125999</v>
      </c>
      <c r="T18">
        <v>20.491225731131003</v>
      </c>
      <c r="U18">
        <v>164.034186320072</v>
      </c>
      <c r="W18" s="10">
        <v>97</v>
      </c>
      <c r="X18">
        <v>35.777999999999999</v>
      </c>
      <c r="Y18">
        <v>34.905000000000001</v>
      </c>
      <c r="Z18">
        <v>36.365000000000002</v>
      </c>
      <c r="AA18">
        <v>35.640999999999998</v>
      </c>
      <c r="AB18">
        <v>35.597999999999999</v>
      </c>
      <c r="AC18">
        <v>35.987000000000002</v>
      </c>
      <c r="AD18">
        <v>36.792999999999999</v>
      </c>
      <c r="AE18">
        <v>35.561</v>
      </c>
      <c r="AF18">
        <v>34.905000000000001</v>
      </c>
    </row>
    <row r="19" spans="1:32">
      <c r="A19" s="10">
        <v>105</v>
      </c>
      <c r="B19" s="15">
        <v>0.97011982578378331</v>
      </c>
      <c r="C19" s="15">
        <v>0.96721167644156913</v>
      </c>
      <c r="D19" s="15">
        <v>0.97240632706676111</v>
      </c>
      <c r="E19" s="15">
        <v>0.9691617372377358</v>
      </c>
      <c r="F19" s="15">
        <v>0.97566683544255184</v>
      </c>
      <c r="G19" s="15">
        <v>0.97913065053595982</v>
      </c>
      <c r="H19" s="15">
        <v>0.97832676638714322</v>
      </c>
      <c r="I19" s="15">
        <v>0.97079763187206369</v>
      </c>
      <c r="J19" s="15">
        <v>0.97285951173480911</v>
      </c>
      <c r="L19" s="10">
        <v>105</v>
      </c>
      <c r="M19">
        <v>20.297357820946999</v>
      </c>
      <c r="N19">
        <v>20.075091243284</v>
      </c>
      <c r="O19">
        <v>21.018182142748</v>
      </c>
      <c r="P19">
        <v>20.385423385509</v>
      </c>
      <c r="Q19">
        <v>20.425926133312</v>
      </c>
      <c r="R19">
        <v>20.565954052237</v>
      </c>
      <c r="S19">
        <v>20.595421069232</v>
      </c>
      <c r="T19">
        <v>20.466019035921999</v>
      </c>
      <c r="U19">
        <v>163.82937488319098</v>
      </c>
      <c r="W19" s="10">
        <v>105</v>
      </c>
      <c r="X19">
        <v>35.715000000000003</v>
      </c>
      <c r="Y19">
        <v>34.859000000000002</v>
      </c>
      <c r="Z19">
        <v>36.295000000000002</v>
      </c>
      <c r="AA19">
        <v>35.56</v>
      </c>
      <c r="AB19">
        <v>35.545000000000002</v>
      </c>
      <c r="AC19">
        <v>35.929000000000002</v>
      </c>
      <c r="AD19">
        <v>36.738</v>
      </c>
      <c r="AE19">
        <v>35.51</v>
      </c>
      <c r="AF19">
        <v>34.859000000000002</v>
      </c>
    </row>
    <row r="20" spans="1:32">
      <c r="A20" s="10">
        <v>113</v>
      </c>
      <c r="B20" s="15">
        <v>0.96874733699156168</v>
      </c>
      <c r="C20" s="15">
        <v>0.96610498428017011</v>
      </c>
      <c r="D20" s="15">
        <v>0.97120363763022977</v>
      </c>
      <c r="E20" s="15">
        <v>0.96670683109710587</v>
      </c>
      <c r="F20" s="15">
        <v>0.97437552635524127</v>
      </c>
      <c r="G20" s="15">
        <v>0.97812790672432615</v>
      </c>
      <c r="H20" s="15">
        <v>0.97720764507994984</v>
      </c>
      <c r="I20" s="15">
        <v>0.96894561089378228</v>
      </c>
      <c r="J20" s="15">
        <v>0.97143422902380194</v>
      </c>
      <c r="L20" s="10">
        <v>113</v>
      </c>
      <c r="M20">
        <v>20.268641887739001</v>
      </c>
      <c r="N20">
        <v>20.05212114619</v>
      </c>
      <c r="O20">
        <v>20.992186481331</v>
      </c>
      <c r="P20">
        <v>20.333786698746003</v>
      </c>
      <c r="Q20">
        <v>20.398892126339</v>
      </c>
      <c r="R20">
        <v>20.544892120262002</v>
      </c>
      <c r="S20">
        <v>20.571861686681</v>
      </c>
      <c r="T20">
        <v>20.426975371874999</v>
      </c>
      <c r="U20">
        <v>163.589357519163</v>
      </c>
      <c r="W20" s="10">
        <v>113</v>
      </c>
      <c r="X20">
        <v>35.665999999999997</v>
      </c>
      <c r="Y20">
        <v>34.811999999999998</v>
      </c>
      <c r="Z20">
        <v>36.25</v>
      </c>
      <c r="AA20">
        <v>35.473999999999997</v>
      </c>
      <c r="AB20">
        <v>35.496000000000002</v>
      </c>
      <c r="AC20">
        <v>35.89</v>
      </c>
      <c r="AD20">
        <v>36.689</v>
      </c>
      <c r="AE20">
        <v>35.445</v>
      </c>
      <c r="AF20">
        <v>34.811999999999998</v>
      </c>
    </row>
    <row r="21" spans="1:32">
      <c r="A21" s="10">
        <v>121</v>
      </c>
      <c r="B21" s="15">
        <v>0.96670703985634632</v>
      </c>
      <c r="C21" s="15">
        <v>0.96349993043405413</v>
      </c>
      <c r="D21" s="15">
        <v>0.96921075283583347</v>
      </c>
      <c r="E21" s="15">
        <v>0.96517798770145113</v>
      </c>
      <c r="F21" s="15">
        <v>0.9724956962727338</v>
      </c>
      <c r="G21" s="15">
        <v>0.97578387264845901</v>
      </c>
      <c r="H21" s="15">
        <v>0.97558443411897977</v>
      </c>
      <c r="I21" s="15">
        <v>0.96689407138432926</v>
      </c>
      <c r="J21" s="15">
        <v>0.96942709036608588</v>
      </c>
      <c r="L21" s="10">
        <v>121</v>
      </c>
      <c r="M21">
        <v>20.225953716738001</v>
      </c>
      <c r="N21">
        <v>19.998051602853998</v>
      </c>
      <c r="O21">
        <v>20.949111056549999</v>
      </c>
      <c r="P21">
        <v>20.301628887812001</v>
      </c>
      <c r="Q21">
        <v>20.359537226681002</v>
      </c>
      <c r="R21">
        <v>20.495657325012999</v>
      </c>
      <c r="S21">
        <v>20.537690370538002</v>
      </c>
      <c r="T21">
        <v>20.383725527340001</v>
      </c>
      <c r="U21">
        <v>163.25135571352598</v>
      </c>
      <c r="W21" s="10">
        <v>121</v>
      </c>
      <c r="X21">
        <v>35.587000000000003</v>
      </c>
      <c r="Y21">
        <v>34.72</v>
      </c>
      <c r="Z21">
        <v>36.176000000000002</v>
      </c>
      <c r="AA21">
        <v>35.420999999999999</v>
      </c>
      <c r="AB21">
        <v>35.417999999999999</v>
      </c>
      <c r="AC21">
        <v>35.81</v>
      </c>
      <c r="AD21">
        <v>36.625999999999998</v>
      </c>
      <c r="AE21">
        <v>35.366999999999997</v>
      </c>
      <c r="AF21">
        <v>34.72</v>
      </c>
    </row>
    <row r="22" spans="1:32">
      <c r="A22" s="10">
        <v>129</v>
      </c>
      <c r="B22" s="15">
        <v>0.96572641631465472</v>
      </c>
      <c r="C22" s="15">
        <v>0.96266262266006075</v>
      </c>
      <c r="D22" s="15">
        <v>0.96787990414758962</v>
      </c>
      <c r="E22" s="15">
        <v>0.96516154086226824</v>
      </c>
      <c r="F22" s="15">
        <v>0.97141868413368626</v>
      </c>
      <c r="G22" s="15">
        <v>0.97479666099861839</v>
      </c>
      <c r="H22" s="15">
        <v>0.97489094517406127</v>
      </c>
      <c r="I22" s="15">
        <v>0.96553199931703415</v>
      </c>
      <c r="J22" s="15">
        <v>0.9685149466456392</v>
      </c>
      <c r="L22" s="10">
        <v>129</v>
      </c>
      <c r="M22">
        <v>20.205436594641998</v>
      </c>
      <c r="N22">
        <v>19.980672749423</v>
      </c>
      <c r="O22">
        <v>20.920345283071001</v>
      </c>
      <c r="P22">
        <v>20.301282943717002</v>
      </c>
      <c r="Q22">
        <v>20.336989601203001</v>
      </c>
      <c r="R22">
        <v>20.474921635226</v>
      </c>
      <c r="S22">
        <v>20.523091263860998</v>
      </c>
      <c r="T22">
        <v>20.355010796336998</v>
      </c>
      <c r="U22">
        <v>163.09775086747999</v>
      </c>
      <c r="W22" s="10">
        <v>129</v>
      </c>
      <c r="X22">
        <v>35.557000000000002</v>
      </c>
      <c r="Y22">
        <v>34.652999999999999</v>
      </c>
      <c r="Z22">
        <v>36.137</v>
      </c>
      <c r="AA22">
        <v>35.415999999999997</v>
      </c>
      <c r="AB22">
        <v>35.372</v>
      </c>
      <c r="AC22">
        <v>35.765000000000001</v>
      </c>
      <c r="AD22">
        <v>36.600999999999999</v>
      </c>
      <c r="AE22">
        <v>35.316000000000003</v>
      </c>
      <c r="AF22">
        <v>34.652999999999999</v>
      </c>
    </row>
    <row r="23" spans="1:32">
      <c r="A23" s="10">
        <v>137</v>
      </c>
      <c r="B23" s="15">
        <v>0.9637611505792818</v>
      </c>
      <c r="C23" s="15">
        <v>0.96127399341712638</v>
      </c>
      <c r="D23" s="15">
        <v>0.96569110036947325</v>
      </c>
      <c r="E23" s="15">
        <v>0.96250424821742764</v>
      </c>
      <c r="F23" s="15">
        <v>0.96960526931007995</v>
      </c>
      <c r="G23" s="15">
        <v>0.97268231418905848</v>
      </c>
      <c r="H23" s="15">
        <v>0.97316889999301015</v>
      </c>
      <c r="I23" s="15">
        <v>0.96360988787119917</v>
      </c>
      <c r="J23" s="15">
        <v>0.96654171352525964</v>
      </c>
      <c r="L23" s="10">
        <v>137</v>
      </c>
      <c r="M23">
        <v>20.164318270097002</v>
      </c>
      <c r="N23">
        <v>19.951850869544998</v>
      </c>
      <c r="O23">
        <v>20.873035146143</v>
      </c>
      <c r="P23">
        <v>20.245389243478002</v>
      </c>
      <c r="Q23">
        <v>20.299025128198</v>
      </c>
      <c r="R23">
        <v>20.430511260254999</v>
      </c>
      <c r="S23">
        <v>20.486839321439998</v>
      </c>
      <c r="T23">
        <v>20.314489509357998</v>
      </c>
      <c r="U23">
        <v>162.76545874851399</v>
      </c>
      <c r="W23" s="10">
        <v>137</v>
      </c>
      <c r="X23">
        <v>35.484000000000002</v>
      </c>
      <c r="Y23">
        <v>34.634999999999998</v>
      </c>
      <c r="Z23">
        <v>36.058999999999997</v>
      </c>
      <c r="AA23">
        <v>35.320999999999998</v>
      </c>
      <c r="AB23">
        <v>35.308</v>
      </c>
      <c r="AC23">
        <v>35.682000000000002</v>
      </c>
      <c r="AD23">
        <v>36.530999999999999</v>
      </c>
      <c r="AE23">
        <v>35.24</v>
      </c>
      <c r="AF23">
        <v>34.634999999999998</v>
      </c>
    </row>
    <row r="24" spans="1:32">
      <c r="A24" s="10">
        <v>145</v>
      </c>
      <c r="B24" s="15">
        <v>0.96332861606810671</v>
      </c>
      <c r="C24" s="15">
        <v>0.95983718916038085</v>
      </c>
      <c r="D24" s="15">
        <v>0.96506360464197971</v>
      </c>
      <c r="E24" s="15">
        <v>0.96157710621429726</v>
      </c>
      <c r="F24" s="15">
        <v>0.96858665550943734</v>
      </c>
      <c r="G24" s="15">
        <v>0.97249529987268879</v>
      </c>
      <c r="H24" s="15">
        <v>0.97258425652526692</v>
      </c>
      <c r="I24" s="15">
        <v>0.96311947146172527</v>
      </c>
      <c r="J24" s="15">
        <v>0.96583009875532078</v>
      </c>
      <c r="L24" s="10">
        <v>145</v>
      </c>
      <c r="M24">
        <v>20.155268555299003</v>
      </c>
      <c r="N24">
        <v>19.922029086727999</v>
      </c>
      <c r="O24">
        <v>20.859472071606</v>
      </c>
      <c r="P24">
        <v>20.225887666449001</v>
      </c>
      <c r="Q24">
        <v>20.277700092341</v>
      </c>
      <c r="R24">
        <v>20.426583155425</v>
      </c>
      <c r="S24">
        <v>20.474531594811999</v>
      </c>
      <c r="T24">
        <v>20.304150720673</v>
      </c>
      <c r="U24">
        <v>162.645622943333</v>
      </c>
      <c r="W24" s="10">
        <v>145</v>
      </c>
      <c r="X24">
        <v>35.466999999999999</v>
      </c>
      <c r="Y24">
        <v>34.587000000000003</v>
      </c>
      <c r="Z24">
        <v>36.026000000000003</v>
      </c>
      <c r="AA24">
        <v>35.286999999999999</v>
      </c>
      <c r="AB24">
        <v>35.264000000000003</v>
      </c>
      <c r="AC24">
        <v>35.677</v>
      </c>
      <c r="AD24">
        <v>36.500999999999998</v>
      </c>
      <c r="AE24">
        <v>35.228999999999999</v>
      </c>
      <c r="AF24">
        <v>34.587000000000003</v>
      </c>
    </row>
    <row r="25" spans="1:32">
      <c r="A25" s="10">
        <v>153</v>
      </c>
      <c r="B25" s="15">
        <v>0.96220412320870019</v>
      </c>
      <c r="C25" s="15">
        <v>0.95887672447901884</v>
      </c>
      <c r="D25" s="15">
        <v>0.96386544478458103</v>
      </c>
      <c r="E25" s="15">
        <v>0.96099038632858957</v>
      </c>
      <c r="F25" s="15">
        <v>0.96809227997835123</v>
      </c>
      <c r="G25" s="15">
        <v>0.97147904245944861</v>
      </c>
      <c r="H25" s="15">
        <v>0.97139278734567513</v>
      </c>
      <c r="I25" s="15">
        <v>0.96176649857986263</v>
      </c>
      <c r="J25" s="15">
        <v>0.96483839830951268</v>
      </c>
      <c r="L25" s="10">
        <v>153</v>
      </c>
      <c r="M25">
        <v>20.131741323581998</v>
      </c>
      <c r="N25">
        <v>19.902094033642999</v>
      </c>
      <c r="O25">
        <v>20.833574315268997</v>
      </c>
      <c r="P25">
        <v>20.213546554723997</v>
      </c>
      <c r="Q25">
        <v>20.267350167844999</v>
      </c>
      <c r="R25">
        <v>20.405237379705998</v>
      </c>
      <c r="S25">
        <v>20.449449168073002</v>
      </c>
      <c r="T25">
        <v>20.275627815541998</v>
      </c>
      <c r="U25">
        <v>162.47862075838401</v>
      </c>
      <c r="W25" s="10">
        <v>153</v>
      </c>
      <c r="X25">
        <v>35.436999999999998</v>
      </c>
      <c r="Y25">
        <v>34.579000000000001</v>
      </c>
      <c r="Z25">
        <v>35.979999999999997</v>
      </c>
      <c r="AA25">
        <v>35.28</v>
      </c>
      <c r="AB25">
        <v>35.249000000000002</v>
      </c>
      <c r="AC25">
        <v>35.654000000000003</v>
      </c>
      <c r="AD25">
        <v>36.456000000000003</v>
      </c>
      <c r="AE25">
        <v>35.183999999999997</v>
      </c>
      <c r="AF25">
        <v>34.579000000000001</v>
      </c>
    </row>
    <row r="26" spans="1:32">
      <c r="A26" s="10">
        <v>161</v>
      </c>
      <c r="B26" s="15">
        <v>0.96142091463968127</v>
      </c>
      <c r="C26" s="15">
        <v>0.95878458152246726</v>
      </c>
      <c r="D26" s="15">
        <v>0.96357637419604203</v>
      </c>
      <c r="E26" s="15">
        <v>0.95916007306327156</v>
      </c>
      <c r="F26" s="15">
        <v>0.9671948998809593</v>
      </c>
      <c r="G26" s="15">
        <v>0.97053741147999395</v>
      </c>
      <c r="H26" s="15">
        <v>0.97070512300006051</v>
      </c>
      <c r="I26" s="15">
        <v>0.96084361292745879</v>
      </c>
      <c r="J26" s="15">
        <v>0.96403350439696722</v>
      </c>
      <c r="L26" s="10">
        <v>161</v>
      </c>
      <c r="M26">
        <v>20.115354621495001</v>
      </c>
      <c r="N26">
        <v>19.900181548191</v>
      </c>
      <c r="O26">
        <v>20.827326167644998</v>
      </c>
      <c r="P26">
        <v>20.175047603096001</v>
      </c>
      <c r="Q26">
        <v>20.248563201928999</v>
      </c>
      <c r="R26">
        <v>20.38545908</v>
      </c>
      <c r="S26">
        <v>20.434972678991002</v>
      </c>
      <c r="T26">
        <v>20.256171860243001</v>
      </c>
      <c r="U26">
        <v>162.34307676159</v>
      </c>
      <c r="W26" s="10">
        <v>161</v>
      </c>
      <c r="X26">
        <v>35.392000000000003</v>
      </c>
      <c r="Y26">
        <v>34.436</v>
      </c>
      <c r="Z26">
        <v>35.896000000000001</v>
      </c>
      <c r="AA26">
        <v>35.186</v>
      </c>
      <c r="AB26">
        <v>35.203000000000003</v>
      </c>
      <c r="AC26">
        <v>35.609000000000002</v>
      </c>
      <c r="AD26">
        <v>36.384999999999998</v>
      </c>
      <c r="AE26">
        <v>35.142000000000003</v>
      </c>
      <c r="AF26">
        <v>34.436</v>
      </c>
    </row>
    <row r="27" spans="1:32">
      <c r="A27" s="10">
        <v>169</v>
      </c>
      <c r="B27" s="15">
        <v>0.96027727727103696</v>
      </c>
      <c r="C27" s="15">
        <v>0.95665212603890526</v>
      </c>
      <c r="D27" s="15">
        <v>0.96154372954387568</v>
      </c>
      <c r="E27" s="15">
        <v>0.95887752088254641</v>
      </c>
      <c r="F27" s="15">
        <v>0.96615218113912449</v>
      </c>
      <c r="G27" s="15">
        <v>0.96949417999228138</v>
      </c>
      <c r="H27" s="15">
        <v>0.9696713277535447</v>
      </c>
      <c r="I27" s="15">
        <v>0.95937364273117431</v>
      </c>
      <c r="J27" s="15">
        <v>0.9627593888038074</v>
      </c>
      <c r="L27" s="10">
        <v>169</v>
      </c>
      <c r="M27">
        <v>20.091426838275002</v>
      </c>
      <c r="N27">
        <v>19.855921083344001</v>
      </c>
      <c r="O27">
        <v>20.783391349100999</v>
      </c>
      <c r="P27">
        <v>20.169104378543</v>
      </c>
      <c r="Q27">
        <v>20.226733520705</v>
      </c>
      <c r="R27">
        <v>20.363546732724998</v>
      </c>
      <c r="S27">
        <v>20.413209553282002</v>
      </c>
      <c r="T27">
        <v>20.225182458300001</v>
      </c>
      <c r="U27">
        <v>162.12851591427497</v>
      </c>
      <c r="W27" s="10">
        <v>169</v>
      </c>
      <c r="X27">
        <v>35.374000000000002</v>
      </c>
      <c r="Y27">
        <v>34.496000000000002</v>
      </c>
      <c r="Z27">
        <v>35.926000000000002</v>
      </c>
      <c r="AA27">
        <v>35.209000000000003</v>
      </c>
      <c r="AB27">
        <v>35.176000000000002</v>
      </c>
      <c r="AC27">
        <v>35.590000000000003</v>
      </c>
      <c r="AD27">
        <v>36.398000000000003</v>
      </c>
      <c r="AE27">
        <v>35.103999999999999</v>
      </c>
      <c r="AF27">
        <v>34.496000000000002</v>
      </c>
    </row>
    <row r="28" spans="1:32">
      <c r="A28" s="10">
        <v>177</v>
      </c>
      <c r="B28" s="15">
        <v>0.96328775266838451</v>
      </c>
      <c r="C28" s="15">
        <v>0.95763047938904011</v>
      </c>
      <c r="D28" s="15">
        <v>0.96372343312879394</v>
      </c>
      <c r="E28" s="15">
        <v>0.96227747746543657</v>
      </c>
      <c r="F28" s="15">
        <v>0.96720160843170166</v>
      </c>
      <c r="G28" s="15">
        <v>0.96373561681092201</v>
      </c>
      <c r="H28" s="15">
        <v>0.96900612286659837</v>
      </c>
      <c r="I28" s="15">
        <v>0.96012718877656067</v>
      </c>
      <c r="J28" s="15">
        <v>0.96338183207834693</v>
      </c>
      <c r="L28" s="10">
        <v>177</v>
      </c>
      <c r="M28">
        <v>20.154413589733</v>
      </c>
      <c r="N28">
        <v>19.876227427084999</v>
      </c>
      <c r="O28">
        <v>20.830504788915</v>
      </c>
      <c r="P28">
        <v>20.240619329836999</v>
      </c>
      <c r="Q28">
        <v>20.248703647783</v>
      </c>
      <c r="R28">
        <v>20.242592143334999</v>
      </c>
      <c r="S28">
        <v>20.399205873515001</v>
      </c>
      <c r="T28">
        <v>20.241068454725003</v>
      </c>
      <c r="U28">
        <v>162.23333525492799</v>
      </c>
      <c r="W28" s="10">
        <v>177</v>
      </c>
      <c r="X28">
        <v>35.17</v>
      </c>
      <c r="Y28">
        <v>34.023000000000003</v>
      </c>
      <c r="Z28">
        <v>35.743000000000002</v>
      </c>
      <c r="AA28">
        <v>34.959000000000003</v>
      </c>
      <c r="AB28">
        <v>34.957000000000001</v>
      </c>
      <c r="AC28">
        <v>35.085000000000001</v>
      </c>
      <c r="AD28">
        <v>36.271000000000001</v>
      </c>
      <c r="AE28">
        <v>34.94</v>
      </c>
      <c r="AF28">
        <v>34.023000000000003</v>
      </c>
    </row>
    <row r="29" spans="1:32">
      <c r="A29" s="10">
        <v>185</v>
      </c>
      <c r="B29" s="15">
        <v>0.9599573052283713</v>
      </c>
      <c r="C29" s="15">
        <v>0.95550620164929689</v>
      </c>
      <c r="D29" s="15">
        <v>0.96170914848081113</v>
      </c>
      <c r="E29" s="15">
        <v>0.95729618898550373</v>
      </c>
      <c r="F29" s="15">
        <v>0.96489239464363952</v>
      </c>
      <c r="G29" s="15">
        <v>0.96610595667524801</v>
      </c>
      <c r="H29" s="15">
        <v>0.96808573267922138</v>
      </c>
      <c r="I29" s="15">
        <v>0.958048644731473</v>
      </c>
      <c r="J29" s="15">
        <v>0.96145879769330322</v>
      </c>
      <c r="L29" s="10">
        <v>185</v>
      </c>
      <c r="M29">
        <v>20.084732214714002</v>
      </c>
      <c r="N29">
        <v>19.832136696492999</v>
      </c>
      <c r="O29">
        <v>20.786966814675001</v>
      </c>
      <c r="P29">
        <v>20.135842520386998</v>
      </c>
      <c r="Q29">
        <v>20.200359450207003</v>
      </c>
      <c r="R29">
        <v>20.292379473259999</v>
      </c>
      <c r="S29">
        <v>20.379830114710998</v>
      </c>
      <c r="T29">
        <v>20.197249309933998</v>
      </c>
      <c r="U29">
        <v>161.90949659438101</v>
      </c>
      <c r="W29" s="10">
        <v>185</v>
      </c>
      <c r="X29">
        <v>35.250999999999998</v>
      </c>
      <c r="Y29">
        <v>34.24</v>
      </c>
      <c r="Z29">
        <v>35.756</v>
      </c>
      <c r="AA29">
        <v>35.036000000000001</v>
      </c>
      <c r="AB29">
        <v>35.051000000000002</v>
      </c>
      <c r="AC29">
        <v>35.363</v>
      </c>
      <c r="AD29">
        <v>36.249000000000002</v>
      </c>
      <c r="AE29">
        <v>34.996000000000002</v>
      </c>
      <c r="AF29">
        <v>34.24</v>
      </c>
    </row>
    <row r="30" spans="1:32">
      <c r="A30" s="10">
        <v>193</v>
      </c>
      <c r="B30" s="15">
        <v>0.95827340675384154</v>
      </c>
      <c r="C30" s="15">
        <v>0.95371439245943035</v>
      </c>
      <c r="D30" s="15">
        <v>0.9598266693075892</v>
      </c>
      <c r="E30" s="15">
        <v>0.95592103558473063</v>
      </c>
      <c r="F30" s="15">
        <v>0.9629514741245524</v>
      </c>
      <c r="G30" s="15">
        <v>0.96505622029972016</v>
      </c>
      <c r="H30" s="15">
        <v>0.96753182514129066</v>
      </c>
      <c r="I30" s="15">
        <v>0.95669152235986088</v>
      </c>
      <c r="J30" s="15">
        <v>0.96000398876499071</v>
      </c>
      <c r="L30" s="10">
        <v>193</v>
      </c>
      <c r="M30">
        <v>20.049500804156999</v>
      </c>
      <c r="N30">
        <v>19.794946561330999</v>
      </c>
      <c r="O30">
        <v>20.746277764180999</v>
      </c>
      <c r="P30">
        <v>20.106917436762998</v>
      </c>
      <c r="Q30">
        <v>20.159725600912001</v>
      </c>
      <c r="R30">
        <v>20.270330495368999</v>
      </c>
      <c r="S30">
        <v>20.368169431011999</v>
      </c>
      <c r="T30">
        <v>20.168638926699</v>
      </c>
      <c r="U30">
        <v>161.664507020424</v>
      </c>
      <c r="W30" s="10">
        <v>193</v>
      </c>
      <c r="X30">
        <v>35.241</v>
      </c>
      <c r="Y30">
        <v>34.305</v>
      </c>
      <c r="Z30">
        <v>35.765999999999998</v>
      </c>
      <c r="AA30">
        <v>35.027999999999999</v>
      </c>
      <c r="AB30">
        <v>35.014000000000003</v>
      </c>
      <c r="AC30">
        <v>35.354999999999997</v>
      </c>
      <c r="AD30">
        <v>36.262</v>
      </c>
      <c r="AE30">
        <v>34.965000000000003</v>
      </c>
      <c r="AF30">
        <v>34.305</v>
      </c>
    </row>
    <row r="31" spans="1:32">
      <c r="A31" s="10">
        <v>201</v>
      </c>
      <c r="B31" s="15">
        <v>0.95721534627491478</v>
      </c>
      <c r="C31" s="15">
        <v>0.95231403067309106</v>
      </c>
      <c r="D31" s="15">
        <v>0.95857501202674278</v>
      </c>
      <c r="E31" s="15">
        <v>0.9555977378980226</v>
      </c>
      <c r="F31" s="15">
        <v>0.96263461592836064</v>
      </c>
      <c r="G31" s="15">
        <v>0.96382914739273917</v>
      </c>
      <c r="H31" s="15">
        <v>0.9667931737666301</v>
      </c>
      <c r="I31" s="15">
        <v>0.95563107323391194</v>
      </c>
      <c r="J31" s="15">
        <v>0.9590813615620295</v>
      </c>
      <c r="L31" s="10">
        <v>201</v>
      </c>
      <c r="M31">
        <v>20.027363505684999</v>
      </c>
      <c r="N31">
        <v>19.76588116508</v>
      </c>
      <c r="O31">
        <v>20.719223681975997</v>
      </c>
      <c r="P31">
        <v>20.100117168066998</v>
      </c>
      <c r="Q31">
        <v>20.153092063852998</v>
      </c>
      <c r="R31">
        <v>20.244556687747</v>
      </c>
      <c r="S31">
        <v>20.352619579359999</v>
      </c>
      <c r="T31">
        <v>20.146282905953001</v>
      </c>
      <c r="U31">
        <v>161.509136757721</v>
      </c>
      <c r="W31" s="10">
        <v>201</v>
      </c>
      <c r="X31">
        <v>35.204999999999998</v>
      </c>
      <c r="Y31">
        <v>34.277000000000001</v>
      </c>
      <c r="Z31">
        <v>35.758000000000003</v>
      </c>
      <c r="AA31">
        <v>35.042000000000002</v>
      </c>
      <c r="AB31">
        <v>35.014000000000003</v>
      </c>
      <c r="AC31">
        <v>35.335000000000001</v>
      </c>
      <c r="AD31">
        <v>36.26</v>
      </c>
      <c r="AE31">
        <v>34.936</v>
      </c>
      <c r="AF31">
        <v>34.277000000000001</v>
      </c>
    </row>
    <row r="32" spans="1:32">
      <c r="A32" s="10">
        <v>209</v>
      </c>
      <c r="B32" s="15">
        <v>0.95696564113523586</v>
      </c>
      <c r="C32" s="15">
        <v>0.9510597303305669</v>
      </c>
      <c r="D32" s="15">
        <v>0.95765357359467829</v>
      </c>
      <c r="E32" s="15">
        <v>0.95674455992535501</v>
      </c>
      <c r="F32" s="15">
        <v>0.9612508404902067</v>
      </c>
      <c r="G32" s="15">
        <v>0.96264027862100454</v>
      </c>
      <c r="H32" s="15">
        <v>0.96604049045097218</v>
      </c>
      <c r="I32" s="15">
        <v>0.95483153938058585</v>
      </c>
      <c r="J32" s="15">
        <v>0.95840621615934907</v>
      </c>
      <c r="L32" s="10">
        <v>209</v>
      </c>
      <c r="M32">
        <v>20.022139043268002</v>
      </c>
      <c r="N32">
        <v>19.739847366650999</v>
      </c>
      <c r="O32">
        <v>20.699307150934001</v>
      </c>
      <c r="P32">
        <v>20.124239511817002</v>
      </c>
      <c r="Q32">
        <v>20.124122241514002</v>
      </c>
      <c r="R32">
        <v>20.219585331247998</v>
      </c>
      <c r="S32">
        <v>20.33677433179</v>
      </c>
      <c r="T32">
        <v>20.129427410508001</v>
      </c>
      <c r="U32">
        <v>161.39544238773004</v>
      </c>
      <c r="W32" s="10">
        <v>209</v>
      </c>
      <c r="X32">
        <v>35.197000000000003</v>
      </c>
      <c r="Y32">
        <v>34.213999999999999</v>
      </c>
      <c r="Z32">
        <v>35.725999999999999</v>
      </c>
      <c r="AA32">
        <v>35.076000000000001</v>
      </c>
      <c r="AB32">
        <v>34.957000000000001</v>
      </c>
      <c r="AC32">
        <v>35.289000000000001</v>
      </c>
      <c r="AD32">
        <v>36.246000000000002</v>
      </c>
      <c r="AE32">
        <v>34.904000000000003</v>
      </c>
      <c r="AF32">
        <v>34.213999999999999</v>
      </c>
    </row>
    <row r="33" spans="1:32">
      <c r="A33" s="10">
        <v>217</v>
      </c>
      <c r="B33" s="15">
        <v>0.95687319047740105</v>
      </c>
      <c r="C33" s="15">
        <v>0.95012516637482924</v>
      </c>
      <c r="D33" s="15">
        <v>0.95746226942179891</v>
      </c>
      <c r="E33" s="15">
        <v>0.95571311562556738</v>
      </c>
      <c r="F33" s="15">
        <v>0.96154336724523692</v>
      </c>
      <c r="G33" s="15">
        <v>0.96081299970578671</v>
      </c>
      <c r="H33" s="15">
        <v>0.9650520159682201</v>
      </c>
      <c r="I33" s="15">
        <v>0.95439121499754143</v>
      </c>
      <c r="J33" s="15">
        <v>0.95775591507325375</v>
      </c>
      <c r="L33" s="10">
        <v>217</v>
      </c>
      <c r="M33">
        <v>20.020204741924001</v>
      </c>
      <c r="N33">
        <v>19.720449899538998</v>
      </c>
      <c r="O33">
        <v>20.695172186117002</v>
      </c>
      <c r="P33">
        <v>20.102544032165</v>
      </c>
      <c r="Q33">
        <v>20.130246391349999</v>
      </c>
      <c r="R33">
        <v>20.181204616487999</v>
      </c>
      <c r="S33">
        <v>20.315965284253</v>
      </c>
      <c r="T33">
        <v>20.120144644553999</v>
      </c>
      <c r="U33">
        <v>161.28593179639</v>
      </c>
      <c r="W33" s="10">
        <v>217</v>
      </c>
      <c r="X33">
        <v>35.116999999999997</v>
      </c>
      <c r="Y33">
        <v>34.185000000000002</v>
      </c>
      <c r="Z33">
        <v>35.67</v>
      </c>
      <c r="AA33">
        <v>34.962000000000003</v>
      </c>
      <c r="AB33">
        <v>34.908999999999999</v>
      </c>
      <c r="AC33">
        <v>35.131</v>
      </c>
      <c r="AD33">
        <v>36.195</v>
      </c>
      <c r="AE33">
        <v>34.844000000000001</v>
      </c>
      <c r="AF33">
        <v>34.185000000000002</v>
      </c>
    </row>
    <row r="34" spans="1:32">
      <c r="A34" s="10">
        <v>225</v>
      </c>
      <c r="B34" s="15">
        <v>0.95572027733761866</v>
      </c>
      <c r="C34" s="15">
        <v>0.94986017121964006</v>
      </c>
      <c r="D34" s="15">
        <v>0.95584934726362758</v>
      </c>
      <c r="E34" s="15">
        <v>0.95513995772306937</v>
      </c>
      <c r="F34" s="15">
        <v>0.96022279901372809</v>
      </c>
      <c r="G34" s="15">
        <v>0.96121271766259841</v>
      </c>
      <c r="H34" s="15">
        <v>0.96395129192565854</v>
      </c>
      <c r="I34" s="15">
        <v>0.95404710297243922</v>
      </c>
      <c r="J34" s="15">
        <v>0.95700640226537337</v>
      </c>
      <c r="L34" s="10">
        <v>225</v>
      </c>
      <c r="M34">
        <v>19.996082886136001</v>
      </c>
      <c r="N34">
        <v>19.714949757172</v>
      </c>
      <c r="O34">
        <v>20.660309504994</v>
      </c>
      <c r="P34">
        <v>20.090488184250002</v>
      </c>
      <c r="Q34">
        <v>20.102599833969002</v>
      </c>
      <c r="R34">
        <v>20.189600412420997</v>
      </c>
      <c r="S34">
        <v>20.292793195011999</v>
      </c>
      <c r="T34">
        <v>20.112890194167001</v>
      </c>
      <c r="U34">
        <v>161.15971396812103</v>
      </c>
      <c r="W34" s="10">
        <v>225</v>
      </c>
      <c r="X34">
        <v>35.130000000000003</v>
      </c>
      <c r="Y34">
        <v>34.119999999999997</v>
      </c>
      <c r="Z34">
        <v>35.670999999999999</v>
      </c>
      <c r="AA34">
        <v>34.988</v>
      </c>
      <c r="AB34">
        <v>34.901000000000003</v>
      </c>
      <c r="AC34">
        <v>35.200000000000003</v>
      </c>
      <c r="AD34">
        <v>36.159999999999997</v>
      </c>
      <c r="AE34">
        <v>34.854999999999997</v>
      </c>
      <c r="AF34">
        <v>34.119999999999997</v>
      </c>
    </row>
    <row r="35" spans="1:32">
      <c r="A35" s="10">
        <v>233</v>
      </c>
      <c r="B35" s="15">
        <v>0.95554041744252982</v>
      </c>
      <c r="C35" s="15">
        <v>0.94917332066669624</v>
      </c>
      <c r="D35" s="15">
        <v>0.95551461004752836</v>
      </c>
      <c r="E35" s="15">
        <v>0.95533147117978345</v>
      </c>
      <c r="F35" s="15">
        <v>0.95987684492000391</v>
      </c>
      <c r="G35" s="15">
        <v>0.95990414446895012</v>
      </c>
      <c r="H35" s="15">
        <v>0.96339152984653686</v>
      </c>
      <c r="I35" s="15">
        <v>0.95299160591779308</v>
      </c>
      <c r="J35" s="15">
        <v>0.95647201968230477</v>
      </c>
      <c r="L35" s="10">
        <v>233</v>
      </c>
      <c r="M35">
        <v>19.992319762704</v>
      </c>
      <c r="N35">
        <v>19.700693738705002</v>
      </c>
      <c r="O35">
        <v>20.65307429109</v>
      </c>
      <c r="P35">
        <v>20.094516493198999</v>
      </c>
      <c r="Q35">
        <v>20.095357164128</v>
      </c>
      <c r="R35">
        <v>20.162114748317002</v>
      </c>
      <c r="S35">
        <v>20.281009263390999</v>
      </c>
      <c r="T35">
        <v>20.090638571271001</v>
      </c>
      <c r="U35">
        <v>161.069724032805</v>
      </c>
      <c r="W35" s="10">
        <v>233</v>
      </c>
      <c r="X35">
        <v>35.109000000000002</v>
      </c>
      <c r="Y35">
        <v>34.037999999999997</v>
      </c>
      <c r="Z35">
        <v>35.646999999999998</v>
      </c>
      <c r="AA35">
        <v>34.975000000000001</v>
      </c>
      <c r="AB35">
        <v>34.875</v>
      </c>
      <c r="AC35">
        <v>35.143999999999998</v>
      </c>
      <c r="AD35">
        <v>36.127000000000002</v>
      </c>
      <c r="AE35">
        <v>34.805999999999997</v>
      </c>
      <c r="AF35">
        <v>34.037999999999997</v>
      </c>
    </row>
    <row r="36" spans="1:32">
      <c r="A36" s="10">
        <v>241</v>
      </c>
      <c r="B36" s="15">
        <v>0.95569826875549591</v>
      </c>
      <c r="C36" s="15">
        <v>0.94835939973463579</v>
      </c>
      <c r="D36" s="15">
        <v>0.95615534844739836</v>
      </c>
      <c r="E36" s="15">
        <v>0.95563423833199279</v>
      </c>
      <c r="F36" s="15">
        <v>0.95949135746054748</v>
      </c>
      <c r="G36" s="15">
        <v>0.95801481010657064</v>
      </c>
      <c r="H36" s="15">
        <v>0.96269533429746001</v>
      </c>
      <c r="I36" s="15">
        <v>0.95243827631388167</v>
      </c>
      <c r="J36" s="15">
        <v>0.95607149250704959</v>
      </c>
      <c r="L36" s="10">
        <v>241</v>
      </c>
      <c r="M36">
        <v>19.995622410991999</v>
      </c>
      <c r="N36">
        <v>19.683800293998001</v>
      </c>
      <c r="O36">
        <v>20.666923600807003</v>
      </c>
      <c r="P36">
        <v>20.100884921035</v>
      </c>
      <c r="Q36">
        <v>20.087286849461002</v>
      </c>
      <c r="R36">
        <v>20.122430602319998</v>
      </c>
      <c r="S36">
        <v>20.266353178152002</v>
      </c>
      <c r="T36">
        <v>20.078973468437002</v>
      </c>
      <c r="U36">
        <v>161.00227532520202</v>
      </c>
      <c r="W36" s="10">
        <v>241</v>
      </c>
      <c r="X36">
        <v>35.069000000000003</v>
      </c>
      <c r="Y36">
        <v>33.923999999999999</v>
      </c>
      <c r="Z36">
        <v>35.567</v>
      </c>
      <c r="AA36">
        <v>34.923000000000002</v>
      </c>
      <c r="AB36">
        <v>34.81</v>
      </c>
      <c r="AC36">
        <v>35.021000000000001</v>
      </c>
      <c r="AD36">
        <v>36.06</v>
      </c>
      <c r="AE36">
        <v>34.746000000000002</v>
      </c>
      <c r="AF36">
        <v>33.923999999999999</v>
      </c>
    </row>
    <row r="37" spans="1:32">
      <c r="A37" s="10">
        <v>249</v>
      </c>
      <c r="B37" s="15">
        <v>0.95558744249646865</v>
      </c>
      <c r="C37" s="15">
        <v>0.94780209629569401</v>
      </c>
      <c r="D37" s="15">
        <v>0.95636949377657787</v>
      </c>
      <c r="E37" s="15">
        <v>0.95562822786154666</v>
      </c>
      <c r="F37" s="15">
        <v>0.95863246128875013</v>
      </c>
      <c r="G37" s="15">
        <v>0.95701856074436586</v>
      </c>
      <c r="H37" s="15">
        <v>0.9613967222554799</v>
      </c>
      <c r="I37" s="15">
        <v>0.9522052471151573</v>
      </c>
      <c r="J37" s="15">
        <v>0.95559321930397212</v>
      </c>
      <c r="L37" s="10">
        <v>249</v>
      </c>
      <c r="M37">
        <v>19.993303645644001</v>
      </c>
      <c r="N37">
        <v>19.672233107973</v>
      </c>
      <c r="O37">
        <v>20.671552268277001</v>
      </c>
      <c r="P37">
        <v>20.100758496331999</v>
      </c>
      <c r="Q37">
        <v>20.069305557974999</v>
      </c>
      <c r="R37">
        <v>20.101505081709998</v>
      </c>
      <c r="S37">
        <v>20.239015214264001</v>
      </c>
      <c r="T37">
        <v>20.074060827676</v>
      </c>
      <c r="U37">
        <v>160.92173419985099</v>
      </c>
      <c r="W37" s="10">
        <v>249</v>
      </c>
      <c r="X37">
        <v>35.033999999999999</v>
      </c>
      <c r="Y37">
        <v>33.889000000000003</v>
      </c>
      <c r="Z37">
        <v>35.521000000000001</v>
      </c>
      <c r="AA37">
        <v>34.902000000000001</v>
      </c>
      <c r="AB37">
        <v>34.78</v>
      </c>
      <c r="AC37">
        <v>34.957999999999998</v>
      </c>
      <c r="AD37">
        <v>35.994999999999997</v>
      </c>
      <c r="AE37">
        <v>34.741999999999997</v>
      </c>
      <c r="AF37">
        <v>33.889000000000003</v>
      </c>
    </row>
    <row r="38" spans="1:32">
      <c r="A38" s="10">
        <v>257</v>
      </c>
      <c r="B38" s="15">
        <v>0.95466728391360511</v>
      </c>
      <c r="C38" s="15">
        <v>0.94726034015335803</v>
      </c>
      <c r="D38" s="15">
        <v>0.95564868395929636</v>
      </c>
      <c r="E38" s="15">
        <v>0.95467625603469541</v>
      </c>
      <c r="F38" s="15">
        <v>0.95783022754260838</v>
      </c>
      <c r="G38" s="15">
        <v>0.95673483069606313</v>
      </c>
      <c r="H38" s="15">
        <v>0.9604152741735108</v>
      </c>
      <c r="I38" s="15">
        <v>0.95213660604678796</v>
      </c>
      <c r="J38" s="15">
        <v>0.95493429227846627</v>
      </c>
      <c r="L38" s="10">
        <v>257</v>
      </c>
      <c r="M38">
        <v>19.974051603255003</v>
      </c>
      <c r="N38">
        <v>19.660988615941001</v>
      </c>
      <c r="O38">
        <v>20.655972246213999</v>
      </c>
      <c r="P38">
        <v>20.080734646859</v>
      </c>
      <c r="Q38">
        <v>20.052510514170002</v>
      </c>
      <c r="R38">
        <v>20.095545530618999</v>
      </c>
      <c r="S38">
        <v>20.218354084260998</v>
      </c>
      <c r="T38">
        <v>20.072613760474997</v>
      </c>
      <c r="U38">
        <v>160.810771001794</v>
      </c>
      <c r="W38" s="10">
        <v>257</v>
      </c>
      <c r="X38">
        <v>35.012</v>
      </c>
      <c r="Y38">
        <v>33.863</v>
      </c>
      <c r="Z38">
        <v>35.506999999999998</v>
      </c>
      <c r="AA38">
        <v>34.868000000000002</v>
      </c>
      <c r="AB38">
        <v>34.758000000000003</v>
      </c>
      <c r="AC38">
        <v>34.966000000000001</v>
      </c>
      <c r="AD38">
        <v>35.951999999999998</v>
      </c>
      <c r="AE38">
        <v>34.735999999999997</v>
      </c>
      <c r="AF38">
        <v>33.863</v>
      </c>
    </row>
    <row r="39" spans="1:32">
      <c r="A39" s="10">
        <v>265</v>
      </c>
      <c r="B39" s="15">
        <v>0.9552770180544442</v>
      </c>
      <c r="C39" s="15">
        <v>0.94631623310599078</v>
      </c>
      <c r="D39" s="15">
        <v>0.95566266440543068</v>
      </c>
      <c r="E39" s="15">
        <v>0.95596862691030893</v>
      </c>
      <c r="F39" s="15">
        <v>0.95732592031171315</v>
      </c>
      <c r="G39" s="15">
        <v>0.95410601121966276</v>
      </c>
      <c r="H39" s="15">
        <v>0.95954527244430199</v>
      </c>
      <c r="I39" s="15">
        <v>0.95171426159837169</v>
      </c>
      <c r="J39" s="15">
        <v>0.95450468716392789</v>
      </c>
      <c r="L39" s="10">
        <v>265</v>
      </c>
      <c r="M39">
        <v>19.986808782011</v>
      </c>
      <c r="N39">
        <v>19.641393075915001</v>
      </c>
      <c r="O39">
        <v>20.656274428085002</v>
      </c>
      <c r="P39">
        <v>20.107918476407999</v>
      </c>
      <c r="Q39">
        <v>20.041952666068003</v>
      </c>
      <c r="R39">
        <v>20.040329017344</v>
      </c>
      <c r="S39">
        <v>20.200039087105001</v>
      </c>
      <c r="T39">
        <v>20.063710041268003</v>
      </c>
      <c r="U39">
        <v>160.738425574204</v>
      </c>
      <c r="W39" s="10">
        <v>265</v>
      </c>
      <c r="X39">
        <v>34.981999999999999</v>
      </c>
      <c r="Y39">
        <v>33.755000000000003</v>
      </c>
      <c r="Z39">
        <v>35.463999999999999</v>
      </c>
      <c r="AA39">
        <v>34.860999999999997</v>
      </c>
      <c r="AB39">
        <v>34.698999999999998</v>
      </c>
      <c r="AC39">
        <v>34.799999999999997</v>
      </c>
      <c r="AD39">
        <v>35.911000000000001</v>
      </c>
      <c r="AE39">
        <v>34.691000000000003</v>
      </c>
      <c r="AF39">
        <v>33.755000000000003</v>
      </c>
    </row>
    <row r="40" spans="1:32">
      <c r="A40" s="10">
        <v>273</v>
      </c>
      <c r="B40" s="15">
        <v>0.9538131640098686</v>
      </c>
      <c r="C40" s="15">
        <v>0.94541964565785142</v>
      </c>
      <c r="D40" s="15">
        <v>0.95442207687738989</v>
      </c>
      <c r="E40" s="15">
        <v>0.95363938926803948</v>
      </c>
      <c r="F40" s="15">
        <v>0.95590198282111449</v>
      </c>
      <c r="G40" s="15">
        <v>0.95465678271832421</v>
      </c>
      <c r="H40" s="15">
        <v>0.95841495115392894</v>
      </c>
      <c r="I40" s="15">
        <v>0.9513564056475069</v>
      </c>
      <c r="J40" s="15">
        <v>0.95346771247023532</v>
      </c>
      <c r="L40" s="10">
        <v>273</v>
      </c>
      <c r="M40">
        <v>19.956181256884001</v>
      </c>
      <c r="N40">
        <v>19.622783835283002</v>
      </c>
      <c r="O40">
        <v>20.629459614253999</v>
      </c>
      <c r="P40">
        <v>20.058925110617</v>
      </c>
      <c r="Q40">
        <v>20.012142037126999</v>
      </c>
      <c r="R40">
        <v>20.051897587206003</v>
      </c>
      <c r="S40">
        <v>20.176243926102998</v>
      </c>
      <c r="T40">
        <v>20.056165846203999</v>
      </c>
      <c r="U40">
        <v>160.56379921367801</v>
      </c>
      <c r="W40" s="10">
        <v>273</v>
      </c>
      <c r="X40">
        <v>34.994999999999997</v>
      </c>
      <c r="Y40">
        <v>33.759</v>
      </c>
      <c r="Z40">
        <v>35.469000000000001</v>
      </c>
      <c r="AA40">
        <v>34.845999999999997</v>
      </c>
      <c r="AB40">
        <v>34.691000000000003</v>
      </c>
      <c r="AC40">
        <v>34.896000000000001</v>
      </c>
      <c r="AD40">
        <v>35.875999999999998</v>
      </c>
      <c r="AE40">
        <v>34.701000000000001</v>
      </c>
      <c r="AF40">
        <v>33.759</v>
      </c>
    </row>
    <row r="41" spans="1:32">
      <c r="A41" s="10">
        <v>281</v>
      </c>
      <c r="B41" s="15">
        <v>0.95432996106744195</v>
      </c>
      <c r="C41" s="15">
        <v>0.94473166448522272</v>
      </c>
      <c r="D41" s="15">
        <v>0.9552552751900133</v>
      </c>
      <c r="E41" s="15">
        <v>0.95509655985150499</v>
      </c>
      <c r="F41" s="15">
        <v>0.95599757188467882</v>
      </c>
      <c r="G41" s="15">
        <v>0.95277959054908612</v>
      </c>
      <c r="H41" s="15">
        <v>0.95764426089770727</v>
      </c>
      <c r="I41" s="15">
        <v>0.95105129385131737</v>
      </c>
      <c r="J41" s="15">
        <v>0.95337928130844629</v>
      </c>
      <c r="L41" s="10">
        <v>281</v>
      </c>
      <c r="M41">
        <v>19.966993957046999</v>
      </c>
      <c r="N41">
        <v>19.608504350087998</v>
      </c>
      <c r="O41">
        <v>20.647468869653</v>
      </c>
      <c r="P41">
        <v>20.089575350042999</v>
      </c>
      <c r="Q41">
        <v>20.014143227574998</v>
      </c>
      <c r="R41">
        <v>20.012468479478002</v>
      </c>
      <c r="S41">
        <v>20.160019602199998</v>
      </c>
      <c r="T41">
        <v>20.049733585119</v>
      </c>
      <c r="U41">
        <v>160.54890742120301</v>
      </c>
      <c r="W41" s="10">
        <v>281</v>
      </c>
      <c r="X41">
        <v>34.924999999999997</v>
      </c>
      <c r="Y41">
        <v>33.655999999999999</v>
      </c>
      <c r="Z41">
        <v>35.378</v>
      </c>
      <c r="AA41">
        <v>34.795000000000002</v>
      </c>
      <c r="AB41">
        <v>34.643000000000001</v>
      </c>
      <c r="AC41">
        <v>34.731000000000002</v>
      </c>
      <c r="AD41">
        <v>35.807000000000002</v>
      </c>
      <c r="AE41">
        <v>34.646000000000001</v>
      </c>
      <c r="AF41">
        <v>33.655999999999999</v>
      </c>
    </row>
    <row r="42" spans="1:32">
      <c r="A42" s="10">
        <v>289</v>
      </c>
      <c r="B42" s="15">
        <v>0.95453118978697593</v>
      </c>
      <c r="C42" s="15">
        <v>0.94452190356324961</v>
      </c>
      <c r="D42" s="15">
        <v>0.95482112307876144</v>
      </c>
      <c r="E42" s="15">
        <v>0.95516911238407798</v>
      </c>
      <c r="F42" s="15">
        <v>0.95564638645396038</v>
      </c>
      <c r="G42" s="15">
        <v>0.95098312122442497</v>
      </c>
      <c r="H42" s="15">
        <v>0.95662584848586196</v>
      </c>
      <c r="I42" s="15">
        <v>0.95075432660380677</v>
      </c>
      <c r="J42" s="15">
        <v>0.9528995475519928</v>
      </c>
      <c r="L42" s="10">
        <v>289</v>
      </c>
      <c r="M42">
        <v>19.971204170276</v>
      </c>
      <c r="N42">
        <v>19.604150629232002</v>
      </c>
      <c r="O42">
        <v>20.638084841703002</v>
      </c>
      <c r="P42">
        <v>20.091101425658</v>
      </c>
      <c r="Q42">
        <v>20.006791037866002</v>
      </c>
      <c r="R42">
        <v>19.974734898605</v>
      </c>
      <c r="S42">
        <v>20.138580310989003</v>
      </c>
      <c r="T42">
        <v>20.043473024585001</v>
      </c>
      <c r="U42">
        <v>160.46812033891402</v>
      </c>
      <c r="W42" s="10">
        <v>289</v>
      </c>
      <c r="X42">
        <v>34.868000000000002</v>
      </c>
      <c r="Y42">
        <v>33.536000000000001</v>
      </c>
      <c r="Z42">
        <v>35.345999999999997</v>
      </c>
      <c r="AA42">
        <v>34.712000000000003</v>
      </c>
      <c r="AB42">
        <v>34.575000000000003</v>
      </c>
      <c r="AC42">
        <v>34.604999999999997</v>
      </c>
      <c r="AD42">
        <v>35.765000000000001</v>
      </c>
      <c r="AE42">
        <v>34.591000000000001</v>
      </c>
      <c r="AF42">
        <v>33.536000000000001</v>
      </c>
    </row>
    <row r="43" spans="1:32">
      <c r="A43" s="10">
        <v>297</v>
      </c>
      <c r="B43" s="15">
        <v>0.95338461486048809</v>
      </c>
      <c r="C43" s="15">
        <v>0.94363171054464545</v>
      </c>
      <c r="D43" s="15">
        <v>0.95334258928935967</v>
      </c>
      <c r="E43" s="15">
        <v>0.95388427101726814</v>
      </c>
      <c r="F43" s="15">
        <v>0.95470442206630646</v>
      </c>
      <c r="G43" s="15">
        <v>0.95101925272627141</v>
      </c>
      <c r="H43" s="15">
        <v>0.95530599772404223</v>
      </c>
      <c r="I43" s="15">
        <v>0.95009380537441535</v>
      </c>
      <c r="J43" s="15">
        <v>0.95193683553937891</v>
      </c>
      <c r="L43" s="10">
        <v>297</v>
      </c>
      <c r="M43">
        <v>19.947214925923998</v>
      </c>
      <c r="N43">
        <v>19.585674109037001</v>
      </c>
      <c r="O43">
        <v>20.606126912569</v>
      </c>
      <c r="P43">
        <v>20.064075972383002</v>
      </c>
      <c r="Q43">
        <v>19.987070684254</v>
      </c>
      <c r="R43">
        <v>19.975493815514</v>
      </c>
      <c r="S43">
        <v>20.110795236388</v>
      </c>
      <c r="T43">
        <v>20.029548145073001</v>
      </c>
      <c r="U43">
        <v>160.30599980114201</v>
      </c>
      <c r="W43" s="10">
        <v>297</v>
      </c>
      <c r="X43">
        <v>34.878</v>
      </c>
      <c r="Y43">
        <v>33.554000000000002</v>
      </c>
      <c r="Z43">
        <v>35.337000000000003</v>
      </c>
      <c r="AA43">
        <v>34.735999999999997</v>
      </c>
      <c r="AB43">
        <v>34.578000000000003</v>
      </c>
      <c r="AC43">
        <v>34.645000000000003</v>
      </c>
      <c r="AD43">
        <v>35.734999999999999</v>
      </c>
      <c r="AE43">
        <v>34.590000000000003</v>
      </c>
      <c r="AF43">
        <v>33.554000000000002</v>
      </c>
    </row>
    <row r="44" spans="1:32">
      <c r="A44" s="10">
        <v>305</v>
      </c>
      <c r="B44" s="15">
        <v>0.95262510210696205</v>
      </c>
      <c r="C44" s="15">
        <v>0.94309329603605963</v>
      </c>
      <c r="D44" s="15">
        <v>0.95295551016687441</v>
      </c>
      <c r="E44" s="15">
        <v>0.95263188998360748</v>
      </c>
      <c r="F44" s="15">
        <v>0.95383325664756957</v>
      </c>
      <c r="G44" s="15">
        <v>0.95002016525122202</v>
      </c>
      <c r="H44" s="15">
        <v>0.95431168684416279</v>
      </c>
      <c r="I44" s="15">
        <v>0.94942837107796751</v>
      </c>
      <c r="J44" s="15">
        <v>0.9511294774834621</v>
      </c>
      <c r="L44" s="10">
        <v>305</v>
      </c>
      <c r="M44">
        <v>19.931324000166001</v>
      </c>
      <c r="N44">
        <v>19.574498974731</v>
      </c>
      <c r="O44">
        <v>20.597760348846002</v>
      </c>
      <c r="P44">
        <v>20.037733292281001</v>
      </c>
      <c r="Q44">
        <v>19.968832531796</v>
      </c>
      <c r="R44">
        <v>19.954508682330001</v>
      </c>
      <c r="S44">
        <v>20.089863322892</v>
      </c>
      <c r="T44">
        <v>20.015519689984998</v>
      </c>
      <c r="U44">
        <v>160.17004084302698</v>
      </c>
      <c r="W44" s="10">
        <v>305</v>
      </c>
      <c r="X44">
        <v>34.841000000000001</v>
      </c>
      <c r="Y44">
        <v>33.497999999999998</v>
      </c>
      <c r="Z44">
        <v>35.305999999999997</v>
      </c>
      <c r="AA44">
        <v>34.689</v>
      </c>
      <c r="AB44">
        <v>34.542000000000002</v>
      </c>
      <c r="AC44">
        <v>34.607999999999997</v>
      </c>
      <c r="AD44">
        <v>35.692999999999998</v>
      </c>
      <c r="AE44">
        <v>34.564999999999998</v>
      </c>
      <c r="AF44">
        <v>33.497999999999998</v>
      </c>
    </row>
    <row r="45" spans="1:32">
      <c r="A45" s="10">
        <v>313</v>
      </c>
      <c r="B45" s="15">
        <v>0.95229469046593429</v>
      </c>
      <c r="C45" s="15">
        <v>0.94246776881580085</v>
      </c>
      <c r="D45" s="15">
        <v>0.95244689209040012</v>
      </c>
      <c r="E45" s="15">
        <v>0.95239009144461551</v>
      </c>
      <c r="F45" s="15">
        <v>0.95319391620652372</v>
      </c>
      <c r="G45" s="15">
        <v>0.94899173520640667</v>
      </c>
      <c r="H45" s="15">
        <v>0.95363921245140615</v>
      </c>
      <c r="I45" s="15">
        <v>0.94877148300201786</v>
      </c>
      <c r="J45" s="15">
        <v>0.95054178614449081</v>
      </c>
      <c r="L45" s="10">
        <v>313</v>
      </c>
      <c r="M45">
        <v>19.924410953831</v>
      </c>
      <c r="N45">
        <v>19.561515760892998</v>
      </c>
      <c r="O45">
        <v>20.586766768204999</v>
      </c>
      <c r="P45">
        <v>20.032647282999001</v>
      </c>
      <c r="Q45">
        <v>19.955447716254003</v>
      </c>
      <c r="R45">
        <v>19.932907229003998</v>
      </c>
      <c r="S45">
        <v>20.075706607821999</v>
      </c>
      <c r="T45">
        <v>20.001671403354003</v>
      </c>
      <c r="U45">
        <v>160.071073722362</v>
      </c>
      <c r="W45" s="10">
        <v>313</v>
      </c>
      <c r="X45">
        <v>34.801000000000002</v>
      </c>
      <c r="Y45">
        <v>33.468000000000004</v>
      </c>
      <c r="Z45">
        <v>35.231999999999999</v>
      </c>
      <c r="AA45">
        <v>34.639000000000003</v>
      </c>
      <c r="AB45">
        <v>34.5</v>
      </c>
      <c r="AC45">
        <v>34.549999999999997</v>
      </c>
      <c r="AD45">
        <v>35.646000000000001</v>
      </c>
      <c r="AE45">
        <v>34.515000000000001</v>
      </c>
      <c r="AF45">
        <v>33.468000000000004</v>
      </c>
    </row>
    <row r="46" spans="1:32">
      <c r="A46" s="10">
        <v>321</v>
      </c>
      <c r="B46" s="15">
        <v>0.95170104895865149</v>
      </c>
      <c r="C46" s="15">
        <v>0.94165733361046566</v>
      </c>
      <c r="D46" s="15">
        <v>0.9522615933239339</v>
      </c>
      <c r="E46" s="15">
        <v>0.9521327400011389</v>
      </c>
      <c r="F46" s="15">
        <v>0.9525492492728227</v>
      </c>
      <c r="G46" s="15">
        <v>0.94784059206404436</v>
      </c>
      <c r="H46" s="15">
        <v>0.95303218916481791</v>
      </c>
      <c r="I46" s="15">
        <v>0.9483303140444137</v>
      </c>
      <c r="J46" s="15">
        <v>0.94995737580453865</v>
      </c>
      <c r="L46" s="10">
        <v>321</v>
      </c>
      <c r="M46">
        <v>19.911990473627998</v>
      </c>
      <c r="N46">
        <v>19.544694664653001</v>
      </c>
      <c r="O46">
        <v>20.582761607897002</v>
      </c>
      <c r="P46">
        <v>20.027234132714</v>
      </c>
      <c r="Q46">
        <v>19.941951388727002</v>
      </c>
      <c r="R46">
        <v>19.908728272946998</v>
      </c>
      <c r="S46">
        <v>20.062927748430997</v>
      </c>
      <c r="T46">
        <v>19.992370832372</v>
      </c>
      <c r="U46">
        <v>159.97265912136899</v>
      </c>
      <c r="W46" s="10">
        <v>321</v>
      </c>
      <c r="X46">
        <v>34.768999999999998</v>
      </c>
      <c r="Y46">
        <v>33.424999999999997</v>
      </c>
      <c r="Z46">
        <v>35.216000000000001</v>
      </c>
      <c r="AA46">
        <v>34.615000000000002</v>
      </c>
      <c r="AB46">
        <v>34.47</v>
      </c>
      <c r="AC46">
        <v>34.494999999999997</v>
      </c>
      <c r="AD46">
        <v>35.616</v>
      </c>
      <c r="AE46">
        <v>34.494</v>
      </c>
      <c r="AF46">
        <v>33.424999999999997</v>
      </c>
    </row>
    <row r="47" spans="1:32">
      <c r="A47" s="10">
        <v>329</v>
      </c>
      <c r="B47" s="15">
        <v>0.95044026362611211</v>
      </c>
      <c r="C47" s="15">
        <v>0.94108167655814123</v>
      </c>
      <c r="D47" s="15">
        <v>0.94953897589071801</v>
      </c>
      <c r="E47" s="15">
        <v>0.95163175476041195</v>
      </c>
      <c r="F47" s="15">
        <v>0.95161345640231465</v>
      </c>
      <c r="G47" s="15">
        <v>0.9479048175053838</v>
      </c>
      <c r="H47" s="15">
        <v>0.95216883818322029</v>
      </c>
      <c r="I47" s="15">
        <v>0.94766095809713147</v>
      </c>
      <c r="J47" s="15">
        <v>0.94901769983423367</v>
      </c>
      <c r="L47" s="10">
        <v>329</v>
      </c>
      <c r="M47">
        <v>19.885611659022</v>
      </c>
      <c r="N47">
        <v>19.532746537752001</v>
      </c>
      <c r="O47">
        <v>20.523913297758</v>
      </c>
      <c r="P47">
        <v>20.016696370182</v>
      </c>
      <c r="Q47">
        <v>19.922360237983</v>
      </c>
      <c r="R47">
        <v>19.910077283392997</v>
      </c>
      <c r="S47">
        <v>20.044752760679</v>
      </c>
      <c r="T47">
        <v>19.978259702401001</v>
      </c>
      <c r="U47">
        <v>159.81441784916998</v>
      </c>
      <c r="W47" s="10">
        <v>329</v>
      </c>
      <c r="X47">
        <v>34.777999999999999</v>
      </c>
      <c r="Y47">
        <v>33.430999999999997</v>
      </c>
      <c r="Z47">
        <v>35.151000000000003</v>
      </c>
      <c r="AA47">
        <v>34.664000000000001</v>
      </c>
      <c r="AB47">
        <v>34.478000000000002</v>
      </c>
      <c r="AC47">
        <v>34.552</v>
      </c>
      <c r="AD47">
        <v>35.582999999999998</v>
      </c>
      <c r="AE47">
        <v>34.503999999999998</v>
      </c>
      <c r="AF47">
        <v>33.430999999999997</v>
      </c>
    </row>
    <row r="48" spans="1:32">
      <c r="A48" s="10">
        <v>337</v>
      </c>
      <c r="B48" s="15">
        <v>0.95065463163507224</v>
      </c>
      <c r="C48" s="15">
        <v>0.93997540063775586</v>
      </c>
      <c r="D48" s="15">
        <v>0.94840620272651843</v>
      </c>
      <c r="E48" s="15">
        <v>0.95129371073916558</v>
      </c>
      <c r="F48" s="15">
        <v>0.95070631991706667</v>
      </c>
      <c r="G48" s="15">
        <v>0.94592628688051383</v>
      </c>
      <c r="H48" s="15">
        <v>0.9514579829373272</v>
      </c>
      <c r="I48" s="15">
        <v>0.94716386943171815</v>
      </c>
      <c r="J48" s="15">
        <v>0.94820971654142727</v>
      </c>
      <c r="L48" s="10">
        <v>337</v>
      </c>
      <c r="M48">
        <v>19.890096779382997</v>
      </c>
      <c r="N48">
        <v>19.509785080004001</v>
      </c>
      <c r="O48">
        <v>20.499428849201003</v>
      </c>
      <c r="P48">
        <v>20.009585925938001</v>
      </c>
      <c r="Q48">
        <v>19.903369018677999</v>
      </c>
      <c r="R48">
        <v>19.868519632327999</v>
      </c>
      <c r="S48">
        <v>20.029788064207999</v>
      </c>
      <c r="T48">
        <v>19.967780251529998</v>
      </c>
      <c r="U48">
        <v>159.67835360127</v>
      </c>
      <c r="W48" s="10">
        <v>337</v>
      </c>
      <c r="X48">
        <v>34.725000000000001</v>
      </c>
      <c r="Y48">
        <v>33.478999999999999</v>
      </c>
      <c r="Z48">
        <v>35.090000000000003</v>
      </c>
      <c r="AA48">
        <v>34.585000000000001</v>
      </c>
      <c r="AB48">
        <v>34.408999999999999</v>
      </c>
      <c r="AC48">
        <v>34.423999999999999</v>
      </c>
      <c r="AD48">
        <v>35.566000000000003</v>
      </c>
      <c r="AE48">
        <v>34.451000000000001</v>
      </c>
      <c r="AF48">
        <v>33.478999999999999</v>
      </c>
    </row>
    <row r="49" spans="1:32">
      <c r="A49" s="10">
        <v>345</v>
      </c>
      <c r="B49" s="15">
        <v>0.95246681321988302</v>
      </c>
      <c r="C49" s="15">
        <v>0.93993715080701612</v>
      </c>
      <c r="D49" s="15">
        <v>0.94839013412533701</v>
      </c>
      <c r="E49" s="15">
        <v>0.95251696850254475</v>
      </c>
      <c r="F49" s="15">
        <v>0.95093877873371213</v>
      </c>
      <c r="G49" s="15">
        <v>0.94721405674368919</v>
      </c>
      <c r="H49" s="15">
        <v>0.95193155377836791</v>
      </c>
      <c r="I49" s="15">
        <v>0.9469664989289529</v>
      </c>
      <c r="J49" s="15">
        <v>0.94880489634259968</v>
      </c>
      <c r="L49" s="10">
        <v>345</v>
      </c>
      <c r="M49">
        <v>19.928012196722001</v>
      </c>
      <c r="N49">
        <v>19.508991180529001</v>
      </c>
      <c r="O49">
        <v>20.499081532675998</v>
      </c>
      <c r="P49">
        <v>20.035316024907001</v>
      </c>
      <c r="Q49">
        <v>19.908235625233999</v>
      </c>
      <c r="R49">
        <v>19.895568337034998</v>
      </c>
      <c r="S49">
        <v>20.039757525550002</v>
      </c>
      <c r="T49">
        <v>19.963619355031998</v>
      </c>
      <c r="U49">
        <v>159.77858177768502</v>
      </c>
      <c r="W49" s="10">
        <v>345</v>
      </c>
      <c r="X49">
        <v>34.783999999999999</v>
      </c>
      <c r="Y49">
        <v>33.302999999999997</v>
      </c>
      <c r="Z49">
        <v>35.072000000000003</v>
      </c>
      <c r="AA49">
        <v>34.606999999999999</v>
      </c>
      <c r="AB49">
        <v>34.396000000000001</v>
      </c>
      <c r="AC49">
        <v>34.457999999999998</v>
      </c>
      <c r="AD49">
        <v>35.588000000000001</v>
      </c>
      <c r="AE49">
        <v>34.435000000000002</v>
      </c>
      <c r="AF49">
        <v>33.302999999999997</v>
      </c>
    </row>
    <row r="50" spans="1:32">
      <c r="A50" s="10">
        <v>353</v>
      </c>
      <c r="B50" s="15">
        <v>0.95466017190107733</v>
      </c>
      <c r="C50" s="15">
        <v>0.94207728718042649</v>
      </c>
      <c r="D50" s="15">
        <v>0.94532738195972865</v>
      </c>
      <c r="E50" s="15">
        <v>0.95227875005680429</v>
      </c>
      <c r="F50" s="15">
        <v>0.95394911102002178</v>
      </c>
      <c r="G50" s="15">
        <v>0.94964365865098666</v>
      </c>
      <c r="H50" s="15">
        <v>0.95392966772897525</v>
      </c>
      <c r="I50" s="15">
        <v>0.94941225608379609</v>
      </c>
      <c r="J50" s="15">
        <v>0.9501515622100164</v>
      </c>
      <c r="L50" s="10">
        <v>353</v>
      </c>
      <c r="M50">
        <v>19.973902801984</v>
      </c>
      <c r="N50">
        <v>19.553411067111998</v>
      </c>
      <c r="O50">
        <v>20.432881343430999</v>
      </c>
      <c r="P50">
        <v>20.030305319585</v>
      </c>
      <c r="Q50">
        <v>19.971257983567</v>
      </c>
      <c r="R50">
        <v>19.946600424697003</v>
      </c>
      <c r="S50">
        <v>20.081821179097002</v>
      </c>
      <c r="T50">
        <v>20.015179959266</v>
      </c>
      <c r="U50">
        <v>160.00536007873899</v>
      </c>
      <c r="W50" s="10">
        <v>353</v>
      </c>
      <c r="X50">
        <v>34.704999999999998</v>
      </c>
      <c r="Y50">
        <v>33.396999999999998</v>
      </c>
      <c r="Z50">
        <v>35.985999999999997</v>
      </c>
      <c r="AA50">
        <v>34.581000000000003</v>
      </c>
      <c r="AB50">
        <v>34.408999999999999</v>
      </c>
      <c r="AC50">
        <v>34.493000000000002</v>
      </c>
      <c r="AD50">
        <v>34.728000000000002</v>
      </c>
      <c r="AE50">
        <v>34.429000000000002</v>
      </c>
      <c r="AF50">
        <v>33.396999999999998</v>
      </c>
    </row>
    <row r="51" spans="1:32">
      <c r="A51" s="10">
        <v>361</v>
      </c>
      <c r="B51" s="15">
        <v>0.95126022650139563</v>
      </c>
      <c r="C51" s="15">
        <v>0.9363174298483542</v>
      </c>
      <c r="D51" s="15">
        <v>0.94258478376834409</v>
      </c>
      <c r="E51" s="15">
        <v>0.94882878962245876</v>
      </c>
      <c r="F51" s="15">
        <v>0.95209865416875039</v>
      </c>
      <c r="G51" s="15">
        <v>0.94935709156204795</v>
      </c>
      <c r="H51" s="15">
        <v>0.95326235464424847</v>
      </c>
      <c r="I51" s="15">
        <v>0.94771368573322523</v>
      </c>
      <c r="J51" s="15">
        <v>0.94767443561724174</v>
      </c>
      <c r="L51" s="10">
        <v>361</v>
      </c>
      <c r="M51">
        <v>19.902767354058</v>
      </c>
      <c r="N51">
        <v>19.433861578302</v>
      </c>
      <c r="O51">
        <v>20.373601157025</v>
      </c>
      <c r="P51">
        <v>19.957738583388998</v>
      </c>
      <c r="Q51">
        <v>19.932518022769003</v>
      </c>
      <c r="R51">
        <v>19.940581283552998</v>
      </c>
      <c r="S51">
        <v>20.067773118227002</v>
      </c>
      <c r="T51">
        <v>19.979371288140999</v>
      </c>
      <c r="U51">
        <v>159.588212385464</v>
      </c>
      <c r="W51" s="10">
        <v>361</v>
      </c>
      <c r="X51">
        <v>34.667000000000002</v>
      </c>
      <c r="Y51">
        <v>33.457000000000001</v>
      </c>
      <c r="Z51">
        <v>35.978999999999999</v>
      </c>
      <c r="AA51">
        <v>34.56</v>
      </c>
      <c r="AB51">
        <v>34.417999999999999</v>
      </c>
      <c r="AC51">
        <v>34.575000000000003</v>
      </c>
      <c r="AD51">
        <v>34.738999999999997</v>
      </c>
      <c r="AE51">
        <v>34.411000000000001</v>
      </c>
      <c r="AF51">
        <v>33.457000000000001</v>
      </c>
    </row>
    <row r="52" spans="1:32">
      <c r="A52" s="10">
        <v>369</v>
      </c>
      <c r="B52" s="15" t="e">
        <v>#NULL!</v>
      </c>
      <c r="C52" s="15" t="e">
        <v>#NULL!</v>
      </c>
      <c r="D52" s="15" t="e">
        <v>#NULL!</v>
      </c>
      <c r="E52" s="15" t="e">
        <v>#NULL!</v>
      </c>
      <c r="F52" s="15" t="e">
        <v>#NULL!</v>
      </c>
      <c r="G52" s="15" t="e">
        <v>#NULL!</v>
      </c>
      <c r="H52" s="15" t="e">
        <v>#NULL!</v>
      </c>
      <c r="I52" s="15" t="e">
        <v>#NULL!</v>
      </c>
      <c r="J52" s="15" t="e">
        <v>#NULL!</v>
      </c>
      <c r="L52" s="10">
        <v>369</v>
      </c>
      <c r="W52" s="10">
        <v>369</v>
      </c>
    </row>
    <row r="53" spans="1:32">
      <c r="A53" s="10">
        <v>377</v>
      </c>
      <c r="B53" s="15">
        <v>0.94484551879060652</v>
      </c>
      <c r="C53" s="15">
        <v>0.92557659989105201</v>
      </c>
      <c r="D53" s="15">
        <v>0.93418196631947348</v>
      </c>
      <c r="E53" s="15">
        <v>0.94144098403370868</v>
      </c>
      <c r="F53" s="15">
        <v>0.94545006868289017</v>
      </c>
      <c r="G53" s="15">
        <v>0.93974985640722541</v>
      </c>
      <c r="H53" s="15">
        <v>0.94820476094272677</v>
      </c>
      <c r="I53" s="15">
        <v>0.94144825215905237</v>
      </c>
      <c r="J53" s="15">
        <v>0.94011086401449717</v>
      </c>
      <c r="L53" s="10">
        <v>377</v>
      </c>
      <c r="M53">
        <v>19.768555461607001</v>
      </c>
      <c r="N53">
        <v>19.210928846332997</v>
      </c>
      <c r="O53">
        <v>20.191977546876998</v>
      </c>
      <c r="P53">
        <v>19.802342905835999</v>
      </c>
      <c r="Q53">
        <v>19.793327562365999</v>
      </c>
      <c r="R53">
        <v>19.738788032923001</v>
      </c>
      <c r="S53">
        <v>19.961302278975001</v>
      </c>
      <c r="T53">
        <v>19.847285590167001</v>
      </c>
      <c r="U53">
        <v>158.31450822508398</v>
      </c>
      <c r="W53" s="10">
        <v>377</v>
      </c>
      <c r="X53">
        <v>34.29</v>
      </c>
      <c r="Y53">
        <v>33.645000000000003</v>
      </c>
      <c r="Z53">
        <v>35.906999999999996</v>
      </c>
      <c r="AA53">
        <v>34.146000000000001</v>
      </c>
      <c r="AB53">
        <v>34.064</v>
      </c>
      <c r="AC53">
        <v>34.073999999999998</v>
      </c>
      <c r="AD53">
        <v>34.481999999999999</v>
      </c>
      <c r="AE53">
        <v>34.091000000000001</v>
      </c>
      <c r="AF53">
        <v>33.645000000000003</v>
      </c>
    </row>
    <row r="54" spans="1:32">
      <c r="A54" s="10">
        <v>385</v>
      </c>
      <c r="B54" s="15">
        <v>0.94196277455848831</v>
      </c>
      <c r="C54" s="15">
        <v>0.92813929327938915</v>
      </c>
      <c r="D54" s="15">
        <v>0.93712160803694056</v>
      </c>
      <c r="E54" s="15">
        <v>0.93845408310930967</v>
      </c>
      <c r="F54" s="15">
        <v>0.94409220256364457</v>
      </c>
      <c r="G54" s="15">
        <v>0.9416795642080279</v>
      </c>
      <c r="H54" s="15">
        <v>0.94783168297397979</v>
      </c>
      <c r="I54" s="15">
        <v>0.93981536873410354</v>
      </c>
      <c r="J54" s="15">
        <v>0.9398936161175635</v>
      </c>
      <c r="L54" s="10">
        <v>385</v>
      </c>
      <c r="M54">
        <v>19.708241168846001</v>
      </c>
      <c r="N54">
        <v>19.264119171525</v>
      </c>
      <c r="O54">
        <v>20.255516751972998</v>
      </c>
      <c r="P54">
        <v>19.739516199399997</v>
      </c>
      <c r="Q54">
        <v>19.764900160671999</v>
      </c>
      <c r="R54">
        <v>19.779320194737998</v>
      </c>
      <c r="S54">
        <v>19.953448361324998</v>
      </c>
      <c r="T54">
        <v>19.812861708029999</v>
      </c>
      <c r="U54">
        <v>158.27792371650898</v>
      </c>
      <c r="W54" s="10">
        <v>385</v>
      </c>
      <c r="X54">
        <v>34.374000000000002</v>
      </c>
      <c r="Y54">
        <v>33.061</v>
      </c>
      <c r="Z54">
        <v>35.634</v>
      </c>
      <c r="AA54">
        <v>34.256999999999998</v>
      </c>
      <c r="AB54">
        <v>34.159999999999997</v>
      </c>
      <c r="AC54">
        <v>34.343000000000004</v>
      </c>
      <c r="AD54">
        <v>34.555999999999997</v>
      </c>
      <c r="AE54">
        <v>34.145000000000003</v>
      </c>
      <c r="AF54">
        <v>33.061</v>
      </c>
    </row>
    <row r="55" spans="1:32">
      <c r="A55" s="10">
        <v>393</v>
      </c>
      <c r="B55" s="15" t="e">
        <v>#NULL!</v>
      </c>
      <c r="C55" s="15">
        <v>0.92585141262238402</v>
      </c>
      <c r="D55" s="15">
        <v>0.93433234630676709</v>
      </c>
      <c r="E55" s="15" t="e">
        <v>#NULL!</v>
      </c>
      <c r="F55" s="15" t="e">
        <v>#NULL!</v>
      </c>
      <c r="G55" s="15" t="e">
        <v>#NULL!</v>
      </c>
      <c r="H55" s="15" t="e">
        <v>#NULL!</v>
      </c>
      <c r="I55" s="15" t="e">
        <v>#NULL!</v>
      </c>
      <c r="J55" s="15">
        <v>0.23403741602737227</v>
      </c>
      <c r="L55" s="10">
        <v>393</v>
      </c>
      <c r="N55">
        <v>19.216632758713999</v>
      </c>
      <c r="O55">
        <v>20.195227951440998</v>
      </c>
      <c r="U55">
        <v>39.411860710154997</v>
      </c>
      <c r="W55" s="10">
        <v>393</v>
      </c>
      <c r="Y55">
        <v>33.359000000000002</v>
      </c>
      <c r="Z55">
        <v>35.707000000000001</v>
      </c>
      <c r="AF55">
        <v>33.359000000000002</v>
      </c>
    </row>
    <row r="56" spans="1:32">
      <c r="A56" s="10" t="s">
        <v>19</v>
      </c>
      <c r="B56" s="15"/>
      <c r="C56" s="15"/>
      <c r="D56" s="15"/>
      <c r="E56" s="15"/>
      <c r="F56" s="15"/>
      <c r="G56" s="15"/>
      <c r="H56" s="15"/>
      <c r="I56" s="15"/>
      <c r="J56" s="15"/>
      <c r="L56" s="10" t="s">
        <v>19</v>
      </c>
      <c r="M56">
        <v>968.22430795050286</v>
      </c>
      <c r="N56">
        <v>972.71928039950922</v>
      </c>
      <c r="O56">
        <v>1020.4684464113777</v>
      </c>
      <c r="P56">
        <v>972.31734721160205</v>
      </c>
      <c r="Q56">
        <v>971.92907714488797</v>
      </c>
      <c r="R56">
        <v>974.97422330126699</v>
      </c>
      <c r="S56">
        <v>979.40356534571106</v>
      </c>
      <c r="T56">
        <v>973.78262365374303</v>
      </c>
      <c r="U56">
        <v>7833.8188714185999</v>
      </c>
      <c r="W56" s="10" t="s">
        <v>19</v>
      </c>
      <c r="X56">
        <v>34.29</v>
      </c>
      <c r="Y56">
        <v>33.061</v>
      </c>
      <c r="Z56">
        <v>35.072000000000003</v>
      </c>
      <c r="AA56">
        <v>34.146000000000001</v>
      </c>
      <c r="AB56">
        <v>34.064</v>
      </c>
      <c r="AC56">
        <v>34.073999999999998</v>
      </c>
      <c r="AD56">
        <v>34.481999999999999</v>
      </c>
      <c r="AE56">
        <v>34.091000000000001</v>
      </c>
      <c r="AF56">
        <v>33.061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3E99F-FCF8-4EC6-9315-C3A1FDF3F71D}">
  <dimension ref="A1:AF79"/>
  <sheetViews>
    <sheetView topLeftCell="A7" zoomScaleNormal="100" workbookViewId="0">
      <selection activeCell="K84" sqref="K84"/>
    </sheetView>
  </sheetViews>
  <sheetFormatPr defaultRowHeight="14.45"/>
  <cols>
    <col min="1" max="1" width="40.28515625" bestFit="1" customWidth="1"/>
    <col min="2" max="2" width="21.7109375" bestFit="1" customWidth="1"/>
    <col min="3" max="9" width="9.5703125" bestFit="1" customWidth="1"/>
    <col min="10" max="10" width="15" bestFit="1" customWidth="1"/>
    <col min="11" max="11" width="19.7109375" bestFit="1" customWidth="1"/>
    <col min="12" max="12" width="40.28515625" bestFit="1" customWidth="1"/>
    <col min="13" max="13" width="21.7109375" bestFit="1" customWidth="1"/>
    <col min="14" max="18" width="17.7109375" bestFit="1" customWidth="1"/>
    <col min="19" max="19" width="16" bestFit="1" customWidth="1"/>
    <col min="20" max="21" width="17.7109375" bestFit="1" customWidth="1"/>
    <col min="22" max="22" width="12" bestFit="1" customWidth="1"/>
    <col min="23" max="23" width="34" bestFit="1" customWidth="1"/>
    <col min="24" max="24" width="21.7109375" bestFit="1" customWidth="1"/>
    <col min="25" max="25" width="11.7109375" bestFit="1" customWidth="1"/>
    <col min="26" max="26" width="13.140625" bestFit="1" customWidth="1"/>
    <col min="27" max="27" width="11.7109375" bestFit="1" customWidth="1"/>
    <col min="28" max="30" width="13.140625" bestFit="1" customWidth="1"/>
    <col min="31" max="31" width="11.7109375" bestFit="1" customWidth="1"/>
    <col min="32" max="32" width="15" bestFit="1" customWidth="1"/>
    <col min="33" max="33" width="18" bestFit="1" customWidth="1"/>
    <col min="34" max="34" width="5.28515625" bestFit="1" customWidth="1"/>
    <col min="35" max="37" width="11.5703125" bestFit="1" customWidth="1"/>
    <col min="38" max="38" width="5.28515625" bestFit="1" customWidth="1"/>
    <col min="39" max="39" width="11.5703125" bestFit="1" customWidth="1"/>
    <col min="40" max="40" width="5.28515625" bestFit="1" customWidth="1"/>
    <col min="41" max="41" width="13.140625" bestFit="1" customWidth="1"/>
    <col min="42" max="43" width="11.5703125" bestFit="1" customWidth="1"/>
    <col min="44" max="44" width="5.28515625" bestFit="1" customWidth="1"/>
    <col min="45" max="48" width="11.5703125" bestFit="1" customWidth="1"/>
    <col min="49" max="49" width="5.28515625" bestFit="1" customWidth="1"/>
    <col min="50" max="50" width="13.140625" bestFit="1" customWidth="1"/>
    <col min="51" max="52" width="11.5703125" bestFit="1" customWidth="1"/>
    <col min="53" max="53" width="5.28515625" bestFit="1" customWidth="1"/>
    <col min="54" max="57" width="11.5703125" bestFit="1" customWidth="1"/>
    <col min="58" max="58" width="5.28515625" bestFit="1" customWidth="1"/>
    <col min="59" max="59" width="13.140625" bestFit="1" customWidth="1"/>
    <col min="60" max="60" width="11.5703125" bestFit="1" customWidth="1"/>
    <col min="61" max="61" width="5.28515625" bestFit="1" customWidth="1"/>
    <col min="62" max="64" width="11.5703125" bestFit="1" customWidth="1"/>
    <col min="65" max="65" width="5.28515625" bestFit="1" customWidth="1"/>
    <col min="66" max="70" width="11.5703125" bestFit="1" customWidth="1"/>
    <col min="71" max="71" width="5.28515625" bestFit="1" customWidth="1"/>
    <col min="72" max="73" width="11.5703125" bestFit="1" customWidth="1"/>
    <col min="74" max="74" width="5.28515625" bestFit="1" customWidth="1"/>
    <col min="75" max="75" width="11.5703125" bestFit="1" customWidth="1"/>
    <col min="76" max="76" width="5.28515625" bestFit="1" customWidth="1"/>
    <col min="77" max="77" width="13.140625" bestFit="1" customWidth="1"/>
    <col min="78" max="78" width="5.28515625" bestFit="1" customWidth="1"/>
    <col min="79" max="79" width="11.5703125" bestFit="1" customWidth="1"/>
    <col min="80" max="80" width="5.28515625" bestFit="1" customWidth="1"/>
    <col min="81" max="82" width="11.5703125" bestFit="1" customWidth="1"/>
    <col min="83" max="83" width="5.28515625" bestFit="1" customWidth="1"/>
    <col min="84" max="84" width="11.5703125" bestFit="1" customWidth="1"/>
    <col min="85" max="85" width="5.28515625" bestFit="1" customWidth="1"/>
    <col min="86" max="86" width="13.140625" bestFit="1" customWidth="1"/>
    <col min="87" max="87" width="5" bestFit="1" customWidth="1"/>
    <col min="88" max="88" width="5.28515625" bestFit="1" customWidth="1"/>
    <col min="89" max="89" width="11.5703125" bestFit="1" customWidth="1"/>
    <col min="90" max="90" width="3.7109375" bestFit="1" customWidth="1"/>
    <col min="91" max="91" width="11.5703125" bestFit="1" customWidth="1"/>
    <col min="92" max="93" width="3.7109375" bestFit="1" customWidth="1"/>
    <col min="94" max="94" width="5.28515625" bestFit="1" customWidth="1"/>
    <col min="95" max="102" width="11.5703125" bestFit="1" customWidth="1"/>
    <col min="103" max="103" width="10" bestFit="1" customWidth="1"/>
    <col min="104" max="104" width="13.140625" bestFit="1" customWidth="1"/>
    <col min="105" max="105" width="11.5703125" bestFit="1" customWidth="1"/>
    <col min="106" max="106" width="5.28515625" bestFit="1" customWidth="1"/>
    <col min="107" max="107" width="11.5703125" bestFit="1" customWidth="1"/>
    <col min="108" max="108" width="5.28515625" bestFit="1" customWidth="1"/>
    <col min="109" max="109" width="11.5703125" bestFit="1" customWidth="1"/>
    <col min="110" max="110" width="5.28515625" bestFit="1" customWidth="1"/>
    <col min="111" max="112" width="11.5703125" bestFit="1" customWidth="1"/>
    <col min="113" max="113" width="13.140625" bestFit="1" customWidth="1"/>
    <col min="114" max="121" width="11.5703125" bestFit="1" customWidth="1"/>
    <col min="122" max="122" width="13.140625" bestFit="1" customWidth="1"/>
    <col min="123" max="124" width="11.5703125" bestFit="1" customWidth="1"/>
    <col min="125" max="126" width="5.28515625" bestFit="1" customWidth="1"/>
    <col min="127" max="127" width="11.5703125" bestFit="1" customWidth="1"/>
    <col min="128" max="128" width="5.28515625" bestFit="1" customWidth="1"/>
    <col min="129" max="130" width="11.5703125" bestFit="1" customWidth="1"/>
    <col min="131" max="131" width="13.140625" bestFit="1" customWidth="1"/>
    <col min="132" max="134" width="11.5703125" bestFit="1" customWidth="1"/>
    <col min="135" max="135" width="5.28515625" bestFit="1" customWidth="1"/>
    <col min="136" max="136" width="11.5703125" bestFit="1" customWidth="1"/>
    <col min="137" max="137" width="5.28515625" bestFit="1" customWidth="1"/>
    <col min="138" max="139" width="11.5703125" bestFit="1" customWidth="1"/>
    <col min="140" max="140" width="13.140625" bestFit="1" customWidth="1"/>
    <col min="141" max="141" width="11.5703125" bestFit="1" customWidth="1"/>
    <col min="142" max="143" width="5.28515625" bestFit="1" customWidth="1"/>
    <col min="144" max="147" width="11.5703125" bestFit="1" customWidth="1"/>
    <col min="148" max="148" width="5.28515625" bestFit="1" customWidth="1"/>
    <col min="149" max="149" width="13.140625" bestFit="1" customWidth="1"/>
    <col min="150" max="150" width="6.5703125" bestFit="1" customWidth="1"/>
    <col min="151" max="152" width="5.28515625" bestFit="1" customWidth="1"/>
    <col min="153" max="154" width="11.5703125" bestFit="1" customWidth="1"/>
    <col min="155" max="155" width="5.28515625" bestFit="1" customWidth="1"/>
    <col min="156" max="156" width="11.5703125" bestFit="1" customWidth="1"/>
    <col min="157" max="157" width="5.28515625" bestFit="1" customWidth="1"/>
    <col min="158" max="158" width="13.140625" bestFit="1" customWidth="1"/>
    <col min="159" max="159" width="6.5703125" bestFit="1" customWidth="1"/>
    <col min="160" max="161" width="5.28515625" bestFit="1" customWidth="1"/>
    <col min="162" max="162" width="3.7109375" bestFit="1" customWidth="1"/>
    <col min="163" max="163" width="5.28515625" bestFit="1" customWidth="1"/>
    <col min="164" max="165" width="3.7109375" bestFit="1" customWidth="1"/>
    <col min="166" max="166" width="5.28515625" bestFit="1" customWidth="1"/>
    <col min="167" max="167" width="11.85546875" bestFit="1" customWidth="1"/>
    <col min="168" max="175" width="11.5703125" bestFit="1" customWidth="1"/>
    <col min="176" max="176" width="13.140625" bestFit="1" customWidth="1"/>
    <col min="177" max="177" width="11.5703125" bestFit="1" customWidth="1"/>
    <col min="178" max="178" width="5.28515625" bestFit="1" customWidth="1"/>
    <col min="179" max="183" width="11.5703125" bestFit="1" customWidth="1"/>
    <col min="184" max="184" width="5.28515625" bestFit="1" customWidth="1"/>
    <col min="185" max="185" width="13.140625" bestFit="1" customWidth="1"/>
    <col min="186" max="186" width="6.5703125" bestFit="1" customWidth="1"/>
    <col min="187" max="187" width="11.5703125" bestFit="1" customWidth="1"/>
    <col min="188" max="188" width="5.28515625" bestFit="1" customWidth="1"/>
    <col min="189" max="190" width="11.5703125" bestFit="1" customWidth="1"/>
    <col min="191" max="191" width="5.28515625" bestFit="1" customWidth="1"/>
    <col min="192" max="192" width="11.5703125" bestFit="1" customWidth="1"/>
    <col min="193" max="193" width="5.28515625" bestFit="1" customWidth="1"/>
    <col min="194" max="194" width="13.140625" bestFit="1" customWidth="1"/>
    <col min="195" max="195" width="11.5703125" bestFit="1" customWidth="1"/>
    <col min="196" max="197" width="5.28515625" bestFit="1" customWidth="1"/>
    <col min="198" max="199" width="11.5703125" bestFit="1" customWidth="1"/>
    <col min="200" max="200" width="5.28515625" bestFit="1" customWidth="1"/>
    <col min="201" max="201" width="11.5703125" bestFit="1" customWidth="1"/>
    <col min="202" max="202" width="5.28515625" bestFit="1" customWidth="1"/>
    <col min="203" max="203" width="13.140625" bestFit="1" customWidth="1"/>
    <col min="204" max="208" width="11.5703125" bestFit="1" customWidth="1"/>
    <col min="209" max="209" width="5.28515625" bestFit="1" customWidth="1"/>
    <col min="210" max="211" width="11.5703125" bestFit="1" customWidth="1"/>
    <col min="212" max="212" width="13.140625" bestFit="1" customWidth="1"/>
    <col min="213" max="214" width="11.5703125" bestFit="1" customWidth="1"/>
    <col min="215" max="215" width="5.28515625" bestFit="1" customWidth="1"/>
    <col min="216" max="217" width="11.5703125" bestFit="1" customWidth="1"/>
    <col min="218" max="218" width="5.28515625" bestFit="1" customWidth="1"/>
    <col min="219" max="219" width="11.5703125" bestFit="1" customWidth="1"/>
    <col min="220" max="220" width="5.28515625" bestFit="1" customWidth="1"/>
    <col min="221" max="221" width="13.140625" bestFit="1" customWidth="1"/>
    <col min="222" max="226" width="11.5703125" bestFit="1" customWidth="1"/>
    <col min="227" max="227" width="5.28515625" bestFit="1" customWidth="1"/>
    <col min="228" max="228" width="11.5703125" bestFit="1" customWidth="1"/>
    <col min="229" max="229" width="5.28515625" bestFit="1" customWidth="1"/>
    <col min="230" max="230" width="13.140625" bestFit="1" customWidth="1"/>
    <col min="231" max="231" width="6.5703125" bestFit="1" customWidth="1"/>
    <col min="232" max="232" width="5.28515625" bestFit="1" customWidth="1"/>
    <col min="233" max="233" width="11.5703125" bestFit="1" customWidth="1"/>
    <col min="234" max="234" width="3.7109375" bestFit="1" customWidth="1"/>
    <col min="235" max="235" width="11.5703125" bestFit="1" customWidth="1"/>
    <col min="236" max="237" width="3.7109375" bestFit="1" customWidth="1"/>
    <col min="238" max="238" width="11.5703125" bestFit="1" customWidth="1"/>
    <col min="239" max="239" width="12.28515625" bestFit="1" customWidth="1"/>
    <col min="240" max="243" width="11.5703125" bestFit="1" customWidth="1"/>
    <col min="244" max="245" width="10" bestFit="1" customWidth="1"/>
    <col min="246" max="247" width="11.5703125" bestFit="1" customWidth="1"/>
    <col min="248" max="248" width="13.140625" bestFit="1" customWidth="1"/>
    <col min="249" max="249" width="6.5703125" bestFit="1" customWidth="1"/>
    <col min="250" max="250" width="5.28515625" bestFit="1" customWidth="1"/>
    <col min="251" max="253" width="11.5703125" bestFit="1" customWidth="1"/>
    <col min="254" max="254" width="5.28515625" bestFit="1" customWidth="1"/>
    <col min="255" max="255" width="11.5703125" bestFit="1" customWidth="1"/>
    <col min="256" max="256" width="5.28515625" bestFit="1" customWidth="1"/>
    <col min="257" max="257" width="13.140625" bestFit="1" customWidth="1"/>
    <col min="258" max="259" width="11.5703125" bestFit="1" customWidth="1"/>
    <col min="260" max="260" width="5.28515625" bestFit="1" customWidth="1"/>
    <col min="261" max="262" width="11.5703125" bestFit="1" customWidth="1"/>
    <col min="263" max="263" width="5.28515625" bestFit="1" customWidth="1"/>
    <col min="264" max="265" width="11.5703125" bestFit="1" customWidth="1"/>
    <col min="266" max="266" width="13.140625" bestFit="1" customWidth="1"/>
    <col min="267" max="267" width="11.5703125" bestFit="1" customWidth="1"/>
    <col min="268" max="269" width="5.28515625" bestFit="1" customWidth="1"/>
    <col min="270" max="271" width="11.5703125" bestFit="1" customWidth="1"/>
    <col min="272" max="272" width="5.28515625" bestFit="1" customWidth="1"/>
    <col min="273" max="274" width="11.5703125" bestFit="1" customWidth="1"/>
    <col min="275" max="275" width="13.140625" bestFit="1" customWidth="1"/>
    <col min="276" max="276" width="6.5703125" bestFit="1" customWidth="1"/>
    <col min="277" max="277" width="5.28515625" bestFit="1" customWidth="1"/>
    <col min="278" max="280" width="11.5703125" bestFit="1" customWidth="1"/>
    <col min="281" max="281" width="5.28515625" bestFit="1" customWidth="1"/>
    <col min="282" max="282" width="11.5703125" bestFit="1" customWidth="1"/>
    <col min="283" max="283" width="5.28515625" bestFit="1" customWidth="1"/>
    <col min="284" max="284" width="12.28515625" bestFit="1" customWidth="1"/>
    <col min="285" max="285" width="11.5703125" bestFit="1" customWidth="1"/>
    <col min="286" max="286" width="5.28515625" bestFit="1" customWidth="1"/>
    <col min="287" max="287" width="11.5703125" bestFit="1" customWidth="1"/>
    <col min="288" max="288" width="5.28515625" bestFit="1" customWidth="1"/>
    <col min="289" max="289" width="11.5703125" bestFit="1" customWidth="1"/>
    <col min="290" max="290" width="5.28515625" bestFit="1" customWidth="1"/>
    <col min="291" max="291" width="11.5703125" bestFit="1" customWidth="1"/>
    <col min="292" max="292" width="5.28515625" bestFit="1" customWidth="1"/>
    <col min="293" max="293" width="13.140625" bestFit="1" customWidth="1"/>
    <col min="294" max="295" width="11.5703125" bestFit="1" customWidth="1"/>
    <col min="296" max="296" width="5.28515625" bestFit="1" customWidth="1"/>
    <col min="297" max="300" width="11.5703125" bestFit="1" customWidth="1"/>
    <col min="301" max="301" width="5.28515625" bestFit="1" customWidth="1"/>
    <col min="302" max="302" width="13.140625" bestFit="1" customWidth="1"/>
    <col min="303" max="303" width="6.5703125" bestFit="1" customWidth="1"/>
    <col min="304" max="305" width="11.5703125" bestFit="1" customWidth="1"/>
    <col min="306" max="306" width="3.7109375" bestFit="1" customWidth="1"/>
    <col min="307" max="307" width="5.28515625" bestFit="1" customWidth="1"/>
    <col min="308" max="310" width="3.7109375" bestFit="1" customWidth="1"/>
    <col min="311" max="311" width="12.28515625" bestFit="1" customWidth="1"/>
    <col min="312" max="319" width="11.5703125" bestFit="1" customWidth="1"/>
    <col min="320" max="320" width="13.140625" bestFit="1" customWidth="1"/>
    <col min="321" max="322" width="11.5703125" bestFit="1" customWidth="1"/>
    <col min="323" max="324" width="5.28515625" bestFit="1" customWidth="1"/>
    <col min="325" max="325" width="11.5703125" bestFit="1" customWidth="1"/>
    <col min="326" max="326" width="5.28515625" bestFit="1" customWidth="1"/>
    <col min="327" max="328" width="11.5703125" bestFit="1" customWidth="1"/>
    <col min="329" max="329" width="13.140625" bestFit="1" customWidth="1"/>
    <col min="330" max="336" width="11.5703125" bestFit="1" customWidth="1"/>
    <col min="337" max="337" width="5.28515625" bestFit="1" customWidth="1"/>
    <col min="338" max="338" width="13.140625" bestFit="1" customWidth="1"/>
    <col min="339" max="340" width="11.5703125" bestFit="1" customWidth="1"/>
    <col min="341" max="341" width="5.28515625" bestFit="1" customWidth="1"/>
    <col min="342" max="343" width="11.5703125" bestFit="1" customWidth="1"/>
    <col min="344" max="344" width="5.28515625" bestFit="1" customWidth="1"/>
    <col min="345" max="345" width="11.5703125" bestFit="1" customWidth="1"/>
    <col min="346" max="346" width="5.28515625" bestFit="1" customWidth="1"/>
    <col min="347" max="347" width="13.140625" bestFit="1" customWidth="1"/>
    <col min="348" max="348" width="11.5703125" bestFit="1" customWidth="1"/>
    <col min="349" max="349" width="5.28515625" bestFit="1" customWidth="1"/>
    <col min="350" max="352" width="11.5703125" bestFit="1" customWidth="1"/>
    <col min="353" max="353" width="5.28515625" bestFit="1" customWidth="1"/>
    <col min="354" max="355" width="11.5703125" bestFit="1" customWidth="1"/>
    <col min="356" max="356" width="13.140625" bestFit="1" customWidth="1"/>
    <col min="357" max="357" width="6.5703125" bestFit="1" customWidth="1"/>
    <col min="358" max="359" width="5.28515625" bestFit="1" customWidth="1"/>
    <col min="360" max="364" width="11.5703125" bestFit="1" customWidth="1"/>
    <col min="365" max="365" width="13.140625" bestFit="1" customWidth="1"/>
    <col min="366" max="368" width="11.5703125" bestFit="1" customWidth="1"/>
    <col min="369" max="369" width="5.28515625" bestFit="1" customWidth="1"/>
    <col min="370" max="370" width="11.5703125" bestFit="1" customWidth="1"/>
    <col min="371" max="371" width="5.28515625" bestFit="1" customWidth="1"/>
    <col min="372" max="373" width="11.5703125" bestFit="1" customWidth="1"/>
    <col min="374" max="374" width="12.28515625" bestFit="1" customWidth="1"/>
    <col min="375" max="375" width="6.5703125" bestFit="1" customWidth="1"/>
    <col min="376" max="377" width="5.28515625" bestFit="1" customWidth="1"/>
    <col min="378" max="378" width="3.7109375" bestFit="1" customWidth="1"/>
    <col min="379" max="379" width="11.5703125" bestFit="1" customWidth="1"/>
    <col min="380" max="382" width="3.7109375" bestFit="1" customWidth="1"/>
    <col min="383" max="383" width="12.28515625" bestFit="1" customWidth="1"/>
    <col min="384" max="385" width="11.5703125" bestFit="1" customWidth="1"/>
    <col min="386" max="386" width="10" bestFit="1" customWidth="1"/>
    <col min="387" max="391" width="11.5703125" bestFit="1" customWidth="1"/>
    <col min="392" max="392" width="13.140625" bestFit="1" customWidth="1"/>
    <col min="393" max="394" width="11.5703125" bestFit="1" customWidth="1"/>
    <col min="395" max="395" width="5.28515625" bestFit="1" customWidth="1"/>
    <col min="396" max="399" width="11.5703125" bestFit="1" customWidth="1"/>
    <col min="400" max="400" width="5.28515625" bestFit="1" customWidth="1"/>
    <col min="401" max="401" width="13.140625" bestFit="1" customWidth="1"/>
    <col min="402" max="409" width="11.5703125" bestFit="1" customWidth="1"/>
    <col min="410" max="410" width="13.140625" bestFit="1" customWidth="1"/>
    <col min="411" max="411" width="6.5703125" bestFit="1" customWidth="1"/>
    <col min="412" max="418" width="11.5703125" bestFit="1" customWidth="1"/>
    <col min="419" max="419" width="13.140625" bestFit="1" customWidth="1"/>
    <col min="420" max="420" width="6.5703125" bestFit="1" customWidth="1"/>
    <col min="421" max="421" width="11.5703125" bestFit="1" customWidth="1"/>
    <col min="422" max="422" width="10" bestFit="1" customWidth="1"/>
    <col min="423" max="424" width="11.5703125" bestFit="1" customWidth="1"/>
    <col min="425" max="425" width="5.28515625" bestFit="1" customWidth="1"/>
    <col min="426" max="427" width="11.5703125" bestFit="1" customWidth="1"/>
    <col min="428" max="428" width="13.140625" bestFit="1" customWidth="1"/>
    <col min="429" max="430" width="11.5703125" bestFit="1" customWidth="1"/>
    <col min="431" max="431" width="5.28515625" bestFit="1" customWidth="1"/>
    <col min="432" max="435" width="11.5703125" bestFit="1" customWidth="1"/>
    <col min="436" max="436" width="5.28515625" bestFit="1" customWidth="1"/>
    <col min="437" max="437" width="13.140625" bestFit="1" customWidth="1"/>
    <col min="438" max="438" width="6.5703125" bestFit="1" customWidth="1"/>
    <col min="439" max="442" width="11.5703125" bestFit="1" customWidth="1"/>
    <col min="443" max="443" width="5.28515625" bestFit="1" customWidth="1"/>
    <col min="444" max="445" width="11.5703125" bestFit="1" customWidth="1"/>
    <col min="446" max="446" width="13.140625" bestFit="1" customWidth="1"/>
    <col min="447" max="447" width="6.5703125" bestFit="1" customWidth="1"/>
    <col min="448" max="449" width="5.28515625" bestFit="1" customWidth="1"/>
    <col min="450" max="450" width="3.7109375" bestFit="1" customWidth="1"/>
    <col min="451" max="451" width="5.28515625" bestFit="1" customWidth="1"/>
    <col min="452" max="454" width="3.7109375" bestFit="1" customWidth="1"/>
    <col min="455" max="455" width="12.28515625" bestFit="1" customWidth="1"/>
    <col min="456" max="456" width="10" bestFit="1" customWidth="1"/>
    <col min="457" max="463" width="11.5703125" bestFit="1" customWidth="1"/>
    <col min="464" max="464" width="13.140625" bestFit="1" customWidth="1"/>
    <col min="465" max="465" width="11.5703125" bestFit="1" customWidth="1"/>
    <col min="466" max="466" width="5.28515625" bestFit="1" customWidth="1"/>
    <col min="467" max="472" width="11.5703125" bestFit="1" customWidth="1"/>
    <col min="473" max="473" width="12.140625" bestFit="1" customWidth="1"/>
    <col min="474" max="478" width="11.5703125" bestFit="1" customWidth="1"/>
    <col min="479" max="479" width="5.28515625" bestFit="1" customWidth="1"/>
    <col min="480" max="481" width="11.5703125" bestFit="1" customWidth="1"/>
    <col min="482" max="482" width="13.140625" bestFit="1" customWidth="1"/>
    <col min="483" max="485" width="11.5703125" bestFit="1" customWidth="1"/>
    <col min="486" max="486" width="5.28515625" bestFit="1" customWidth="1"/>
    <col min="487" max="487" width="11.5703125" bestFit="1" customWidth="1"/>
    <col min="488" max="488" width="5.28515625" bestFit="1" customWidth="1"/>
    <col min="489" max="490" width="11.5703125" bestFit="1" customWidth="1"/>
    <col min="491" max="491" width="13.140625" bestFit="1" customWidth="1"/>
    <col min="492" max="492" width="11.5703125" bestFit="1" customWidth="1"/>
    <col min="493" max="493" width="5.28515625" bestFit="1" customWidth="1"/>
    <col min="494" max="496" width="11.5703125" bestFit="1" customWidth="1"/>
    <col min="497" max="497" width="5.28515625" bestFit="1" customWidth="1"/>
    <col min="498" max="499" width="11.5703125" bestFit="1" customWidth="1"/>
    <col min="500" max="500" width="13.140625" bestFit="1" customWidth="1"/>
    <col min="501" max="501" width="6.5703125" bestFit="1" customWidth="1"/>
    <col min="502" max="504" width="5.28515625" bestFit="1" customWidth="1"/>
    <col min="505" max="505" width="11.5703125" bestFit="1" customWidth="1"/>
    <col min="506" max="506" width="5.28515625" bestFit="1" customWidth="1"/>
    <col min="507" max="508" width="11.5703125" bestFit="1" customWidth="1"/>
    <col min="509" max="509" width="13.140625" bestFit="1" customWidth="1"/>
    <col min="510" max="516" width="11.5703125" bestFit="1" customWidth="1"/>
    <col min="517" max="517" width="5.28515625" bestFit="1" customWidth="1"/>
    <col min="518" max="518" width="13.140625" bestFit="1" customWidth="1"/>
    <col min="519" max="519" width="6.5703125" bestFit="1" customWidth="1"/>
    <col min="520" max="521" width="5.28515625" bestFit="1" customWidth="1"/>
    <col min="522" max="522" width="3.7109375" bestFit="1" customWidth="1"/>
    <col min="523" max="523" width="5.28515625" bestFit="1" customWidth="1"/>
    <col min="524" max="526" width="3.7109375" bestFit="1" customWidth="1"/>
    <col min="527" max="527" width="12.140625" bestFit="1" customWidth="1"/>
    <col min="528" max="528" width="10" bestFit="1" customWidth="1"/>
    <col min="529" max="534" width="11.5703125" bestFit="1" customWidth="1"/>
    <col min="535" max="535" width="10" bestFit="1" customWidth="1"/>
    <col min="536" max="536" width="13.140625" bestFit="1" customWidth="1"/>
    <col min="537" max="537" width="6.5703125" bestFit="1" customWidth="1"/>
    <col min="538" max="539" width="5.28515625" bestFit="1" customWidth="1"/>
    <col min="540" max="541" width="11.5703125" bestFit="1" customWidth="1"/>
    <col min="542" max="542" width="5.28515625" bestFit="1" customWidth="1"/>
    <col min="543" max="544" width="11.5703125" bestFit="1" customWidth="1"/>
    <col min="545" max="545" width="13.140625" bestFit="1" customWidth="1"/>
    <col min="546" max="550" width="11.5703125" bestFit="1" customWidth="1"/>
    <col min="551" max="551" width="5.28515625" bestFit="1" customWidth="1"/>
    <col min="552" max="553" width="11.5703125" bestFit="1" customWidth="1"/>
    <col min="554" max="554" width="13.140625" bestFit="1" customWidth="1"/>
    <col min="555" max="557" width="11.5703125" bestFit="1" customWidth="1"/>
    <col min="558" max="558" width="5.28515625" bestFit="1" customWidth="1"/>
    <col min="559" max="559" width="11.5703125" bestFit="1" customWidth="1"/>
    <col min="560" max="560" width="5.28515625" bestFit="1" customWidth="1"/>
    <col min="561" max="562" width="11.5703125" bestFit="1" customWidth="1"/>
    <col min="563" max="563" width="13.140625" bestFit="1" customWidth="1"/>
    <col min="564" max="568" width="11.5703125" bestFit="1" customWidth="1"/>
    <col min="569" max="569" width="5.28515625" bestFit="1" customWidth="1"/>
    <col min="570" max="571" width="11.5703125" bestFit="1" customWidth="1"/>
    <col min="572" max="572" width="13.140625" bestFit="1" customWidth="1"/>
    <col min="573" max="573" width="11.5703125" bestFit="1" customWidth="1"/>
    <col min="574" max="574" width="5.28515625" bestFit="1" customWidth="1"/>
    <col min="575" max="577" width="11.5703125" bestFit="1" customWidth="1"/>
    <col min="578" max="578" width="5.28515625" bestFit="1" customWidth="1"/>
    <col min="579" max="579" width="11.5703125" bestFit="1" customWidth="1"/>
    <col min="580" max="580" width="5.28515625" bestFit="1" customWidth="1"/>
    <col min="581" max="581" width="13.140625" bestFit="1" customWidth="1"/>
    <col min="582" max="582" width="11.5703125" bestFit="1" customWidth="1"/>
    <col min="583" max="583" width="5.28515625" bestFit="1" customWidth="1"/>
    <col min="584" max="586" width="11.5703125" bestFit="1" customWidth="1"/>
    <col min="587" max="587" width="5.28515625" bestFit="1" customWidth="1"/>
    <col min="588" max="589" width="11.5703125" bestFit="1" customWidth="1"/>
    <col min="590" max="590" width="13.140625" bestFit="1" customWidth="1"/>
    <col min="591" max="591" width="6.5703125" bestFit="1" customWidth="1"/>
    <col min="592" max="598" width="3.7109375" bestFit="1" customWidth="1"/>
    <col min="599" max="599" width="12.28515625" bestFit="1" customWidth="1"/>
    <col min="600" max="601" width="11.5703125" bestFit="1" customWidth="1"/>
    <col min="602" max="602" width="10" bestFit="1" customWidth="1"/>
    <col min="603" max="607" width="11.5703125" bestFit="1" customWidth="1"/>
    <col min="608" max="608" width="13.140625" bestFit="1" customWidth="1"/>
    <col min="609" max="609" width="6.5703125" bestFit="1" customWidth="1"/>
    <col min="610" max="613" width="11.5703125" bestFit="1" customWidth="1"/>
    <col min="614" max="614" width="5.28515625" bestFit="1" customWidth="1"/>
    <col min="615" max="615" width="11.5703125" bestFit="1" customWidth="1"/>
    <col min="616" max="616" width="5.28515625" bestFit="1" customWidth="1"/>
    <col min="617" max="617" width="13.140625" bestFit="1" customWidth="1"/>
    <col min="618" max="618" width="11.5703125" bestFit="1" customWidth="1"/>
    <col min="619" max="619" width="5.28515625" bestFit="1" customWidth="1"/>
    <col min="620" max="622" width="11.5703125" bestFit="1" customWidth="1"/>
    <col min="623" max="623" width="5.28515625" bestFit="1" customWidth="1"/>
    <col min="624" max="625" width="11.5703125" bestFit="1" customWidth="1"/>
    <col min="626" max="626" width="13.140625" bestFit="1" customWidth="1"/>
    <col min="627" max="631" width="11.5703125" bestFit="1" customWidth="1"/>
    <col min="632" max="632" width="5.28515625" bestFit="1" customWidth="1"/>
    <col min="633" max="633" width="11.5703125" bestFit="1" customWidth="1"/>
    <col min="634" max="634" width="5.28515625" bestFit="1" customWidth="1"/>
    <col min="635" max="635" width="13.140625" bestFit="1" customWidth="1"/>
    <col min="636" max="637" width="11.5703125" bestFit="1" customWidth="1"/>
    <col min="638" max="639" width="5.28515625" bestFit="1" customWidth="1"/>
    <col min="640" max="640" width="11.5703125" bestFit="1" customWidth="1"/>
    <col min="641" max="641" width="5.28515625" bestFit="1" customWidth="1"/>
    <col min="642" max="643" width="11.5703125" bestFit="1" customWidth="1"/>
    <col min="644" max="644" width="13.140625" bestFit="1" customWidth="1"/>
    <col min="645" max="645" width="11.5703125" bestFit="1" customWidth="1"/>
    <col min="646" max="646" width="5.28515625" bestFit="1" customWidth="1"/>
    <col min="647" max="649" width="11.5703125" bestFit="1" customWidth="1"/>
    <col min="650" max="650" width="5.28515625" bestFit="1" customWidth="1"/>
    <col min="651" max="652" width="11.5703125" bestFit="1" customWidth="1"/>
    <col min="653" max="653" width="13.140625" bestFit="1" customWidth="1"/>
    <col min="654" max="656" width="11.5703125" bestFit="1" customWidth="1"/>
    <col min="657" max="657" width="5.28515625" bestFit="1" customWidth="1"/>
    <col min="658" max="658" width="11.5703125" bestFit="1" customWidth="1"/>
    <col min="659" max="659" width="5.28515625" bestFit="1" customWidth="1"/>
    <col min="660" max="662" width="11.5703125" bestFit="1" customWidth="1"/>
    <col min="663" max="663" width="6.5703125" bestFit="1" customWidth="1"/>
    <col min="664" max="665" width="3.7109375" bestFit="1" customWidth="1"/>
    <col min="666" max="666" width="5.28515625" bestFit="1" customWidth="1"/>
    <col min="667" max="670" width="3.7109375" bestFit="1" customWidth="1"/>
    <col min="671" max="671" width="12.140625" bestFit="1" customWidth="1"/>
    <col min="672" max="672" width="11.5703125" bestFit="1" customWidth="1"/>
    <col min="673" max="673" width="10" bestFit="1" customWidth="1"/>
    <col min="674" max="679" width="11.5703125" bestFit="1" customWidth="1"/>
    <col min="680" max="680" width="13.140625" bestFit="1" customWidth="1"/>
    <col min="681" max="684" width="11.5703125" bestFit="1" customWidth="1"/>
    <col min="685" max="685" width="5.28515625" bestFit="1" customWidth="1"/>
    <col min="686" max="688" width="11.5703125" bestFit="1" customWidth="1"/>
    <col min="689" max="689" width="12.140625" bestFit="1" customWidth="1"/>
    <col min="690" max="690" width="11.5703125" bestFit="1" customWidth="1"/>
    <col min="691" max="691" width="5.28515625" bestFit="1" customWidth="1"/>
    <col min="692" max="697" width="11.5703125" bestFit="1" customWidth="1"/>
    <col min="698" max="698" width="11.85546875" bestFit="1" customWidth="1"/>
    <col min="699" max="699" width="11.5703125" bestFit="1" customWidth="1"/>
    <col min="700" max="700" width="5.28515625" bestFit="1" customWidth="1"/>
    <col min="701" max="706" width="11.5703125" bestFit="1" customWidth="1"/>
    <col min="707" max="707" width="12.140625" bestFit="1" customWidth="1"/>
    <col min="708" max="709" width="11.5703125" bestFit="1" customWidth="1"/>
    <col min="710" max="710" width="5.28515625" bestFit="1" customWidth="1"/>
    <col min="711" max="712" width="11.5703125" bestFit="1" customWidth="1"/>
    <col min="713" max="713" width="5.28515625" bestFit="1" customWidth="1"/>
    <col min="714" max="715" width="11.5703125" bestFit="1" customWidth="1"/>
    <col min="716" max="716" width="13.140625" bestFit="1" customWidth="1"/>
    <col min="717" max="719" width="11.5703125" bestFit="1" customWidth="1"/>
    <col min="720" max="720" width="5.28515625" bestFit="1" customWidth="1"/>
    <col min="721" max="721" width="11.5703125" bestFit="1" customWidth="1"/>
    <col min="722" max="722" width="5.28515625" bestFit="1" customWidth="1"/>
    <col min="723" max="723" width="11.5703125" bestFit="1" customWidth="1"/>
    <col min="724" max="724" width="5.28515625" bestFit="1" customWidth="1"/>
    <col min="725" max="725" width="13.140625" bestFit="1" customWidth="1"/>
    <col min="726" max="732" width="11.5703125" bestFit="1" customWidth="1"/>
    <col min="733" max="733" width="5.28515625" bestFit="1" customWidth="1"/>
    <col min="734" max="734" width="13.140625" bestFit="1" customWidth="1"/>
    <col min="735" max="735" width="6.5703125" bestFit="1" customWidth="1"/>
    <col min="736" max="737" width="3.7109375" bestFit="1" customWidth="1"/>
    <col min="738" max="738" width="5.28515625" bestFit="1" customWidth="1"/>
    <col min="739" max="742" width="3.7109375" bestFit="1" customWidth="1"/>
    <col min="743" max="743" width="12.28515625" bestFit="1" customWidth="1"/>
    <col min="744" max="744" width="10" bestFit="1" customWidth="1"/>
    <col min="745" max="751" width="11.5703125" bestFit="1" customWidth="1"/>
    <col min="752" max="752" width="13.140625" bestFit="1" customWidth="1"/>
    <col min="753" max="757" width="11.5703125" bestFit="1" customWidth="1"/>
    <col min="758" max="758" width="5.28515625" bestFit="1" customWidth="1"/>
    <col min="759" max="760" width="11.5703125" bestFit="1" customWidth="1"/>
    <col min="761" max="761" width="13.140625" bestFit="1" customWidth="1"/>
    <col min="762" max="762" width="11.5703125" bestFit="1" customWidth="1"/>
    <col min="763" max="763" width="5.28515625" bestFit="1" customWidth="1"/>
    <col min="764" max="764" width="11.5703125" bestFit="1" customWidth="1"/>
    <col min="765" max="765" width="5.28515625" bestFit="1" customWidth="1"/>
    <col min="766" max="766" width="11.5703125" bestFit="1" customWidth="1"/>
    <col min="767" max="767" width="5.28515625" bestFit="1" customWidth="1"/>
    <col min="768" max="769" width="11.5703125" bestFit="1" customWidth="1"/>
    <col min="770" max="770" width="13.140625" bestFit="1" customWidth="1"/>
    <col min="771" max="775" width="11.5703125" bestFit="1" customWidth="1"/>
    <col min="776" max="776" width="5.28515625" bestFit="1" customWidth="1"/>
    <col min="777" max="778" width="11.5703125" bestFit="1" customWidth="1"/>
    <col min="779" max="779" width="13.140625" bestFit="1" customWidth="1"/>
    <col min="780" max="787" width="11.5703125" bestFit="1" customWidth="1"/>
    <col min="788" max="788" width="13.140625" bestFit="1" customWidth="1"/>
    <col min="789" max="793" width="11.5703125" bestFit="1" customWidth="1"/>
    <col min="794" max="794" width="5.28515625" bestFit="1" customWidth="1"/>
    <col min="795" max="796" width="11.5703125" bestFit="1" customWidth="1"/>
    <col min="797" max="797" width="13.140625" bestFit="1" customWidth="1"/>
    <col min="798" max="798" width="11.5703125" bestFit="1" customWidth="1"/>
    <col min="799" max="799" width="5.28515625" bestFit="1" customWidth="1"/>
    <col min="800" max="805" width="11.5703125" bestFit="1" customWidth="1"/>
    <col min="806" max="806" width="13.140625" bestFit="1" customWidth="1"/>
    <col min="807" max="807" width="6.5703125" bestFit="1" customWidth="1"/>
    <col min="808" max="809" width="3.7109375" bestFit="1" customWidth="1"/>
    <col min="810" max="810" width="5.28515625" bestFit="1" customWidth="1"/>
    <col min="811" max="814" width="3.7109375" bestFit="1" customWidth="1"/>
    <col min="815" max="815" width="12.28515625" bestFit="1" customWidth="1"/>
    <col min="816" max="819" width="11.5703125" bestFit="1" customWidth="1"/>
    <col min="820" max="820" width="10" bestFit="1" customWidth="1"/>
    <col min="821" max="823" width="11.5703125" bestFit="1" customWidth="1"/>
    <col min="824" max="824" width="12.28515625" bestFit="1" customWidth="1"/>
    <col min="825" max="825" width="11.5703125" bestFit="1" customWidth="1"/>
    <col min="826" max="826" width="5.28515625" bestFit="1" customWidth="1"/>
    <col min="827" max="829" width="11.5703125" bestFit="1" customWidth="1"/>
    <col min="830" max="830" width="5.28515625" bestFit="1" customWidth="1"/>
    <col min="831" max="832" width="11.5703125" bestFit="1" customWidth="1"/>
    <col min="833" max="833" width="13.140625" bestFit="1" customWidth="1"/>
    <col min="834" max="834" width="6.5703125" bestFit="1" customWidth="1"/>
    <col min="835" max="835" width="11.5703125" bestFit="1" customWidth="1"/>
    <col min="836" max="837" width="5.28515625" bestFit="1" customWidth="1"/>
    <col min="838" max="838" width="11.5703125" bestFit="1" customWidth="1"/>
    <col min="839" max="839" width="5.28515625" bestFit="1" customWidth="1"/>
    <col min="840" max="841" width="11.5703125" bestFit="1" customWidth="1"/>
    <col min="842" max="842" width="13.140625" bestFit="1" customWidth="1"/>
    <col min="843" max="847" width="11.5703125" bestFit="1" customWidth="1"/>
    <col min="848" max="848" width="5.28515625" bestFit="1" customWidth="1"/>
    <col min="849" max="850" width="11.5703125" bestFit="1" customWidth="1"/>
    <col min="851" max="851" width="12.28515625" bestFit="1" customWidth="1"/>
    <col min="852" max="852" width="6.5703125" bestFit="1" customWidth="1"/>
    <col min="853" max="853" width="5.28515625" bestFit="1" customWidth="1"/>
    <col min="854" max="854" width="11.5703125" bestFit="1" customWidth="1"/>
    <col min="855" max="855" width="5.28515625" bestFit="1" customWidth="1"/>
    <col min="856" max="858" width="11.5703125" bestFit="1" customWidth="1"/>
    <col min="859" max="859" width="5.28515625" bestFit="1" customWidth="1"/>
    <col min="860" max="860" width="13.140625" bestFit="1" customWidth="1"/>
    <col min="861" max="863" width="11.5703125" bestFit="1" customWidth="1"/>
    <col min="864" max="864" width="5.28515625" bestFit="1" customWidth="1"/>
    <col min="865" max="865" width="11.5703125" bestFit="1" customWidth="1"/>
    <col min="866" max="866" width="5.28515625" bestFit="1" customWidth="1"/>
    <col min="867" max="868" width="11.5703125" bestFit="1" customWidth="1"/>
    <col min="869" max="869" width="13.140625" bestFit="1" customWidth="1"/>
    <col min="870" max="870" width="6.5703125" bestFit="1" customWidth="1"/>
    <col min="871" max="877" width="11.5703125" bestFit="1" customWidth="1"/>
    <col min="878" max="878" width="13.140625" bestFit="1" customWidth="1"/>
    <col min="879" max="879" width="6.5703125" bestFit="1" customWidth="1"/>
    <col min="880" max="881" width="3.7109375" bestFit="1" customWidth="1"/>
    <col min="882" max="882" width="5.28515625" bestFit="1" customWidth="1"/>
    <col min="883" max="886" width="3.7109375" bestFit="1" customWidth="1"/>
    <col min="887" max="887" width="12.28515625" bestFit="1" customWidth="1"/>
    <col min="888" max="895" width="11.5703125" bestFit="1" customWidth="1"/>
    <col min="896" max="896" width="12.140625" bestFit="1" customWidth="1"/>
    <col min="897" max="897" width="11.5703125" bestFit="1" customWidth="1"/>
    <col min="898" max="899" width="5.28515625" bestFit="1" customWidth="1"/>
    <col min="900" max="901" width="11.5703125" bestFit="1" customWidth="1"/>
    <col min="902" max="902" width="5.28515625" bestFit="1" customWidth="1"/>
    <col min="903" max="904" width="11.5703125" bestFit="1" customWidth="1"/>
    <col min="905" max="905" width="13.140625" bestFit="1" customWidth="1"/>
    <col min="906" max="906" width="11.5703125" bestFit="1" customWidth="1"/>
    <col min="907" max="907" width="5.28515625" bestFit="1" customWidth="1"/>
    <col min="908" max="910" width="11.5703125" bestFit="1" customWidth="1"/>
    <col min="911" max="911" width="5.28515625" bestFit="1" customWidth="1"/>
    <col min="912" max="913" width="11.5703125" bestFit="1" customWidth="1"/>
    <col min="914" max="914" width="13.140625" bestFit="1" customWidth="1"/>
    <col min="915" max="915" width="8.140625" bestFit="1" customWidth="1"/>
    <col min="916" max="919" width="11.5703125" bestFit="1" customWidth="1"/>
    <col min="920" max="920" width="5.28515625" bestFit="1" customWidth="1"/>
    <col min="921" max="921" width="11.5703125" bestFit="1" customWidth="1"/>
    <col min="922" max="922" width="5.28515625" bestFit="1" customWidth="1"/>
    <col min="923" max="923" width="13.42578125" bestFit="1" customWidth="1"/>
    <col min="924" max="931" width="11.5703125" bestFit="1" customWidth="1"/>
    <col min="932" max="932" width="13.140625" bestFit="1" customWidth="1"/>
    <col min="933" max="937" width="11.5703125" bestFit="1" customWidth="1"/>
    <col min="938" max="938" width="5.28515625" bestFit="1" customWidth="1"/>
    <col min="939" max="940" width="11.5703125" bestFit="1" customWidth="1"/>
    <col min="941" max="941" width="13.42578125" bestFit="1" customWidth="1"/>
    <col min="942" max="943" width="11.5703125" bestFit="1" customWidth="1"/>
    <col min="944" max="944" width="5.28515625" bestFit="1" customWidth="1"/>
    <col min="945" max="946" width="11.5703125" bestFit="1" customWidth="1"/>
    <col min="947" max="947" width="5.28515625" bestFit="1" customWidth="1"/>
    <col min="948" max="948" width="11.5703125" bestFit="1" customWidth="1"/>
    <col min="949" max="949" width="5.28515625" bestFit="1" customWidth="1"/>
    <col min="950" max="950" width="13.42578125" bestFit="1" customWidth="1"/>
    <col min="951" max="951" width="8.140625" bestFit="1" customWidth="1"/>
    <col min="952" max="953" width="3.7109375" bestFit="1" customWidth="1"/>
    <col min="954" max="954" width="5.28515625" bestFit="1" customWidth="1"/>
    <col min="955" max="958" width="3.7109375" bestFit="1" customWidth="1"/>
    <col min="959" max="959" width="13.42578125" bestFit="1" customWidth="1"/>
    <col min="960" max="962" width="11.5703125" bestFit="1" customWidth="1"/>
    <col min="963" max="963" width="10" bestFit="1" customWidth="1"/>
    <col min="964" max="964" width="11.5703125" bestFit="1" customWidth="1"/>
    <col min="965" max="965" width="10" bestFit="1" customWidth="1"/>
    <col min="966" max="967" width="11.5703125" bestFit="1" customWidth="1"/>
    <col min="968" max="968" width="13.140625" bestFit="1" customWidth="1"/>
    <col min="969" max="969" width="11.5703125" bestFit="1" customWidth="1"/>
    <col min="970" max="970" width="5.28515625" bestFit="1" customWidth="1"/>
    <col min="971" max="975" width="11.5703125" bestFit="1" customWidth="1"/>
    <col min="976" max="976" width="5.28515625" bestFit="1" customWidth="1"/>
    <col min="977" max="977" width="13.42578125" bestFit="1" customWidth="1"/>
    <col min="978" max="978" width="11.5703125" bestFit="1" customWidth="1"/>
    <col min="979" max="979" width="5.28515625" bestFit="1" customWidth="1"/>
    <col min="980" max="982" width="11.5703125" bestFit="1" customWidth="1"/>
    <col min="983" max="983" width="5.28515625" bestFit="1" customWidth="1"/>
    <col min="984" max="984" width="11.5703125" bestFit="1" customWidth="1"/>
    <col min="985" max="985" width="5.28515625" bestFit="1" customWidth="1"/>
    <col min="986" max="986" width="13.140625" bestFit="1" customWidth="1"/>
    <col min="987" max="989" width="11.5703125" bestFit="1" customWidth="1"/>
    <col min="990" max="990" width="5.28515625" bestFit="1" customWidth="1"/>
    <col min="991" max="991" width="11.5703125" bestFit="1" customWidth="1"/>
    <col min="992" max="992" width="5.28515625" bestFit="1" customWidth="1"/>
    <col min="993" max="993" width="11.5703125" bestFit="1" customWidth="1"/>
    <col min="994" max="994" width="5.28515625" bestFit="1" customWidth="1"/>
    <col min="995" max="995" width="13.42578125" bestFit="1" customWidth="1"/>
    <col min="996" max="998" width="11.5703125" bestFit="1" customWidth="1"/>
    <col min="999" max="999" width="5.28515625" bestFit="1" customWidth="1"/>
    <col min="1000" max="1000" width="11.5703125" bestFit="1" customWidth="1"/>
    <col min="1001" max="1001" width="5.28515625" bestFit="1" customWidth="1"/>
    <col min="1002" max="1003" width="11.5703125" bestFit="1" customWidth="1"/>
    <col min="1004" max="1004" width="13.42578125" bestFit="1" customWidth="1"/>
    <col min="1005" max="1007" width="11.5703125" bestFit="1" customWidth="1"/>
    <col min="1008" max="1008" width="5.28515625" bestFit="1" customWidth="1"/>
    <col min="1009" max="1012" width="11.5703125" bestFit="1" customWidth="1"/>
    <col min="1013" max="1013" width="13.140625" bestFit="1" customWidth="1"/>
    <col min="1014" max="1014" width="11.5703125" bestFit="1" customWidth="1"/>
    <col min="1015" max="1015" width="5.28515625" bestFit="1" customWidth="1"/>
    <col min="1016" max="1016" width="11.5703125" bestFit="1" customWidth="1"/>
    <col min="1017" max="1017" width="5.28515625" bestFit="1" customWidth="1"/>
    <col min="1018" max="1018" width="11.5703125" bestFit="1" customWidth="1"/>
    <col min="1019" max="1019" width="5.28515625" bestFit="1" customWidth="1"/>
    <col min="1020" max="1021" width="11.5703125" bestFit="1" customWidth="1"/>
    <col min="1022" max="1022" width="13.140625" bestFit="1" customWidth="1"/>
    <col min="1023" max="1023" width="8.140625" bestFit="1" customWidth="1"/>
    <col min="1024" max="1025" width="3.7109375" bestFit="1" customWidth="1"/>
    <col min="1026" max="1026" width="5.28515625" bestFit="1" customWidth="1"/>
    <col min="1027" max="1030" width="3.7109375" bestFit="1" customWidth="1"/>
    <col min="1031" max="1031" width="12.85546875" bestFit="1" customWidth="1"/>
    <col min="1032" max="1039" width="11.5703125" bestFit="1" customWidth="1"/>
    <col min="1040" max="1040" width="13.140625" bestFit="1" customWidth="1"/>
    <col min="1041" max="1043" width="11.5703125" bestFit="1" customWidth="1"/>
    <col min="1044" max="1044" width="10" bestFit="1" customWidth="1"/>
    <col min="1045" max="1048" width="11.5703125" bestFit="1" customWidth="1"/>
    <col min="1049" max="1049" width="13.140625" bestFit="1" customWidth="1"/>
    <col min="1050" max="1050" width="8.140625" bestFit="1" customWidth="1"/>
    <col min="1051" max="1056" width="11.5703125" bestFit="1" customWidth="1"/>
    <col min="1057" max="1057" width="5.28515625" bestFit="1" customWidth="1"/>
    <col min="1058" max="1058" width="13.140625" bestFit="1" customWidth="1"/>
    <col min="1059" max="1059" width="8.140625" bestFit="1" customWidth="1"/>
    <col min="1060" max="1066" width="11.5703125" bestFit="1" customWidth="1"/>
    <col min="1067" max="1067" width="13.140625" bestFit="1" customWidth="1"/>
    <col min="1068" max="1075" width="11.5703125" bestFit="1" customWidth="1"/>
    <col min="1076" max="1076" width="13.140625" bestFit="1" customWidth="1"/>
    <col min="1077" max="1081" width="11.5703125" bestFit="1" customWidth="1"/>
    <col min="1082" max="1082" width="10" bestFit="1" customWidth="1"/>
    <col min="1083" max="1084" width="11.5703125" bestFit="1" customWidth="1"/>
    <col min="1085" max="1085" width="13.140625" bestFit="1" customWidth="1"/>
    <col min="1086" max="1093" width="11.5703125" bestFit="1" customWidth="1"/>
    <col min="1094" max="1094" width="13.140625" bestFit="1" customWidth="1"/>
    <col min="1095" max="1095" width="8.140625" bestFit="1" customWidth="1"/>
    <col min="1096" max="1097" width="3.7109375" bestFit="1" customWidth="1"/>
    <col min="1098" max="1098" width="5.28515625" bestFit="1" customWidth="1"/>
    <col min="1099" max="1102" width="3.7109375" bestFit="1" customWidth="1"/>
    <col min="1103" max="1103" width="13.42578125" bestFit="1" customWidth="1"/>
    <col min="1104" max="1104" width="11.5703125" bestFit="1" customWidth="1"/>
    <col min="1105" max="1105" width="10" bestFit="1" customWidth="1"/>
    <col min="1106" max="1111" width="11.5703125" bestFit="1" customWidth="1"/>
    <col min="1112" max="1112" width="12.85546875" bestFit="1" customWidth="1"/>
    <col min="1113" max="1113" width="11.5703125" bestFit="1" customWidth="1"/>
    <col min="1114" max="1114" width="5.28515625" bestFit="1" customWidth="1"/>
    <col min="1115" max="1117" width="11.5703125" bestFit="1" customWidth="1"/>
    <col min="1118" max="1118" width="5.28515625" bestFit="1" customWidth="1"/>
    <col min="1119" max="1120" width="11.5703125" bestFit="1" customWidth="1"/>
    <col min="1121" max="1121" width="13.42578125" bestFit="1" customWidth="1"/>
    <col min="1122" max="1126" width="11.5703125" bestFit="1" customWidth="1"/>
    <col min="1127" max="1127" width="5.28515625" bestFit="1" customWidth="1"/>
    <col min="1128" max="1128" width="11.5703125" bestFit="1" customWidth="1"/>
    <col min="1129" max="1129" width="5.28515625" bestFit="1" customWidth="1"/>
    <col min="1130" max="1130" width="13.42578125" bestFit="1" customWidth="1"/>
    <col min="1131" max="1131" width="11.5703125" bestFit="1" customWidth="1"/>
    <col min="1132" max="1132" width="5.28515625" bestFit="1" customWidth="1"/>
    <col min="1133" max="1133" width="11.5703125" bestFit="1" customWidth="1"/>
    <col min="1134" max="1134" width="5.28515625" bestFit="1" customWidth="1"/>
    <col min="1135" max="1135" width="11.5703125" bestFit="1" customWidth="1"/>
    <col min="1136" max="1136" width="5.28515625" bestFit="1" customWidth="1"/>
    <col min="1137" max="1138" width="11.5703125" bestFit="1" customWidth="1"/>
    <col min="1139" max="1139" width="13.42578125" bestFit="1" customWidth="1"/>
    <col min="1140" max="1140" width="8.140625" bestFit="1" customWidth="1"/>
    <col min="1141" max="1144" width="11.5703125" bestFit="1" customWidth="1"/>
    <col min="1145" max="1145" width="5.28515625" bestFit="1" customWidth="1"/>
    <col min="1146" max="1147" width="11.5703125" bestFit="1" customWidth="1"/>
    <col min="1148" max="1148" width="13.140625" bestFit="1" customWidth="1"/>
    <col min="1149" max="1150" width="11.5703125" bestFit="1" customWidth="1"/>
    <col min="1151" max="1151" width="5.28515625" bestFit="1" customWidth="1"/>
    <col min="1152" max="1153" width="11.5703125" bestFit="1" customWidth="1"/>
    <col min="1154" max="1154" width="5.28515625" bestFit="1" customWidth="1"/>
    <col min="1155" max="1155" width="11.5703125" bestFit="1" customWidth="1"/>
    <col min="1156" max="1156" width="5.28515625" bestFit="1" customWidth="1"/>
    <col min="1157" max="1157" width="13.42578125" bestFit="1" customWidth="1"/>
    <col min="1158" max="1158" width="11.5703125" bestFit="1" customWidth="1"/>
    <col min="1159" max="1159" width="5.28515625" bestFit="1" customWidth="1"/>
    <col min="1160" max="1162" width="11.5703125" bestFit="1" customWidth="1"/>
    <col min="1163" max="1163" width="5.28515625" bestFit="1" customWidth="1"/>
    <col min="1164" max="1165" width="11.5703125" bestFit="1" customWidth="1"/>
    <col min="1166" max="1166" width="13.140625" bestFit="1" customWidth="1"/>
    <col min="1167" max="1167" width="8.140625" bestFit="1" customWidth="1"/>
    <col min="1168" max="1169" width="3.7109375" bestFit="1" customWidth="1"/>
    <col min="1170" max="1170" width="5.28515625" bestFit="1" customWidth="1"/>
    <col min="1171" max="1174" width="3.7109375" bestFit="1" customWidth="1"/>
    <col min="1175" max="1175" width="13.42578125" bestFit="1" customWidth="1"/>
    <col min="1176" max="1183" width="11.5703125" bestFit="1" customWidth="1"/>
    <col min="1184" max="1184" width="13.42578125" bestFit="1" customWidth="1"/>
    <col min="1185" max="1185" width="11.5703125" bestFit="1" customWidth="1"/>
    <col min="1186" max="1186" width="5.28515625" bestFit="1" customWidth="1"/>
    <col min="1187" max="1191" width="11.5703125" bestFit="1" customWidth="1"/>
    <col min="1192" max="1192" width="5.28515625" bestFit="1" customWidth="1"/>
    <col min="1193" max="1193" width="13.42578125" bestFit="1" customWidth="1"/>
    <col min="1194" max="1194" width="8.140625" bestFit="1" customWidth="1"/>
    <col min="1195" max="1195" width="5.28515625" bestFit="1" customWidth="1"/>
    <col min="1196" max="1201" width="11.5703125" bestFit="1" customWidth="1"/>
    <col min="1202" max="1202" width="13.140625" bestFit="1" customWidth="1"/>
    <col min="1203" max="1207" width="11.5703125" bestFit="1" customWidth="1"/>
    <col min="1208" max="1208" width="5.28515625" bestFit="1" customWidth="1"/>
    <col min="1209" max="1210" width="11.5703125" bestFit="1" customWidth="1"/>
    <col min="1211" max="1211" width="13.42578125" bestFit="1" customWidth="1"/>
    <col min="1212" max="1216" width="11.5703125" bestFit="1" customWidth="1"/>
    <col min="1217" max="1217" width="5.28515625" bestFit="1" customWidth="1"/>
    <col min="1218" max="1219" width="11.5703125" bestFit="1" customWidth="1"/>
    <col min="1220" max="1220" width="13.42578125" bestFit="1" customWidth="1"/>
    <col min="1221" max="1222" width="11.5703125" bestFit="1" customWidth="1"/>
    <col min="1223" max="1223" width="5.28515625" bestFit="1" customWidth="1"/>
    <col min="1224" max="1225" width="11.5703125" bestFit="1" customWidth="1"/>
    <col min="1226" max="1226" width="5.28515625" bestFit="1" customWidth="1"/>
    <col min="1227" max="1228" width="11.5703125" bestFit="1" customWidth="1"/>
    <col min="1229" max="1229" width="13.42578125" bestFit="1" customWidth="1"/>
    <col min="1230" max="1230" width="8.140625" bestFit="1" customWidth="1"/>
    <col min="1231" max="1232" width="11.5703125" bestFit="1" customWidth="1"/>
    <col min="1233" max="1233" width="5.28515625" bestFit="1" customWidth="1"/>
    <col min="1234" max="1234" width="11.5703125" bestFit="1" customWidth="1"/>
    <col min="1235" max="1235" width="5.28515625" bestFit="1" customWidth="1"/>
    <col min="1236" max="1237" width="11.5703125" bestFit="1" customWidth="1"/>
    <col min="1238" max="1238" width="13.140625" bestFit="1" customWidth="1"/>
    <col min="1239" max="1239" width="8.140625" bestFit="1" customWidth="1"/>
    <col min="1240" max="1241" width="3.7109375" bestFit="1" customWidth="1"/>
    <col min="1242" max="1242" width="11.5703125" bestFit="1" customWidth="1"/>
    <col min="1243" max="1246" width="3.7109375" bestFit="1" customWidth="1"/>
    <col min="1247" max="1247" width="13.42578125" bestFit="1" customWidth="1"/>
    <col min="1248" max="1255" width="11.5703125" bestFit="1" customWidth="1"/>
    <col min="1256" max="1256" width="13.140625" bestFit="1" customWidth="1"/>
    <col min="1257" max="1261" width="11.5703125" bestFit="1" customWidth="1"/>
    <col min="1262" max="1262" width="5.28515625" bestFit="1" customWidth="1"/>
    <col min="1263" max="1264" width="11.5703125" bestFit="1" customWidth="1"/>
    <col min="1265" max="1265" width="13.42578125" bestFit="1" customWidth="1"/>
    <col min="1266" max="1266" width="8.140625" bestFit="1" customWidth="1"/>
    <col min="1267" max="1270" width="11.5703125" bestFit="1" customWidth="1"/>
    <col min="1271" max="1271" width="5.28515625" bestFit="1" customWidth="1"/>
    <col min="1272" max="1273" width="11.5703125" bestFit="1" customWidth="1"/>
    <col min="1274" max="1274" width="13.42578125" bestFit="1" customWidth="1"/>
    <col min="1275" max="1275" width="8.140625" bestFit="1" customWidth="1"/>
    <col min="1276" max="1277" width="11.5703125" bestFit="1" customWidth="1"/>
    <col min="1278" max="1278" width="5.28515625" bestFit="1" customWidth="1"/>
    <col min="1279" max="1282" width="11.5703125" bestFit="1" customWidth="1"/>
    <col min="1283" max="1283" width="13.42578125" bestFit="1" customWidth="1"/>
    <col min="1284" max="1291" width="11.5703125" bestFit="1" customWidth="1"/>
    <col min="1292" max="1292" width="12.85546875" bestFit="1" customWidth="1"/>
    <col min="1293" max="1297" width="11.5703125" bestFit="1" customWidth="1"/>
    <col min="1298" max="1298" width="5.28515625" bestFit="1" customWidth="1"/>
    <col min="1299" max="1300" width="11.5703125" bestFit="1" customWidth="1"/>
    <col min="1301" max="1301" width="13.42578125" bestFit="1" customWidth="1"/>
    <col min="1302" max="1303" width="11.5703125" bestFit="1" customWidth="1"/>
    <col min="1304" max="1304" width="5.28515625" bestFit="1" customWidth="1"/>
    <col min="1305" max="1306" width="11.5703125" bestFit="1" customWidth="1"/>
    <col min="1307" max="1307" width="5.28515625" bestFit="1" customWidth="1"/>
    <col min="1308" max="1309" width="11.5703125" bestFit="1" customWidth="1"/>
    <col min="1310" max="1310" width="13.42578125" bestFit="1" customWidth="1"/>
    <col min="1311" max="1311" width="8.140625" bestFit="1" customWidth="1"/>
    <col min="1312" max="1313" width="3.7109375" bestFit="1" customWidth="1"/>
    <col min="1314" max="1314" width="5.28515625" bestFit="1" customWidth="1"/>
    <col min="1315" max="1318" width="3.7109375" bestFit="1" customWidth="1"/>
    <col min="1319" max="1319" width="13.42578125" bestFit="1" customWidth="1"/>
    <col min="1320" max="1322" width="11.5703125" bestFit="1" customWidth="1"/>
    <col min="1323" max="1323" width="10" bestFit="1" customWidth="1"/>
    <col min="1324" max="1327" width="11.5703125" bestFit="1" customWidth="1"/>
    <col min="1328" max="1328" width="13.140625" bestFit="1" customWidth="1"/>
    <col min="1329" max="1333" width="11.5703125" bestFit="1" customWidth="1"/>
    <col min="1334" max="1334" width="5.28515625" bestFit="1" customWidth="1"/>
    <col min="1335" max="1336" width="11.5703125" bestFit="1" customWidth="1"/>
    <col min="1337" max="1337" width="13.42578125" bestFit="1" customWidth="1"/>
    <col min="1338" max="1338" width="11.5703125" bestFit="1" customWidth="1"/>
    <col min="1339" max="1339" width="5.28515625" bestFit="1" customWidth="1"/>
    <col min="1340" max="1342" width="11.5703125" bestFit="1" customWidth="1"/>
    <col min="1343" max="1343" width="5.28515625" bestFit="1" customWidth="1"/>
    <col min="1344" max="1344" width="11.5703125" bestFit="1" customWidth="1"/>
    <col min="1345" max="1345" width="5.28515625" bestFit="1" customWidth="1"/>
    <col min="1346" max="1346" width="13.140625" bestFit="1" customWidth="1"/>
    <col min="1347" max="1353" width="11.5703125" bestFit="1" customWidth="1"/>
    <col min="1354" max="1354" width="5.28515625" bestFit="1" customWidth="1"/>
    <col min="1355" max="1355" width="13.42578125" bestFit="1" customWidth="1"/>
    <col min="1356" max="1360" width="11.5703125" bestFit="1" customWidth="1"/>
    <col min="1361" max="1361" width="5.28515625" bestFit="1" customWidth="1"/>
    <col min="1362" max="1363" width="11.5703125" bestFit="1" customWidth="1"/>
    <col min="1364" max="1364" width="13.42578125" bestFit="1" customWidth="1"/>
    <col min="1365" max="1365" width="8.140625" bestFit="1" customWidth="1"/>
    <col min="1366" max="1369" width="11.5703125" bestFit="1" customWidth="1"/>
    <col min="1370" max="1370" width="5.28515625" bestFit="1" customWidth="1"/>
    <col min="1371" max="1372" width="11.5703125" bestFit="1" customWidth="1"/>
    <col min="1373" max="1373" width="13.140625" bestFit="1" customWidth="1"/>
    <col min="1374" max="1381" width="11.5703125" bestFit="1" customWidth="1"/>
    <col min="1382" max="1382" width="12.5703125" bestFit="1" customWidth="1"/>
    <col min="1383" max="1383" width="8.140625" bestFit="1" customWidth="1"/>
    <col min="1384" max="1385" width="3.7109375" bestFit="1" customWidth="1"/>
    <col min="1386" max="1386" width="5.28515625" bestFit="1" customWidth="1"/>
    <col min="1387" max="1390" width="3.7109375" bestFit="1" customWidth="1"/>
    <col min="1391" max="1391" width="13.140625" bestFit="1" customWidth="1"/>
    <col min="1392" max="1392" width="10" bestFit="1" customWidth="1"/>
    <col min="1393" max="1394" width="11.5703125" bestFit="1" customWidth="1"/>
    <col min="1395" max="1395" width="10" bestFit="1" customWidth="1"/>
    <col min="1396" max="1399" width="11.5703125" bestFit="1" customWidth="1"/>
    <col min="1400" max="1400" width="13.140625" bestFit="1" customWidth="1"/>
    <col min="1401" max="1403" width="11.5703125" bestFit="1" customWidth="1"/>
    <col min="1404" max="1404" width="10" bestFit="1" customWidth="1"/>
    <col min="1405" max="1405" width="11.5703125" bestFit="1" customWidth="1"/>
    <col min="1406" max="1406" width="5.28515625" bestFit="1" customWidth="1"/>
    <col min="1407" max="1408" width="11.5703125" bestFit="1" customWidth="1"/>
    <col min="1409" max="1409" width="13.140625" bestFit="1" customWidth="1"/>
    <col min="1410" max="1410" width="11.5703125" bestFit="1" customWidth="1"/>
    <col min="1411" max="1411" width="5.28515625" bestFit="1" customWidth="1"/>
    <col min="1412" max="1412" width="11.5703125" bestFit="1" customWidth="1"/>
    <col min="1413" max="1413" width="5.28515625" bestFit="1" customWidth="1"/>
    <col min="1414" max="1417" width="11.5703125" bestFit="1" customWidth="1"/>
    <col min="1418" max="1418" width="13.140625" bestFit="1" customWidth="1"/>
    <col min="1419" max="1423" width="11.5703125" bestFit="1" customWidth="1"/>
    <col min="1424" max="1424" width="5.28515625" bestFit="1" customWidth="1"/>
    <col min="1425" max="1426" width="11.5703125" bestFit="1" customWidth="1"/>
    <col min="1427" max="1427" width="13.140625" bestFit="1" customWidth="1"/>
    <col min="1428" max="1432" width="11.5703125" bestFit="1" customWidth="1"/>
    <col min="1433" max="1433" width="5.28515625" bestFit="1" customWidth="1"/>
    <col min="1434" max="1434" width="11.5703125" bestFit="1" customWidth="1"/>
    <col min="1435" max="1435" width="5.28515625" bestFit="1" customWidth="1"/>
    <col min="1436" max="1436" width="13.140625" bestFit="1" customWidth="1"/>
    <col min="1437" max="1437" width="8.140625" bestFit="1" customWidth="1"/>
    <col min="1438" max="1438" width="5.28515625" bestFit="1" customWidth="1"/>
    <col min="1439" max="1441" width="11.5703125" bestFit="1" customWidth="1"/>
    <col min="1442" max="1442" width="5.28515625" bestFit="1" customWidth="1"/>
    <col min="1443" max="1443" width="11.5703125" bestFit="1" customWidth="1"/>
    <col min="1444" max="1444" width="5.28515625" bestFit="1" customWidth="1"/>
    <col min="1445" max="1445" width="13.140625" bestFit="1" customWidth="1"/>
    <col min="1446" max="1453" width="11.5703125" bestFit="1" customWidth="1"/>
    <col min="1454" max="1454" width="13.140625" bestFit="1" customWidth="1"/>
    <col min="1455" max="1455" width="8.140625" bestFit="1" customWidth="1"/>
    <col min="1456" max="1457" width="3.7109375" bestFit="1" customWidth="1"/>
    <col min="1458" max="1458" width="11.5703125" bestFit="1" customWidth="1"/>
    <col min="1459" max="1462" width="3.7109375" bestFit="1" customWidth="1"/>
    <col min="1463" max="1463" width="13.42578125" bestFit="1" customWidth="1"/>
    <col min="1464" max="1471" width="11.5703125" bestFit="1" customWidth="1"/>
    <col min="1472" max="1472" width="13.140625" bestFit="1" customWidth="1"/>
    <col min="1473" max="1473" width="8.140625" bestFit="1" customWidth="1"/>
    <col min="1474" max="1477" width="11.5703125" bestFit="1" customWidth="1"/>
    <col min="1478" max="1478" width="5.28515625" bestFit="1" customWidth="1"/>
    <col min="1479" max="1480" width="11.5703125" bestFit="1" customWidth="1"/>
    <col min="1481" max="1481" width="13.42578125" bestFit="1" customWidth="1"/>
    <col min="1482" max="1486" width="11.5703125" bestFit="1" customWidth="1"/>
    <col min="1487" max="1487" width="5.28515625" bestFit="1" customWidth="1"/>
    <col min="1488" max="1489" width="11.5703125" bestFit="1" customWidth="1"/>
    <col min="1490" max="1490" width="13.42578125" bestFit="1" customWidth="1"/>
    <col min="1491" max="1491" width="11.5703125" bestFit="1" customWidth="1"/>
    <col min="1492" max="1493" width="5.28515625" bestFit="1" customWidth="1"/>
    <col min="1494" max="1495" width="11.5703125" bestFit="1" customWidth="1"/>
    <col min="1496" max="1496" width="5.28515625" bestFit="1" customWidth="1"/>
    <col min="1497" max="1498" width="11.5703125" bestFit="1" customWidth="1"/>
    <col min="1499" max="1499" width="13.42578125" bestFit="1" customWidth="1"/>
    <col min="1500" max="1504" width="11.5703125" bestFit="1" customWidth="1"/>
    <col min="1505" max="1505" width="5.28515625" bestFit="1" customWidth="1"/>
    <col min="1506" max="1506" width="11.5703125" bestFit="1" customWidth="1"/>
    <col min="1507" max="1507" width="5.28515625" bestFit="1" customWidth="1"/>
    <col min="1508" max="1508" width="13.140625" bestFit="1" customWidth="1"/>
    <col min="1509" max="1509" width="8.140625" bestFit="1" customWidth="1"/>
    <col min="1510" max="1511" width="5.28515625" bestFit="1" customWidth="1"/>
    <col min="1512" max="1516" width="11.5703125" bestFit="1" customWidth="1"/>
    <col min="1517" max="1517" width="13.42578125" bestFit="1" customWidth="1"/>
    <col min="1518" max="1518" width="11.5703125" bestFit="1" customWidth="1"/>
    <col min="1519" max="1520" width="5.28515625" bestFit="1" customWidth="1"/>
    <col min="1521" max="1525" width="11.5703125" bestFit="1" customWidth="1"/>
    <col min="1526" max="1526" width="13.140625" bestFit="1" customWidth="1"/>
    <col min="1527" max="1527" width="8.140625" bestFit="1" customWidth="1"/>
    <col min="1528" max="1529" width="3.7109375" bestFit="1" customWidth="1"/>
    <col min="1530" max="1530" width="11.5703125" bestFit="1" customWidth="1"/>
    <col min="1531" max="1534" width="3.7109375" bestFit="1" customWidth="1"/>
    <col min="1535" max="1535" width="13.42578125" bestFit="1" customWidth="1"/>
    <col min="1536" max="1543" width="11.5703125" bestFit="1" customWidth="1"/>
    <col min="1544" max="1544" width="13.42578125" bestFit="1" customWidth="1"/>
    <col min="1545" max="1545" width="8.140625" bestFit="1" customWidth="1"/>
    <col min="1546" max="1552" width="11.5703125" bestFit="1" customWidth="1"/>
    <col min="1553" max="1553" width="13.140625" bestFit="1" customWidth="1"/>
    <col min="1554" max="1554" width="8.140625" bestFit="1" customWidth="1"/>
    <col min="1555" max="1555" width="5.28515625" bestFit="1" customWidth="1"/>
    <col min="1556" max="1558" width="11.5703125" bestFit="1" customWidth="1"/>
    <col min="1559" max="1559" width="5.28515625" bestFit="1" customWidth="1"/>
    <col min="1560" max="1561" width="11.5703125" bestFit="1" customWidth="1"/>
    <col min="1562" max="1562" width="13.140625" bestFit="1" customWidth="1"/>
    <col min="1563" max="1567" width="11.5703125" bestFit="1" customWidth="1"/>
    <col min="1568" max="1568" width="5.28515625" bestFit="1" customWidth="1"/>
    <col min="1569" max="1570" width="11.5703125" bestFit="1" customWidth="1"/>
    <col min="1571" max="1571" width="13.140625" bestFit="1" customWidth="1"/>
    <col min="1572" max="1572" width="11.5703125" bestFit="1" customWidth="1"/>
    <col min="1573" max="1573" width="5.28515625" bestFit="1" customWidth="1"/>
    <col min="1574" max="1576" width="11.5703125" bestFit="1" customWidth="1"/>
    <col min="1577" max="1577" width="5.28515625" bestFit="1" customWidth="1"/>
    <col min="1578" max="1579" width="11.5703125" bestFit="1" customWidth="1"/>
    <col min="1580" max="1580" width="13.140625" bestFit="1" customWidth="1"/>
    <col min="1581" max="1582" width="11.5703125" bestFit="1" customWidth="1"/>
    <col min="1583" max="1583" width="5.28515625" bestFit="1" customWidth="1"/>
    <col min="1584" max="1585" width="11.5703125" bestFit="1" customWidth="1"/>
    <col min="1586" max="1586" width="5.28515625" bestFit="1" customWidth="1"/>
    <col min="1587" max="1588" width="11.5703125" bestFit="1" customWidth="1"/>
    <col min="1589" max="1589" width="13.140625" bestFit="1" customWidth="1"/>
    <col min="1590" max="1590" width="11.5703125" bestFit="1" customWidth="1"/>
    <col min="1591" max="1591" width="5.28515625" bestFit="1" customWidth="1"/>
    <col min="1592" max="1594" width="11.5703125" bestFit="1" customWidth="1"/>
    <col min="1595" max="1595" width="5.28515625" bestFit="1" customWidth="1"/>
    <col min="1596" max="1597" width="11.5703125" bestFit="1" customWidth="1"/>
    <col min="1598" max="1598" width="13.140625" bestFit="1" customWidth="1"/>
    <col min="1599" max="1599" width="8.140625" bestFit="1" customWidth="1"/>
    <col min="1600" max="1601" width="3.7109375" bestFit="1" customWidth="1"/>
    <col min="1602" max="1602" width="5.28515625" bestFit="1" customWidth="1"/>
    <col min="1603" max="1606" width="3.7109375" bestFit="1" customWidth="1"/>
    <col min="1607" max="1607" width="13.140625" bestFit="1" customWidth="1"/>
    <col min="1608" max="1615" width="11.5703125" bestFit="1" customWidth="1"/>
    <col min="1616" max="1616" width="13.140625" bestFit="1" customWidth="1"/>
    <col min="1617" max="1621" width="11.5703125" bestFit="1" customWidth="1"/>
    <col min="1622" max="1622" width="5.28515625" bestFit="1" customWidth="1"/>
    <col min="1623" max="1623" width="11.5703125" bestFit="1" customWidth="1"/>
    <col min="1624" max="1624" width="5.28515625" bestFit="1" customWidth="1"/>
    <col min="1625" max="1625" width="13.140625" bestFit="1" customWidth="1"/>
    <col min="1626" max="1626" width="8.140625" bestFit="1" customWidth="1"/>
    <col min="1627" max="1627" width="5.28515625" bestFit="1" customWidth="1"/>
    <col min="1628" max="1628" width="11.5703125" bestFit="1" customWidth="1"/>
    <col min="1629" max="1629" width="5.28515625" bestFit="1" customWidth="1"/>
    <col min="1630" max="1632" width="11.5703125" bestFit="1" customWidth="1"/>
    <col min="1633" max="1633" width="5.28515625" bestFit="1" customWidth="1"/>
    <col min="1634" max="1634" width="13.140625" bestFit="1" customWidth="1"/>
    <col min="1635" max="1635" width="8.140625" bestFit="1" customWidth="1"/>
    <col min="1636" max="1636" width="11.5703125" bestFit="1" customWidth="1"/>
    <col min="1637" max="1637" width="5.28515625" bestFit="1" customWidth="1"/>
    <col min="1638" max="1639" width="11.5703125" bestFit="1" customWidth="1"/>
    <col min="1640" max="1640" width="5.28515625" bestFit="1" customWidth="1"/>
    <col min="1641" max="1641" width="11.5703125" bestFit="1" customWidth="1"/>
    <col min="1642" max="1642" width="5.28515625" bestFit="1" customWidth="1"/>
    <col min="1643" max="1643" width="13.42578125" bestFit="1" customWidth="1"/>
    <col min="1644" max="1644" width="8.140625" bestFit="1" customWidth="1"/>
    <col min="1645" max="1651" width="11.5703125" bestFit="1" customWidth="1"/>
    <col min="1652" max="1652" width="13.140625" bestFit="1" customWidth="1"/>
    <col min="1653" max="1653" width="11.5703125" bestFit="1" customWidth="1"/>
    <col min="1654" max="1654" width="5.28515625" bestFit="1" customWidth="1"/>
    <col min="1655" max="1657" width="11.5703125" bestFit="1" customWidth="1"/>
    <col min="1658" max="1658" width="5.28515625" bestFit="1" customWidth="1"/>
    <col min="1659" max="1660" width="11.5703125" bestFit="1" customWidth="1"/>
    <col min="1661" max="1661" width="13.42578125" bestFit="1" customWidth="1"/>
    <col min="1662" max="1663" width="11.5703125" bestFit="1" customWidth="1"/>
    <col min="1664" max="1664" width="5.28515625" bestFit="1" customWidth="1"/>
    <col min="1665" max="1669" width="11.5703125" bestFit="1" customWidth="1"/>
    <col min="1670" max="1670" width="13.42578125" bestFit="1" customWidth="1"/>
    <col min="1671" max="1671" width="8.140625" bestFit="1" customWidth="1"/>
    <col min="1672" max="1673" width="3.7109375" bestFit="1" customWidth="1"/>
    <col min="1674" max="1674" width="5.28515625" bestFit="1" customWidth="1"/>
    <col min="1675" max="1678" width="3.7109375" bestFit="1" customWidth="1"/>
    <col min="1679" max="1679" width="13.42578125" bestFit="1" customWidth="1"/>
    <col min="1680" max="1686" width="11.5703125" bestFit="1" customWidth="1"/>
    <col min="1687" max="1687" width="10" bestFit="1" customWidth="1"/>
    <col min="1688" max="1688" width="13.140625" bestFit="1" customWidth="1"/>
    <col min="1689" max="1690" width="11.5703125" bestFit="1" customWidth="1"/>
    <col min="1691" max="1691" width="5.28515625" bestFit="1" customWidth="1"/>
    <col min="1692" max="1692" width="10" bestFit="1" customWidth="1"/>
    <col min="1693" max="1696" width="11.5703125" bestFit="1" customWidth="1"/>
    <col min="1697" max="1697" width="13.42578125" bestFit="1" customWidth="1"/>
    <col min="1698" max="1702" width="11.5703125" bestFit="1" customWidth="1"/>
    <col min="1703" max="1703" width="5.28515625" bestFit="1" customWidth="1"/>
    <col min="1704" max="1705" width="11.5703125" bestFit="1" customWidth="1"/>
    <col min="1706" max="1706" width="13.140625" bestFit="1" customWidth="1"/>
    <col min="1707" max="1711" width="11.5703125" bestFit="1" customWidth="1"/>
    <col min="1712" max="1712" width="5.28515625" bestFit="1" customWidth="1"/>
    <col min="1713" max="1714" width="11.5703125" bestFit="1" customWidth="1"/>
    <col min="1715" max="1715" width="13.42578125" bestFit="1" customWidth="1"/>
    <col min="1716" max="1722" width="11.5703125" bestFit="1" customWidth="1"/>
    <col min="1723" max="1723" width="5.28515625" bestFit="1" customWidth="1"/>
    <col min="1724" max="1724" width="13.42578125" bestFit="1" customWidth="1"/>
    <col min="1725" max="1731" width="11.5703125" bestFit="1" customWidth="1"/>
    <col min="1732" max="1732" width="5.28515625" bestFit="1" customWidth="1"/>
    <col min="1733" max="1733" width="13.42578125" bestFit="1" customWidth="1"/>
    <col min="1734" max="1735" width="11.5703125" bestFit="1" customWidth="1"/>
    <col min="1736" max="1736" width="5.28515625" bestFit="1" customWidth="1"/>
    <col min="1737" max="1738" width="11.5703125" bestFit="1" customWidth="1"/>
    <col min="1739" max="1739" width="5.28515625" bestFit="1" customWidth="1"/>
    <col min="1740" max="1740" width="11.5703125" bestFit="1" customWidth="1"/>
    <col min="1741" max="1741" width="5.28515625" bestFit="1" customWidth="1"/>
    <col min="1742" max="1742" width="13.140625" bestFit="1" customWidth="1"/>
    <col min="1743" max="1743" width="8.140625" bestFit="1" customWidth="1"/>
    <col min="1744" max="1745" width="3.7109375" bestFit="1" customWidth="1"/>
    <col min="1746" max="1746" width="5.28515625" bestFit="1" customWidth="1"/>
    <col min="1747" max="1750" width="3.7109375" bestFit="1" customWidth="1"/>
    <col min="1751" max="1751" width="13.42578125" bestFit="1" customWidth="1"/>
    <col min="1752" max="1759" width="11.5703125" bestFit="1" customWidth="1"/>
    <col min="1760" max="1760" width="13.42578125" bestFit="1" customWidth="1"/>
    <col min="1761" max="1765" width="11.5703125" bestFit="1" customWidth="1"/>
    <col min="1766" max="1766" width="5.28515625" bestFit="1" customWidth="1"/>
    <col min="1767" max="1768" width="11.5703125" bestFit="1" customWidth="1"/>
    <col min="1769" max="1769" width="13.42578125" bestFit="1" customWidth="1"/>
    <col min="1770" max="1770" width="8.140625" bestFit="1" customWidth="1"/>
    <col min="1771" max="1771" width="5.28515625" bestFit="1" customWidth="1"/>
    <col min="1772" max="1774" width="11.5703125" bestFit="1" customWidth="1"/>
    <col min="1775" max="1775" width="5.28515625" bestFit="1" customWidth="1"/>
    <col min="1776" max="1777" width="11.5703125" bestFit="1" customWidth="1"/>
    <col min="1778" max="1778" width="13.140625" bestFit="1" customWidth="1"/>
    <col min="1779" max="1783" width="11.5703125" bestFit="1" customWidth="1"/>
    <col min="1784" max="1784" width="5.28515625" bestFit="1" customWidth="1"/>
    <col min="1785" max="1785" width="11.5703125" bestFit="1" customWidth="1"/>
    <col min="1786" max="1786" width="5.28515625" bestFit="1" customWidth="1"/>
    <col min="1787" max="1787" width="13.42578125" bestFit="1" customWidth="1"/>
    <col min="1788" max="1792" width="11.5703125" bestFit="1" customWidth="1"/>
    <col min="1793" max="1793" width="5.28515625" bestFit="1" customWidth="1"/>
    <col min="1794" max="1795" width="11.5703125" bestFit="1" customWidth="1"/>
    <col min="1796" max="1796" width="13.140625" bestFit="1" customWidth="1"/>
    <col min="1797" max="1801" width="11.5703125" bestFit="1" customWidth="1"/>
    <col min="1802" max="1802" width="5.28515625" bestFit="1" customWidth="1"/>
    <col min="1803" max="1803" width="11.5703125" bestFit="1" customWidth="1"/>
    <col min="1804" max="1804" width="5.28515625" bestFit="1" customWidth="1"/>
    <col min="1805" max="1805" width="13.42578125" bestFit="1" customWidth="1"/>
    <col min="1806" max="1810" width="11.5703125" bestFit="1" customWidth="1"/>
    <col min="1811" max="1811" width="5.28515625" bestFit="1" customWidth="1"/>
    <col min="1812" max="1812" width="11.5703125" bestFit="1" customWidth="1"/>
    <col min="1813" max="1813" width="5.28515625" bestFit="1" customWidth="1"/>
    <col min="1814" max="1814" width="13.42578125" bestFit="1" customWidth="1"/>
    <col min="1815" max="1815" width="8.140625" bestFit="1" customWidth="1"/>
    <col min="1816" max="1817" width="3.7109375" bestFit="1" customWidth="1"/>
    <col min="1818" max="1818" width="11.5703125" bestFit="1" customWidth="1"/>
    <col min="1819" max="1822" width="3.7109375" bestFit="1" customWidth="1"/>
    <col min="1823" max="1823" width="13.85546875" bestFit="1" customWidth="1"/>
    <col min="1824" max="1831" width="11.5703125" bestFit="1" customWidth="1"/>
    <col min="1832" max="1832" width="13.42578125" bestFit="1" customWidth="1"/>
    <col min="1833" max="1833" width="11.5703125" bestFit="1" customWidth="1"/>
    <col min="1834" max="1834" width="5.28515625" bestFit="1" customWidth="1"/>
    <col min="1835" max="1839" width="11.5703125" bestFit="1" customWidth="1"/>
    <col min="1840" max="1840" width="5.28515625" bestFit="1" customWidth="1"/>
    <col min="1841" max="1841" width="13.85546875" bestFit="1" customWidth="1"/>
    <col min="1842" max="1842" width="8.140625" bestFit="1" customWidth="1"/>
    <col min="1843" max="1844" width="11.5703125" bestFit="1" customWidth="1"/>
    <col min="1845" max="1845" width="5.28515625" bestFit="1" customWidth="1"/>
    <col min="1846" max="1849" width="11.5703125" bestFit="1" customWidth="1"/>
    <col min="1850" max="1850" width="13.85546875" bestFit="1" customWidth="1"/>
    <col min="1851" max="1851" width="11.5703125" bestFit="1" customWidth="1"/>
    <col min="1852" max="1852" width="5.28515625" bestFit="1" customWidth="1"/>
    <col min="1853" max="1858" width="11.5703125" bestFit="1" customWidth="1"/>
    <col min="1859" max="1859" width="13.85546875" bestFit="1" customWidth="1"/>
    <col min="1860" max="1864" width="11.5703125" bestFit="1" customWidth="1"/>
    <col min="1865" max="1865" width="5.28515625" bestFit="1" customWidth="1"/>
    <col min="1866" max="1866" width="11.5703125" bestFit="1" customWidth="1"/>
    <col min="1867" max="1867" width="5.28515625" bestFit="1" customWidth="1"/>
    <col min="1868" max="1868" width="13.7109375" bestFit="1" customWidth="1"/>
    <col min="1869" max="1871" width="11.5703125" bestFit="1" customWidth="1"/>
    <col min="1872" max="1873" width="5.28515625" bestFit="1" customWidth="1"/>
    <col min="1874" max="1875" width="11.5703125" bestFit="1" customWidth="1"/>
    <col min="1876" max="1876" width="5.28515625" bestFit="1" customWidth="1"/>
    <col min="1877" max="1877" width="13.85546875" bestFit="1" customWidth="1"/>
    <col min="1878" max="1878" width="8.140625" bestFit="1" customWidth="1"/>
    <col min="1879" max="1881" width="5.28515625" bestFit="1" customWidth="1"/>
    <col min="1882" max="1884" width="11.5703125" bestFit="1" customWidth="1"/>
    <col min="1885" max="1885" width="5.28515625" bestFit="1" customWidth="1"/>
    <col min="1886" max="1886" width="13.7109375" bestFit="1" customWidth="1"/>
    <col min="1887" max="1887" width="8.140625" bestFit="1" customWidth="1"/>
    <col min="1888" max="1894" width="3.7109375" bestFit="1" customWidth="1"/>
    <col min="1895" max="1895" width="13.85546875" bestFit="1" customWidth="1"/>
    <col min="1896" max="1897" width="11.5703125" bestFit="1" customWidth="1"/>
    <col min="1898" max="1898" width="10" bestFit="1" customWidth="1"/>
    <col min="1899" max="1903" width="11.5703125" bestFit="1" customWidth="1"/>
    <col min="1904" max="1904" width="13.85546875" bestFit="1" customWidth="1"/>
    <col min="1905" max="1905" width="11.5703125" bestFit="1" customWidth="1"/>
    <col min="1906" max="1907" width="5.28515625" bestFit="1" customWidth="1"/>
    <col min="1908" max="1912" width="11.5703125" bestFit="1" customWidth="1"/>
    <col min="1913" max="1913" width="13.42578125" bestFit="1" customWidth="1"/>
    <col min="1914" max="1914" width="11.5703125" bestFit="1" customWidth="1"/>
    <col min="1915" max="1915" width="5.28515625" bestFit="1" customWidth="1"/>
    <col min="1916" max="1920" width="11.5703125" bestFit="1" customWidth="1"/>
    <col min="1921" max="1921" width="5.28515625" bestFit="1" customWidth="1"/>
    <col min="1922" max="1922" width="13.140625" bestFit="1" customWidth="1"/>
    <col min="1923" max="1923" width="11.5703125" bestFit="1" customWidth="1"/>
    <col min="1924" max="1924" width="5.28515625" bestFit="1" customWidth="1"/>
    <col min="1925" max="1929" width="11.5703125" bestFit="1" customWidth="1"/>
    <col min="1930" max="1930" width="5.28515625" bestFit="1" customWidth="1"/>
    <col min="1931" max="1931" width="13.42578125" bestFit="1" customWidth="1"/>
    <col min="1932" max="1938" width="11.5703125" bestFit="1" customWidth="1"/>
    <col min="1939" max="1939" width="5.28515625" bestFit="1" customWidth="1"/>
    <col min="1940" max="1940" width="13.42578125" bestFit="1" customWidth="1"/>
    <col min="1941" max="1941" width="11.5703125" bestFit="1" customWidth="1"/>
    <col min="1942" max="1943" width="5.28515625" bestFit="1" customWidth="1"/>
    <col min="1944" max="1947" width="11.5703125" bestFit="1" customWidth="1"/>
    <col min="1948" max="1948" width="5.28515625" bestFit="1" customWidth="1"/>
    <col min="1949" max="1949" width="13.42578125" bestFit="1" customWidth="1"/>
    <col min="1950" max="1951" width="11.5703125" bestFit="1" customWidth="1"/>
    <col min="1952" max="1952" width="5.28515625" bestFit="1" customWidth="1"/>
    <col min="1953" max="1954" width="11.5703125" bestFit="1" customWidth="1"/>
    <col min="1955" max="1955" width="5.28515625" bestFit="1" customWidth="1"/>
    <col min="1956" max="1956" width="11.5703125" bestFit="1" customWidth="1"/>
    <col min="1957" max="1957" width="5.28515625" bestFit="1" customWidth="1"/>
    <col min="1958" max="1958" width="13.140625" bestFit="1" customWidth="1"/>
    <col min="1959" max="1959" width="8.140625" bestFit="1" customWidth="1"/>
    <col min="1960" max="1966" width="3.7109375" bestFit="1" customWidth="1"/>
    <col min="1967" max="1967" width="13.42578125" bestFit="1" customWidth="1"/>
    <col min="1968" max="1975" width="11.5703125" bestFit="1" customWidth="1"/>
    <col min="1976" max="1976" width="13.140625" bestFit="1" customWidth="1"/>
    <col min="1977" max="1981" width="11.5703125" bestFit="1" customWidth="1"/>
    <col min="1982" max="1982" width="5.28515625" bestFit="1" customWidth="1"/>
    <col min="1983" max="1984" width="11.5703125" bestFit="1" customWidth="1"/>
    <col min="1985" max="1985" width="13.42578125" bestFit="1" customWidth="1"/>
    <col min="1986" max="1990" width="11.5703125" bestFit="1" customWidth="1"/>
    <col min="1991" max="1991" width="5.28515625" bestFit="1" customWidth="1"/>
    <col min="1992" max="1993" width="11.5703125" bestFit="1" customWidth="1"/>
    <col min="1994" max="1994" width="13.42578125" bestFit="1" customWidth="1"/>
    <col min="1995" max="2001" width="11.5703125" bestFit="1" customWidth="1"/>
    <col min="2002" max="2002" width="5.28515625" bestFit="1" customWidth="1"/>
    <col min="2003" max="2003" width="13.85546875" bestFit="1" customWidth="1"/>
    <col min="2004" max="2004" width="11.5703125" bestFit="1" customWidth="1"/>
    <col min="2005" max="2005" width="5.28515625" bestFit="1" customWidth="1"/>
    <col min="2006" max="2006" width="11.5703125" bestFit="1" customWidth="1"/>
    <col min="2007" max="2007" width="5.28515625" bestFit="1" customWidth="1"/>
    <col min="2008" max="2008" width="11.5703125" bestFit="1" customWidth="1"/>
    <col min="2009" max="2009" width="5.28515625" bestFit="1" customWidth="1"/>
    <col min="2010" max="2010" width="11.5703125" bestFit="1" customWidth="1"/>
    <col min="2011" max="2011" width="5.28515625" bestFit="1" customWidth="1"/>
    <col min="2012" max="2012" width="13.42578125" bestFit="1" customWidth="1"/>
    <col min="2013" max="2014" width="11.5703125" bestFit="1" customWidth="1"/>
    <col min="2015" max="2015" width="5.28515625" bestFit="1" customWidth="1"/>
    <col min="2016" max="2017" width="11.5703125" bestFit="1" customWidth="1"/>
    <col min="2018" max="2018" width="5.28515625" bestFit="1" customWidth="1"/>
    <col min="2019" max="2019" width="11.5703125" bestFit="1" customWidth="1"/>
    <col min="2020" max="2020" width="5.28515625" bestFit="1" customWidth="1"/>
    <col min="2021" max="2021" width="13.85546875" bestFit="1" customWidth="1"/>
    <col min="2022" max="2022" width="11.5703125" bestFit="1" customWidth="1"/>
    <col min="2023" max="2023" width="5.28515625" bestFit="1" customWidth="1"/>
    <col min="2024" max="2024" width="11.5703125" bestFit="1" customWidth="1"/>
    <col min="2025" max="2025" width="5.28515625" bestFit="1" customWidth="1"/>
    <col min="2026" max="2026" width="11.5703125" bestFit="1" customWidth="1"/>
    <col min="2027" max="2027" width="5.28515625" bestFit="1" customWidth="1"/>
    <col min="2028" max="2029" width="11.5703125" bestFit="1" customWidth="1"/>
    <col min="2030" max="2030" width="13.85546875" bestFit="1" customWidth="1"/>
    <col min="2031" max="2031" width="8.140625" bestFit="1" customWidth="1"/>
    <col min="2032" max="2038" width="3.7109375" bestFit="1" customWidth="1"/>
    <col min="2039" max="2039" width="13.85546875" bestFit="1" customWidth="1"/>
    <col min="2040" max="2047" width="11.5703125" bestFit="1" customWidth="1"/>
    <col min="2048" max="2048" width="13.7109375" bestFit="1" customWidth="1"/>
    <col min="2049" max="2049" width="11.5703125" bestFit="1" customWidth="1"/>
    <col min="2050" max="2050" width="5.28515625" bestFit="1" customWidth="1"/>
    <col min="2051" max="2051" width="11.5703125" bestFit="1" customWidth="1"/>
    <col min="2052" max="2052" width="5.28515625" bestFit="1" customWidth="1"/>
    <col min="2053" max="2053" width="11.5703125" bestFit="1" customWidth="1"/>
    <col min="2054" max="2054" width="5.28515625" bestFit="1" customWidth="1"/>
    <col min="2055" max="2056" width="11.5703125" bestFit="1" customWidth="1"/>
    <col min="2057" max="2057" width="13.85546875" bestFit="1" customWidth="1"/>
    <col min="2058" max="2062" width="11.5703125" bestFit="1" customWidth="1"/>
    <col min="2063" max="2063" width="5.28515625" bestFit="1" customWidth="1"/>
    <col min="2064" max="2065" width="11.5703125" bestFit="1" customWidth="1"/>
    <col min="2066" max="2066" width="13.7109375" bestFit="1" customWidth="1"/>
    <col min="2067" max="2067" width="8.140625" bestFit="1" customWidth="1"/>
    <col min="2068" max="2074" width="11.5703125" bestFit="1" customWidth="1"/>
    <col min="2075" max="2075" width="13.85546875" bestFit="1" customWidth="1"/>
    <col min="2076" max="2076" width="8.140625" bestFit="1" customWidth="1"/>
    <col min="2077" max="2082" width="11.5703125" bestFit="1" customWidth="1"/>
    <col min="2083" max="2083" width="5.28515625" bestFit="1" customWidth="1"/>
    <col min="2084" max="2084" width="13.85546875" bestFit="1" customWidth="1"/>
    <col min="2085" max="2087" width="11.5703125" bestFit="1" customWidth="1"/>
    <col min="2088" max="2088" width="5.28515625" bestFit="1" customWidth="1"/>
    <col min="2089" max="2091" width="11.5703125" bestFit="1" customWidth="1"/>
    <col min="2092" max="2092" width="5.28515625" bestFit="1" customWidth="1"/>
    <col min="2093" max="2093" width="13.85546875" bestFit="1" customWidth="1"/>
    <col min="2094" max="2098" width="11.5703125" bestFit="1" customWidth="1"/>
    <col min="2099" max="2099" width="5.28515625" bestFit="1" customWidth="1"/>
    <col min="2100" max="2100" width="11.5703125" bestFit="1" customWidth="1"/>
    <col min="2101" max="2101" width="5.28515625" bestFit="1" customWidth="1"/>
    <col min="2102" max="2102" width="13.42578125" bestFit="1" customWidth="1"/>
    <col min="2103" max="2103" width="8.140625" bestFit="1" customWidth="1"/>
    <col min="2104" max="2110" width="3.7109375" bestFit="1" customWidth="1"/>
    <col min="2111" max="2111" width="13.85546875" bestFit="1" customWidth="1"/>
    <col min="2112" max="2119" width="11.5703125" bestFit="1" customWidth="1"/>
    <col min="2120" max="2120" width="13.85546875" bestFit="1" customWidth="1"/>
    <col min="2121" max="2123" width="11.5703125" bestFit="1" customWidth="1"/>
    <col min="2124" max="2124" width="5.28515625" bestFit="1" customWidth="1"/>
    <col min="2125" max="2127" width="11.5703125" bestFit="1" customWidth="1"/>
    <col min="2128" max="2128" width="5.28515625" bestFit="1" customWidth="1"/>
    <col min="2129" max="2129" width="13.85546875" bestFit="1" customWidth="1"/>
    <col min="2130" max="2134" width="11.5703125" bestFit="1" customWidth="1"/>
    <col min="2135" max="2135" width="5.28515625" bestFit="1" customWidth="1"/>
    <col min="2136" max="2136" width="11.5703125" bestFit="1" customWidth="1"/>
    <col min="2137" max="2137" width="5.28515625" bestFit="1" customWidth="1"/>
    <col min="2138" max="2138" width="13.7109375" bestFit="1" customWidth="1"/>
    <col min="2139" max="2139" width="11.5703125" bestFit="1" customWidth="1"/>
    <col min="2140" max="2140" width="5.28515625" bestFit="1" customWidth="1"/>
    <col min="2141" max="2143" width="11.5703125" bestFit="1" customWidth="1"/>
    <col min="2144" max="2144" width="5.28515625" bestFit="1" customWidth="1"/>
    <col min="2145" max="2145" width="11.5703125" bestFit="1" customWidth="1"/>
    <col min="2146" max="2146" width="5.28515625" bestFit="1" customWidth="1"/>
    <col min="2147" max="2147" width="13.85546875" bestFit="1" customWidth="1"/>
    <col min="2148" max="2151" width="11.5703125" bestFit="1" customWidth="1"/>
    <col min="2152" max="2152" width="5.28515625" bestFit="1" customWidth="1"/>
    <col min="2153" max="2154" width="11.5703125" bestFit="1" customWidth="1"/>
    <col min="2155" max="2155" width="5.28515625" bestFit="1" customWidth="1"/>
    <col min="2156" max="2156" width="13.7109375" bestFit="1" customWidth="1"/>
    <col min="2157" max="2158" width="11.5703125" bestFit="1" customWidth="1"/>
    <col min="2159" max="2161" width="5.28515625" bestFit="1" customWidth="1"/>
    <col min="2162" max="2163" width="11.5703125" bestFit="1" customWidth="1"/>
    <col min="2164" max="2164" width="5.28515625" bestFit="1" customWidth="1"/>
    <col min="2165" max="2165" width="13.85546875" bestFit="1" customWidth="1"/>
    <col min="2166" max="2167" width="11.5703125" bestFit="1" customWidth="1"/>
    <col min="2168" max="2170" width="5.28515625" bestFit="1" customWidth="1"/>
    <col min="2171" max="2172" width="11.5703125" bestFit="1" customWidth="1"/>
    <col min="2173" max="2173" width="5.28515625" bestFit="1" customWidth="1"/>
    <col min="2174" max="2174" width="13.85546875" bestFit="1" customWidth="1"/>
    <col min="2175" max="2175" width="8.140625" bestFit="1" customWidth="1"/>
    <col min="2176" max="2182" width="3.7109375" bestFit="1" customWidth="1"/>
    <col min="2183" max="2183" width="13.85546875" bestFit="1" customWidth="1"/>
    <col min="2184" max="2191" width="11.5703125" bestFit="1" customWidth="1"/>
    <col min="2192" max="2192" width="13.42578125" bestFit="1" customWidth="1"/>
    <col min="2193" max="2193" width="11.5703125" bestFit="1" customWidth="1"/>
    <col min="2194" max="2194" width="5.28515625" bestFit="1" customWidth="1"/>
    <col min="2195" max="2199" width="11.5703125" bestFit="1" customWidth="1"/>
    <col min="2200" max="2200" width="5.28515625" bestFit="1" customWidth="1"/>
    <col min="2201" max="2201" width="13.85546875" bestFit="1" customWidth="1"/>
    <col min="2202" max="2203" width="11.5703125" bestFit="1" customWidth="1"/>
    <col min="2204" max="2204" width="5.28515625" bestFit="1" customWidth="1"/>
    <col min="2205" max="2206" width="11.5703125" bestFit="1" customWidth="1"/>
    <col min="2207" max="2207" width="5.28515625" bestFit="1" customWidth="1"/>
    <col min="2208" max="2208" width="11.5703125" bestFit="1" customWidth="1"/>
    <col min="2209" max="2209" width="5.28515625" bestFit="1" customWidth="1"/>
    <col min="2210" max="2210" width="13.85546875" bestFit="1" customWidth="1"/>
    <col min="2211" max="2215" width="11.5703125" bestFit="1" customWidth="1"/>
    <col min="2216" max="2216" width="5.28515625" bestFit="1" customWidth="1"/>
    <col min="2217" max="2217" width="11.5703125" bestFit="1" customWidth="1"/>
    <col min="2218" max="2218" width="5.28515625" bestFit="1" customWidth="1"/>
    <col min="2219" max="2219" width="13.85546875" bestFit="1" customWidth="1"/>
    <col min="2220" max="2224" width="11.5703125" bestFit="1" customWidth="1"/>
    <col min="2225" max="2225" width="5.28515625" bestFit="1" customWidth="1"/>
    <col min="2226" max="2227" width="11.5703125" bestFit="1" customWidth="1"/>
    <col min="2228" max="2228" width="13.7109375" bestFit="1" customWidth="1"/>
    <col min="2229" max="2229" width="11.5703125" bestFit="1" customWidth="1"/>
    <col min="2230" max="2230" width="5.28515625" bestFit="1" customWidth="1"/>
    <col min="2231" max="2235" width="11.5703125" bestFit="1" customWidth="1"/>
    <col min="2236" max="2236" width="5.28515625" bestFit="1" customWidth="1"/>
    <col min="2237" max="2237" width="13.85546875" bestFit="1" customWidth="1"/>
    <col min="2238" max="2238" width="8.140625" bestFit="1" customWidth="1"/>
    <col min="2239" max="2245" width="11.5703125" bestFit="1" customWidth="1"/>
    <col min="2246" max="2246" width="13.7109375" bestFit="1" customWidth="1"/>
    <col min="2247" max="2247" width="8.140625" bestFit="1" customWidth="1"/>
    <col min="2248" max="2254" width="3.7109375" bestFit="1" customWidth="1"/>
    <col min="2255" max="2255" width="13.85546875" bestFit="1" customWidth="1"/>
    <col min="2256" max="2263" width="11.5703125" bestFit="1" customWidth="1"/>
    <col min="2264" max="2264" width="13.85546875" bestFit="1" customWidth="1"/>
    <col min="2265" max="2265" width="8.140625" bestFit="1" customWidth="1"/>
    <col min="2266" max="2266" width="11.5703125" bestFit="1" customWidth="1"/>
    <col min="2267" max="2267" width="5.28515625" bestFit="1" customWidth="1"/>
    <col min="2268" max="2269" width="11.5703125" bestFit="1" customWidth="1"/>
    <col min="2270" max="2270" width="5.28515625" bestFit="1" customWidth="1"/>
    <col min="2271" max="2272" width="11.5703125" bestFit="1" customWidth="1"/>
    <col min="2273" max="2273" width="13.7109375" bestFit="1" customWidth="1"/>
    <col min="2274" max="2275" width="11.5703125" bestFit="1" customWidth="1"/>
    <col min="2276" max="2276" width="5.28515625" bestFit="1" customWidth="1"/>
    <col min="2277" max="2278" width="11.5703125" bestFit="1" customWidth="1"/>
    <col min="2279" max="2279" width="5.28515625" bestFit="1" customWidth="1"/>
    <col min="2280" max="2280" width="11.5703125" bestFit="1" customWidth="1"/>
    <col min="2281" max="2281" width="5.28515625" bestFit="1" customWidth="1"/>
    <col min="2282" max="2282" width="13.140625" bestFit="1" customWidth="1"/>
    <col min="2283" max="2284" width="11.5703125" bestFit="1" customWidth="1"/>
    <col min="2285" max="2286" width="5.28515625" bestFit="1" customWidth="1"/>
    <col min="2287" max="2287" width="11.5703125" bestFit="1" customWidth="1"/>
    <col min="2288" max="2288" width="5.28515625" bestFit="1" customWidth="1"/>
    <col min="2289" max="2289" width="11.5703125" bestFit="1" customWidth="1"/>
    <col min="2290" max="2290" width="5.28515625" bestFit="1" customWidth="1"/>
    <col min="2291" max="2291" width="13.7109375" bestFit="1" customWidth="1"/>
    <col min="2292" max="2296" width="11.5703125" bestFit="1" customWidth="1"/>
    <col min="2297" max="2297" width="5.28515625" bestFit="1" customWidth="1"/>
    <col min="2298" max="2298" width="11.5703125" bestFit="1" customWidth="1"/>
    <col min="2299" max="2299" width="5.28515625" bestFit="1" customWidth="1"/>
    <col min="2300" max="2300" width="13.7109375" bestFit="1" customWidth="1"/>
    <col min="2301" max="2301" width="11.5703125" bestFit="1" customWidth="1"/>
    <col min="2302" max="2303" width="5.28515625" bestFit="1" customWidth="1"/>
    <col min="2304" max="2305" width="11.5703125" bestFit="1" customWidth="1"/>
    <col min="2306" max="2306" width="5.28515625" bestFit="1" customWidth="1"/>
    <col min="2307" max="2307" width="11.5703125" bestFit="1" customWidth="1"/>
    <col min="2308" max="2308" width="5.28515625" bestFit="1" customWidth="1"/>
    <col min="2309" max="2309" width="13.7109375" bestFit="1" customWidth="1"/>
    <col min="2310" max="2316" width="11.5703125" bestFit="1" customWidth="1"/>
    <col min="2317" max="2317" width="5.28515625" bestFit="1" customWidth="1"/>
    <col min="2318" max="2318" width="13.42578125" bestFit="1" customWidth="1"/>
    <col min="2319" max="2319" width="8.140625" bestFit="1" customWidth="1"/>
    <col min="2320" max="2326" width="3.7109375" bestFit="1" customWidth="1"/>
    <col min="2327" max="2327" width="13.7109375" bestFit="1" customWidth="1"/>
    <col min="2328" max="2328" width="10" bestFit="1" customWidth="1"/>
    <col min="2329" max="2335" width="11.5703125" bestFit="1" customWidth="1"/>
    <col min="2336" max="2336" width="13.42578125" bestFit="1" customWidth="1"/>
    <col min="2337" max="2338" width="11.5703125" bestFit="1" customWidth="1"/>
    <col min="2339" max="2339" width="5.28515625" bestFit="1" customWidth="1"/>
    <col min="2340" max="2341" width="11.5703125" bestFit="1" customWidth="1"/>
    <col min="2342" max="2342" width="5.28515625" bestFit="1" customWidth="1"/>
    <col min="2343" max="2344" width="11.5703125" bestFit="1" customWidth="1"/>
    <col min="2345" max="2345" width="13.7109375" bestFit="1" customWidth="1"/>
    <col min="2346" max="2346" width="11.5703125" bestFit="1" customWidth="1"/>
    <col min="2347" max="2347" width="5.28515625" bestFit="1" customWidth="1"/>
    <col min="2348" max="2348" width="11.5703125" bestFit="1" customWidth="1"/>
    <col min="2349" max="2349" width="5.28515625" bestFit="1" customWidth="1"/>
    <col min="2350" max="2350" width="11.5703125" bestFit="1" customWidth="1"/>
    <col min="2351" max="2351" width="5.28515625" bestFit="1" customWidth="1"/>
    <col min="2352" max="2353" width="11.5703125" bestFit="1" customWidth="1"/>
    <col min="2354" max="2354" width="13.7109375" bestFit="1" customWidth="1"/>
    <col min="2355" max="2357" width="11.5703125" bestFit="1" customWidth="1"/>
    <col min="2358" max="2358" width="5.28515625" bestFit="1" customWidth="1"/>
    <col min="2359" max="2359" width="11.5703125" bestFit="1" customWidth="1"/>
    <col min="2360" max="2360" width="5.28515625" bestFit="1" customWidth="1"/>
    <col min="2361" max="2362" width="11.5703125" bestFit="1" customWidth="1"/>
    <col min="2363" max="2363" width="13.85546875" bestFit="1" customWidth="1"/>
    <col min="2364" max="2368" width="11.5703125" bestFit="1" customWidth="1"/>
    <col min="2369" max="2369" width="5.28515625" bestFit="1" customWidth="1"/>
    <col min="2370" max="2370" width="11.5703125" bestFit="1" customWidth="1"/>
    <col min="2371" max="2371" width="5.28515625" bestFit="1" customWidth="1"/>
    <col min="2372" max="2372" width="13.42578125" bestFit="1" customWidth="1"/>
    <col min="2373" max="2379" width="11.5703125" bestFit="1" customWidth="1"/>
    <col min="2380" max="2380" width="5.28515625" bestFit="1" customWidth="1"/>
    <col min="2381" max="2381" width="13.85546875" bestFit="1" customWidth="1"/>
    <col min="2382" max="2382" width="8.140625" bestFit="1" customWidth="1"/>
    <col min="2383" max="2386" width="11.5703125" bestFit="1" customWidth="1"/>
    <col min="2387" max="2387" width="5.28515625" bestFit="1" customWidth="1"/>
    <col min="2388" max="2389" width="11.5703125" bestFit="1" customWidth="1"/>
    <col min="2390" max="2390" width="13.85546875" bestFit="1" customWidth="1"/>
    <col min="2391" max="2391" width="8.140625" bestFit="1" customWidth="1"/>
    <col min="2392" max="2398" width="3.7109375" bestFit="1" customWidth="1"/>
    <col min="2399" max="2399" width="13.85546875" bestFit="1" customWidth="1"/>
    <col min="2400" max="2407" width="11.5703125" bestFit="1" customWidth="1"/>
    <col min="2408" max="2408" width="13.7109375" bestFit="1" customWidth="1"/>
    <col min="2409" max="2409" width="8.140625" bestFit="1" customWidth="1"/>
    <col min="2410" max="2410" width="11.5703125" bestFit="1" customWidth="1"/>
    <col min="2411" max="2412" width="5.28515625" bestFit="1" customWidth="1"/>
    <col min="2413" max="2413" width="11.5703125" bestFit="1" customWidth="1"/>
    <col min="2414" max="2414" width="5.28515625" bestFit="1" customWidth="1"/>
    <col min="2415" max="2415" width="11.5703125" bestFit="1" customWidth="1"/>
    <col min="2416" max="2416" width="5.28515625" bestFit="1" customWidth="1"/>
    <col min="2417" max="2417" width="13.85546875" bestFit="1" customWidth="1"/>
    <col min="2418" max="2418" width="8.140625" bestFit="1" customWidth="1"/>
    <col min="2419" max="2422" width="11.5703125" bestFit="1" customWidth="1"/>
    <col min="2423" max="2423" width="5.28515625" bestFit="1" customWidth="1"/>
    <col min="2424" max="2424" width="11.5703125" bestFit="1" customWidth="1"/>
    <col min="2425" max="2425" width="5.28515625" bestFit="1" customWidth="1"/>
    <col min="2426" max="2426" width="13.7109375" bestFit="1" customWidth="1"/>
    <col min="2427" max="2427" width="8.140625" bestFit="1" customWidth="1"/>
    <col min="2428" max="2431" width="11.5703125" bestFit="1" customWidth="1"/>
    <col min="2432" max="2432" width="5.28515625" bestFit="1" customWidth="1"/>
    <col min="2433" max="2434" width="11.5703125" bestFit="1" customWidth="1"/>
    <col min="2435" max="2435" width="13.85546875" bestFit="1" customWidth="1"/>
    <col min="2436" max="2436" width="11.5703125" bestFit="1" customWidth="1"/>
    <col min="2437" max="2437" width="5.28515625" bestFit="1" customWidth="1"/>
    <col min="2438" max="2440" width="11.5703125" bestFit="1" customWidth="1"/>
    <col min="2441" max="2441" width="5.28515625" bestFit="1" customWidth="1"/>
    <col min="2442" max="2442" width="11.5703125" bestFit="1" customWidth="1"/>
    <col min="2443" max="2443" width="5.28515625" bestFit="1" customWidth="1"/>
    <col min="2444" max="2444" width="13.85546875" bestFit="1" customWidth="1"/>
    <col min="2445" max="2446" width="11.5703125" bestFit="1" customWidth="1"/>
    <col min="2447" max="2447" width="5.28515625" bestFit="1" customWidth="1"/>
    <col min="2448" max="2449" width="11.5703125" bestFit="1" customWidth="1"/>
    <col min="2450" max="2450" width="5.28515625" bestFit="1" customWidth="1"/>
    <col min="2451" max="2451" width="11.5703125" bestFit="1" customWidth="1"/>
    <col min="2452" max="2452" width="5.28515625" bestFit="1" customWidth="1"/>
    <col min="2453" max="2453" width="13.7109375" bestFit="1" customWidth="1"/>
    <col min="2454" max="2456" width="11.5703125" bestFit="1" customWidth="1"/>
    <col min="2457" max="2457" width="5.28515625" bestFit="1" customWidth="1"/>
    <col min="2458" max="2460" width="11.5703125" bestFit="1" customWidth="1"/>
    <col min="2461" max="2461" width="5.28515625" bestFit="1" customWidth="1"/>
    <col min="2462" max="2462" width="13.140625" bestFit="1" customWidth="1"/>
    <col min="2463" max="2463" width="8.140625" bestFit="1" customWidth="1"/>
    <col min="2464" max="2470" width="3.7109375" bestFit="1" customWidth="1"/>
    <col min="2471" max="2471" width="13.7109375" bestFit="1" customWidth="1"/>
    <col min="2472" max="2477" width="11.5703125" bestFit="1" customWidth="1"/>
    <col min="2478" max="2478" width="8.42578125" bestFit="1" customWidth="1"/>
    <col min="2479" max="2479" width="11.5703125" bestFit="1" customWidth="1"/>
    <col min="2480" max="2480" width="13.7109375" bestFit="1" customWidth="1"/>
    <col min="2481" max="2483" width="11.5703125" bestFit="1" customWidth="1"/>
    <col min="2484" max="2484" width="5.28515625" bestFit="1" customWidth="1"/>
    <col min="2485" max="2485" width="11.5703125" bestFit="1" customWidth="1"/>
    <col min="2486" max="2486" width="5.28515625" bestFit="1" customWidth="1"/>
    <col min="2487" max="2487" width="11.5703125" bestFit="1" customWidth="1"/>
    <col min="2488" max="2488" width="5.28515625" bestFit="1" customWidth="1"/>
    <col min="2489" max="2489" width="13.7109375" bestFit="1" customWidth="1"/>
    <col min="2490" max="2490" width="8.140625" bestFit="1" customWidth="1"/>
    <col min="2491" max="2494" width="11.5703125" bestFit="1" customWidth="1"/>
    <col min="2495" max="2495" width="5.28515625" bestFit="1" customWidth="1"/>
    <col min="2496" max="2496" width="11.5703125" bestFit="1" customWidth="1"/>
    <col min="2497" max="2497" width="5.28515625" bestFit="1" customWidth="1"/>
    <col min="2498" max="2498" width="13.42578125" bestFit="1" customWidth="1"/>
    <col min="2499" max="2499" width="11.5703125" bestFit="1" customWidth="1"/>
    <col min="2500" max="2500" width="5.28515625" bestFit="1" customWidth="1"/>
    <col min="2501" max="2505" width="11.5703125" bestFit="1" customWidth="1"/>
    <col min="2506" max="2506" width="5.28515625" bestFit="1" customWidth="1"/>
    <col min="2507" max="2507" width="13.7109375" bestFit="1" customWidth="1"/>
    <col min="2508" max="2514" width="11.5703125" bestFit="1" customWidth="1"/>
    <col min="2515" max="2515" width="5.28515625" bestFit="1" customWidth="1"/>
    <col min="2516" max="2516" width="13.42578125" bestFit="1" customWidth="1"/>
    <col min="2517" max="2517" width="11.5703125" bestFit="1" customWidth="1"/>
    <col min="2518" max="2519" width="5.28515625" bestFit="1" customWidth="1"/>
    <col min="2520" max="2521" width="11.5703125" bestFit="1" customWidth="1"/>
    <col min="2522" max="2522" width="5.28515625" bestFit="1" customWidth="1"/>
    <col min="2523" max="2523" width="11.5703125" bestFit="1" customWidth="1"/>
    <col min="2524" max="2524" width="5.28515625" bestFit="1" customWidth="1"/>
    <col min="2525" max="2525" width="13.7109375" bestFit="1" customWidth="1"/>
    <col min="2526" max="2532" width="11.5703125" bestFit="1" customWidth="1"/>
    <col min="2533" max="2533" width="5.28515625" bestFit="1" customWidth="1"/>
    <col min="2534" max="2534" width="13.7109375" bestFit="1" customWidth="1"/>
    <col min="2535" max="2535" width="8.140625" bestFit="1" customWidth="1"/>
    <col min="2536" max="2542" width="3.7109375" bestFit="1" customWidth="1"/>
    <col min="2543" max="2543" width="13.85546875" bestFit="1" customWidth="1"/>
    <col min="2544" max="2549" width="11.5703125" bestFit="1" customWidth="1"/>
    <col min="2550" max="2550" width="8.42578125" bestFit="1" customWidth="1"/>
    <col min="2551" max="2551" width="11.5703125" bestFit="1" customWidth="1"/>
    <col min="2552" max="2552" width="13.42578125" bestFit="1" customWidth="1"/>
    <col min="2553" max="2555" width="11.5703125" bestFit="1" customWidth="1"/>
    <col min="2556" max="2556" width="5.28515625" bestFit="1" customWidth="1"/>
    <col min="2557" max="2560" width="11.5703125" bestFit="1" customWidth="1"/>
    <col min="2561" max="2561" width="13.85546875" bestFit="1" customWidth="1"/>
    <col min="2562" max="2563" width="11.5703125" bestFit="1" customWidth="1"/>
    <col min="2564" max="2564" width="5.28515625" bestFit="1" customWidth="1"/>
    <col min="2565" max="2566" width="11.5703125" bestFit="1" customWidth="1"/>
    <col min="2567" max="2567" width="5.28515625" bestFit="1" customWidth="1"/>
    <col min="2568" max="2569" width="11.5703125" bestFit="1" customWidth="1"/>
    <col min="2570" max="2570" width="13.85546875" bestFit="1" customWidth="1"/>
    <col min="2571" max="2571" width="8.140625" bestFit="1" customWidth="1"/>
    <col min="2572" max="2573" width="11.5703125" bestFit="1" customWidth="1"/>
    <col min="2574" max="2574" width="5.28515625" bestFit="1" customWidth="1"/>
    <col min="2575" max="2575" width="11.5703125" bestFit="1" customWidth="1"/>
    <col min="2576" max="2576" width="5.28515625" bestFit="1" customWidth="1"/>
    <col min="2577" max="2577" width="11.5703125" bestFit="1" customWidth="1"/>
    <col min="2578" max="2578" width="5.28515625" bestFit="1" customWidth="1"/>
    <col min="2579" max="2579" width="13.85546875" bestFit="1" customWidth="1"/>
    <col min="2580" max="2581" width="11.5703125" bestFit="1" customWidth="1"/>
    <col min="2582" max="2583" width="5.28515625" bestFit="1" customWidth="1"/>
    <col min="2584" max="2587" width="11.5703125" bestFit="1" customWidth="1"/>
    <col min="2588" max="2588" width="13.7109375" bestFit="1" customWidth="1"/>
    <col min="2589" max="2589" width="8.140625" bestFit="1" customWidth="1"/>
    <col min="2590" max="2590" width="5.28515625" bestFit="1" customWidth="1"/>
    <col min="2591" max="2596" width="11.5703125" bestFit="1" customWidth="1"/>
    <col min="2597" max="2597" width="13.85546875" bestFit="1" customWidth="1"/>
    <col min="2598" max="2604" width="11.5703125" bestFit="1" customWidth="1"/>
    <col min="2605" max="2605" width="5.28515625" bestFit="1" customWidth="1"/>
    <col min="2606" max="2606" width="13.7109375" bestFit="1" customWidth="1"/>
    <col min="2607" max="2607" width="8.140625" bestFit="1" customWidth="1"/>
    <col min="2608" max="2614" width="3.7109375" bestFit="1" customWidth="1"/>
    <col min="2615" max="2615" width="13.85546875" bestFit="1" customWidth="1"/>
    <col min="2616" max="2617" width="11.5703125" bestFit="1" customWidth="1"/>
    <col min="2618" max="2618" width="10" bestFit="1" customWidth="1"/>
    <col min="2619" max="2623" width="11.5703125" bestFit="1" customWidth="1"/>
    <col min="2624" max="2624" width="13.85546875" bestFit="1" customWidth="1"/>
    <col min="2625" max="2626" width="11.5703125" bestFit="1" customWidth="1"/>
    <col min="2627" max="2628" width="5.28515625" bestFit="1" customWidth="1"/>
    <col min="2629" max="2629" width="11.5703125" bestFit="1" customWidth="1"/>
    <col min="2630" max="2630" width="5.28515625" bestFit="1" customWidth="1"/>
    <col min="2631" max="2631" width="11.5703125" bestFit="1" customWidth="1"/>
    <col min="2632" max="2632" width="5.28515625" bestFit="1" customWidth="1"/>
    <col min="2633" max="2633" width="13.85546875" bestFit="1" customWidth="1"/>
    <col min="2634" max="2638" width="11.5703125" bestFit="1" customWidth="1"/>
    <col min="2639" max="2639" width="5.28515625" bestFit="1" customWidth="1"/>
    <col min="2640" max="2640" width="11.5703125" bestFit="1" customWidth="1"/>
    <col min="2641" max="2641" width="5.28515625" bestFit="1" customWidth="1"/>
    <col min="2642" max="2642" width="13.42578125" bestFit="1" customWidth="1"/>
    <col min="2643" max="2649" width="11.5703125" bestFit="1" customWidth="1"/>
    <col min="2650" max="2650" width="5.28515625" bestFit="1" customWidth="1"/>
    <col min="2651" max="2651" width="13.85546875" bestFit="1" customWidth="1"/>
    <col min="2652" max="2652" width="8.140625" bestFit="1" customWidth="1"/>
    <col min="2653" max="2653" width="5.28515625" bestFit="1" customWidth="1"/>
    <col min="2654" max="2658" width="11.5703125" bestFit="1" customWidth="1"/>
    <col min="2659" max="2659" width="5.28515625" bestFit="1" customWidth="1"/>
    <col min="2660" max="2660" width="13.85546875" bestFit="1" customWidth="1"/>
    <col min="2661" max="2668" width="11.5703125" bestFit="1" customWidth="1"/>
    <col min="2669" max="2669" width="13.85546875" bestFit="1" customWidth="1"/>
    <col min="2670" max="2670" width="11.5703125" bestFit="1" customWidth="1"/>
    <col min="2671" max="2671" width="5.28515625" bestFit="1" customWidth="1"/>
    <col min="2672" max="2674" width="11.5703125" bestFit="1" customWidth="1"/>
    <col min="2675" max="2675" width="5.28515625" bestFit="1" customWidth="1"/>
    <col min="2676" max="2676" width="11.5703125" bestFit="1" customWidth="1"/>
    <col min="2677" max="2677" width="5.28515625" bestFit="1" customWidth="1"/>
    <col min="2678" max="2678" width="13.7109375" bestFit="1" customWidth="1"/>
    <col min="2679" max="2679" width="8.140625" bestFit="1" customWidth="1"/>
    <col min="2680" max="2686" width="3.7109375" bestFit="1" customWidth="1"/>
    <col min="2687" max="2687" width="13.85546875" bestFit="1" customWidth="1"/>
    <col min="2688" max="2690" width="11.5703125" bestFit="1" customWidth="1"/>
    <col min="2691" max="2692" width="10" bestFit="1" customWidth="1"/>
    <col min="2693" max="2695" width="11.5703125" bestFit="1" customWidth="1"/>
    <col min="2696" max="2696" width="13.7109375" bestFit="1" customWidth="1"/>
    <col min="2697" max="2698" width="11.5703125" bestFit="1" customWidth="1"/>
    <col min="2699" max="2699" width="5.28515625" bestFit="1" customWidth="1"/>
    <col min="2700" max="2703" width="11.5703125" bestFit="1" customWidth="1"/>
    <col min="2704" max="2704" width="5.28515625" bestFit="1" customWidth="1"/>
    <col min="2705" max="2705" width="13.85546875" bestFit="1" customWidth="1"/>
    <col min="2706" max="2712" width="11.5703125" bestFit="1" customWidth="1"/>
    <col min="2713" max="2713" width="5.28515625" bestFit="1" customWidth="1"/>
    <col min="2714" max="2714" width="13.85546875" bestFit="1" customWidth="1"/>
    <col min="2715" max="2715" width="8.140625" bestFit="1" customWidth="1"/>
    <col min="2716" max="2719" width="11.5703125" bestFit="1" customWidth="1"/>
    <col min="2720" max="2720" width="5.28515625" bestFit="1" customWidth="1"/>
    <col min="2721" max="2721" width="11.5703125" bestFit="1" customWidth="1"/>
    <col min="2722" max="2722" width="5.28515625" bestFit="1" customWidth="1"/>
    <col min="2723" max="2723" width="13.85546875" bestFit="1" customWidth="1"/>
    <col min="2724" max="2728" width="11.5703125" bestFit="1" customWidth="1"/>
    <col min="2729" max="2729" width="5.28515625" bestFit="1" customWidth="1"/>
    <col min="2730" max="2731" width="11.5703125" bestFit="1" customWidth="1"/>
    <col min="2732" max="2732" width="13.42578125" bestFit="1" customWidth="1"/>
    <col min="2733" max="2733" width="8.140625" bestFit="1" customWidth="1"/>
    <col min="2734" max="2734" width="5.28515625" bestFit="1" customWidth="1"/>
    <col min="2735" max="2737" width="11.5703125" bestFit="1" customWidth="1"/>
    <col min="2738" max="2738" width="5.28515625" bestFit="1" customWidth="1"/>
    <col min="2739" max="2739" width="11.5703125" bestFit="1" customWidth="1"/>
    <col min="2740" max="2740" width="5.28515625" bestFit="1" customWidth="1"/>
    <col min="2741" max="2741" width="13.85546875" bestFit="1" customWidth="1"/>
    <col min="2742" max="2749" width="11.5703125" bestFit="1" customWidth="1"/>
    <col min="2750" max="2750" width="13.85546875" bestFit="1" customWidth="1"/>
    <col min="2751" max="2751" width="8.140625" bestFit="1" customWidth="1"/>
    <col min="2752" max="2758" width="3.7109375" bestFit="1" customWidth="1"/>
    <col min="2759" max="2759" width="13.85546875" bestFit="1" customWidth="1"/>
    <col min="2760" max="2767" width="11.5703125" bestFit="1" customWidth="1"/>
    <col min="2768" max="2768" width="13.7109375" bestFit="1" customWidth="1"/>
    <col min="2769" max="2770" width="11.5703125" bestFit="1" customWidth="1"/>
    <col min="2771" max="2771" width="5.28515625" bestFit="1" customWidth="1"/>
    <col min="2772" max="2776" width="11.5703125" bestFit="1" customWidth="1"/>
    <col min="2777" max="2777" width="13.85546875" bestFit="1" customWidth="1"/>
    <col min="2778" max="2778" width="11.5703125" bestFit="1" customWidth="1"/>
    <col min="2779" max="2779" width="5.28515625" bestFit="1" customWidth="1"/>
    <col min="2780" max="2784" width="11.5703125" bestFit="1" customWidth="1"/>
    <col min="2785" max="2785" width="5.28515625" bestFit="1" customWidth="1"/>
    <col min="2786" max="2786" width="13.7109375" bestFit="1" customWidth="1"/>
    <col min="2787" max="2788" width="11.5703125" bestFit="1" customWidth="1"/>
    <col min="2789" max="2789" width="5.28515625" bestFit="1" customWidth="1"/>
    <col min="2790" max="2791" width="11.5703125" bestFit="1" customWidth="1"/>
    <col min="2792" max="2792" width="5.28515625" bestFit="1" customWidth="1"/>
    <col min="2793" max="2793" width="11.5703125" bestFit="1" customWidth="1"/>
    <col min="2794" max="2794" width="5.28515625" bestFit="1" customWidth="1"/>
    <col min="2795" max="2795" width="13.85546875" bestFit="1" customWidth="1"/>
    <col min="2796" max="2800" width="11.5703125" bestFit="1" customWidth="1"/>
    <col min="2801" max="2801" width="5.28515625" bestFit="1" customWidth="1"/>
    <col min="2802" max="2802" width="11.5703125" bestFit="1" customWidth="1"/>
    <col min="2803" max="2803" width="5.28515625" bestFit="1" customWidth="1"/>
    <col min="2804" max="2804" width="13.85546875" bestFit="1" customWidth="1"/>
    <col min="2805" max="2805" width="8.140625" bestFit="1" customWidth="1"/>
    <col min="2806" max="2809" width="11.5703125" bestFit="1" customWidth="1"/>
    <col min="2810" max="2810" width="5.28515625" bestFit="1" customWidth="1"/>
    <col min="2811" max="2812" width="11.5703125" bestFit="1" customWidth="1"/>
    <col min="2813" max="2813" width="13.42578125" bestFit="1" customWidth="1"/>
    <col min="2814" max="2814" width="8.140625" bestFit="1" customWidth="1"/>
    <col min="2815" max="2818" width="11.5703125" bestFit="1" customWidth="1"/>
    <col min="2819" max="2819" width="5.28515625" bestFit="1" customWidth="1"/>
    <col min="2820" max="2820" width="11.5703125" bestFit="1" customWidth="1"/>
    <col min="2821" max="2821" width="5.28515625" bestFit="1" customWidth="1"/>
    <col min="2822" max="2822" width="13.140625" bestFit="1" customWidth="1"/>
    <col min="2823" max="2823" width="8.140625" bestFit="1" customWidth="1"/>
    <col min="2824" max="2830" width="3.7109375" bestFit="1" customWidth="1"/>
    <col min="2831" max="2831" width="13.42578125" bestFit="1" customWidth="1"/>
    <col min="2832" max="2835" width="11.5703125" bestFit="1" customWidth="1"/>
    <col min="2836" max="2836" width="10" bestFit="1" customWidth="1"/>
    <col min="2837" max="2838" width="11.5703125" bestFit="1" customWidth="1"/>
    <col min="2839" max="2839" width="10" bestFit="1" customWidth="1"/>
    <col min="2840" max="2840" width="13.42578125" bestFit="1" customWidth="1"/>
    <col min="2841" max="2841" width="11.5703125" bestFit="1" customWidth="1"/>
    <col min="2842" max="2842" width="5.28515625" bestFit="1" customWidth="1"/>
    <col min="2843" max="2844" width="11.5703125" bestFit="1" customWidth="1"/>
    <col min="2845" max="2846" width="5.28515625" bestFit="1" customWidth="1"/>
    <col min="2847" max="2848" width="11.5703125" bestFit="1" customWidth="1"/>
    <col min="2849" max="2849" width="13.42578125" bestFit="1" customWidth="1"/>
    <col min="2850" max="2850" width="11.5703125" bestFit="1" customWidth="1"/>
    <col min="2851" max="2851" width="5.28515625" bestFit="1" customWidth="1"/>
    <col min="2852" max="2854" width="11.5703125" bestFit="1" customWidth="1"/>
    <col min="2855" max="2855" width="5.28515625" bestFit="1" customWidth="1"/>
    <col min="2856" max="2856" width="11.5703125" bestFit="1" customWidth="1"/>
    <col min="2857" max="2857" width="5.28515625" bestFit="1" customWidth="1"/>
    <col min="2858" max="2858" width="13.140625" bestFit="1" customWidth="1"/>
    <col min="2859" max="2859" width="11.5703125" bestFit="1" customWidth="1"/>
    <col min="2860" max="2860" width="5.28515625" bestFit="1" customWidth="1"/>
    <col min="2861" max="2865" width="11.5703125" bestFit="1" customWidth="1"/>
    <col min="2866" max="2866" width="5.28515625" bestFit="1" customWidth="1"/>
    <col min="2867" max="2867" width="13.42578125" bestFit="1" customWidth="1"/>
    <col min="2868" max="2874" width="11.5703125" bestFit="1" customWidth="1"/>
    <col min="2875" max="2875" width="5.28515625" bestFit="1" customWidth="1"/>
    <col min="2876" max="2876" width="13.140625" bestFit="1" customWidth="1"/>
    <col min="2877" max="2877" width="8.140625" bestFit="1" customWidth="1"/>
    <col min="2878" max="2881" width="11.5703125" bestFit="1" customWidth="1"/>
    <col min="2882" max="2882" width="5.28515625" bestFit="1" customWidth="1"/>
    <col min="2883" max="2883" width="11.5703125" bestFit="1" customWidth="1"/>
    <col min="2884" max="2884" width="5.28515625" bestFit="1" customWidth="1"/>
    <col min="2885" max="2885" width="13.42578125" bestFit="1" customWidth="1"/>
    <col min="2886" max="2886" width="8.140625" bestFit="1" customWidth="1"/>
    <col min="2887" max="2890" width="11.5703125" bestFit="1" customWidth="1"/>
    <col min="2891" max="2891" width="5.28515625" bestFit="1" customWidth="1"/>
    <col min="2892" max="2893" width="11.5703125" bestFit="1" customWidth="1"/>
    <col min="2894" max="2894" width="13.42578125" bestFit="1" customWidth="1"/>
    <col min="2895" max="2895" width="8.140625" bestFit="1" customWidth="1"/>
    <col min="2896" max="2902" width="3.7109375" bestFit="1" customWidth="1"/>
    <col min="2903" max="2903" width="13.85546875" bestFit="1" customWidth="1"/>
    <col min="2904" max="2904" width="10" bestFit="1" customWidth="1"/>
    <col min="2905" max="2907" width="11.5703125" bestFit="1" customWidth="1"/>
    <col min="2908" max="2908" width="10" bestFit="1" customWidth="1"/>
    <col min="2909" max="2911" width="11.5703125" bestFit="1" customWidth="1"/>
    <col min="2912" max="2912" width="13.42578125" bestFit="1" customWidth="1"/>
    <col min="2913" max="2914" width="11.5703125" bestFit="1" customWidth="1"/>
    <col min="2915" max="2916" width="5.28515625" bestFit="1" customWidth="1"/>
    <col min="2917" max="2917" width="11.5703125" bestFit="1" customWidth="1"/>
    <col min="2918" max="2918" width="5.28515625" bestFit="1" customWidth="1"/>
    <col min="2919" max="2920" width="11.5703125" bestFit="1" customWidth="1"/>
    <col min="2921" max="2921" width="13.85546875" bestFit="1" customWidth="1"/>
    <col min="2922" max="2926" width="11.5703125" bestFit="1" customWidth="1"/>
    <col min="2927" max="2927" width="5.28515625" bestFit="1" customWidth="1"/>
    <col min="2928" max="2929" width="11.5703125" bestFit="1" customWidth="1"/>
    <col min="2930" max="2930" width="13.85546875" bestFit="1" customWidth="1"/>
    <col min="2931" max="2932" width="11.5703125" bestFit="1" customWidth="1"/>
    <col min="2933" max="2933" width="5.28515625" bestFit="1" customWidth="1"/>
    <col min="2934" max="2935" width="11.5703125" bestFit="1" customWidth="1"/>
    <col min="2936" max="2936" width="5.28515625" bestFit="1" customWidth="1"/>
    <col min="2937" max="2938" width="11.5703125" bestFit="1" customWidth="1"/>
    <col min="2939" max="2939" width="13.85546875" bestFit="1" customWidth="1"/>
    <col min="2940" max="2944" width="11.5703125" bestFit="1" customWidth="1"/>
    <col min="2945" max="2945" width="5.28515625" bestFit="1" customWidth="1"/>
    <col min="2946" max="2947" width="11.5703125" bestFit="1" customWidth="1"/>
    <col min="2948" max="2948" width="13.7109375" bestFit="1" customWidth="1"/>
    <col min="2949" max="2949" width="11.5703125" bestFit="1" customWidth="1"/>
    <col min="2950" max="2950" width="5.28515625" bestFit="1" customWidth="1"/>
    <col min="2951" max="2956" width="11.5703125" bestFit="1" customWidth="1"/>
    <col min="2957" max="2957" width="13.85546875" bestFit="1" customWidth="1"/>
    <col min="2958" max="2958" width="8.140625" bestFit="1" customWidth="1"/>
    <col min="2959" max="2959" width="5.28515625" bestFit="1" customWidth="1"/>
    <col min="2960" max="2962" width="11.5703125" bestFit="1" customWidth="1"/>
    <col min="2963" max="2963" width="5.28515625" bestFit="1" customWidth="1"/>
    <col min="2964" max="2965" width="11.5703125" bestFit="1" customWidth="1"/>
    <col min="2966" max="2966" width="13.7109375" bestFit="1" customWidth="1"/>
    <col min="2967" max="2967" width="8.140625" bestFit="1" customWidth="1"/>
    <col min="2968" max="2974" width="3.7109375" bestFit="1" customWidth="1"/>
    <col min="2975" max="2975" width="13.85546875" bestFit="1" customWidth="1"/>
    <col min="2976" max="2976" width="11.5703125" bestFit="1" customWidth="1"/>
    <col min="2977" max="2977" width="10" bestFit="1" customWidth="1"/>
    <col min="2978" max="2978" width="11.5703125" bestFit="1" customWidth="1"/>
    <col min="2979" max="2979" width="10" bestFit="1" customWidth="1"/>
    <col min="2980" max="2982" width="11.5703125" bestFit="1" customWidth="1"/>
    <col min="2983" max="2983" width="10" bestFit="1" customWidth="1"/>
    <col min="2984" max="2984" width="13.85546875" bestFit="1" customWidth="1"/>
    <col min="2985" max="2986" width="11.5703125" bestFit="1" customWidth="1"/>
    <col min="2987" max="2987" width="5.28515625" bestFit="1" customWidth="1"/>
    <col min="2988" max="2989" width="11.5703125" bestFit="1" customWidth="1"/>
    <col min="2990" max="2990" width="5.28515625" bestFit="1" customWidth="1"/>
    <col min="2991" max="2991" width="11.5703125" bestFit="1" customWidth="1"/>
    <col min="2992" max="2992" width="5.28515625" bestFit="1" customWidth="1"/>
    <col min="2993" max="2993" width="13.85546875" bestFit="1" customWidth="1"/>
    <col min="2994" max="2994" width="8.140625" bestFit="1" customWidth="1"/>
    <col min="2995" max="2995" width="11.5703125" bestFit="1" customWidth="1"/>
    <col min="2996" max="2996" width="5.28515625" bestFit="1" customWidth="1"/>
    <col min="2997" max="2998" width="11.5703125" bestFit="1" customWidth="1"/>
    <col min="2999" max="2999" width="5.28515625" bestFit="1" customWidth="1"/>
    <col min="3000" max="3001" width="11.5703125" bestFit="1" customWidth="1"/>
    <col min="3002" max="3002" width="13.42578125" bestFit="1" customWidth="1"/>
    <col min="3003" max="3009" width="11.5703125" bestFit="1" customWidth="1"/>
    <col min="3010" max="3010" width="5.28515625" bestFit="1" customWidth="1"/>
    <col min="3011" max="3011" width="13.85546875" bestFit="1" customWidth="1"/>
    <col min="3012" max="3012" width="8.140625" bestFit="1" customWidth="1"/>
    <col min="3013" max="3019" width="11.5703125" bestFit="1" customWidth="1"/>
    <col min="3020" max="3020" width="13.85546875" bestFit="1" customWidth="1"/>
    <col min="3021" max="3021" width="11.5703125" bestFit="1" customWidth="1"/>
    <col min="3022" max="3022" width="5.28515625" bestFit="1" customWidth="1"/>
    <col min="3023" max="3028" width="11.5703125" bestFit="1" customWidth="1"/>
    <col min="3029" max="3029" width="13.85546875" bestFit="1" customWidth="1"/>
    <col min="3030" max="3036" width="11.5703125" bestFit="1" customWidth="1"/>
    <col min="3037" max="3037" width="5.28515625" bestFit="1" customWidth="1"/>
    <col min="3038" max="3038" width="13.7109375" bestFit="1" customWidth="1"/>
    <col min="3039" max="3039" width="8.140625" bestFit="1" customWidth="1"/>
    <col min="3040" max="3046" width="3.7109375" bestFit="1" customWidth="1"/>
    <col min="3047" max="3047" width="13.85546875" bestFit="1" customWidth="1"/>
    <col min="3048" max="3055" width="11.5703125" bestFit="1" customWidth="1"/>
    <col min="3056" max="3056" width="13.7109375" bestFit="1" customWidth="1"/>
    <col min="3057" max="3057" width="11.5703125" bestFit="1" customWidth="1"/>
    <col min="3058" max="3058" width="5.28515625" bestFit="1" customWidth="1"/>
    <col min="3059" max="3061" width="11.5703125" bestFit="1" customWidth="1"/>
    <col min="3062" max="3062" width="5.28515625" bestFit="1" customWidth="1"/>
    <col min="3063" max="3063" width="11.5703125" bestFit="1" customWidth="1"/>
    <col min="3064" max="3064" width="5.28515625" bestFit="1" customWidth="1"/>
    <col min="3065" max="3065" width="13.85546875" bestFit="1" customWidth="1"/>
    <col min="3066" max="3073" width="11.5703125" bestFit="1" customWidth="1"/>
    <col min="3074" max="3074" width="13.85546875" bestFit="1" customWidth="1"/>
    <col min="3075" max="3077" width="11.5703125" bestFit="1" customWidth="1"/>
    <col min="3078" max="3080" width="5.28515625" bestFit="1" customWidth="1"/>
    <col min="3081" max="3081" width="11.5703125" bestFit="1" customWidth="1"/>
    <col min="3082" max="3082" width="5.28515625" bestFit="1" customWidth="1"/>
    <col min="3083" max="3083" width="13.85546875" bestFit="1" customWidth="1"/>
    <col min="3084" max="3088" width="11.5703125" bestFit="1" customWidth="1"/>
    <col min="3089" max="3089" width="10" bestFit="1" customWidth="1"/>
    <col min="3090" max="3091" width="11.5703125" bestFit="1" customWidth="1"/>
    <col min="3092" max="3092" width="13.42578125" bestFit="1" customWidth="1"/>
    <col min="3093" max="3093" width="11.5703125" bestFit="1" customWidth="1"/>
    <col min="3094" max="3094" width="5.28515625" bestFit="1" customWidth="1"/>
    <col min="3095" max="3097" width="11.5703125" bestFit="1" customWidth="1"/>
    <col min="3098" max="3098" width="5.28515625" bestFit="1" customWidth="1"/>
    <col min="3099" max="3100" width="11.5703125" bestFit="1" customWidth="1"/>
    <col min="3101" max="3101" width="13.85546875" bestFit="1" customWidth="1"/>
    <col min="3102" max="3103" width="11.5703125" bestFit="1" customWidth="1"/>
    <col min="3104" max="3104" width="5.28515625" bestFit="1" customWidth="1"/>
    <col min="3105" max="3106" width="11.5703125" bestFit="1" customWidth="1"/>
    <col min="3107" max="3108" width="5.28515625" bestFit="1" customWidth="1"/>
    <col min="3109" max="3109" width="11.5703125" bestFit="1" customWidth="1"/>
    <col min="3110" max="3110" width="13.85546875" bestFit="1" customWidth="1"/>
    <col min="3111" max="3111" width="8.140625" bestFit="1" customWidth="1"/>
    <col min="3112" max="3118" width="3.7109375" bestFit="1" customWidth="1"/>
    <col min="3119" max="3119" width="13.85546875" bestFit="1" customWidth="1"/>
    <col min="3120" max="3122" width="10" bestFit="1" customWidth="1"/>
    <col min="3123" max="3124" width="11.5703125" bestFit="1" customWidth="1"/>
    <col min="3125" max="3125" width="10" bestFit="1" customWidth="1"/>
    <col min="3126" max="3127" width="11.5703125" bestFit="1" customWidth="1"/>
    <col min="3128" max="3128" width="13.7109375" bestFit="1" customWidth="1"/>
    <col min="3129" max="3129" width="11.5703125" bestFit="1" customWidth="1"/>
    <col min="3130" max="3130" width="5.28515625" bestFit="1" customWidth="1"/>
    <col min="3131" max="3133" width="11.5703125" bestFit="1" customWidth="1"/>
    <col min="3134" max="3134" width="5.28515625" bestFit="1" customWidth="1"/>
    <col min="3135" max="3136" width="11.5703125" bestFit="1" customWidth="1"/>
    <col min="3137" max="3137" width="13.85546875" bestFit="1" customWidth="1"/>
    <col min="3138" max="3138" width="11.5703125" bestFit="1" customWidth="1"/>
    <col min="3139" max="3139" width="5.28515625" bestFit="1" customWidth="1"/>
    <col min="3140" max="3145" width="11.5703125" bestFit="1" customWidth="1"/>
    <col min="3146" max="3146" width="13.7109375" bestFit="1" customWidth="1"/>
    <col min="3147" max="3147" width="11.5703125" bestFit="1" customWidth="1"/>
    <col min="3148" max="3149" width="5.28515625" bestFit="1" customWidth="1"/>
    <col min="3150" max="3151" width="11.5703125" bestFit="1" customWidth="1"/>
    <col min="3152" max="3152" width="5.28515625" bestFit="1" customWidth="1"/>
    <col min="3153" max="3153" width="11.5703125" bestFit="1" customWidth="1"/>
    <col min="3154" max="3154" width="5.28515625" bestFit="1" customWidth="1"/>
    <col min="3155" max="3155" width="13.85546875" bestFit="1" customWidth="1"/>
    <col min="3156" max="3156" width="11.5703125" bestFit="1" customWidth="1"/>
    <col min="3157" max="3157" width="5.28515625" bestFit="1" customWidth="1"/>
    <col min="3158" max="3162" width="11.5703125" bestFit="1" customWidth="1"/>
    <col min="3163" max="3163" width="5.28515625" bestFit="1" customWidth="1"/>
    <col min="3164" max="3164" width="13.85546875" bestFit="1" customWidth="1"/>
    <col min="3165" max="3165" width="11.5703125" bestFit="1" customWidth="1"/>
    <col min="3166" max="3166" width="5.28515625" bestFit="1" customWidth="1"/>
    <col min="3167" max="3171" width="11.5703125" bestFit="1" customWidth="1"/>
    <col min="3172" max="3172" width="5.28515625" bestFit="1" customWidth="1"/>
    <col min="3173" max="3173" width="13.7109375" bestFit="1" customWidth="1"/>
    <col min="3174" max="3174" width="8.140625" bestFit="1" customWidth="1"/>
    <col min="3175" max="3176" width="5.28515625" bestFit="1" customWidth="1"/>
    <col min="3177" max="3180" width="11.5703125" bestFit="1" customWidth="1"/>
    <col min="3181" max="3181" width="5.28515625" bestFit="1" customWidth="1"/>
    <col min="3182" max="3182" width="13.140625" bestFit="1" customWidth="1"/>
    <col min="3183" max="3183" width="8.140625" bestFit="1" customWidth="1"/>
    <col min="3184" max="3190" width="3.7109375" bestFit="1" customWidth="1"/>
    <col min="3191" max="3191" width="13.7109375" bestFit="1" customWidth="1"/>
    <col min="3192" max="3193" width="11.5703125" bestFit="1" customWidth="1"/>
    <col min="3194" max="3194" width="10" bestFit="1" customWidth="1"/>
    <col min="3195" max="3196" width="11.5703125" bestFit="1" customWidth="1"/>
    <col min="3197" max="3197" width="8.42578125" bestFit="1" customWidth="1"/>
    <col min="3198" max="3199" width="11.5703125" bestFit="1" customWidth="1"/>
    <col min="3200" max="3200" width="13.7109375" bestFit="1" customWidth="1"/>
    <col min="3201" max="3208" width="11.5703125" bestFit="1" customWidth="1"/>
    <col min="3209" max="3209" width="13.7109375" bestFit="1" customWidth="1"/>
    <col min="3210" max="3210" width="11.5703125" bestFit="1" customWidth="1"/>
    <col min="3211" max="3211" width="5.28515625" bestFit="1" customWidth="1"/>
    <col min="3212" max="3214" width="11.5703125" bestFit="1" customWidth="1"/>
    <col min="3215" max="3215" width="5.28515625" bestFit="1" customWidth="1"/>
    <col min="3216" max="3216" width="11.5703125" bestFit="1" customWidth="1"/>
    <col min="3217" max="3217" width="5.28515625" bestFit="1" customWidth="1"/>
    <col min="3218" max="3218" width="13.42578125" bestFit="1" customWidth="1"/>
    <col min="3219" max="3219" width="11.5703125" bestFit="1" customWidth="1"/>
    <col min="3220" max="3220" width="5.28515625" bestFit="1" customWidth="1"/>
    <col min="3221" max="3223" width="11.5703125" bestFit="1" customWidth="1"/>
    <col min="3224" max="3224" width="5.28515625" bestFit="1" customWidth="1"/>
    <col min="3225" max="3226" width="11.5703125" bestFit="1" customWidth="1"/>
    <col min="3227" max="3227" width="13.7109375" bestFit="1" customWidth="1"/>
    <col min="3228" max="3232" width="11.5703125" bestFit="1" customWidth="1"/>
    <col min="3233" max="3233" width="5.28515625" bestFit="1" customWidth="1"/>
    <col min="3234" max="3235" width="11.5703125" bestFit="1" customWidth="1"/>
    <col min="3236" max="3236" width="13.42578125" bestFit="1" customWidth="1"/>
    <col min="3237" max="3237" width="11.5703125" bestFit="1" customWidth="1"/>
    <col min="3238" max="3238" width="5.28515625" bestFit="1" customWidth="1"/>
    <col min="3239" max="3240" width="11.5703125" bestFit="1" customWidth="1"/>
    <col min="3241" max="3242" width="5.28515625" bestFit="1" customWidth="1"/>
    <col min="3243" max="3244" width="11.5703125" bestFit="1" customWidth="1"/>
    <col min="3245" max="3245" width="13.7109375" bestFit="1" customWidth="1"/>
    <col min="3246" max="3249" width="11.5703125" bestFit="1" customWidth="1"/>
    <col min="3250" max="3251" width="5.28515625" bestFit="1" customWidth="1"/>
    <col min="3252" max="3252" width="11.5703125" bestFit="1" customWidth="1"/>
    <col min="3253" max="3253" width="5.28515625" bestFit="1" customWidth="1"/>
    <col min="3254" max="3254" width="13.7109375" bestFit="1" customWidth="1"/>
    <col min="3255" max="3255" width="8.140625" bestFit="1" customWidth="1"/>
    <col min="3256" max="3262" width="3.7109375" bestFit="1" customWidth="1"/>
    <col min="3263" max="3263" width="13.85546875" bestFit="1" customWidth="1"/>
    <col min="3264" max="3271" width="11.5703125" bestFit="1" customWidth="1"/>
    <col min="3272" max="3272" width="13.42578125" bestFit="1" customWidth="1"/>
    <col min="3273" max="3273" width="11.5703125" bestFit="1" customWidth="1"/>
    <col min="3274" max="3274" width="5.28515625" bestFit="1" customWidth="1"/>
    <col min="3275" max="3275" width="11.5703125" bestFit="1" customWidth="1"/>
    <col min="3276" max="3276" width="10" bestFit="1" customWidth="1"/>
    <col min="3277" max="3279" width="11.5703125" bestFit="1" customWidth="1"/>
    <col min="3280" max="3280" width="5.28515625" bestFit="1" customWidth="1"/>
    <col min="3281" max="3281" width="13.85546875" bestFit="1" customWidth="1"/>
    <col min="3282" max="3284" width="11.5703125" bestFit="1" customWidth="1"/>
    <col min="3285" max="3285" width="5.28515625" bestFit="1" customWidth="1"/>
    <col min="3286" max="3286" width="11.5703125" bestFit="1" customWidth="1"/>
    <col min="3287" max="3287" width="13.140625" bestFit="1" customWidth="1"/>
    <col min="3288" max="3289" width="11.5703125" bestFit="1" customWidth="1"/>
    <col min="3290" max="3290" width="13.85546875" bestFit="1" customWidth="1"/>
    <col min="3291" max="3291" width="8.140625" bestFit="1" customWidth="1"/>
    <col min="3292" max="3292" width="5.28515625" bestFit="1" customWidth="1"/>
    <col min="3293" max="3293" width="10" bestFit="1" customWidth="1"/>
    <col min="3294" max="3295" width="11.5703125" bestFit="1" customWidth="1"/>
    <col min="3296" max="3296" width="5.28515625" bestFit="1" customWidth="1"/>
    <col min="3297" max="3297" width="11.5703125" bestFit="1" customWidth="1"/>
    <col min="3298" max="3298" width="5.28515625" bestFit="1" customWidth="1"/>
    <col min="3299" max="3299" width="13.85546875" bestFit="1" customWidth="1"/>
    <col min="3300" max="3300" width="8.140625" bestFit="1" customWidth="1"/>
    <col min="3301" max="3301" width="11.5703125" bestFit="1" customWidth="1"/>
    <col min="3302" max="3302" width="10" bestFit="1" customWidth="1"/>
    <col min="3303" max="3303" width="5.28515625" bestFit="1" customWidth="1"/>
    <col min="3304" max="3306" width="11.5703125" bestFit="1" customWidth="1"/>
    <col min="3307" max="3307" width="5.28515625" bestFit="1" customWidth="1"/>
    <col min="3308" max="3308" width="13.7109375" bestFit="1" customWidth="1"/>
    <col min="3309" max="3309" width="11.5703125" bestFit="1" customWidth="1"/>
    <col min="3310" max="3310" width="5.28515625" bestFit="1" customWidth="1"/>
    <col min="3311" max="3311" width="11.5703125" bestFit="1" customWidth="1"/>
    <col min="3312" max="3312" width="5.28515625" bestFit="1" customWidth="1"/>
    <col min="3313" max="3313" width="11.5703125" bestFit="1" customWidth="1"/>
    <col min="3314" max="3314" width="5.28515625" bestFit="1" customWidth="1"/>
    <col min="3315" max="3315" width="11.5703125" bestFit="1" customWidth="1"/>
    <col min="3316" max="3316" width="5.28515625" bestFit="1" customWidth="1"/>
    <col min="3317" max="3317" width="13.85546875" bestFit="1" customWidth="1"/>
    <col min="3318" max="3318" width="8.140625" bestFit="1" customWidth="1"/>
    <col min="3319" max="3324" width="11.5703125" bestFit="1" customWidth="1"/>
    <col min="3325" max="3325" width="5.28515625" bestFit="1" customWidth="1"/>
    <col min="3326" max="3326" width="13.7109375" bestFit="1" customWidth="1"/>
    <col min="3327" max="3327" width="8.140625" bestFit="1" customWidth="1"/>
    <col min="3328" max="3334" width="3.7109375" bestFit="1" customWidth="1"/>
    <col min="3335" max="3335" width="13.85546875" bestFit="1" customWidth="1"/>
    <col min="3336" max="3337" width="11.5703125" bestFit="1" customWidth="1"/>
    <col min="3338" max="3338" width="13.140625" bestFit="1" customWidth="1"/>
    <col min="3339" max="3343" width="11.5703125" bestFit="1" customWidth="1"/>
    <col min="3344" max="3344" width="13.85546875" bestFit="1" customWidth="1"/>
    <col min="3345" max="3349" width="11.5703125" bestFit="1" customWidth="1"/>
    <col min="3350" max="3350" width="5.28515625" bestFit="1" customWidth="1"/>
    <col min="3351" max="3352" width="11.5703125" bestFit="1" customWidth="1"/>
    <col min="3353" max="3353" width="13.7109375" bestFit="1" customWidth="1"/>
    <col min="3354" max="3354" width="11.5703125" bestFit="1" customWidth="1"/>
    <col min="3355" max="3355" width="5.28515625" bestFit="1" customWidth="1"/>
    <col min="3356" max="3356" width="11.5703125" bestFit="1" customWidth="1"/>
    <col min="3357" max="3357" width="5.28515625" bestFit="1" customWidth="1"/>
    <col min="3358" max="3358" width="11.5703125" bestFit="1" customWidth="1"/>
    <col min="3359" max="3359" width="5.28515625" bestFit="1" customWidth="1"/>
    <col min="3360" max="3361" width="11.5703125" bestFit="1" customWidth="1"/>
    <col min="3362" max="3362" width="13.140625" bestFit="1" customWidth="1"/>
    <col min="3363" max="3363" width="11.5703125" bestFit="1" customWidth="1"/>
    <col min="3364" max="3364" width="5.28515625" bestFit="1" customWidth="1"/>
    <col min="3365" max="3365" width="11.5703125" bestFit="1" customWidth="1"/>
    <col min="3366" max="3366" width="5.28515625" bestFit="1" customWidth="1"/>
    <col min="3367" max="3367" width="11.5703125" bestFit="1" customWidth="1"/>
    <col min="3368" max="3368" width="5.28515625" bestFit="1" customWidth="1"/>
    <col min="3369" max="3369" width="11.5703125" bestFit="1" customWidth="1"/>
    <col min="3370" max="3370" width="5.28515625" bestFit="1" customWidth="1"/>
    <col min="3371" max="3371" width="13.7109375" bestFit="1" customWidth="1"/>
    <col min="3372" max="3374" width="11.5703125" bestFit="1" customWidth="1"/>
    <col min="3375" max="3375" width="5.28515625" bestFit="1" customWidth="1"/>
    <col min="3376" max="3376" width="11.5703125" bestFit="1" customWidth="1"/>
    <col min="3377" max="3377" width="5.28515625" bestFit="1" customWidth="1"/>
    <col min="3378" max="3378" width="11.5703125" bestFit="1" customWidth="1"/>
    <col min="3379" max="3379" width="5.28515625" bestFit="1" customWidth="1"/>
    <col min="3380" max="3380" width="13.7109375" bestFit="1" customWidth="1"/>
    <col min="3381" max="3381" width="11.5703125" bestFit="1" customWidth="1"/>
    <col min="3382" max="3382" width="5.28515625" bestFit="1" customWidth="1"/>
    <col min="3383" max="3385" width="11.5703125" bestFit="1" customWidth="1"/>
    <col min="3386" max="3386" width="5.28515625" bestFit="1" customWidth="1"/>
    <col min="3387" max="3387" width="11.5703125" bestFit="1" customWidth="1"/>
    <col min="3388" max="3388" width="5.28515625" bestFit="1" customWidth="1"/>
    <col min="3389" max="3389" width="13.7109375" bestFit="1" customWidth="1"/>
    <col min="3390" max="3391" width="11.5703125" bestFit="1" customWidth="1"/>
    <col min="3392" max="3392" width="5.28515625" bestFit="1" customWidth="1"/>
    <col min="3393" max="3396" width="11.5703125" bestFit="1" customWidth="1"/>
    <col min="3397" max="3397" width="5.28515625" bestFit="1" customWidth="1"/>
    <col min="3398" max="3398" width="13.42578125" bestFit="1" customWidth="1"/>
    <col min="3399" max="3399" width="8.140625" bestFit="1" customWidth="1"/>
    <col min="3400" max="3406" width="3.7109375" bestFit="1" customWidth="1"/>
    <col min="3407" max="3407" width="13.7109375" bestFit="1" customWidth="1"/>
    <col min="3408" max="3415" width="11.5703125" bestFit="1" customWidth="1"/>
    <col min="3416" max="3416" width="13.42578125" bestFit="1" customWidth="1"/>
    <col min="3417" max="3417" width="11.5703125" bestFit="1" customWidth="1"/>
    <col min="3418" max="3418" width="5.28515625" bestFit="1" customWidth="1"/>
    <col min="3419" max="3423" width="11.5703125" bestFit="1" customWidth="1"/>
    <col min="3424" max="3424" width="5.28515625" bestFit="1" customWidth="1"/>
    <col min="3425" max="3425" width="13.7109375" bestFit="1" customWidth="1"/>
    <col min="3426" max="3432" width="11.5703125" bestFit="1" customWidth="1"/>
    <col min="3433" max="3433" width="10" bestFit="1" customWidth="1"/>
    <col min="3434" max="3434" width="13.7109375" bestFit="1" customWidth="1"/>
    <col min="3435" max="3436" width="11.5703125" bestFit="1" customWidth="1"/>
    <col min="3437" max="3437" width="5.28515625" bestFit="1" customWidth="1"/>
    <col min="3438" max="3440" width="11.5703125" bestFit="1" customWidth="1"/>
    <col min="3441" max="3442" width="10" bestFit="1" customWidth="1"/>
    <col min="3443" max="3443" width="13.85546875" bestFit="1" customWidth="1"/>
    <col min="3444" max="3444" width="11.5703125" bestFit="1" customWidth="1"/>
    <col min="3445" max="3445" width="10" bestFit="1" customWidth="1"/>
    <col min="3446" max="3447" width="11.5703125" bestFit="1" customWidth="1"/>
    <col min="3448" max="3448" width="10" bestFit="1" customWidth="1"/>
    <col min="3449" max="3450" width="11.5703125" bestFit="1" customWidth="1"/>
    <col min="3451" max="3451" width="10" bestFit="1" customWidth="1"/>
    <col min="3452" max="3452" width="13.42578125" bestFit="1" customWidth="1"/>
    <col min="3453" max="3459" width="11.5703125" bestFit="1" customWidth="1"/>
    <col min="3460" max="3460" width="10" bestFit="1" customWidth="1"/>
    <col min="3461" max="3461" width="13.85546875" bestFit="1" customWidth="1"/>
    <col min="3462" max="3468" width="11.5703125" bestFit="1" customWidth="1"/>
    <col min="3469" max="3469" width="10" bestFit="1" customWidth="1"/>
    <col min="3470" max="3470" width="13.85546875" bestFit="1" customWidth="1"/>
    <col min="3471" max="3471" width="8.140625" bestFit="1" customWidth="1"/>
    <col min="3472" max="3478" width="3.7109375" bestFit="1" customWidth="1"/>
    <col min="3479" max="3479" width="13.85546875" bestFit="1" customWidth="1"/>
    <col min="3480" max="3486" width="13.140625" bestFit="1" customWidth="1"/>
    <col min="3487" max="3487" width="11.5703125" bestFit="1" customWidth="1"/>
    <col min="3488" max="3488" width="14.7109375" bestFit="1" customWidth="1"/>
    <col min="3489" max="3491" width="11.5703125" bestFit="1" customWidth="1"/>
    <col min="3492" max="3492" width="5.28515625" bestFit="1" customWidth="1"/>
    <col min="3493" max="3493" width="11.5703125" bestFit="1" customWidth="1"/>
    <col min="3494" max="3494" width="5.28515625" bestFit="1" customWidth="1"/>
    <col min="3495" max="3495" width="11.5703125" bestFit="1" customWidth="1"/>
    <col min="3496" max="3496" width="5.28515625" bestFit="1" customWidth="1"/>
    <col min="3497" max="3497" width="13.85546875" bestFit="1" customWidth="1"/>
    <col min="3498" max="3498" width="11.5703125" bestFit="1" customWidth="1"/>
    <col min="3499" max="3499" width="5.28515625" bestFit="1" customWidth="1"/>
    <col min="3500" max="3502" width="11.5703125" bestFit="1" customWidth="1"/>
    <col min="3503" max="3503" width="5.28515625" bestFit="1" customWidth="1"/>
    <col min="3504" max="3504" width="11.5703125" bestFit="1" customWidth="1"/>
    <col min="3505" max="3505" width="5.28515625" bestFit="1" customWidth="1"/>
    <col min="3506" max="3506" width="13.7109375" bestFit="1" customWidth="1"/>
    <col min="3507" max="3511" width="11.5703125" bestFit="1" customWidth="1"/>
    <col min="3512" max="3512" width="5.28515625" bestFit="1" customWidth="1"/>
    <col min="3513" max="3513" width="11.5703125" bestFit="1" customWidth="1"/>
    <col min="3514" max="3514" width="5.28515625" bestFit="1" customWidth="1"/>
    <col min="3515" max="3515" width="13.85546875" bestFit="1" customWidth="1"/>
    <col min="3516" max="3516" width="8.140625" bestFit="1" customWidth="1"/>
    <col min="3517" max="3520" width="11.5703125" bestFit="1" customWidth="1"/>
    <col min="3521" max="3521" width="5.28515625" bestFit="1" customWidth="1"/>
    <col min="3522" max="3523" width="11.5703125" bestFit="1" customWidth="1"/>
    <col min="3524" max="3524" width="13.85546875" bestFit="1" customWidth="1"/>
    <col min="3525" max="3529" width="11.5703125" bestFit="1" customWidth="1"/>
    <col min="3530" max="3530" width="5.28515625" bestFit="1" customWidth="1"/>
    <col min="3531" max="3531" width="11.5703125" bestFit="1" customWidth="1"/>
    <col min="3532" max="3532" width="5.28515625" bestFit="1" customWidth="1"/>
    <col min="3533" max="3533" width="13.85546875" bestFit="1" customWidth="1"/>
    <col min="3534" max="3534" width="8.140625" bestFit="1" customWidth="1"/>
    <col min="3535" max="3535" width="5.28515625" bestFit="1" customWidth="1"/>
    <col min="3536" max="3540" width="11.5703125" bestFit="1" customWidth="1"/>
    <col min="3541" max="3541" width="5.28515625" bestFit="1" customWidth="1"/>
    <col min="3542" max="3542" width="13.42578125" bestFit="1" customWidth="1"/>
    <col min="3543" max="3543" width="8.140625" bestFit="1" customWidth="1"/>
    <col min="3544" max="3550" width="3.7109375" bestFit="1" customWidth="1"/>
    <col min="3551" max="3551" width="13.85546875" bestFit="1" customWidth="1"/>
    <col min="3552" max="3552" width="11.5703125" bestFit="1" customWidth="1"/>
    <col min="3553" max="3553" width="10" bestFit="1" customWidth="1"/>
    <col min="3554" max="3559" width="11.5703125" bestFit="1" customWidth="1"/>
    <col min="3560" max="3560" width="13.85546875" bestFit="1" customWidth="1"/>
    <col min="3561" max="3561" width="8.140625" bestFit="1" customWidth="1"/>
    <col min="3562" max="3562" width="5.28515625" bestFit="1" customWidth="1"/>
    <col min="3563" max="3563" width="11.5703125" bestFit="1" customWidth="1"/>
    <col min="3564" max="3564" width="5.28515625" bestFit="1" customWidth="1"/>
    <col min="3565" max="3565" width="11.5703125" bestFit="1" customWidth="1"/>
    <col min="3566" max="3566" width="5.28515625" bestFit="1" customWidth="1"/>
    <col min="3567" max="3567" width="11.5703125" bestFit="1" customWidth="1"/>
    <col min="3568" max="3568" width="5.28515625" bestFit="1" customWidth="1"/>
    <col min="3569" max="3569" width="13.85546875" bestFit="1" customWidth="1"/>
    <col min="3570" max="3572" width="11.5703125" bestFit="1" customWidth="1"/>
    <col min="3573" max="3573" width="5.28515625" bestFit="1" customWidth="1"/>
    <col min="3574" max="3574" width="11.5703125" bestFit="1" customWidth="1"/>
    <col min="3575" max="3575" width="5.28515625" bestFit="1" customWidth="1"/>
    <col min="3576" max="3576" width="11.5703125" bestFit="1" customWidth="1"/>
    <col min="3577" max="3577" width="5.28515625" bestFit="1" customWidth="1"/>
    <col min="3578" max="3578" width="13.7109375" bestFit="1" customWidth="1"/>
    <col min="3579" max="3579" width="11.5703125" bestFit="1" customWidth="1"/>
    <col min="3580" max="3580" width="5.28515625" bestFit="1" customWidth="1"/>
    <col min="3581" max="3581" width="11.5703125" bestFit="1" customWidth="1"/>
    <col min="3582" max="3582" width="5.28515625" bestFit="1" customWidth="1"/>
    <col min="3583" max="3583" width="11.5703125" bestFit="1" customWidth="1"/>
    <col min="3584" max="3584" width="5.28515625" bestFit="1" customWidth="1"/>
    <col min="3585" max="3585" width="11.5703125" bestFit="1" customWidth="1"/>
    <col min="3586" max="3586" width="5.28515625" bestFit="1" customWidth="1"/>
    <col min="3587" max="3587" width="13.85546875" bestFit="1" customWidth="1"/>
    <col min="3588" max="3588" width="8.140625" bestFit="1" customWidth="1"/>
    <col min="3589" max="3590" width="11.5703125" bestFit="1" customWidth="1"/>
    <col min="3591" max="3591" width="5.28515625" bestFit="1" customWidth="1"/>
    <col min="3592" max="3592" width="11.5703125" bestFit="1" customWidth="1"/>
    <col min="3593" max="3593" width="5.28515625" bestFit="1" customWidth="1"/>
    <col min="3594" max="3595" width="11.5703125" bestFit="1" customWidth="1"/>
    <col min="3596" max="3596" width="13.7109375" bestFit="1" customWidth="1"/>
    <col min="3597" max="3598" width="11.5703125" bestFit="1" customWidth="1"/>
    <col min="3599" max="3600" width="5.28515625" bestFit="1" customWidth="1"/>
    <col min="3601" max="3601" width="11.5703125" bestFit="1" customWidth="1"/>
    <col min="3602" max="3602" width="5.28515625" bestFit="1" customWidth="1"/>
    <col min="3603" max="3604" width="11.5703125" bestFit="1" customWidth="1"/>
    <col min="3605" max="3605" width="13.85546875" bestFit="1" customWidth="1"/>
    <col min="3606" max="3606" width="8.140625" bestFit="1" customWidth="1"/>
    <col min="3607" max="3607" width="11.5703125" bestFit="1" customWidth="1"/>
    <col min="3608" max="3609" width="5.28515625" bestFit="1" customWidth="1"/>
    <col min="3610" max="3610" width="11.5703125" bestFit="1" customWidth="1"/>
    <col min="3611" max="3611" width="5.28515625" bestFit="1" customWidth="1"/>
    <col min="3612" max="3613" width="11.5703125" bestFit="1" customWidth="1"/>
    <col min="3614" max="3614" width="13.85546875" bestFit="1" customWidth="1"/>
    <col min="3615" max="3615" width="8.140625" bestFit="1" customWidth="1"/>
    <col min="3616" max="3622" width="3.7109375" bestFit="1" customWidth="1"/>
    <col min="3623" max="3623" width="13.85546875" bestFit="1" customWidth="1"/>
    <col min="3624" max="3624" width="11.5703125" bestFit="1" customWidth="1"/>
    <col min="3625" max="3625" width="10" bestFit="1" customWidth="1"/>
    <col min="3626" max="3626" width="11.5703125" bestFit="1" customWidth="1"/>
    <col min="3627" max="3627" width="10" bestFit="1" customWidth="1"/>
    <col min="3628" max="3631" width="11.5703125" bestFit="1" customWidth="1"/>
    <col min="3632" max="3632" width="13.42578125" bestFit="1" customWidth="1"/>
    <col min="3633" max="3633" width="11.5703125" bestFit="1" customWidth="1"/>
    <col min="3634" max="3636" width="5.28515625" bestFit="1" customWidth="1"/>
    <col min="3637" max="3638" width="11.5703125" bestFit="1" customWidth="1"/>
    <col min="3639" max="3640" width="5.28515625" bestFit="1" customWidth="1"/>
    <col min="3641" max="3641" width="13.85546875" bestFit="1" customWidth="1"/>
    <col min="3642" max="3642" width="8.140625" bestFit="1" customWidth="1"/>
    <col min="3643" max="3646" width="5.28515625" bestFit="1" customWidth="1"/>
    <col min="3647" max="3648" width="11.5703125" bestFit="1" customWidth="1"/>
    <col min="3649" max="3649" width="5.28515625" bestFit="1" customWidth="1"/>
    <col min="3650" max="3650" width="13.85546875" bestFit="1" customWidth="1"/>
    <col min="3651" max="3651" width="11.5703125" bestFit="1" customWidth="1"/>
    <col min="3652" max="3654" width="5.28515625" bestFit="1" customWidth="1"/>
    <col min="3655" max="3658" width="11.5703125" bestFit="1" customWidth="1"/>
    <col min="3659" max="3659" width="13.85546875" bestFit="1" customWidth="1"/>
    <col min="3660" max="3660" width="11.5703125" bestFit="1" customWidth="1"/>
    <col min="3661" max="3663" width="5.28515625" bestFit="1" customWidth="1"/>
    <col min="3664" max="3664" width="11.5703125" bestFit="1" customWidth="1"/>
    <col min="3665" max="3665" width="5.28515625" bestFit="1" customWidth="1"/>
    <col min="3666" max="3666" width="11.5703125" bestFit="1" customWidth="1"/>
    <col min="3667" max="3667" width="5.28515625" bestFit="1" customWidth="1"/>
    <col min="3668" max="3668" width="13.7109375" bestFit="1" customWidth="1"/>
    <col min="3669" max="3669" width="11.5703125" bestFit="1" customWidth="1"/>
    <col min="3670" max="3670" width="5.28515625" bestFit="1" customWidth="1"/>
    <col min="3671" max="3671" width="11.5703125" bestFit="1" customWidth="1"/>
    <col min="3672" max="3672" width="5.28515625" bestFit="1" customWidth="1"/>
    <col min="3673" max="3673" width="11.5703125" bestFit="1" customWidth="1"/>
    <col min="3674" max="3674" width="5.28515625" bestFit="1" customWidth="1"/>
    <col min="3675" max="3676" width="11.5703125" bestFit="1" customWidth="1"/>
    <col min="3677" max="3677" width="13.85546875" bestFit="1" customWidth="1"/>
    <col min="3678" max="3678" width="11.5703125" bestFit="1" customWidth="1"/>
    <col min="3679" max="3679" width="5.28515625" bestFit="1" customWidth="1"/>
    <col min="3680" max="3680" width="11.5703125" bestFit="1" customWidth="1"/>
    <col min="3681" max="3681" width="5.28515625" bestFit="1" customWidth="1"/>
    <col min="3682" max="3682" width="11.5703125" bestFit="1" customWidth="1"/>
    <col min="3683" max="3683" width="5.28515625" bestFit="1" customWidth="1"/>
    <col min="3684" max="3685" width="11.5703125" bestFit="1" customWidth="1"/>
    <col min="3686" max="3686" width="13.7109375" bestFit="1" customWidth="1"/>
    <col min="3687" max="3687" width="8.140625" bestFit="1" customWidth="1"/>
    <col min="3688" max="3694" width="3.7109375" bestFit="1" customWidth="1"/>
    <col min="3695" max="3695" width="13.85546875" bestFit="1" customWidth="1"/>
    <col min="3696" max="3703" width="11.5703125" bestFit="1" customWidth="1"/>
    <col min="3704" max="3704" width="13.85546875" bestFit="1" customWidth="1"/>
    <col min="3705" max="3705" width="11.5703125" bestFit="1" customWidth="1"/>
    <col min="3706" max="3706" width="5.28515625" bestFit="1" customWidth="1"/>
    <col min="3707" max="3707" width="11.5703125" bestFit="1" customWidth="1"/>
    <col min="3708" max="3708" width="5.28515625" bestFit="1" customWidth="1"/>
    <col min="3709" max="3712" width="11.5703125" bestFit="1" customWidth="1"/>
    <col min="3713" max="3713" width="13.42578125" bestFit="1" customWidth="1"/>
    <col min="3714" max="3714" width="8.140625" bestFit="1" customWidth="1"/>
    <col min="3715" max="3715" width="11.5703125" bestFit="1" customWidth="1"/>
    <col min="3716" max="3717" width="5.28515625" bestFit="1" customWidth="1"/>
    <col min="3718" max="3718" width="11.5703125" bestFit="1" customWidth="1"/>
    <col min="3719" max="3719" width="5.28515625" bestFit="1" customWidth="1"/>
    <col min="3720" max="3720" width="11.5703125" bestFit="1" customWidth="1"/>
    <col min="3721" max="3721" width="5.28515625" bestFit="1" customWidth="1"/>
    <col min="3722" max="3722" width="13.140625" bestFit="1" customWidth="1"/>
    <col min="3723" max="3723" width="8.140625" bestFit="1" customWidth="1"/>
    <col min="3724" max="3724" width="11.5703125" bestFit="1" customWidth="1"/>
    <col min="3725" max="3726" width="5.28515625" bestFit="1" customWidth="1"/>
    <col min="3727" max="3727" width="11.5703125" bestFit="1" customWidth="1"/>
    <col min="3728" max="3728" width="5.28515625" bestFit="1" customWidth="1"/>
    <col min="3729" max="3729" width="11.5703125" bestFit="1" customWidth="1"/>
    <col min="3730" max="3730" width="5.28515625" bestFit="1" customWidth="1"/>
    <col min="3731" max="3731" width="13.42578125" bestFit="1" customWidth="1"/>
    <col min="3732" max="3732" width="8.140625" bestFit="1" customWidth="1"/>
    <col min="3733" max="3733" width="5.28515625" bestFit="1" customWidth="1"/>
    <col min="3734" max="3734" width="11.5703125" bestFit="1" customWidth="1"/>
    <col min="3735" max="3735" width="5.28515625" bestFit="1" customWidth="1"/>
    <col min="3736" max="3738" width="11.5703125" bestFit="1" customWidth="1"/>
    <col min="3739" max="3739" width="5.28515625" bestFit="1" customWidth="1"/>
    <col min="3740" max="3740" width="13.42578125" bestFit="1" customWidth="1"/>
    <col min="3741" max="3741" width="11.5703125" bestFit="1" customWidth="1"/>
    <col min="3742" max="3742" width="5.28515625" bestFit="1" customWidth="1"/>
    <col min="3743" max="3744" width="10" bestFit="1" customWidth="1"/>
    <col min="3745" max="3747" width="11.5703125" bestFit="1" customWidth="1"/>
    <col min="3748" max="3748" width="5.28515625" bestFit="1" customWidth="1"/>
    <col min="3749" max="3749" width="13.42578125" bestFit="1" customWidth="1"/>
    <col min="3750" max="3750" width="10" bestFit="1" customWidth="1"/>
    <col min="3751" max="3751" width="13.140625" bestFit="1" customWidth="1"/>
    <col min="3752" max="3752" width="8.140625" bestFit="1" customWidth="1"/>
    <col min="3753" max="3753" width="13.42578125" bestFit="1" customWidth="1"/>
    <col min="3754" max="3754" width="11.85546875" bestFit="1" customWidth="1"/>
    <col min="3755" max="3755" width="17.85546875" bestFit="1" customWidth="1"/>
    <col min="3756" max="3756" width="18" bestFit="1" customWidth="1"/>
  </cols>
  <sheetData>
    <row r="1" spans="1:32">
      <c r="A1" s="9" t="s">
        <v>0</v>
      </c>
      <c r="B1" t="s">
        <v>10</v>
      </c>
      <c r="L1" s="9" t="s">
        <v>3</v>
      </c>
      <c r="M1" t="s">
        <v>13</v>
      </c>
      <c r="W1" s="9" t="s">
        <v>0</v>
      </c>
      <c r="X1" t="s">
        <v>10</v>
      </c>
    </row>
    <row r="2" spans="1:32">
      <c r="A2" s="9" t="s">
        <v>3</v>
      </c>
      <c r="B2" t="s">
        <v>13</v>
      </c>
      <c r="L2" s="9" t="s">
        <v>0</v>
      </c>
      <c r="M2" t="s">
        <v>10</v>
      </c>
      <c r="W2" s="9" t="s">
        <v>3</v>
      </c>
      <c r="X2" t="s">
        <v>13</v>
      </c>
    </row>
    <row r="4" spans="1:32">
      <c r="A4" s="9" t="s">
        <v>16</v>
      </c>
      <c r="B4" s="9" t="s">
        <v>15</v>
      </c>
      <c r="L4" s="9" t="s">
        <v>16</v>
      </c>
      <c r="M4" s="9" t="s">
        <v>15</v>
      </c>
      <c r="W4" s="9" t="s">
        <v>20</v>
      </c>
      <c r="X4" s="9" t="s">
        <v>15</v>
      </c>
    </row>
    <row r="5" spans="1:32">
      <c r="A5" s="9" t="s">
        <v>18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 t="s">
        <v>19</v>
      </c>
      <c r="L5" s="9" t="s">
        <v>18</v>
      </c>
      <c r="M5">
        <v>1</v>
      </c>
      <c r="N5">
        <v>2</v>
      </c>
      <c r="O5">
        <v>3</v>
      </c>
      <c r="P5">
        <v>4</v>
      </c>
      <c r="Q5">
        <v>5</v>
      </c>
      <c r="R5">
        <v>6</v>
      </c>
      <c r="S5">
        <v>7</v>
      </c>
      <c r="T5">
        <v>8</v>
      </c>
      <c r="U5" t="s">
        <v>19</v>
      </c>
      <c r="W5" s="9" t="s">
        <v>18</v>
      </c>
      <c r="X5">
        <v>1</v>
      </c>
      <c r="Y5">
        <v>2</v>
      </c>
      <c r="Z5">
        <v>3</v>
      </c>
      <c r="AA5">
        <v>4</v>
      </c>
      <c r="AB5">
        <v>5</v>
      </c>
      <c r="AC5">
        <v>6</v>
      </c>
      <c r="AD5">
        <v>7</v>
      </c>
      <c r="AE5">
        <v>8</v>
      </c>
      <c r="AF5" t="s">
        <v>19</v>
      </c>
    </row>
    <row r="6" spans="1:32">
      <c r="A6" s="10">
        <v>1</v>
      </c>
      <c r="B6" s="15">
        <v>1</v>
      </c>
      <c r="C6" s="15">
        <v>1</v>
      </c>
      <c r="D6" s="15">
        <v>1</v>
      </c>
      <c r="E6" s="15">
        <v>1</v>
      </c>
      <c r="F6" s="15">
        <v>1</v>
      </c>
      <c r="G6" s="15">
        <v>1</v>
      </c>
      <c r="H6" s="15">
        <v>1</v>
      </c>
      <c r="I6" s="15">
        <v>1</v>
      </c>
      <c r="J6" s="15">
        <v>1</v>
      </c>
      <c r="L6" s="10">
        <v>1</v>
      </c>
      <c r="M6">
        <v>17.298147588968</v>
      </c>
      <c r="N6">
        <v>17.289273425994001</v>
      </c>
      <c r="O6">
        <v>17.581058732424999</v>
      </c>
      <c r="P6">
        <v>17.489904282126002</v>
      </c>
      <c r="Q6">
        <v>17.684112541632</v>
      </c>
      <c r="R6">
        <v>17.693463898447</v>
      </c>
      <c r="S6">
        <v>17.501323482009003</v>
      </c>
      <c r="T6">
        <v>17.347875785377003</v>
      </c>
      <c r="U6">
        <v>139.88515973697801</v>
      </c>
      <c r="W6" s="10">
        <v>1</v>
      </c>
      <c r="X6">
        <v>29.492999999999999</v>
      </c>
      <c r="Y6">
        <v>28.988</v>
      </c>
      <c r="Z6">
        <v>29.526</v>
      </c>
      <c r="AA6">
        <v>29.754000000000001</v>
      </c>
      <c r="AB6">
        <v>29.734999999999999</v>
      </c>
      <c r="AC6">
        <v>30.067</v>
      </c>
      <c r="AD6">
        <v>29.602</v>
      </c>
      <c r="AE6">
        <v>28.702000000000002</v>
      </c>
      <c r="AF6">
        <v>235.86699999999999</v>
      </c>
    </row>
    <row r="7" spans="1:32">
      <c r="A7" s="10">
        <v>9</v>
      </c>
      <c r="B7" s="15">
        <v>0.97679596486892117</v>
      </c>
      <c r="C7" s="15">
        <v>0.97923989577061343</v>
      </c>
      <c r="D7" s="15">
        <v>0.9780675950657145</v>
      </c>
      <c r="E7" s="15">
        <v>0.9757747050625083</v>
      </c>
      <c r="F7" s="15">
        <v>0.9776472718584881</v>
      </c>
      <c r="G7" s="15">
        <v>0.97882998087695672</v>
      </c>
      <c r="H7" s="15">
        <v>0.97513385336998271</v>
      </c>
      <c r="I7" s="15">
        <v>0.97853734562027184</v>
      </c>
      <c r="J7" s="15">
        <v>0.97750306033262424</v>
      </c>
      <c r="L7" s="10">
        <v>9</v>
      </c>
      <c r="M7">
        <v>16.896760764610999</v>
      </c>
      <c r="N7">
        <v>16.930346307620002</v>
      </c>
      <c r="O7">
        <v>17.195463833131999</v>
      </c>
      <c r="P7">
        <v>17.066206192463</v>
      </c>
      <c r="Q7">
        <v>17.288824381565</v>
      </c>
      <c r="R7">
        <v>17.318892929364001</v>
      </c>
      <c r="S7">
        <v>17.066133006086002</v>
      </c>
      <c r="T7">
        <v>16.975544323173001</v>
      </c>
      <c r="U7">
        <v>136.73817173801399</v>
      </c>
      <c r="W7" s="10">
        <v>9</v>
      </c>
      <c r="X7">
        <v>28.983000000000001</v>
      </c>
      <c r="Y7">
        <v>28.65</v>
      </c>
      <c r="Z7">
        <v>29.106999999999999</v>
      </c>
      <c r="AA7">
        <v>29.271999999999998</v>
      </c>
      <c r="AB7">
        <v>29.478999999999999</v>
      </c>
      <c r="AC7">
        <v>29.811</v>
      </c>
      <c r="AD7">
        <v>29.266999999999999</v>
      </c>
      <c r="AE7">
        <v>28.46</v>
      </c>
      <c r="AF7">
        <v>233.029</v>
      </c>
    </row>
    <row r="8" spans="1:32">
      <c r="A8" s="10">
        <v>17</v>
      </c>
      <c r="B8" s="15">
        <v>0.97049857965326525</v>
      </c>
      <c r="C8" s="15">
        <v>0.9727803397348409</v>
      </c>
      <c r="D8" s="15">
        <v>0.971766420636345</v>
      </c>
      <c r="E8" s="15">
        <v>0.97046511689284032</v>
      </c>
      <c r="F8" s="15">
        <v>0.97155916193329173</v>
      </c>
      <c r="G8" s="15">
        <v>0.97236272988112193</v>
      </c>
      <c r="H8" s="15">
        <v>0.97014960601647982</v>
      </c>
      <c r="I8" s="15">
        <v>0.97166969584430174</v>
      </c>
      <c r="J8" s="15">
        <v>0.97140719861869163</v>
      </c>
      <c r="L8" s="10">
        <v>17</v>
      </c>
      <c r="M8">
        <v>16.787827665725999</v>
      </c>
      <c r="N8">
        <v>16.818665277107002</v>
      </c>
      <c r="O8">
        <v>17.084682515405998</v>
      </c>
      <c r="P8">
        <v>16.973342003597999</v>
      </c>
      <c r="Q8">
        <v>17.181161560482</v>
      </c>
      <c r="R8">
        <v>17.204464857347002</v>
      </c>
      <c r="S8">
        <v>16.978902080838001</v>
      </c>
      <c r="T8">
        <v>16.856405187922</v>
      </c>
      <c r="U8">
        <v>135.885451148426</v>
      </c>
      <c r="W8" s="10">
        <v>17</v>
      </c>
      <c r="X8">
        <v>28.832000000000001</v>
      </c>
      <c r="Y8">
        <v>28.449000000000002</v>
      </c>
      <c r="Z8">
        <v>28.917000000000002</v>
      </c>
      <c r="AA8">
        <v>29.111999999999998</v>
      </c>
      <c r="AB8">
        <v>29.216000000000001</v>
      </c>
      <c r="AC8">
        <v>29.550999999999998</v>
      </c>
      <c r="AD8">
        <v>29.032</v>
      </c>
      <c r="AE8">
        <v>28.184999999999999</v>
      </c>
      <c r="AF8">
        <v>231.29400000000001</v>
      </c>
    </row>
    <row r="9" spans="1:32">
      <c r="A9" s="10">
        <v>25</v>
      </c>
      <c r="B9" s="15">
        <v>0.96655055176590032</v>
      </c>
      <c r="C9" s="15">
        <v>0.96833911939208461</v>
      </c>
      <c r="D9" s="15">
        <v>0.96764061197135132</v>
      </c>
      <c r="E9" s="15">
        <v>0.96569971849748293</v>
      </c>
      <c r="F9" s="15">
        <v>0.96721886984103622</v>
      </c>
      <c r="G9" s="15">
        <v>0.96878815439680688</v>
      </c>
      <c r="H9" s="15">
        <v>0.9641772646838116</v>
      </c>
      <c r="I9" s="15">
        <v>0.96722972052911504</v>
      </c>
      <c r="J9" s="15">
        <v>0.96695704576949393</v>
      </c>
      <c r="L9" s="10">
        <v>25</v>
      </c>
      <c r="M9">
        <v>16.719534096644999</v>
      </c>
      <c r="N9">
        <v>16.741879804256001</v>
      </c>
      <c r="O9">
        <v>17.012146430947997</v>
      </c>
      <c r="P9">
        <v>16.889995641797</v>
      </c>
      <c r="Q9">
        <v>17.104407346658999</v>
      </c>
      <c r="R9">
        <v>17.141218235063</v>
      </c>
      <c r="S9">
        <v>16.874378203230002</v>
      </c>
      <c r="T9">
        <v>16.779381047664</v>
      </c>
      <c r="U9">
        <v>135.26294080626201</v>
      </c>
      <c r="W9" s="10">
        <v>25</v>
      </c>
      <c r="X9">
        <v>28.672000000000001</v>
      </c>
      <c r="Y9">
        <v>28.308</v>
      </c>
      <c r="Z9">
        <v>28.774000000000001</v>
      </c>
      <c r="AA9">
        <v>28.946000000000002</v>
      </c>
      <c r="AB9">
        <v>29.093</v>
      </c>
      <c r="AC9">
        <v>29.448</v>
      </c>
      <c r="AD9">
        <v>28.878</v>
      </c>
      <c r="AE9">
        <v>28.062000000000001</v>
      </c>
      <c r="AF9">
        <v>230.18100000000004</v>
      </c>
    </row>
    <row r="10" spans="1:32">
      <c r="A10" s="10">
        <v>33</v>
      </c>
      <c r="B10" s="15">
        <v>0.96335247391574486</v>
      </c>
      <c r="C10" s="15">
        <v>0.96546177550398293</v>
      </c>
      <c r="D10" s="15">
        <v>0.96467674403438275</v>
      </c>
      <c r="E10" s="15">
        <v>0.96207391757976102</v>
      </c>
      <c r="F10" s="15">
        <v>0.963315884079183</v>
      </c>
      <c r="G10" s="15">
        <v>0.96610897246272753</v>
      </c>
      <c r="H10" s="15">
        <v>0.96032261077187475</v>
      </c>
      <c r="I10" s="15">
        <v>0.9635833789706677</v>
      </c>
      <c r="J10" s="15">
        <v>0.96361334919891783</v>
      </c>
      <c r="L10" s="10">
        <v>33</v>
      </c>
      <c r="M10">
        <v>16.664213273992001</v>
      </c>
      <c r="N10">
        <v>16.692132619033998</v>
      </c>
      <c r="O10">
        <v>16.960038494673</v>
      </c>
      <c r="P10">
        <v>16.8265807308</v>
      </c>
      <c r="Q10">
        <v>17.035386507197998</v>
      </c>
      <c r="R10">
        <v>17.093814226234997</v>
      </c>
      <c r="S10">
        <v>16.806916658206003</v>
      </c>
      <c r="T10">
        <v>16.716124767236998</v>
      </c>
      <c r="U10">
        <v>134.795207277375</v>
      </c>
      <c r="W10" s="10">
        <v>33</v>
      </c>
      <c r="X10">
        <v>28.542000000000002</v>
      </c>
      <c r="Y10">
        <v>28.202000000000002</v>
      </c>
      <c r="Z10">
        <v>28.661999999999999</v>
      </c>
      <c r="AA10">
        <v>28.812000000000001</v>
      </c>
      <c r="AB10">
        <v>28.972000000000001</v>
      </c>
      <c r="AC10">
        <v>29.35</v>
      </c>
      <c r="AD10">
        <v>28.754000000000001</v>
      </c>
      <c r="AE10">
        <v>27.952999999999999</v>
      </c>
      <c r="AF10">
        <v>229.24699999999999</v>
      </c>
    </row>
    <row r="11" spans="1:32">
      <c r="A11" s="10">
        <v>41</v>
      </c>
      <c r="B11" s="15">
        <v>0.96100380471616476</v>
      </c>
      <c r="C11" s="15">
        <v>0.96322989772900469</v>
      </c>
      <c r="D11" s="15">
        <v>0.96218981830542416</v>
      </c>
      <c r="E11" s="15">
        <v>0.9586252285304081</v>
      </c>
      <c r="F11" s="15">
        <v>0.96021996513758445</v>
      </c>
      <c r="G11" s="15">
        <v>0.96439024611244695</v>
      </c>
      <c r="H11" s="15">
        <v>0.95646216453308286</v>
      </c>
      <c r="I11" s="15">
        <v>0.96099230811167036</v>
      </c>
      <c r="J11" s="15">
        <v>0.96089021190268686</v>
      </c>
      <c r="L11" s="10">
        <v>41</v>
      </c>
      <c r="M11">
        <v>16.623585647540001</v>
      </c>
      <c r="N11">
        <v>16.653545073928999</v>
      </c>
      <c r="O11">
        <v>16.916315707369002</v>
      </c>
      <c r="P11">
        <v>16.766263489428002</v>
      </c>
      <c r="Q11">
        <v>16.980637928215</v>
      </c>
      <c r="R11">
        <v>17.063404003604997</v>
      </c>
      <c r="S11">
        <v>16.739353739796002</v>
      </c>
      <c r="T11">
        <v>16.671175191824002</v>
      </c>
      <c r="U11">
        <v>134.414280781706</v>
      </c>
      <c r="W11" s="10">
        <v>41</v>
      </c>
      <c r="X11">
        <v>28.393000000000001</v>
      </c>
      <c r="Y11">
        <v>28.114000000000001</v>
      </c>
      <c r="Z11">
        <v>28.56</v>
      </c>
      <c r="AA11">
        <v>28.664999999999999</v>
      </c>
      <c r="AB11">
        <v>28.917999999999999</v>
      </c>
      <c r="AC11">
        <v>29.327000000000002</v>
      </c>
      <c r="AD11">
        <v>28.687999999999999</v>
      </c>
      <c r="AE11">
        <v>27.927</v>
      </c>
      <c r="AF11">
        <v>228.59199999999998</v>
      </c>
    </row>
    <row r="12" spans="1:32">
      <c r="A12" s="10">
        <v>49</v>
      </c>
      <c r="B12" s="15">
        <v>0.95864387409734897</v>
      </c>
      <c r="C12" s="15">
        <v>0.96054176322237328</v>
      </c>
      <c r="D12" s="15">
        <v>0.96011940802564588</v>
      </c>
      <c r="E12" s="15">
        <v>0.95633737927368601</v>
      </c>
      <c r="F12" s="15">
        <v>0.95785059467382172</v>
      </c>
      <c r="G12" s="15">
        <v>0.9613700510793709</v>
      </c>
      <c r="H12" s="15">
        <v>0.95479846964458293</v>
      </c>
      <c r="I12" s="15">
        <v>0.95844429864475555</v>
      </c>
      <c r="J12" s="15">
        <v>0.95851419195625398</v>
      </c>
      <c r="L12" s="10">
        <v>49</v>
      </c>
      <c r="M12">
        <v>16.582763219396</v>
      </c>
      <c r="N12">
        <v>16.607069181438</v>
      </c>
      <c r="O12">
        <v>16.879915702640002</v>
      </c>
      <c r="P12">
        <v>16.726249224916</v>
      </c>
      <c r="Q12">
        <v>16.938737714281</v>
      </c>
      <c r="R12">
        <v>17.009966291820998</v>
      </c>
      <c r="S12">
        <v>16.710236877377</v>
      </c>
      <c r="T12">
        <v>16.626972640091999</v>
      </c>
      <c r="U12">
        <v>134.081910851961</v>
      </c>
      <c r="W12" s="10">
        <v>49</v>
      </c>
      <c r="X12">
        <v>28.34</v>
      </c>
      <c r="Y12">
        <v>28.036000000000001</v>
      </c>
      <c r="Z12">
        <v>28.510999999999999</v>
      </c>
      <c r="AA12">
        <v>28.608000000000001</v>
      </c>
      <c r="AB12">
        <v>28.83</v>
      </c>
      <c r="AC12">
        <v>29.216000000000001</v>
      </c>
      <c r="AD12">
        <v>28.625</v>
      </c>
      <c r="AE12">
        <v>27.826000000000001</v>
      </c>
      <c r="AF12">
        <v>227.99199999999999</v>
      </c>
    </row>
    <row r="13" spans="1:32">
      <c r="A13" s="10">
        <v>57</v>
      </c>
      <c r="B13" s="15">
        <v>0.95672317874588897</v>
      </c>
      <c r="C13" s="15">
        <v>0.95885653910195467</v>
      </c>
      <c r="D13" s="15">
        <v>0.95817497716870603</v>
      </c>
      <c r="E13" s="15">
        <v>0.95448280934078211</v>
      </c>
      <c r="F13" s="15">
        <v>0.95587806193179803</v>
      </c>
      <c r="G13" s="15">
        <v>0.95938502110787516</v>
      </c>
      <c r="H13" s="15">
        <v>0.95257347590767905</v>
      </c>
      <c r="I13" s="15">
        <v>0.95601046175772919</v>
      </c>
      <c r="J13" s="15">
        <v>0.95651148517325602</v>
      </c>
      <c r="L13" s="10">
        <v>57</v>
      </c>
      <c r="M13">
        <v>16.549538747732999</v>
      </c>
      <c r="N13">
        <v>16.577932880836002</v>
      </c>
      <c r="O13">
        <v>16.845730549543003</v>
      </c>
      <c r="P13">
        <v>16.693812974305001</v>
      </c>
      <c r="Q13">
        <v>16.903855223278999</v>
      </c>
      <c r="R13">
        <v>16.974844235683001</v>
      </c>
      <c r="S13">
        <v>16.671296542242001</v>
      </c>
      <c r="T13">
        <v>16.584750740093998</v>
      </c>
      <c r="U13">
        <v>133.801761893715</v>
      </c>
      <c r="W13" s="10">
        <v>57</v>
      </c>
      <c r="X13">
        <v>28.306999999999999</v>
      </c>
      <c r="Y13">
        <v>27.98</v>
      </c>
      <c r="Z13">
        <v>28.466999999999999</v>
      </c>
      <c r="AA13">
        <v>28.556999999999999</v>
      </c>
      <c r="AB13">
        <v>28.725000000000001</v>
      </c>
      <c r="AC13">
        <v>29.114999999999998</v>
      </c>
      <c r="AD13">
        <v>28.510999999999999</v>
      </c>
      <c r="AE13">
        <v>27.728000000000002</v>
      </c>
      <c r="AF13">
        <v>227.39000000000001</v>
      </c>
    </row>
    <row r="14" spans="1:32">
      <c r="A14" s="10">
        <v>65</v>
      </c>
      <c r="B14" s="15">
        <v>0.95468188769016216</v>
      </c>
      <c r="C14" s="15">
        <v>0.95681482065750401</v>
      </c>
      <c r="D14" s="15">
        <v>0.95589064907890009</v>
      </c>
      <c r="E14" s="15">
        <v>0.95158708278436177</v>
      </c>
      <c r="F14" s="15">
        <v>0.9533585612387262</v>
      </c>
      <c r="G14" s="15">
        <v>0.95724111224889064</v>
      </c>
      <c r="H14" s="15">
        <v>0.94981896087014162</v>
      </c>
      <c r="I14" s="15">
        <v>0.95356876304538873</v>
      </c>
      <c r="J14" s="15">
        <v>0.95412044153348829</v>
      </c>
      <c r="L14" s="10">
        <v>65</v>
      </c>
      <c r="M14">
        <v>16.514228193778997</v>
      </c>
      <c r="N14">
        <v>16.542633052391</v>
      </c>
      <c r="O14">
        <v>16.805569643231998</v>
      </c>
      <c r="P14">
        <v>16.643166994005998</v>
      </c>
      <c r="Q14">
        <v>16.859300089473997</v>
      </c>
      <c r="R14">
        <v>16.936911061684999</v>
      </c>
      <c r="S14">
        <v>16.623088883533999</v>
      </c>
      <c r="T14">
        <v>16.542392454127</v>
      </c>
      <c r="U14">
        <v>133.46729037222801</v>
      </c>
      <c r="W14" s="10">
        <v>65</v>
      </c>
      <c r="X14">
        <v>28.207000000000001</v>
      </c>
      <c r="Y14">
        <v>27.901</v>
      </c>
      <c r="Z14">
        <v>28.376999999999999</v>
      </c>
      <c r="AA14">
        <v>28.443999999999999</v>
      </c>
      <c r="AB14">
        <v>28.655999999999999</v>
      </c>
      <c r="AC14">
        <v>29.047999999999998</v>
      </c>
      <c r="AD14">
        <v>28.446999999999999</v>
      </c>
      <c r="AE14">
        <v>27.663</v>
      </c>
      <c r="AF14">
        <v>226.74300000000002</v>
      </c>
    </row>
    <row r="15" spans="1:32">
      <c r="A15" s="10">
        <v>73</v>
      </c>
      <c r="B15" s="15">
        <v>0.95273983275975893</v>
      </c>
      <c r="C15" s="15">
        <v>0.95536608054096772</v>
      </c>
      <c r="D15" s="15">
        <v>0.95444820054374868</v>
      </c>
      <c r="E15" s="15">
        <v>0.94954932043997764</v>
      </c>
      <c r="F15" s="15">
        <v>0.95090886022466559</v>
      </c>
      <c r="G15" s="15">
        <v>0.95560907363933756</v>
      </c>
      <c r="H15" s="15">
        <v>0.94735134932902632</v>
      </c>
      <c r="I15" s="15">
        <v>0.95124188807116117</v>
      </c>
      <c r="J15" s="15">
        <v>0.95215174329151031</v>
      </c>
      <c r="L15" s="10">
        <v>73</v>
      </c>
      <c r="M15">
        <v>16.480634240966999</v>
      </c>
      <c r="N15">
        <v>16.517585388392998</v>
      </c>
      <c r="O15">
        <v>16.780209870817</v>
      </c>
      <c r="P15">
        <v>16.607526725652999</v>
      </c>
      <c r="Q15">
        <v>16.815979301047999</v>
      </c>
      <c r="R15">
        <v>16.908034645466</v>
      </c>
      <c r="S15">
        <v>16.579902415725002</v>
      </c>
      <c r="T15">
        <v>16.502026116105998</v>
      </c>
      <c r="U15">
        <v>133.191898704175</v>
      </c>
      <c r="W15" s="10">
        <v>73</v>
      </c>
      <c r="X15">
        <v>28.114000000000001</v>
      </c>
      <c r="Y15">
        <v>27.847000000000001</v>
      </c>
      <c r="Z15">
        <v>28.326000000000001</v>
      </c>
      <c r="AA15">
        <v>28.373000000000001</v>
      </c>
      <c r="AB15">
        <v>28.588999999999999</v>
      </c>
      <c r="AC15">
        <v>29.004999999999999</v>
      </c>
      <c r="AD15">
        <v>28.381</v>
      </c>
      <c r="AE15">
        <v>27.597000000000001</v>
      </c>
      <c r="AF15">
        <v>226.23200000000003</v>
      </c>
    </row>
    <row r="16" spans="1:32">
      <c r="A16" s="10">
        <v>81</v>
      </c>
      <c r="B16" s="15">
        <v>0.95104016554199555</v>
      </c>
      <c r="C16" s="15">
        <v>0.95318955616919032</v>
      </c>
      <c r="D16" s="15">
        <v>0.95247798345209445</v>
      </c>
      <c r="E16" s="15">
        <v>0.9487770630074539</v>
      </c>
      <c r="F16" s="15">
        <v>0.94951709604718382</v>
      </c>
      <c r="G16" s="15">
        <v>0.95289587133285136</v>
      </c>
      <c r="H16" s="15">
        <v>0.94691567739565285</v>
      </c>
      <c r="I16" s="15">
        <v>0.94889673602567026</v>
      </c>
      <c r="J16" s="15">
        <v>0.95046390782692669</v>
      </c>
      <c r="L16" s="10">
        <v>81</v>
      </c>
      <c r="M16">
        <v>16.451233146581998</v>
      </c>
      <c r="N16">
        <v>16.479954863410999</v>
      </c>
      <c r="O16">
        <v>16.745571368413</v>
      </c>
      <c r="P16">
        <v>16.594020017077</v>
      </c>
      <c r="Q16">
        <v>16.791367186702001</v>
      </c>
      <c r="R16">
        <v>16.860028698407003</v>
      </c>
      <c r="S16">
        <v>16.572277580287</v>
      </c>
      <c r="T16">
        <v>16.461342709722999</v>
      </c>
      <c r="U16">
        <v>132.95579557060199</v>
      </c>
      <c r="W16" s="10">
        <v>81</v>
      </c>
      <c r="X16">
        <v>28.152000000000001</v>
      </c>
      <c r="Y16">
        <v>27.802</v>
      </c>
      <c r="Z16">
        <v>28.311</v>
      </c>
      <c r="AA16">
        <v>28.396000000000001</v>
      </c>
      <c r="AB16">
        <v>28.462</v>
      </c>
      <c r="AC16">
        <v>28.844999999999999</v>
      </c>
      <c r="AD16">
        <v>28.276</v>
      </c>
      <c r="AE16">
        <v>27.460999999999999</v>
      </c>
      <c r="AF16">
        <v>225.70499999999998</v>
      </c>
    </row>
    <row r="17" spans="1:32">
      <c r="A17" s="10">
        <v>89</v>
      </c>
      <c r="B17" s="15">
        <v>0.94907937824858446</v>
      </c>
      <c r="C17" s="15">
        <v>0.95188379898381004</v>
      </c>
      <c r="D17" s="15">
        <v>0.95102420845958735</v>
      </c>
      <c r="E17" s="15">
        <v>0.9458554387659639</v>
      </c>
      <c r="F17" s="15">
        <v>0.94647419417453849</v>
      </c>
      <c r="G17" s="15">
        <v>0.9520793083778003</v>
      </c>
      <c r="H17" s="15">
        <v>0.94277881830505739</v>
      </c>
      <c r="I17" s="15">
        <v>0.94677631357867498</v>
      </c>
      <c r="J17" s="15">
        <v>0.94824354653811682</v>
      </c>
      <c r="L17" s="10">
        <v>89</v>
      </c>
      <c r="M17">
        <v>16.41731515859</v>
      </c>
      <c r="N17">
        <v>16.457379270405003</v>
      </c>
      <c r="O17">
        <v>16.720012464886</v>
      </c>
      <c r="P17">
        <v>16.542921088745</v>
      </c>
      <c r="Q17">
        <v>16.737556167532997</v>
      </c>
      <c r="R17">
        <v>16.845580871240998</v>
      </c>
      <c r="S17">
        <v>16.499877071143001</v>
      </c>
      <c r="T17">
        <v>16.4245578845</v>
      </c>
      <c r="U17">
        <v>132.64519997704301</v>
      </c>
      <c r="W17" s="10">
        <v>89</v>
      </c>
      <c r="X17">
        <v>27.986000000000001</v>
      </c>
      <c r="Y17">
        <v>27.734000000000002</v>
      </c>
      <c r="Z17">
        <v>28.213999999999999</v>
      </c>
      <c r="AA17">
        <v>28.245000000000001</v>
      </c>
      <c r="AB17">
        <v>28.420999999999999</v>
      </c>
      <c r="AC17">
        <v>28.861999999999998</v>
      </c>
      <c r="AD17">
        <v>28.22</v>
      </c>
      <c r="AE17">
        <v>27.423999999999999</v>
      </c>
      <c r="AF17">
        <v>225.10599999999999</v>
      </c>
    </row>
    <row r="18" spans="1:32">
      <c r="A18" s="10">
        <v>97</v>
      </c>
      <c r="B18" s="15">
        <v>0.94780442250378172</v>
      </c>
      <c r="C18" s="15">
        <v>0.95019792673424641</v>
      </c>
      <c r="D18" s="15">
        <v>0.94911956271870013</v>
      </c>
      <c r="E18" s="15">
        <v>0.94372754534095349</v>
      </c>
      <c r="F18" s="15">
        <v>0.94461594080069045</v>
      </c>
      <c r="G18" s="15">
        <v>0.95054326427151403</v>
      </c>
      <c r="H18" s="15">
        <v>0.94068264058794293</v>
      </c>
      <c r="I18" s="15">
        <v>0.94461044762927326</v>
      </c>
      <c r="J18" s="15">
        <v>0.94641202430326543</v>
      </c>
      <c r="L18" s="10">
        <v>97</v>
      </c>
      <c r="M18">
        <v>16.395260785946999</v>
      </c>
      <c r="N18">
        <v>16.428231764121001</v>
      </c>
      <c r="O18">
        <v>16.686526776251</v>
      </c>
      <c r="P18">
        <v>16.505704436419002</v>
      </c>
      <c r="Q18">
        <v>16.704694605739</v>
      </c>
      <c r="R18">
        <v>16.8184029303</v>
      </c>
      <c r="S18">
        <v>16.46319118684</v>
      </c>
      <c r="T18">
        <v>16.386984711042</v>
      </c>
      <c r="U18">
        <v>132.38899719665901</v>
      </c>
      <c r="W18" s="10">
        <v>97</v>
      </c>
      <c r="X18">
        <v>27.925000000000001</v>
      </c>
      <c r="Y18">
        <v>27.666</v>
      </c>
      <c r="Z18">
        <v>28.151</v>
      </c>
      <c r="AA18">
        <v>28.164000000000001</v>
      </c>
      <c r="AB18">
        <v>28.373999999999999</v>
      </c>
      <c r="AC18">
        <v>28.815999999999999</v>
      </c>
      <c r="AD18">
        <v>28.175000000000001</v>
      </c>
      <c r="AE18">
        <v>27.39</v>
      </c>
      <c r="AF18">
        <v>224.661</v>
      </c>
    </row>
    <row r="19" spans="1:32">
      <c r="A19" s="10">
        <v>105</v>
      </c>
      <c r="B19" s="15">
        <v>0.94593613731088588</v>
      </c>
      <c r="C19" s="15">
        <v>0.94886285883733301</v>
      </c>
      <c r="D19" s="15">
        <v>0.94723609494130578</v>
      </c>
      <c r="E19" s="15">
        <v>0.94167393985600478</v>
      </c>
      <c r="F19" s="15">
        <v>0.94274496365263682</v>
      </c>
      <c r="G19" s="15">
        <v>0.94847112751669693</v>
      </c>
      <c r="H19" s="15">
        <v>0.93917654119716854</v>
      </c>
      <c r="I19" s="15">
        <v>0.94293553275280795</v>
      </c>
      <c r="J19" s="15">
        <v>0.94462773393578603</v>
      </c>
      <c r="L19" s="10">
        <v>105</v>
      </c>
      <c r="M19">
        <v>16.362942912942003</v>
      </c>
      <c r="N19">
        <v>16.405149410208999</v>
      </c>
      <c r="O19">
        <v>16.653413418635999</v>
      </c>
      <c r="P19">
        <v>16.469787073054</v>
      </c>
      <c r="Q19">
        <v>16.671608035289999</v>
      </c>
      <c r="R19">
        <v>16.781739653435999</v>
      </c>
      <c r="S19">
        <v>16.436832454206002</v>
      </c>
      <c r="T19">
        <v>16.357928495814001</v>
      </c>
      <c r="U19">
        <v>132.139401453587</v>
      </c>
      <c r="W19" s="10">
        <v>105</v>
      </c>
      <c r="X19">
        <v>27.870999999999999</v>
      </c>
      <c r="Y19">
        <v>27.617000000000001</v>
      </c>
      <c r="Z19">
        <v>28.097999999999999</v>
      </c>
      <c r="AA19">
        <v>28.106999999999999</v>
      </c>
      <c r="AB19">
        <v>28.305</v>
      </c>
      <c r="AC19">
        <v>28.744</v>
      </c>
      <c r="AD19">
        <v>28.125</v>
      </c>
      <c r="AE19">
        <v>27.331</v>
      </c>
      <c r="AF19">
        <v>224.19799999999998</v>
      </c>
    </row>
    <row r="20" spans="1:32">
      <c r="A20" s="10">
        <v>113</v>
      </c>
      <c r="B20" s="15">
        <v>0.94426701668004909</v>
      </c>
      <c r="C20" s="15">
        <v>0.94712140154331326</v>
      </c>
      <c r="D20" s="15">
        <v>0.94617404611863931</v>
      </c>
      <c r="E20" s="15">
        <v>0.94058659072091333</v>
      </c>
      <c r="F20" s="15">
        <v>0.94087224377291234</v>
      </c>
      <c r="G20" s="15">
        <v>0.94745279405619365</v>
      </c>
      <c r="H20" s="15">
        <v>0.93673620970395854</v>
      </c>
      <c r="I20" s="15">
        <v>0.94093157483345813</v>
      </c>
      <c r="J20" s="15">
        <v>0.94301727374730293</v>
      </c>
      <c r="L20" s="10">
        <v>113</v>
      </c>
      <c r="M20">
        <v>16.334070217925998</v>
      </c>
      <c r="N20">
        <v>16.375040878893</v>
      </c>
      <c r="O20">
        <v>16.634741475907997</v>
      </c>
      <c r="P20">
        <v>16.450769440759998</v>
      </c>
      <c r="Q20">
        <v>16.638490646177999</v>
      </c>
      <c r="R20">
        <v>16.763721807116003</v>
      </c>
      <c r="S20">
        <v>16.394123423339998</v>
      </c>
      <c r="T20">
        <v>16.323164082749997</v>
      </c>
      <c r="U20">
        <v>131.91412197287099</v>
      </c>
      <c r="W20" s="10">
        <v>113</v>
      </c>
      <c r="X20">
        <v>27.795000000000002</v>
      </c>
      <c r="Y20">
        <v>27.553000000000001</v>
      </c>
      <c r="Z20">
        <v>28.056000000000001</v>
      </c>
      <c r="AA20">
        <v>28.058</v>
      </c>
      <c r="AB20">
        <v>28.241</v>
      </c>
      <c r="AC20">
        <v>28.702000000000002</v>
      </c>
      <c r="AD20">
        <v>28.047999999999998</v>
      </c>
      <c r="AE20">
        <v>27.257999999999999</v>
      </c>
      <c r="AF20">
        <v>223.71099999999998</v>
      </c>
    </row>
    <row r="21" spans="1:32">
      <c r="A21" s="10">
        <v>121</v>
      </c>
      <c r="B21" s="15">
        <v>0.93910076565054623</v>
      </c>
      <c r="C21" s="15">
        <v>0.94479021083610859</v>
      </c>
      <c r="D21" s="15">
        <v>0.94346865656361345</v>
      </c>
      <c r="E21" s="15">
        <v>0.93828089904264533</v>
      </c>
      <c r="F21" s="15">
        <v>0.93871157155133245</v>
      </c>
      <c r="G21" s="15">
        <v>0.94367339973031084</v>
      </c>
      <c r="H21" s="15">
        <v>0.93389104305058024</v>
      </c>
      <c r="I21" s="15">
        <v>0.93793052072930772</v>
      </c>
      <c r="J21" s="15">
        <v>0.93998266056795521</v>
      </c>
      <c r="L21" s="10">
        <v>121</v>
      </c>
      <c r="M21">
        <v>16.244703645135999</v>
      </c>
      <c r="N21">
        <v>16.334736285348001</v>
      </c>
      <c r="O21">
        <v>16.587177863247</v>
      </c>
      <c r="P21">
        <v>16.410443114002998</v>
      </c>
      <c r="Q21">
        <v>16.600281075446002</v>
      </c>
      <c r="R21">
        <v>16.696851230052999</v>
      </c>
      <c r="S21">
        <v>16.344329241379</v>
      </c>
      <c r="T21">
        <v>16.271102168925999</v>
      </c>
      <c r="U21">
        <v>131.48962462353799</v>
      </c>
      <c r="W21" s="10">
        <v>121</v>
      </c>
      <c r="X21">
        <v>27.611000000000001</v>
      </c>
      <c r="Y21">
        <v>27.468</v>
      </c>
      <c r="Z21">
        <v>27.972999999999999</v>
      </c>
      <c r="AA21">
        <v>27.991</v>
      </c>
      <c r="AB21">
        <v>28.167999999999999</v>
      </c>
      <c r="AC21">
        <v>28.547000000000001</v>
      </c>
      <c r="AD21">
        <v>27.959</v>
      </c>
      <c r="AE21">
        <v>27.17</v>
      </c>
      <c r="AF21">
        <v>222.887</v>
      </c>
    </row>
    <row r="22" spans="1:32">
      <c r="A22" s="10">
        <v>129</v>
      </c>
      <c r="B22" s="15">
        <v>0.93811889923562253</v>
      </c>
      <c r="C22" s="15">
        <v>0.94334420310952516</v>
      </c>
      <c r="D22" s="15">
        <v>0.94166279773661099</v>
      </c>
      <c r="E22" s="15">
        <v>0.9359648650711847</v>
      </c>
      <c r="F22" s="15">
        <v>0.93622375065727126</v>
      </c>
      <c r="G22" s="15">
        <v>0.94246880247076181</v>
      </c>
      <c r="H22" s="15">
        <v>0.9324915894455329</v>
      </c>
      <c r="I22" s="15">
        <v>0.93621266029897643</v>
      </c>
      <c r="J22" s="15">
        <v>0.93831098261059587</v>
      </c>
      <c r="L22" s="10">
        <v>129</v>
      </c>
      <c r="M22">
        <v>16.227719174977999</v>
      </c>
      <c r="N22">
        <v>16.309735862387001</v>
      </c>
      <c r="O22">
        <v>16.555428953147</v>
      </c>
      <c r="P22">
        <v>16.369935901527999</v>
      </c>
      <c r="Q22">
        <v>16.556286170772001</v>
      </c>
      <c r="R22">
        <v>16.675537731929001</v>
      </c>
      <c r="S22">
        <v>16.319836951139003</v>
      </c>
      <c r="T22">
        <v>16.241300939563999</v>
      </c>
      <c r="U22">
        <v>131.25578168544399</v>
      </c>
      <c r="W22" s="10">
        <v>129</v>
      </c>
      <c r="X22">
        <v>27.568000000000001</v>
      </c>
      <c r="Y22">
        <v>27.419</v>
      </c>
      <c r="Z22">
        <v>27.917999999999999</v>
      </c>
      <c r="AA22">
        <v>27.907</v>
      </c>
      <c r="AB22">
        <v>28.091000000000001</v>
      </c>
      <c r="AC22">
        <v>28.53</v>
      </c>
      <c r="AD22">
        <v>27.925999999999998</v>
      </c>
      <c r="AE22">
        <v>27.11</v>
      </c>
      <c r="AF22">
        <v>222.46899999999999</v>
      </c>
    </row>
    <row r="23" spans="1:32">
      <c r="A23" s="10">
        <v>137</v>
      </c>
      <c r="B23" s="15">
        <v>0.9364227571552004</v>
      </c>
      <c r="C23" s="15">
        <v>0.942016441965006</v>
      </c>
      <c r="D23" s="15">
        <v>0.9405454820585869</v>
      </c>
      <c r="E23" s="15">
        <v>0.93480084212722803</v>
      </c>
      <c r="F23" s="15">
        <v>0.93477070993020561</v>
      </c>
      <c r="G23" s="15">
        <v>0.94064982770602812</v>
      </c>
      <c r="H23" s="15">
        <v>0.93103546008244775</v>
      </c>
      <c r="I23" s="15">
        <v>0.93474898674146789</v>
      </c>
      <c r="J23" s="15">
        <v>0.93687370432834605</v>
      </c>
      <c r="L23" s="10">
        <v>137</v>
      </c>
      <c r="M23">
        <v>16.198379058938997</v>
      </c>
      <c r="N23">
        <v>16.286779836914999</v>
      </c>
      <c r="O23">
        <v>16.535785360588999</v>
      </c>
      <c r="P23">
        <v>16.349577251655997</v>
      </c>
      <c r="Q23">
        <v>16.530590435026998</v>
      </c>
      <c r="R23">
        <v>16.643353767596999</v>
      </c>
      <c r="S23">
        <v>16.294352760123999</v>
      </c>
      <c r="T23">
        <v>16.215909312497999</v>
      </c>
      <c r="U23">
        <v>131.05472778334499</v>
      </c>
      <c r="W23" s="10">
        <v>137</v>
      </c>
      <c r="X23">
        <v>27.529</v>
      </c>
      <c r="Y23">
        <v>27.363</v>
      </c>
      <c r="Z23">
        <v>27.891999999999999</v>
      </c>
      <c r="AA23">
        <v>27.885999999999999</v>
      </c>
      <c r="AB23">
        <v>28.009</v>
      </c>
      <c r="AC23">
        <v>28.434999999999999</v>
      </c>
      <c r="AD23">
        <v>27.838999999999999</v>
      </c>
      <c r="AE23">
        <v>27.056000000000001</v>
      </c>
      <c r="AF23">
        <v>222.00899999999999</v>
      </c>
    </row>
    <row r="24" spans="1:32">
      <c r="A24" s="10">
        <v>145</v>
      </c>
      <c r="B24" s="15">
        <v>0.93477019780576898</v>
      </c>
      <c r="C24" s="15">
        <v>0.9396332932179885</v>
      </c>
      <c r="D24" s="15">
        <v>0.9385687148397901</v>
      </c>
      <c r="E24" s="15">
        <v>0.93251309128122206</v>
      </c>
      <c r="F24" s="15">
        <v>0.93245116859351529</v>
      </c>
      <c r="G24" s="15">
        <v>0.93891430113563756</v>
      </c>
      <c r="H24" s="15">
        <v>0.92875720640426251</v>
      </c>
      <c r="I24" s="15">
        <v>0.93250010105945902</v>
      </c>
      <c r="J24" s="15">
        <v>0.93476363288760866</v>
      </c>
      <c r="L24" s="10">
        <v>145</v>
      </c>
      <c r="M24">
        <v>16.169792843413003</v>
      </c>
      <c r="N24">
        <v>16.245576926612998</v>
      </c>
      <c r="O24">
        <v>16.501031700015002</v>
      </c>
      <c r="P24">
        <v>16.309564708338002</v>
      </c>
      <c r="Q24">
        <v>16.489571404983998</v>
      </c>
      <c r="R24">
        <v>16.612646290878999</v>
      </c>
      <c r="S24">
        <v>16.254480305528002</v>
      </c>
      <c r="T24">
        <v>16.176895923030997</v>
      </c>
      <c r="U24">
        <v>130.759560102801</v>
      </c>
      <c r="W24" s="10">
        <v>145</v>
      </c>
      <c r="X24">
        <v>27.46</v>
      </c>
      <c r="Y24">
        <v>27.279</v>
      </c>
      <c r="Z24">
        <v>27.823</v>
      </c>
      <c r="AA24">
        <v>27.803000000000001</v>
      </c>
      <c r="AB24">
        <v>27.94</v>
      </c>
      <c r="AC24">
        <v>28.367000000000001</v>
      </c>
      <c r="AD24">
        <v>27.79</v>
      </c>
      <c r="AE24">
        <v>26.986000000000001</v>
      </c>
      <c r="AF24">
        <v>221.44799999999998</v>
      </c>
    </row>
    <row r="25" spans="1:32">
      <c r="A25" s="10">
        <v>153</v>
      </c>
      <c r="B25" s="15">
        <v>0.93326947554672446</v>
      </c>
      <c r="C25" s="15">
        <v>0.93784598351059856</v>
      </c>
      <c r="D25" s="15">
        <v>0.93704917637628837</v>
      </c>
      <c r="E25" s="15">
        <v>0.93050099850270607</v>
      </c>
      <c r="F25" s="15">
        <v>0.93066610597023225</v>
      </c>
      <c r="G25" s="15">
        <v>0.93690968925824758</v>
      </c>
      <c r="H25" s="15">
        <v>0.92733714274430268</v>
      </c>
      <c r="I25" s="15">
        <v>0.93099175159087155</v>
      </c>
      <c r="J25" s="15">
        <v>0.93307065247579579</v>
      </c>
      <c r="L25" s="10">
        <v>153</v>
      </c>
      <c r="M25">
        <v>16.143833128286001</v>
      </c>
      <c r="N25">
        <v>16.214675640385</v>
      </c>
      <c r="O25">
        <v>16.474316605041999</v>
      </c>
      <c r="P25">
        <v>16.274373398234999</v>
      </c>
      <c r="Q25">
        <v>16.458004156659999</v>
      </c>
      <c r="R25">
        <v>16.577177762996001</v>
      </c>
      <c r="S25">
        <v>16.229627312049999</v>
      </c>
      <c r="T25">
        <v>16.150729263809001</v>
      </c>
      <c r="U25">
        <v>130.52273726746299</v>
      </c>
      <c r="W25" s="10">
        <v>153</v>
      </c>
      <c r="X25">
        <v>27.416</v>
      </c>
      <c r="Y25">
        <v>27.228000000000002</v>
      </c>
      <c r="Z25">
        <v>27.777999999999999</v>
      </c>
      <c r="AA25">
        <v>27.74</v>
      </c>
      <c r="AB25">
        <v>27.876000000000001</v>
      </c>
      <c r="AC25">
        <v>28.315999999999999</v>
      </c>
      <c r="AD25">
        <v>27.74</v>
      </c>
      <c r="AE25">
        <v>26.925999999999998</v>
      </c>
      <c r="AF25">
        <v>221.01999999999998</v>
      </c>
    </row>
    <row r="26" spans="1:32">
      <c r="A26" s="10">
        <v>161</v>
      </c>
      <c r="B26" s="15">
        <v>0.93207263725877942</v>
      </c>
      <c r="C26" s="15">
        <v>0.93663359549702907</v>
      </c>
      <c r="D26" s="15">
        <v>0.93596439458446001</v>
      </c>
      <c r="E26" s="15">
        <v>0.92982104739158677</v>
      </c>
      <c r="F26" s="15">
        <v>0.92893377169233848</v>
      </c>
      <c r="G26" s="15">
        <v>0.93518656651184873</v>
      </c>
      <c r="H26" s="15">
        <v>0.92631289567004993</v>
      </c>
      <c r="I26" s="15">
        <v>0.92950912494186821</v>
      </c>
      <c r="J26" s="15">
        <v>0.93180248941590771</v>
      </c>
      <c r="L26" s="10">
        <v>161</v>
      </c>
      <c r="M26">
        <v>16.123130042941</v>
      </c>
      <c r="N26">
        <v>16.193714332519999</v>
      </c>
      <c r="O26">
        <v>16.455244992647998</v>
      </c>
      <c r="P26">
        <v>16.262481118384997</v>
      </c>
      <c r="Q26">
        <v>16.427369362330001</v>
      </c>
      <c r="R26">
        <v>16.54668975289</v>
      </c>
      <c r="S26">
        <v>16.211701632678</v>
      </c>
      <c r="T26">
        <v>16.125008840866002</v>
      </c>
      <c r="U26">
        <v>130.34534007525801</v>
      </c>
      <c r="W26" s="10">
        <v>161</v>
      </c>
      <c r="X26">
        <v>27.379000000000001</v>
      </c>
      <c r="Y26">
        <v>27.186</v>
      </c>
      <c r="Z26">
        <v>27.748000000000001</v>
      </c>
      <c r="AA26">
        <v>27.71</v>
      </c>
      <c r="AB26">
        <v>27.826000000000001</v>
      </c>
      <c r="AC26">
        <v>28.262</v>
      </c>
      <c r="AD26">
        <v>27.713000000000001</v>
      </c>
      <c r="AE26">
        <v>26.876999999999999</v>
      </c>
      <c r="AF26">
        <v>220.70099999999999</v>
      </c>
    </row>
    <row r="27" spans="1:32">
      <c r="A27" s="10">
        <v>169</v>
      </c>
      <c r="B27" s="15">
        <v>0.93109393902083659</v>
      </c>
      <c r="C27" s="15">
        <v>0.93506587946957309</v>
      </c>
      <c r="D27" s="15">
        <v>0.93487515054469816</v>
      </c>
      <c r="E27" s="15">
        <v>0.92927581692427408</v>
      </c>
      <c r="F27" s="15">
        <v>0.92790265645095593</v>
      </c>
      <c r="G27" s="15">
        <v>0.93314317715188444</v>
      </c>
      <c r="H27" s="15">
        <v>0.92651516132233835</v>
      </c>
      <c r="I27" s="15">
        <v>0.92736352325175353</v>
      </c>
      <c r="J27" s="15">
        <v>0.93065303840280289</v>
      </c>
      <c r="L27" s="10">
        <v>169</v>
      </c>
      <c r="M27">
        <v>16.106200376376002</v>
      </c>
      <c r="N27">
        <v>16.166609661467</v>
      </c>
      <c r="O27">
        <v>16.436094929211002</v>
      </c>
      <c r="P27">
        <v>16.252945089699999</v>
      </c>
      <c r="Q27">
        <v>16.409135004357999</v>
      </c>
      <c r="R27">
        <v>16.510535117019</v>
      </c>
      <c r="S27">
        <v>16.215241549287999</v>
      </c>
      <c r="T27">
        <v>16.087787209260998</v>
      </c>
      <c r="U27">
        <v>130.18454893668002</v>
      </c>
      <c r="W27" s="10">
        <v>169</v>
      </c>
      <c r="X27">
        <v>27.411000000000001</v>
      </c>
      <c r="Y27">
        <v>27.143999999999998</v>
      </c>
      <c r="Z27">
        <v>27.748999999999999</v>
      </c>
      <c r="AA27">
        <v>27.734999999999999</v>
      </c>
      <c r="AB27">
        <v>27.722999999999999</v>
      </c>
      <c r="AC27">
        <v>28.134</v>
      </c>
      <c r="AD27">
        <v>27.637</v>
      </c>
      <c r="AE27">
        <v>26.792000000000002</v>
      </c>
      <c r="AF27">
        <v>220.32500000000002</v>
      </c>
    </row>
    <row r="28" spans="1:32">
      <c r="A28" s="10">
        <v>177</v>
      </c>
      <c r="B28" s="15">
        <v>0.92901117803728606</v>
      </c>
      <c r="C28" s="15">
        <v>0.93358318610112534</v>
      </c>
      <c r="D28" s="15">
        <v>0.93324719288710767</v>
      </c>
      <c r="E28" s="15">
        <v>0.92641719850015281</v>
      </c>
      <c r="F28" s="15">
        <v>0.92507855457813493</v>
      </c>
      <c r="G28" s="15">
        <v>0.93165278993136313</v>
      </c>
      <c r="H28" s="15">
        <v>0.92329351108091751</v>
      </c>
      <c r="I28" s="15">
        <v>0.92611119866816904</v>
      </c>
      <c r="J28" s="15">
        <v>0.9285463035463527</v>
      </c>
      <c r="L28" s="10">
        <v>177</v>
      </c>
      <c r="M28">
        <v>16.07017246949</v>
      </c>
      <c r="N28">
        <v>16.140974970412998</v>
      </c>
      <c r="O28">
        <v>16.407473710019001</v>
      </c>
      <c r="P28">
        <v>16.202948127082998</v>
      </c>
      <c r="Q28">
        <v>16.359193269009999</v>
      </c>
      <c r="R28">
        <v>16.484165004537999</v>
      </c>
      <c r="S28">
        <v>16.158858406267001</v>
      </c>
      <c r="T28">
        <v>16.066062037942</v>
      </c>
      <c r="U28">
        <v>129.88984799476202</v>
      </c>
      <c r="W28" s="10">
        <v>177</v>
      </c>
      <c r="X28">
        <v>27.236000000000001</v>
      </c>
      <c r="Y28">
        <v>27.074000000000002</v>
      </c>
      <c r="Z28">
        <v>27.643999999999998</v>
      </c>
      <c r="AA28">
        <v>27.594000000000001</v>
      </c>
      <c r="AB28">
        <v>27.710999999999999</v>
      </c>
      <c r="AC28">
        <v>28.140999999999998</v>
      </c>
      <c r="AD28">
        <v>27.632999999999999</v>
      </c>
      <c r="AE28">
        <v>26.777000000000001</v>
      </c>
      <c r="AF28">
        <v>219.81</v>
      </c>
    </row>
    <row r="29" spans="1:32">
      <c r="A29" s="10">
        <v>185</v>
      </c>
      <c r="B29" s="15">
        <v>0.92860174975812659</v>
      </c>
      <c r="C29" s="15">
        <v>0.93079683882833764</v>
      </c>
      <c r="D29" s="15">
        <v>0.93163754428831136</v>
      </c>
      <c r="E29" s="15">
        <v>0.92793800137242366</v>
      </c>
      <c r="F29" s="15">
        <v>0.92547066570945002</v>
      </c>
      <c r="G29" s="15">
        <v>0.92983894902122832</v>
      </c>
      <c r="H29" s="15">
        <v>0.9252270984123433</v>
      </c>
      <c r="I29" s="15">
        <v>0.92466677728015556</v>
      </c>
      <c r="J29" s="15">
        <v>0.92802206496792228</v>
      </c>
      <c r="L29" s="10">
        <v>185</v>
      </c>
      <c r="M29">
        <v>16.063090118690003</v>
      </c>
      <c r="N29">
        <v>16.092801050553998</v>
      </c>
      <c r="O29">
        <v>16.379174383464999</v>
      </c>
      <c r="P29">
        <v>16.229546823750997</v>
      </c>
      <c r="Q29">
        <v>16.366127406385001</v>
      </c>
      <c r="R29">
        <v>16.452071875877003</v>
      </c>
      <c r="S29">
        <v>16.192698743634999</v>
      </c>
      <c r="T29">
        <v>16.041004395121</v>
      </c>
      <c r="U29">
        <v>129.81651479747799</v>
      </c>
      <c r="W29" s="10">
        <v>185</v>
      </c>
      <c r="X29">
        <v>27.460999999999999</v>
      </c>
      <c r="Y29">
        <v>27.053000000000001</v>
      </c>
      <c r="Z29">
        <v>27.738</v>
      </c>
      <c r="AA29">
        <v>27.745999999999999</v>
      </c>
      <c r="AB29">
        <v>27.581</v>
      </c>
      <c r="AC29">
        <v>28.021999999999998</v>
      </c>
      <c r="AD29">
        <v>27.515000000000001</v>
      </c>
      <c r="AE29">
        <v>26.544</v>
      </c>
      <c r="AF29">
        <v>219.66</v>
      </c>
    </row>
    <row r="30" spans="1:32">
      <c r="A30" s="10">
        <v>193</v>
      </c>
      <c r="B30" s="15">
        <v>0.92611713764969406</v>
      </c>
      <c r="C30" s="15">
        <v>0.92961559398520299</v>
      </c>
      <c r="D30" s="15">
        <v>0.93015721840253307</v>
      </c>
      <c r="E30" s="15">
        <v>0.92477771401627817</v>
      </c>
      <c r="F30" s="15">
        <v>0.92256432277015887</v>
      </c>
      <c r="G30" s="15">
        <v>0.92779103690142095</v>
      </c>
      <c r="H30" s="15">
        <v>0.92143620421481598</v>
      </c>
      <c r="I30" s="15">
        <v>0.92270897683177844</v>
      </c>
      <c r="J30" s="15">
        <v>0.92564410742211523</v>
      </c>
      <c r="L30" s="10">
        <v>193</v>
      </c>
      <c r="M30">
        <v>16.020110931737001</v>
      </c>
      <c r="N30">
        <v>16.072378185477998</v>
      </c>
      <c r="O30">
        <v>16.353148687124001</v>
      </c>
      <c r="P30">
        <v>16.174273700387999</v>
      </c>
      <c r="Q30">
        <v>16.314731310761999</v>
      </c>
      <c r="R30">
        <v>16.415837216718</v>
      </c>
      <c r="S30">
        <v>16.126353077998001</v>
      </c>
      <c r="T30">
        <v>16.00704071613</v>
      </c>
      <c r="U30">
        <v>129.48387382633501</v>
      </c>
      <c r="W30" s="10">
        <v>193</v>
      </c>
      <c r="X30">
        <v>27.234999999999999</v>
      </c>
      <c r="Y30">
        <v>26.972999999999999</v>
      </c>
      <c r="Z30">
        <v>27.600999999999999</v>
      </c>
      <c r="AA30">
        <v>27.584</v>
      </c>
      <c r="AB30">
        <v>27.556999999999999</v>
      </c>
      <c r="AC30">
        <v>27.93</v>
      </c>
      <c r="AD30">
        <v>27.488</v>
      </c>
      <c r="AE30">
        <v>26.611000000000001</v>
      </c>
      <c r="AF30">
        <v>218.97899999999998</v>
      </c>
    </row>
    <row r="31" spans="1:32">
      <c r="A31" s="10">
        <v>201</v>
      </c>
      <c r="B31" s="15">
        <v>0.92490968602612711</v>
      </c>
      <c r="C31" s="15">
        <v>0.92907286775317455</v>
      </c>
      <c r="D31" s="15">
        <v>0.92912358858634414</v>
      </c>
      <c r="E31" s="15">
        <v>0.9214436738094034</v>
      </c>
      <c r="F31" s="15">
        <v>0.92075462595893021</v>
      </c>
      <c r="G31" s="15">
        <v>0.92729342761318123</v>
      </c>
      <c r="H31" s="15">
        <v>0.91974997596063057</v>
      </c>
      <c r="I31" s="15">
        <v>0.92055287901739768</v>
      </c>
      <c r="J31" s="15">
        <v>0.92411087382627621</v>
      </c>
      <c r="L31" s="10">
        <v>201</v>
      </c>
      <c r="M31">
        <v>15.999224255346</v>
      </c>
      <c r="N31">
        <v>16.062994843256998</v>
      </c>
      <c r="O31">
        <v>16.334976380617999</v>
      </c>
      <c r="P31">
        <v>16.115961656296999</v>
      </c>
      <c r="Q31">
        <v>16.282728428685999</v>
      </c>
      <c r="R31">
        <v>16.407032784740998</v>
      </c>
      <c r="S31">
        <v>16.096841851857</v>
      </c>
      <c r="T31">
        <v>15.969636999064999</v>
      </c>
      <c r="U31">
        <v>129.26939719986697</v>
      </c>
      <c r="W31" s="10">
        <v>201</v>
      </c>
      <c r="X31">
        <v>27.164999999999999</v>
      </c>
      <c r="Y31">
        <v>26.957999999999998</v>
      </c>
      <c r="Z31">
        <v>27.552</v>
      </c>
      <c r="AA31">
        <v>27.472999999999999</v>
      </c>
      <c r="AB31">
        <v>27.510999999999999</v>
      </c>
      <c r="AC31">
        <v>27.948</v>
      </c>
      <c r="AD31">
        <v>27.456</v>
      </c>
      <c r="AE31">
        <v>26.565999999999999</v>
      </c>
      <c r="AF31">
        <v>218.62899999999999</v>
      </c>
    </row>
    <row r="32" spans="1:32">
      <c r="A32" s="10">
        <v>209</v>
      </c>
      <c r="B32" s="15">
        <v>0.92343984134852608</v>
      </c>
      <c r="C32" s="15">
        <v>0.92726446002165042</v>
      </c>
      <c r="D32" s="15">
        <v>0.92744601395970327</v>
      </c>
      <c r="E32" s="15">
        <v>0.92066982961296417</v>
      </c>
      <c r="F32" s="15">
        <v>0.91942944965269324</v>
      </c>
      <c r="G32" s="15">
        <v>0.92549980976259272</v>
      </c>
      <c r="H32" s="15">
        <v>0.9189039063371407</v>
      </c>
      <c r="I32" s="15">
        <v>0.91945478679903769</v>
      </c>
      <c r="J32" s="15">
        <v>0.92276157822966787</v>
      </c>
      <c r="L32" s="10">
        <v>209</v>
      </c>
      <c r="M32">
        <v>15.973798665179999</v>
      </c>
      <c r="N32">
        <v>16.031728787520997</v>
      </c>
      <c r="O32">
        <v>16.305482842579</v>
      </c>
      <c r="P32">
        <v>16.102427195371998</v>
      </c>
      <c r="Q32">
        <v>16.259293861749001</v>
      </c>
      <c r="R32">
        <v>16.375297472054001</v>
      </c>
      <c r="S32">
        <v>16.082034513688001</v>
      </c>
      <c r="T32">
        <v>15.950587431660001</v>
      </c>
      <c r="U32">
        <v>129.08065076980301</v>
      </c>
      <c r="W32" s="10">
        <v>209</v>
      </c>
      <c r="X32">
        <v>27.117999999999999</v>
      </c>
      <c r="Y32">
        <v>26.895</v>
      </c>
      <c r="Z32">
        <v>27.507999999999999</v>
      </c>
      <c r="AA32">
        <v>27.44</v>
      </c>
      <c r="AB32">
        <v>27.48</v>
      </c>
      <c r="AC32">
        <v>27.902000000000001</v>
      </c>
      <c r="AD32">
        <v>27.433</v>
      </c>
      <c r="AE32">
        <v>26.542999999999999</v>
      </c>
      <c r="AF32">
        <v>218.31900000000002</v>
      </c>
    </row>
    <row r="33" spans="1:32">
      <c r="A33" s="10">
        <v>217</v>
      </c>
      <c r="B33" s="15">
        <v>0.92173896991731208</v>
      </c>
      <c r="C33" s="15">
        <v>0.92614875012779252</v>
      </c>
      <c r="D33" s="15">
        <v>0.92619421270558355</v>
      </c>
      <c r="E33" s="15">
        <v>0.91931366174083695</v>
      </c>
      <c r="F33" s="15">
        <v>0.91795244044284419</v>
      </c>
      <c r="G33" s="15">
        <v>0.92327255782520024</v>
      </c>
      <c r="H33" s="15">
        <v>0.91815318054200246</v>
      </c>
      <c r="I33" s="15">
        <v>0.91840185774334315</v>
      </c>
      <c r="J33" s="15">
        <v>0.92139351922494672</v>
      </c>
      <c r="L33" s="10">
        <v>217</v>
      </c>
      <c r="M33">
        <v>15.944376740133</v>
      </c>
      <c r="N33">
        <v>16.012438974102</v>
      </c>
      <c r="O33">
        <v>16.283474851208997</v>
      </c>
      <c r="P33">
        <v>16.078707949098</v>
      </c>
      <c r="Q33">
        <v>16.233174264657002</v>
      </c>
      <c r="R33">
        <v>16.335889670307001</v>
      </c>
      <c r="S33">
        <v>16.068895818700998</v>
      </c>
      <c r="T33">
        <v>15.932321349190998</v>
      </c>
      <c r="U33">
        <v>128.88927961739799</v>
      </c>
      <c r="W33" s="10">
        <v>217</v>
      </c>
      <c r="X33">
        <v>27.074000000000002</v>
      </c>
      <c r="Y33">
        <v>26.86</v>
      </c>
      <c r="Z33">
        <v>27.472999999999999</v>
      </c>
      <c r="AA33">
        <v>27.405999999999999</v>
      </c>
      <c r="AB33">
        <v>27.428000000000001</v>
      </c>
      <c r="AC33">
        <v>27.827000000000002</v>
      </c>
      <c r="AD33">
        <v>27.405999999999999</v>
      </c>
      <c r="AE33">
        <v>26.501000000000001</v>
      </c>
      <c r="AF33">
        <v>217.97499999999999</v>
      </c>
    </row>
    <row r="34" spans="1:32">
      <c r="A34" s="10">
        <v>225</v>
      </c>
      <c r="B34" s="15">
        <v>0.92034635685703481</v>
      </c>
      <c r="C34" s="15">
        <v>0.92418936156204345</v>
      </c>
      <c r="D34" s="15">
        <v>0.92425359163422149</v>
      </c>
      <c r="E34" s="15">
        <v>0.91766258700107917</v>
      </c>
      <c r="F34" s="15">
        <v>0.91620607046960989</v>
      </c>
      <c r="G34" s="15">
        <v>0.92119014159011614</v>
      </c>
      <c r="H34" s="15">
        <v>0.91638238881080236</v>
      </c>
      <c r="I34" s="15">
        <v>0.91654942608107104</v>
      </c>
      <c r="J34" s="15">
        <v>0.91959335359989047</v>
      </c>
      <c r="L34" s="10">
        <v>225</v>
      </c>
      <c r="M34">
        <v>15.920287113881999</v>
      </c>
      <c r="N34">
        <v>15.978562569440999</v>
      </c>
      <c r="O34">
        <v>16.249356678175999</v>
      </c>
      <c r="P34">
        <v>16.049830809936999</v>
      </c>
      <c r="Q34">
        <v>16.202291261511</v>
      </c>
      <c r="R34">
        <v>16.299044513830001</v>
      </c>
      <c r="S34">
        <v>16.037904619793999</v>
      </c>
      <c r="T34">
        <v>15.900185594813001</v>
      </c>
      <c r="U34">
        <v>128.63746316138398</v>
      </c>
      <c r="W34" s="10">
        <v>225</v>
      </c>
      <c r="X34">
        <v>27.007000000000001</v>
      </c>
      <c r="Y34">
        <v>26.783000000000001</v>
      </c>
      <c r="Z34">
        <v>27.399000000000001</v>
      </c>
      <c r="AA34">
        <v>27.347000000000001</v>
      </c>
      <c r="AB34">
        <v>27.370999999999999</v>
      </c>
      <c r="AC34">
        <v>27.728000000000002</v>
      </c>
      <c r="AD34">
        <v>27.35</v>
      </c>
      <c r="AE34">
        <v>26.466000000000001</v>
      </c>
      <c r="AF34">
        <v>217.45100000000002</v>
      </c>
    </row>
    <row r="35" spans="1:32">
      <c r="A35" s="10">
        <v>233</v>
      </c>
      <c r="B35" s="15">
        <v>0.91888300779224008</v>
      </c>
      <c r="C35" s="15">
        <v>0.92223529813991001</v>
      </c>
      <c r="D35" s="15">
        <v>0.92299248234328291</v>
      </c>
      <c r="E35" s="15">
        <v>0.91681624705740505</v>
      </c>
      <c r="F35" s="15">
        <v>0.9151545801681189</v>
      </c>
      <c r="G35" s="15">
        <v>0.91973615698429456</v>
      </c>
      <c r="H35" s="15">
        <v>0.91557657293793449</v>
      </c>
      <c r="I35" s="15">
        <v>0.9151246811881063</v>
      </c>
      <c r="J35" s="15">
        <v>0.91831222095511977</v>
      </c>
      <c r="L35" s="10">
        <v>233</v>
      </c>
      <c r="M35">
        <v>15.894973885785001</v>
      </c>
      <c r="N35">
        <v>15.944778232644001</v>
      </c>
      <c r="O35">
        <v>16.227185041664001</v>
      </c>
      <c r="P35">
        <v>16.035028405332</v>
      </c>
      <c r="Q35">
        <v>16.183696588682999</v>
      </c>
      <c r="R35">
        <v>16.273318489697999</v>
      </c>
      <c r="S35">
        <v>16.023801775536</v>
      </c>
      <c r="T35">
        <v>15.875469297383999</v>
      </c>
      <c r="U35">
        <v>128.45825171672598</v>
      </c>
      <c r="W35" s="10">
        <v>233</v>
      </c>
      <c r="X35">
        <v>27.006</v>
      </c>
      <c r="Y35">
        <v>26.738</v>
      </c>
      <c r="Z35">
        <v>27.39</v>
      </c>
      <c r="AA35">
        <v>27.338000000000001</v>
      </c>
      <c r="AB35">
        <v>27.308</v>
      </c>
      <c r="AC35">
        <v>27.670999999999999</v>
      </c>
      <c r="AD35">
        <v>27.277000000000001</v>
      </c>
      <c r="AE35">
        <v>26.391999999999999</v>
      </c>
      <c r="AF35">
        <v>217.12</v>
      </c>
    </row>
    <row r="36" spans="1:32">
      <c r="A36" s="10">
        <v>241</v>
      </c>
      <c r="B36" s="15">
        <v>0.91686066484903894</v>
      </c>
      <c r="C36" s="15">
        <v>0.92086415100816543</v>
      </c>
      <c r="D36" s="15">
        <v>0.92165402457978074</v>
      </c>
      <c r="E36" s="15">
        <v>0.91586251958795017</v>
      </c>
      <c r="F36" s="15">
        <v>0.91360717989249984</v>
      </c>
      <c r="G36" s="15">
        <v>0.91822116168954337</v>
      </c>
      <c r="H36" s="15">
        <v>0.9145443223805082</v>
      </c>
      <c r="I36" s="15">
        <v>0.91345578926518844</v>
      </c>
      <c r="J36" s="15">
        <v>0.91688184458548072</v>
      </c>
      <c r="L36" s="10">
        <v>241</v>
      </c>
      <c r="M36">
        <v>15.859991099078</v>
      </c>
      <c r="N36">
        <v>15.921072094976001</v>
      </c>
      <c r="O36">
        <v>16.203653537112999</v>
      </c>
      <c r="P36">
        <v>16.018347803179999</v>
      </c>
      <c r="Q36">
        <v>16.156332188061999</v>
      </c>
      <c r="R36">
        <v>16.246512975144</v>
      </c>
      <c r="S36">
        <v>16.005736024615999</v>
      </c>
      <c r="T36">
        <v>15.846517567606002</v>
      </c>
      <c r="U36">
        <v>128.25816328977501</v>
      </c>
      <c r="W36" s="10">
        <v>241</v>
      </c>
      <c r="X36">
        <v>26.988</v>
      </c>
      <c r="Y36">
        <v>26.710999999999999</v>
      </c>
      <c r="Z36">
        <v>27.36</v>
      </c>
      <c r="AA36">
        <v>27.321000000000002</v>
      </c>
      <c r="AB36">
        <v>27.257999999999999</v>
      </c>
      <c r="AC36">
        <v>27.631</v>
      </c>
      <c r="AD36">
        <v>27.225000000000001</v>
      </c>
      <c r="AE36">
        <v>26.295999999999999</v>
      </c>
      <c r="AF36">
        <v>216.79</v>
      </c>
    </row>
    <row r="37" spans="1:32">
      <c r="A37" s="10">
        <v>249</v>
      </c>
      <c r="B37" s="15">
        <v>0.9161385930193382</v>
      </c>
      <c r="C37" s="15">
        <v>0.91868911346058035</v>
      </c>
      <c r="D37" s="15">
        <v>0.91916039019426188</v>
      </c>
      <c r="E37" s="15">
        <v>0.91454581984222694</v>
      </c>
      <c r="F37" s="15">
        <v>0.91242569061551104</v>
      </c>
      <c r="G37" s="15">
        <v>0.91568504407924656</v>
      </c>
      <c r="H37" s="15">
        <v>0.91457585873549108</v>
      </c>
      <c r="I37" s="15">
        <v>0.91264098921422676</v>
      </c>
      <c r="J37" s="15">
        <v>0.91547844749692497</v>
      </c>
      <c r="L37" s="10">
        <v>249</v>
      </c>
      <c r="M37">
        <v>15.847500593998001</v>
      </c>
      <c r="N37">
        <v>15.883467276104</v>
      </c>
      <c r="O37">
        <v>16.159812804523998</v>
      </c>
      <c r="P37">
        <v>15.995318850659</v>
      </c>
      <c r="Q37">
        <v>16.135438598720999</v>
      </c>
      <c r="R37">
        <v>16.201640269763999</v>
      </c>
      <c r="S37">
        <v>16.006287952565998</v>
      </c>
      <c r="T37">
        <v>15.832382517531999</v>
      </c>
      <c r="U37">
        <v>128.06184886386799</v>
      </c>
      <c r="W37" s="10">
        <v>249</v>
      </c>
      <c r="X37">
        <v>26.931999999999999</v>
      </c>
      <c r="Y37">
        <v>26.635000000000002</v>
      </c>
      <c r="Z37">
        <v>27.288</v>
      </c>
      <c r="AA37">
        <v>27.295999999999999</v>
      </c>
      <c r="AB37">
        <v>27.21</v>
      </c>
      <c r="AC37">
        <v>27.538</v>
      </c>
      <c r="AD37">
        <v>27.210999999999999</v>
      </c>
      <c r="AE37">
        <v>26.288</v>
      </c>
      <c r="AF37">
        <v>216.39800000000002</v>
      </c>
    </row>
    <row r="38" spans="1:32">
      <c r="A38" s="10">
        <v>257</v>
      </c>
      <c r="B38" s="15">
        <v>0.91442065294852093</v>
      </c>
      <c r="C38" s="15">
        <v>0.91639893264855909</v>
      </c>
      <c r="D38" s="15">
        <v>0.91795805439630396</v>
      </c>
      <c r="E38" s="15">
        <v>0.91322624120064544</v>
      </c>
      <c r="F38" s="15">
        <v>0.9106638934573188</v>
      </c>
      <c r="G38" s="15">
        <v>0.91374464411397971</v>
      </c>
      <c r="H38" s="15">
        <v>0.91264375338501513</v>
      </c>
      <c r="I38" s="15">
        <v>0.91093446910281617</v>
      </c>
      <c r="J38" s="15">
        <v>0.91374532941898989</v>
      </c>
      <c r="L38" s="10">
        <v>257</v>
      </c>
      <c r="M38">
        <v>15.817783413104001</v>
      </c>
      <c r="N38">
        <v>15.84387171385</v>
      </c>
      <c r="O38">
        <v>16.138674468244002</v>
      </c>
      <c r="P38">
        <v>15.972239546525001</v>
      </c>
      <c r="Q38">
        <v>16.1042827795</v>
      </c>
      <c r="R38">
        <v>16.167307873030001</v>
      </c>
      <c r="S38">
        <v>15.972473551825999</v>
      </c>
      <c r="T38">
        <v>15.802778018613999</v>
      </c>
      <c r="U38">
        <v>127.819411364693</v>
      </c>
      <c r="W38" s="10">
        <v>257</v>
      </c>
      <c r="X38">
        <v>26.948</v>
      </c>
      <c r="Y38">
        <v>26.577999999999999</v>
      </c>
      <c r="Z38">
        <v>27.263999999999999</v>
      </c>
      <c r="AA38">
        <v>27.256</v>
      </c>
      <c r="AB38">
        <v>27.140999999999998</v>
      </c>
      <c r="AC38">
        <v>27.475999999999999</v>
      </c>
      <c r="AD38">
        <v>27.126000000000001</v>
      </c>
      <c r="AE38">
        <v>26.193999999999999</v>
      </c>
      <c r="AF38">
        <v>215.98299999999998</v>
      </c>
    </row>
    <row r="39" spans="1:32">
      <c r="A39" s="10">
        <v>265</v>
      </c>
      <c r="B39" s="15">
        <v>0.91274265629623708</v>
      </c>
      <c r="C39" s="15">
        <v>0.91496357690349417</v>
      </c>
      <c r="D39" s="15">
        <v>0.91632994146643754</v>
      </c>
      <c r="E39" s="15">
        <v>0.91150413406122655</v>
      </c>
      <c r="F39" s="15">
        <v>0.90905703903671364</v>
      </c>
      <c r="G39" s="15">
        <v>0.91242188833787319</v>
      </c>
      <c r="H39" s="15">
        <v>0.91068417573460181</v>
      </c>
      <c r="I39" s="15">
        <v>0.9093154424139881</v>
      </c>
      <c r="J39" s="15">
        <v>0.91212408716278182</v>
      </c>
      <c r="L39" s="10">
        <v>265</v>
      </c>
      <c r="M39">
        <v>15.788757179359001</v>
      </c>
      <c r="N39">
        <v>15.81905545591</v>
      </c>
      <c r="O39">
        <v>16.110050519201</v>
      </c>
      <c r="P39">
        <v>15.942120057493</v>
      </c>
      <c r="Q39">
        <v>16.075866985087998</v>
      </c>
      <c r="R39">
        <v>16.143903741458999</v>
      </c>
      <c r="S39">
        <v>15.938178349477999</v>
      </c>
      <c r="T39">
        <v>15.774691344723001</v>
      </c>
      <c r="U39">
        <v>127.59262363271098</v>
      </c>
      <c r="W39" s="10">
        <v>265</v>
      </c>
      <c r="X39">
        <v>26.861999999999998</v>
      </c>
      <c r="Y39">
        <v>26.527999999999999</v>
      </c>
      <c r="Z39">
        <v>27.193000000000001</v>
      </c>
      <c r="AA39">
        <v>27.193999999999999</v>
      </c>
      <c r="AB39">
        <v>27.1</v>
      </c>
      <c r="AC39">
        <v>27.431999999999999</v>
      </c>
      <c r="AD39">
        <v>27.071999999999999</v>
      </c>
      <c r="AE39">
        <v>26.184999999999999</v>
      </c>
      <c r="AF39">
        <v>215.566</v>
      </c>
    </row>
    <row r="40" spans="1:32">
      <c r="A40" s="10">
        <v>273</v>
      </c>
      <c r="B40" s="15">
        <v>0.91096349862772286</v>
      </c>
      <c r="C40" s="15">
        <v>0.91227656071262564</v>
      </c>
      <c r="D40" s="15">
        <v>0.91360220017367022</v>
      </c>
      <c r="E40" s="15">
        <v>0.9104484931189335</v>
      </c>
      <c r="F40" s="15">
        <v>0.90791662740477441</v>
      </c>
      <c r="G40" s="15">
        <v>0.90980748731292416</v>
      </c>
      <c r="H40" s="15">
        <v>0.91062647904851768</v>
      </c>
      <c r="I40" s="15">
        <v>0.90780602681544698</v>
      </c>
      <c r="J40" s="15">
        <v>0.91042789416140024</v>
      </c>
      <c r="L40" s="10">
        <v>273</v>
      </c>
      <c r="M40">
        <v>15.757981047424998</v>
      </c>
      <c r="N40">
        <v>15.772598898286001</v>
      </c>
      <c r="O40">
        <v>16.062093939325997</v>
      </c>
      <c r="P40">
        <v>15.923656998456</v>
      </c>
      <c r="Q40">
        <v>16.055699817444999</v>
      </c>
      <c r="R40">
        <v>16.097645931308001</v>
      </c>
      <c r="S40">
        <v>15.937168581111001</v>
      </c>
      <c r="T40">
        <v>15.748506190410998</v>
      </c>
      <c r="U40">
        <v>127.35535140376798</v>
      </c>
      <c r="W40" s="10">
        <v>273</v>
      </c>
      <c r="X40">
        <v>26.853999999999999</v>
      </c>
      <c r="Y40">
        <v>26.466000000000001</v>
      </c>
      <c r="Z40">
        <v>27.135000000000002</v>
      </c>
      <c r="AA40">
        <v>27.184000000000001</v>
      </c>
      <c r="AB40">
        <v>27.050999999999998</v>
      </c>
      <c r="AC40">
        <v>27.344999999999999</v>
      </c>
      <c r="AD40">
        <v>27.056999999999999</v>
      </c>
      <c r="AE40">
        <v>26.103999999999999</v>
      </c>
      <c r="AF40">
        <v>215.19599999999997</v>
      </c>
    </row>
    <row r="41" spans="1:32">
      <c r="A41" s="10">
        <v>281</v>
      </c>
      <c r="B41" s="15">
        <v>0.90956130229391041</v>
      </c>
      <c r="C41" s="15">
        <v>0.91040009869975558</v>
      </c>
      <c r="D41" s="15">
        <v>0.91196948775242925</v>
      </c>
      <c r="E41" s="15">
        <v>0.90849635377201354</v>
      </c>
      <c r="F41" s="15">
        <v>0.90598122694430894</v>
      </c>
      <c r="G41" s="15">
        <v>0.90857710438355832</v>
      </c>
      <c r="H41" s="15">
        <v>0.90839406283010049</v>
      </c>
      <c r="I41" s="15">
        <v>0.90606692621908291</v>
      </c>
      <c r="J41" s="15">
        <v>0.90867802217564964</v>
      </c>
      <c r="L41" s="10">
        <v>281</v>
      </c>
      <c r="M41">
        <v>15.733725648294</v>
      </c>
      <c r="N41">
        <v>15.740156233472</v>
      </c>
      <c r="O41">
        <v>16.033389126355001</v>
      </c>
      <c r="P41">
        <v>15.889514268132999</v>
      </c>
      <c r="Q41">
        <v>16.021473977889002</v>
      </c>
      <c r="R41">
        <v>16.075876195366</v>
      </c>
      <c r="S41">
        <v>15.898098342726</v>
      </c>
      <c r="T41">
        <v>15.718336489286999</v>
      </c>
      <c r="U41">
        <v>127.110570281522</v>
      </c>
      <c r="W41" s="10">
        <v>281</v>
      </c>
      <c r="X41">
        <v>26.806999999999999</v>
      </c>
      <c r="Y41">
        <v>26.408999999999999</v>
      </c>
      <c r="Z41">
        <v>27.062999999999999</v>
      </c>
      <c r="AA41">
        <v>27.11</v>
      </c>
      <c r="AB41">
        <v>27.006</v>
      </c>
      <c r="AC41">
        <v>27.32</v>
      </c>
      <c r="AD41">
        <v>26.992999999999999</v>
      </c>
      <c r="AE41">
        <v>26.041</v>
      </c>
      <c r="AF41">
        <v>214.74899999999997</v>
      </c>
    </row>
    <row r="42" spans="1:32">
      <c r="A42" s="10">
        <v>289</v>
      </c>
      <c r="B42" s="15">
        <v>0.90750254869328129</v>
      </c>
      <c r="C42" s="15">
        <v>0.90846556392713107</v>
      </c>
      <c r="D42" s="15">
        <v>0.91077745184970238</v>
      </c>
      <c r="E42" s="15">
        <v>0.90719425063184522</v>
      </c>
      <c r="F42" s="15">
        <v>0.90444443342034664</v>
      </c>
      <c r="G42" s="15">
        <v>0.90613738242087405</v>
      </c>
      <c r="H42" s="15">
        <v>0.90679662575765629</v>
      </c>
      <c r="I42" s="15">
        <v>0.90425435691866718</v>
      </c>
      <c r="J42" s="15">
        <v>0.90694420216677929</v>
      </c>
      <c r="L42" s="10">
        <v>289</v>
      </c>
      <c r="M42">
        <v>15.698113024660998</v>
      </c>
      <c r="N42">
        <v>15.706709532836001</v>
      </c>
      <c r="O42">
        <v>16.012431873137999</v>
      </c>
      <c r="P42">
        <v>15.866740608845999</v>
      </c>
      <c r="Q42">
        <v>15.994297148258001</v>
      </c>
      <c r="R42">
        <v>16.032709062896998</v>
      </c>
      <c r="S42">
        <v>15.870141079779</v>
      </c>
      <c r="T42">
        <v>15.686892262211</v>
      </c>
      <c r="U42">
        <v>126.868034592626</v>
      </c>
      <c r="W42" s="10">
        <v>289</v>
      </c>
      <c r="X42">
        <v>26.747</v>
      </c>
      <c r="Y42">
        <v>26.356999999999999</v>
      </c>
      <c r="Z42">
        <v>27.027000000000001</v>
      </c>
      <c r="AA42">
        <v>27.088999999999999</v>
      </c>
      <c r="AB42">
        <v>26.946999999999999</v>
      </c>
      <c r="AC42">
        <v>27.239000000000001</v>
      </c>
      <c r="AD42">
        <v>26.931999999999999</v>
      </c>
      <c r="AE42">
        <v>26.007999999999999</v>
      </c>
      <c r="AF42">
        <v>214.346</v>
      </c>
    </row>
    <row r="43" spans="1:32">
      <c r="A43" s="10">
        <v>297</v>
      </c>
      <c r="B43" s="15">
        <v>0.90585643121916748</v>
      </c>
      <c r="C43" s="15">
        <v>0.90699106406575025</v>
      </c>
      <c r="D43" s="15">
        <v>0.90832604965379748</v>
      </c>
      <c r="E43" s="15">
        <v>0.90590530799994984</v>
      </c>
      <c r="F43" s="15">
        <v>0.9031240206552712</v>
      </c>
      <c r="G43" s="15">
        <v>0.90413945142042695</v>
      </c>
      <c r="H43" s="15">
        <v>0.90593745222855404</v>
      </c>
      <c r="I43" s="15">
        <v>0.90251247141027124</v>
      </c>
      <c r="J43" s="15">
        <v>0.90534599918938441</v>
      </c>
      <c r="L43" s="10">
        <v>297</v>
      </c>
      <c r="M43">
        <v>15.669638241644998</v>
      </c>
      <c r="N43">
        <v>15.681216501565999</v>
      </c>
      <c r="O43">
        <v>15.969333627155001</v>
      </c>
      <c r="P43">
        <v>15.844197125588998</v>
      </c>
      <c r="Q43">
        <v>15.970946820319</v>
      </c>
      <c r="R43">
        <v>15.997358742868999</v>
      </c>
      <c r="S43">
        <v>15.855104405919002</v>
      </c>
      <c r="T43">
        <v>15.656674248779</v>
      </c>
      <c r="U43">
        <v>126.644469713841</v>
      </c>
      <c r="W43" s="10">
        <v>297</v>
      </c>
      <c r="X43">
        <v>26.654</v>
      </c>
      <c r="Y43">
        <v>26.294</v>
      </c>
      <c r="Z43">
        <v>26.943999999999999</v>
      </c>
      <c r="AA43">
        <v>27.050999999999998</v>
      </c>
      <c r="AB43">
        <v>26.896000000000001</v>
      </c>
      <c r="AC43">
        <v>27.145</v>
      </c>
      <c r="AD43">
        <v>26.891999999999999</v>
      </c>
      <c r="AE43">
        <v>25.948</v>
      </c>
      <c r="AF43">
        <v>213.82400000000001</v>
      </c>
    </row>
    <row r="44" spans="1:32">
      <c r="A44" s="10">
        <v>305</v>
      </c>
      <c r="B44" s="15">
        <v>0.90428629930167115</v>
      </c>
      <c r="C44" s="15">
        <v>0.90433418162215751</v>
      </c>
      <c r="D44" s="15">
        <v>0.90720663911399302</v>
      </c>
      <c r="E44" s="15">
        <v>0.9054040871265483</v>
      </c>
      <c r="F44" s="15">
        <v>0.90157111224031139</v>
      </c>
      <c r="G44" s="15">
        <v>0.9025383518757254</v>
      </c>
      <c r="H44" s="15">
        <v>0.90580669590956164</v>
      </c>
      <c r="I44" s="15">
        <v>0.90064163845806877</v>
      </c>
      <c r="J44" s="15">
        <v>0.90397289528720393</v>
      </c>
      <c r="L44" s="10">
        <v>305</v>
      </c>
      <c r="M44">
        <v>15.642477868001999</v>
      </c>
      <c r="N44">
        <v>15.635280934538001</v>
      </c>
      <c r="O44">
        <v>15.949653204709001</v>
      </c>
      <c r="P44">
        <v>15.835430820489</v>
      </c>
      <c r="Q44">
        <v>15.943485013142002</v>
      </c>
      <c r="R44">
        <v>15.969029745877002</v>
      </c>
      <c r="S44">
        <v>15.852815997282999</v>
      </c>
      <c r="T44">
        <v>15.624219271109</v>
      </c>
      <c r="U44">
        <v>126.45239285514901</v>
      </c>
      <c r="W44" s="10">
        <v>305</v>
      </c>
      <c r="X44">
        <v>26.754000000000001</v>
      </c>
      <c r="Y44">
        <v>26.265999999999998</v>
      </c>
      <c r="Z44">
        <v>26.975999999999999</v>
      </c>
      <c r="AA44">
        <v>27.068000000000001</v>
      </c>
      <c r="AB44">
        <v>26.808</v>
      </c>
      <c r="AC44">
        <v>27.097999999999999</v>
      </c>
      <c r="AD44">
        <v>26.821000000000002</v>
      </c>
      <c r="AE44">
        <v>25.841999999999999</v>
      </c>
      <c r="AF44">
        <v>213.63299999999998</v>
      </c>
    </row>
    <row r="45" spans="1:32">
      <c r="A45" s="10">
        <v>313</v>
      </c>
      <c r="B45" s="15">
        <v>0.90235615380382084</v>
      </c>
      <c r="C45" s="15">
        <v>0.90224121447921235</v>
      </c>
      <c r="D45" s="15">
        <v>0.90555526424010924</v>
      </c>
      <c r="E45" s="15">
        <v>0.90362182017418669</v>
      </c>
      <c r="F45" s="15">
        <v>0.89980068792621049</v>
      </c>
      <c r="G45" s="15">
        <v>0.90079603351523141</v>
      </c>
      <c r="H45" s="15">
        <v>0.90310860259847348</v>
      </c>
      <c r="I45" s="15">
        <v>0.8985501800376906</v>
      </c>
      <c r="J45" s="15">
        <v>0.90200401585067269</v>
      </c>
      <c r="L45" s="10">
        <v>313</v>
      </c>
      <c r="M45">
        <v>15.609089926312</v>
      </c>
      <c r="N45">
        <v>15.599095053332</v>
      </c>
      <c r="O45">
        <v>15.920620286062</v>
      </c>
      <c r="P45">
        <v>15.804259142087</v>
      </c>
      <c r="Q45">
        <v>15.912176630325</v>
      </c>
      <c r="R45">
        <v>15.938202098866</v>
      </c>
      <c r="S45">
        <v>15.805595793461</v>
      </c>
      <c r="T45">
        <v>15.587936910222</v>
      </c>
      <c r="U45">
        <v>126.176975840667</v>
      </c>
      <c r="W45" s="10">
        <v>313</v>
      </c>
      <c r="X45">
        <v>26.684999999999999</v>
      </c>
      <c r="Y45">
        <v>26.199000000000002</v>
      </c>
      <c r="Z45">
        <v>26.901</v>
      </c>
      <c r="AA45">
        <v>27.003</v>
      </c>
      <c r="AB45">
        <v>26.76</v>
      </c>
      <c r="AC45">
        <v>27.039000000000001</v>
      </c>
      <c r="AD45">
        <v>26.745999999999999</v>
      </c>
      <c r="AE45">
        <v>25.792999999999999</v>
      </c>
      <c r="AF45">
        <v>213.126</v>
      </c>
    </row>
    <row r="46" spans="1:32">
      <c r="A46" s="10">
        <v>321</v>
      </c>
      <c r="B46" s="15">
        <v>0.89939635287313313</v>
      </c>
      <c r="C46" s="15">
        <v>0.89977385951836919</v>
      </c>
      <c r="D46" s="15">
        <v>0.90380130633545075</v>
      </c>
      <c r="E46" s="15">
        <v>0.90177927808595282</v>
      </c>
      <c r="F46" s="15">
        <v>0.89820774372153611</v>
      </c>
      <c r="G46" s="15">
        <v>0.89915509208399769</v>
      </c>
      <c r="H46" s="15">
        <v>0.90140738209531501</v>
      </c>
      <c r="I46" s="15">
        <v>0.89698761858490184</v>
      </c>
      <c r="J46" s="15">
        <v>0.90006667921692574</v>
      </c>
      <c r="L46" s="10">
        <v>321</v>
      </c>
      <c r="M46">
        <v>15.557890852979</v>
      </c>
      <c r="N46">
        <v>15.556436278774999</v>
      </c>
      <c r="O46">
        <v>15.889783849125999</v>
      </c>
      <c r="P46">
        <v>15.772033257328001</v>
      </c>
      <c r="Q46">
        <v>15.884006825736998</v>
      </c>
      <c r="R46">
        <v>15.909168160893001</v>
      </c>
      <c r="S46">
        <v>15.775822183120999</v>
      </c>
      <c r="T46">
        <v>15.560829788232001</v>
      </c>
      <c r="U46">
        <v>125.905971196191</v>
      </c>
      <c r="W46" s="10">
        <v>321</v>
      </c>
      <c r="X46">
        <v>26.558</v>
      </c>
      <c r="Y46">
        <v>26.117000000000001</v>
      </c>
      <c r="Z46">
        <v>26.835999999999999</v>
      </c>
      <c r="AA46">
        <v>26.943000000000001</v>
      </c>
      <c r="AB46">
        <v>26.71</v>
      </c>
      <c r="AC46">
        <v>27.001999999999999</v>
      </c>
      <c r="AD46">
        <v>26.713000000000001</v>
      </c>
      <c r="AE46">
        <v>25.748999999999999</v>
      </c>
      <c r="AF46">
        <v>212.62799999999999</v>
      </c>
    </row>
    <row r="47" spans="1:32">
      <c r="A47" s="10">
        <v>329</v>
      </c>
      <c r="B47" s="15">
        <v>0.89908654679572297</v>
      </c>
      <c r="C47" s="15">
        <v>0.89839347444012074</v>
      </c>
      <c r="D47" s="15">
        <v>0.90191768020729712</v>
      </c>
      <c r="E47" s="15">
        <v>0.9008568773305361</v>
      </c>
      <c r="F47" s="15">
        <v>0.89675724413866975</v>
      </c>
      <c r="G47" s="15">
        <v>0.89652450349268809</v>
      </c>
      <c r="H47" s="15">
        <v>0.9009654927251799</v>
      </c>
      <c r="I47" s="15">
        <v>0.8951915024774032</v>
      </c>
      <c r="J47" s="15">
        <v>0.89871155877923659</v>
      </c>
      <c r="L47" s="10">
        <v>329</v>
      </c>
      <c r="M47">
        <v>15.552531781728</v>
      </c>
      <c r="N47">
        <v>15.532570423724</v>
      </c>
      <c r="O47">
        <v>15.856667707537</v>
      </c>
      <c r="P47">
        <v>15.755900556406001</v>
      </c>
      <c r="Q47">
        <v>15.858356027872</v>
      </c>
      <c r="R47">
        <v>15.862623936620999</v>
      </c>
      <c r="S47">
        <v>15.768088534311001</v>
      </c>
      <c r="T47">
        <v>15.529670989103</v>
      </c>
      <c r="U47">
        <v>125.71640995730202</v>
      </c>
      <c r="W47" s="10">
        <v>329</v>
      </c>
      <c r="X47">
        <v>26.611000000000001</v>
      </c>
      <c r="Y47">
        <v>26.094999999999999</v>
      </c>
      <c r="Z47">
        <v>26.811</v>
      </c>
      <c r="AA47">
        <v>26.943000000000001</v>
      </c>
      <c r="AB47">
        <v>26.645</v>
      </c>
      <c r="AC47">
        <v>26.88</v>
      </c>
      <c r="AD47">
        <v>26.652000000000001</v>
      </c>
      <c r="AE47">
        <v>25.672999999999998</v>
      </c>
      <c r="AF47">
        <v>212.31</v>
      </c>
    </row>
    <row r="48" spans="1:32">
      <c r="A48" s="10">
        <v>337</v>
      </c>
      <c r="B48" s="15">
        <v>0.89611027831239498</v>
      </c>
      <c r="C48" s="15">
        <v>0.89638811185832057</v>
      </c>
      <c r="D48" s="15">
        <v>0.90030885918653381</v>
      </c>
      <c r="E48" s="15">
        <v>0.89968183500872057</v>
      </c>
      <c r="F48" s="15">
        <v>0.89497880157329024</v>
      </c>
      <c r="G48" s="15">
        <v>0.89477893692391075</v>
      </c>
      <c r="H48" s="15">
        <v>0.89984421371744217</v>
      </c>
      <c r="I48" s="15">
        <v>0.89291520717395834</v>
      </c>
      <c r="J48" s="15">
        <v>0.8968783450137221</v>
      </c>
      <c r="L48" s="10">
        <v>337</v>
      </c>
      <c r="M48">
        <v>15.501047850238999</v>
      </c>
      <c r="N48">
        <v>15.497899161729</v>
      </c>
      <c r="O48">
        <v>15.828382930681</v>
      </c>
      <c r="P48">
        <v>15.735349178670001</v>
      </c>
      <c r="Q48">
        <v>15.826905849396999</v>
      </c>
      <c r="R48">
        <v>15.831738817554001</v>
      </c>
      <c r="S48">
        <v>15.748464667682999</v>
      </c>
      <c r="T48">
        <v>15.490182100928001</v>
      </c>
      <c r="U48">
        <v>125.45997055688099</v>
      </c>
      <c r="W48" s="10">
        <v>337</v>
      </c>
      <c r="X48">
        <v>26.529</v>
      </c>
      <c r="Y48">
        <v>26.036999999999999</v>
      </c>
      <c r="Z48">
        <v>26.774000000000001</v>
      </c>
      <c r="AA48">
        <v>26.916</v>
      </c>
      <c r="AB48">
        <v>26.574000000000002</v>
      </c>
      <c r="AC48">
        <v>26.818000000000001</v>
      </c>
      <c r="AD48">
        <v>26.6</v>
      </c>
      <c r="AE48">
        <v>25.588000000000001</v>
      </c>
      <c r="AF48">
        <v>211.83600000000001</v>
      </c>
    </row>
    <row r="49" spans="1:32">
      <c r="A49" s="10">
        <v>345</v>
      </c>
      <c r="B49" s="15">
        <v>0.89466077940130995</v>
      </c>
      <c r="C49" s="15">
        <v>0.89428817077355449</v>
      </c>
      <c r="D49" s="15">
        <v>0.89866286053312916</v>
      </c>
      <c r="E49" s="15">
        <v>0.89704595432370648</v>
      </c>
      <c r="F49" s="15">
        <v>0.89317486443661465</v>
      </c>
      <c r="G49" s="15">
        <v>0.8937084675870014</v>
      </c>
      <c r="H49" s="15">
        <v>0.89677177417918252</v>
      </c>
      <c r="I49" s="15">
        <v>0.89143047155539279</v>
      </c>
      <c r="J49" s="15">
        <v>0.89497113836434883</v>
      </c>
      <c r="L49" s="10">
        <v>345</v>
      </c>
      <c r="M49">
        <v>15.475974204145</v>
      </c>
      <c r="N49">
        <v>15.461592706136001</v>
      </c>
      <c r="O49">
        <v>15.799444531681999</v>
      </c>
      <c r="P49">
        <v>15.689247877790001</v>
      </c>
      <c r="Q49">
        <v>15.795004822053999</v>
      </c>
      <c r="R49">
        <v>15.812798506987001</v>
      </c>
      <c r="S49">
        <v>15.694692909445001</v>
      </c>
      <c r="T49">
        <v>15.464425091843001</v>
      </c>
      <c r="U49">
        <v>125.19318065008198</v>
      </c>
      <c r="W49" s="10">
        <v>345</v>
      </c>
      <c r="X49">
        <v>26.436</v>
      </c>
      <c r="Y49">
        <v>25.951000000000001</v>
      </c>
      <c r="Z49">
        <v>26.675000000000001</v>
      </c>
      <c r="AA49">
        <v>26.795999999999999</v>
      </c>
      <c r="AB49">
        <v>26.545000000000002</v>
      </c>
      <c r="AC49">
        <v>26.815999999999999</v>
      </c>
      <c r="AD49">
        <v>26.527000000000001</v>
      </c>
      <c r="AE49">
        <v>25.602</v>
      </c>
      <c r="AF49">
        <v>211.34800000000004</v>
      </c>
    </row>
    <row r="50" spans="1:32">
      <c r="A50" s="10">
        <v>353</v>
      </c>
      <c r="B50" s="15">
        <v>0.8938216513227486</v>
      </c>
      <c r="C50" s="15">
        <v>0.89218591765825839</v>
      </c>
      <c r="D50" s="15">
        <v>0.89609646423904343</v>
      </c>
      <c r="E50" s="15">
        <v>0.89555507275681023</v>
      </c>
      <c r="F50" s="15">
        <v>0.89151182393453898</v>
      </c>
      <c r="G50" s="15">
        <v>0.89210505157672604</v>
      </c>
      <c r="H50" s="15">
        <v>0.89498703082910891</v>
      </c>
      <c r="I50" s="15">
        <v>0.88952409587527193</v>
      </c>
      <c r="J50" s="15">
        <v>0.89322582493367442</v>
      </c>
      <c r="L50" s="10">
        <v>353</v>
      </c>
      <c r="M50">
        <v>15.461458842796</v>
      </c>
      <c r="N50">
        <v>15.425246277214999</v>
      </c>
      <c r="O50">
        <v>15.754324567705002</v>
      </c>
      <c r="P50">
        <v>15.663172501888999</v>
      </c>
      <c r="Q50">
        <v>15.765595426654</v>
      </c>
      <c r="R50">
        <v>15.784428523695</v>
      </c>
      <c r="S50">
        <v>15.663457538743</v>
      </c>
      <c r="T50">
        <v>15.431353523344001</v>
      </c>
      <c r="U50">
        <v>124.949037202041</v>
      </c>
      <c r="W50" s="10">
        <v>353</v>
      </c>
      <c r="X50">
        <v>26.417000000000002</v>
      </c>
      <c r="Y50">
        <v>25.898</v>
      </c>
      <c r="Z50">
        <v>26.581</v>
      </c>
      <c r="AA50">
        <v>26.741</v>
      </c>
      <c r="AB50">
        <v>26.495000000000001</v>
      </c>
      <c r="AC50">
        <v>26.773</v>
      </c>
      <c r="AD50">
        <v>26.475999999999999</v>
      </c>
      <c r="AE50">
        <v>25.504999999999999</v>
      </c>
      <c r="AF50">
        <v>210.886</v>
      </c>
    </row>
    <row r="51" spans="1:32">
      <c r="A51" s="10">
        <v>361</v>
      </c>
      <c r="B51" s="15">
        <v>0.8974837099274745</v>
      </c>
      <c r="C51" s="15">
        <v>0.89110581646002518</v>
      </c>
      <c r="D51" s="15">
        <v>0.89592260889014097</v>
      </c>
      <c r="E51" s="15">
        <v>0.89562439655969928</v>
      </c>
      <c r="F51" s="15">
        <v>0.89150783681888157</v>
      </c>
      <c r="G51" s="15">
        <v>0.89066779978013266</v>
      </c>
      <c r="H51" s="15">
        <v>0.89522615992270593</v>
      </c>
      <c r="I51" s="15">
        <v>0.88892934867067763</v>
      </c>
      <c r="J51" s="15">
        <v>0.89330585897368286</v>
      </c>
      <c r="L51" s="10">
        <v>361</v>
      </c>
      <c r="M51">
        <v>15.524805673019999</v>
      </c>
      <c r="N51">
        <v>15.406572112271</v>
      </c>
      <c r="O51">
        <v>15.751268006605001</v>
      </c>
      <c r="P51">
        <v>15.664384968566001</v>
      </c>
      <c r="Q51">
        <v>15.765524918051998</v>
      </c>
      <c r="R51">
        <v>15.758998560918998</v>
      </c>
      <c r="S51">
        <v>15.667642614364</v>
      </c>
      <c r="T51">
        <v>15.421035922714999</v>
      </c>
      <c r="U51">
        <v>124.96023277651199</v>
      </c>
      <c r="W51" s="10">
        <v>361</v>
      </c>
      <c r="X51">
        <v>26.57</v>
      </c>
      <c r="Y51">
        <v>25.878</v>
      </c>
      <c r="Z51">
        <v>26.591000000000001</v>
      </c>
      <c r="AA51">
        <v>26.776</v>
      </c>
      <c r="AB51">
        <v>26.486999999999998</v>
      </c>
      <c r="AC51">
        <v>26.722999999999999</v>
      </c>
      <c r="AD51">
        <v>26.47</v>
      </c>
      <c r="AE51">
        <v>25.472000000000001</v>
      </c>
      <c r="AF51">
        <v>210.96699999999998</v>
      </c>
    </row>
    <row r="52" spans="1:32">
      <c r="A52" s="10">
        <v>369</v>
      </c>
      <c r="B52" s="15">
        <v>0.89449187342175496</v>
      </c>
      <c r="C52" s="15">
        <v>0.89610078036713536</v>
      </c>
      <c r="D52" s="15">
        <v>0.89989411381238005</v>
      </c>
      <c r="E52" s="15">
        <v>0.89560895975983779</v>
      </c>
      <c r="F52" s="15">
        <v>0.88323526513022066</v>
      </c>
      <c r="G52" s="15">
        <v>0.89464659635479216</v>
      </c>
      <c r="H52" s="15">
        <v>0.89598026799165087</v>
      </c>
      <c r="I52" s="15">
        <v>0.88895600867382285</v>
      </c>
      <c r="J52" s="15">
        <v>0.8936055714593093</v>
      </c>
      <c r="L52" s="10">
        <v>369</v>
      </c>
      <c r="M52">
        <v>15.473052443582</v>
      </c>
      <c r="N52">
        <v>15.492931409014</v>
      </c>
      <c r="O52">
        <v>15.821091267899</v>
      </c>
      <c r="P52">
        <v>15.664114980414</v>
      </c>
      <c r="Q52">
        <v>15.619231829301</v>
      </c>
      <c r="R52">
        <v>15.829397254472001</v>
      </c>
      <c r="S52">
        <v>15.680840503618999</v>
      </c>
      <c r="T52">
        <v>15.421498417138</v>
      </c>
      <c r="U52">
        <v>125.00215810543899</v>
      </c>
      <c r="W52" s="10">
        <v>369</v>
      </c>
      <c r="X52">
        <v>26.369</v>
      </c>
      <c r="Y52">
        <v>26.431000000000001</v>
      </c>
      <c r="Z52">
        <v>26.556999999999999</v>
      </c>
      <c r="AA52">
        <v>26.678000000000001</v>
      </c>
      <c r="AB52">
        <v>26.45</v>
      </c>
      <c r="AC52">
        <v>26.748000000000001</v>
      </c>
      <c r="AD52">
        <v>26.564</v>
      </c>
      <c r="AE52">
        <v>25.960999999999999</v>
      </c>
      <c r="AF52">
        <v>211.75799999999998</v>
      </c>
    </row>
    <row r="53" spans="1:32">
      <c r="A53" s="10">
        <v>377</v>
      </c>
      <c r="B53" s="15">
        <v>0.89011597833075262</v>
      </c>
      <c r="C53" s="15">
        <v>0.89049660093971506</v>
      </c>
      <c r="D53" s="15">
        <v>0.8951454581158933</v>
      </c>
      <c r="E53" s="15">
        <v>0.8908919616297043</v>
      </c>
      <c r="F53" s="15">
        <v>0.87895409150882653</v>
      </c>
      <c r="G53" s="15">
        <v>0.89083551524732629</v>
      </c>
      <c r="H53" s="15">
        <v>0.89070823866153492</v>
      </c>
      <c r="I53" s="15">
        <v>0.88385170134867819</v>
      </c>
      <c r="J53" s="15">
        <v>0.88886933157805437</v>
      </c>
      <c r="L53" s="10">
        <v>377</v>
      </c>
      <c r="M53">
        <v>15.397357564464</v>
      </c>
      <c r="N53">
        <v>15.396039218564999</v>
      </c>
      <c r="O53">
        <v>15.737604873199002</v>
      </c>
      <c r="P53">
        <v>15.581615134619</v>
      </c>
      <c r="Q53">
        <v>15.54352307317</v>
      </c>
      <c r="R53">
        <v>15.761966028483</v>
      </c>
      <c r="S53">
        <v>15.588573012906</v>
      </c>
      <c r="T53">
        <v>15.332949527691001</v>
      </c>
      <c r="U53">
        <v>124.339628433097</v>
      </c>
      <c r="W53" s="10">
        <v>377</v>
      </c>
      <c r="X53">
        <v>26.178999999999998</v>
      </c>
      <c r="Y53">
        <v>26.244</v>
      </c>
      <c r="Z53">
        <v>26.373999999999999</v>
      </c>
      <c r="AA53">
        <v>26.498000000000001</v>
      </c>
      <c r="AB53">
        <v>26.359000000000002</v>
      </c>
      <c r="AC53">
        <v>26.667000000000002</v>
      </c>
      <c r="AD53">
        <v>26.456</v>
      </c>
      <c r="AE53">
        <v>25.869</v>
      </c>
      <c r="AF53">
        <v>210.64599999999999</v>
      </c>
    </row>
    <row r="54" spans="1:32">
      <c r="A54" s="10">
        <v>385</v>
      </c>
      <c r="B54" s="15" t="e">
        <v>#NULL!</v>
      </c>
      <c r="C54" s="15" t="e">
        <v>#NULL!</v>
      </c>
      <c r="D54" s="15" t="e">
        <v>#NULL!</v>
      </c>
      <c r="E54" s="15" t="e">
        <v>#NULL!</v>
      </c>
      <c r="F54" s="15" t="e">
        <v>#NULL!</v>
      </c>
      <c r="G54" s="15" t="e">
        <v>#NULL!</v>
      </c>
      <c r="H54" s="15" t="e">
        <v>#NULL!</v>
      </c>
      <c r="I54" s="15" t="e">
        <v>#NULL!</v>
      </c>
      <c r="J54" s="15" t="e">
        <v>#NULL!</v>
      </c>
      <c r="L54" s="10">
        <v>385</v>
      </c>
      <c r="W54" s="10">
        <v>385</v>
      </c>
    </row>
    <row r="55" spans="1:32">
      <c r="A55" s="10">
        <v>393</v>
      </c>
      <c r="B55" s="15">
        <v>0.87962928503541449</v>
      </c>
      <c r="C55" s="15">
        <v>0.87837069419439173</v>
      </c>
      <c r="D55" s="15">
        <v>0.88472983585440368</v>
      </c>
      <c r="E55" s="15">
        <v>0.87633720245173963</v>
      </c>
      <c r="F55" s="15">
        <v>0.86576040976382962</v>
      </c>
      <c r="G55" s="15">
        <v>0.88344862250624612</v>
      </c>
      <c r="H55" s="15">
        <v>0.87212617382327795</v>
      </c>
      <c r="I55" s="15">
        <v>0.8699204446819272</v>
      </c>
      <c r="J55" s="15">
        <v>0.87629019729936752</v>
      </c>
      <c r="L55" s="10">
        <v>393</v>
      </c>
      <c r="M55">
        <v>15.215957196121</v>
      </c>
      <c r="N55">
        <v>15.186391101307001</v>
      </c>
      <c r="O55">
        <v>15.554487206485</v>
      </c>
      <c r="P55">
        <v>15.327053789747001</v>
      </c>
      <c r="Q55">
        <v>15.310204520352999</v>
      </c>
      <c r="R55">
        <v>15.631266308446998</v>
      </c>
      <c r="S55">
        <v>15.263362285208</v>
      </c>
      <c r="T55">
        <v>15.091271817501999</v>
      </c>
      <c r="U55">
        <v>122.57999422517</v>
      </c>
      <c r="W55" s="10">
        <v>393</v>
      </c>
      <c r="X55">
        <v>25.594000000000001</v>
      </c>
      <c r="Y55">
        <v>25.808</v>
      </c>
      <c r="Z55">
        <v>25.895</v>
      </c>
      <c r="AA55">
        <v>25.878</v>
      </c>
      <c r="AB55">
        <v>26.08</v>
      </c>
      <c r="AC55">
        <v>26.533000000000001</v>
      </c>
      <c r="AD55">
        <v>26.062000000000001</v>
      </c>
      <c r="AE55">
        <v>25.623000000000001</v>
      </c>
      <c r="AF55">
        <v>207.47300000000001</v>
      </c>
    </row>
    <row r="56" spans="1:32">
      <c r="A56" s="10">
        <v>401</v>
      </c>
      <c r="B56" s="15">
        <v>0.87673758144659208</v>
      </c>
      <c r="C56" s="15">
        <v>0.87571935211282792</v>
      </c>
      <c r="D56" s="15">
        <v>0.88383554529703223</v>
      </c>
      <c r="E56" s="15">
        <v>0.87943725386485161</v>
      </c>
      <c r="F56" s="15">
        <v>0.86606510761113831</v>
      </c>
      <c r="G56" s="15">
        <v>0.87914142104250748</v>
      </c>
      <c r="H56" s="15">
        <v>0.8757977308394691</v>
      </c>
      <c r="I56" s="15">
        <v>0.86919958215641036</v>
      </c>
      <c r="J56" s="15">
        <v>0.87574379770104194</v>
      </c>
      <c r="L56" s="10">
        <v>401</v>
      </c>
      <c r="M56">
        <v>15.165936080658001</v>
      </c>
      <c r="N56">
        <v>15.140551323113</v>
      </c>
      <c r="O56">
        <v>15.538764631671999</v>
      </c>
      <c r="P56">
        <v>15.381273392232</v>
      </c>
      <c r="Q56">
        <v>15.315592831376</v>
      </c>
      <c r="R56">
        <v>15.555056994845</v>
      </c>
      <c r="S56">
        <v>15.327619392231</v>
      </c>
      <c r="T56">
        <v>15.078766383951001</v>
      </c>
      <c r="U56">
        <v>122.503561030078</v>
      </c>
      <c r="W56" s="10">
        <v>401</v>
      </c>
      <c r="X56">
        <v>25.798999999999999</v>
      </c>
      <c r="Y56">
        <v>25.792999999999999</v>
      </c>
      <c r="Z56">
        <v>26.038</v>
      </c>
      <c r="AA56">
        <v>26.146999999999998</v>
      </c>
      <c r="AB56">
        <v>25.875</v>
      </c>
      <c r="AC56">
        <v>26.212</v>
      </c>
      <c r="AD56">
        <v>25.913</v>
      </c>
      <c r="AE56">
        <v>25.327999999999999</v>
      </c>
      <c r="AF56">
        <v>207.10499999999999</v>
      </c>
    </row>
    <row r="57" spans="1:32">
      <c r="A57" s="10">
        <v>409</v>
      </c>
      <c r="B57" s="15">
        <v>0.87453561629274557</v>
      </c>
      <c r="C57" s="15">
        <v>0.87466890434018219</v>
      </c>
      <c r="D57" s="15">
        <v>0.8820049727410324</v>
      </c>
      <c r="E57" s="15">
        <v>0.87514452456457026</v>
      </c>
      <c r="F57" s="15">
        <v>0.86346509861731646</v>
      </c>
      <c r="G57" s="15">
        <v>0.87904900748434933</v>
      </c>
      <c r="H57" s="15">
        <v>0.8716981981632258</v>
      </c>
      <c r="I57" s="15">
        <v>0.86720127110750245</v>
      </c>
      <c r="J57" s="15">
        <v>0.87347377926072234</v>
      </c>
      <c r="L57" s="10">
        <v>409</v>
      </c>
      <c r="M57">
        <v>15.127846162441001</v>
      </c>
      <c r="N57">
        <v>15.122389844352</v>
      </c>
      <c r="O57">
        <v>15.506581228051001</v>
      </c>
      <c r="P57">
        <v>15.306193967661001</v>
      </c>
      <c r="Q57">
        <v>15.269613979719999</v>
      </c>
      <c r="R57">
        <v>15.553421878890001</v>
      </c>
      <c r="S57">
        <v>15.255872144739001</v>
      </c>
      <c r="T57">
        <v>15.044099932093999</v>
      </c>
      <c r="U57">
        <v>122.18601913794801</v>
      </c>
      <c r="W57" s="10">
        <v>409</v>
      </c>
      <c r="X57">
        <v>25.571000000000002</v>
      </c>
      <c r="Y57">
        <v>25.716999999999999</v>
      </c>
      <c r="Z57">
        <v>25.901</v>
      </c>
      <c r="AA57">
        <v>25.939</v>
      </c>
      <c r="AB57">
        <v>25.881</v>
      </c>
      <c r="AC57">
        <v>26.285</v>
      </c>
      <c r="AD57">
        <v>25.905000000000001</v>
      </c>
      <c r="AE57">
        <v>25.387</v>
      </c>
      <c r="AF57">
        <v>206.58599999999998</v>
      </c>
    </row>
    <row r="58" spans="1:32">
      <c r="A58" s="10">
        <v>417</v>
      </c>
      <c r="B58" s="15">
        <v>0.8705276528549023</v>
      </c>
      <c r="C58" s="15" t="e">
        <v>#NULL!</v>
      </c>
      <c r="D58" s="15" t="e">
        <v>#NULL!</v>
      </c>
      <c r="E58" s="15" t="e">
        <v>#NULL!</v>
      </c>
      <c r="F58" s="15" t="e">
        <v>#NULL!</v>
      </c>
      <c r="G58" s="15" t="e">
        <v>#NULL!</v>
      </c>
      <c r="H58" s="15" t="e">
        <v>#NULL!</v>
      </c>
      <c r="I58" s="15" t="e">
        <v>#NULL!</v>
      </c>
      <c r="J58" s="15">
        <v>0.10764913052732748</v>
      </c>
      <c r="L58" s="10">
        <v>417</v>
      </c>
      <c r="M58">
        <v>15.058515819362</v>
      </c>
      <c r="U58">
        <v>15.058515819362</v>
      </c>
      <c r="W58" s="10">
        <v>417</v>
      </c>
      <c r="X58">
        <v>25.42</v>
      </c>
      <c r="AF58">
        <v>25.42</v>
      </c>
    </row>
    <row r="59" spans="1:32">
      <c r="A59" s="10">
        <v>425</v>
      </c>
      <c r="B59" s="15">
        <v>0.86955234350242805</v>
      </c>
      <c r="C59" s="15" t="e">
        <v>#NULL!</v>
      </c>
      <c r="D59" s="15" t="e">
        <v>#NULL!</v>
      </c>
      <c r="E59" s="15" t="e">
        <v>#NULL!</v>
      </c>
      <c r="F59" s="15" t="e">
        <v>#NULL!</v>
      </c>
      <c r="G59" s="15" t="e">
        <v>#NULL!</v>
      </c>
      <c r="H59" s="15" t="e">
        <v>#NULL!</v>
      </c>
      <c r="I59" s="15" t="e">
        <v>#NULL!</v>
      </c>
      <c r="J59" s="15">
        <v>0.10752852413022486</v>
      </c>
      <c r="L59" s="10">
        <v>425</v>
      </c>
      <c r="M59">
        <v>15.041644774238</v>
      </c>
      <c r="U59">
        <v>15.041644774238</v>
      </c>
      <c r="W59" s="10">
        <v>425</v>
      </c>
      <c r="X59">
        <v>25.370999999999999</v>
      </c>
      <c r="AF59">
        <v>25.370999999999999</v>
      </c>
    </row>
    <row r="60" spans="1:32">
      <c r="A60" s="10">
        <v>433</v>
      </c>
      <c r="B60" s="15">
        <v>0.86816400438169372</v>
      </c>
      <c r="C60" s="15" t="e">
        <v>#NULL!</v>
      </c>
      <c r="D60" s="15" t="e">
        <v>#NULL!</v>
      </c>
      <c r="E60" s="15" t="e">
        <v>#NULL!</v>
      </c>
      <c r="F60" s="15" t="e">
        <v>#NULL!</v>
      </c>
      <c r="G60" s="15" t="e">
        <v>#NULL!</v>
      </c>
      <c r="H60" s="15" t="e">
        <v>#NULL!</v>
      </c>
      <c r="I60" s="15" t="e">
        <v>#NULL!</v>
      </c>
      <c r="J60" s="15">
        <v>0.10735684262334338</v>
      </c>
      <c r="L60" s="10">
        <v>433</v>
      </c>
      <c r="M60">
        <v>15.017629079223999</v>
      </c>
      <c r="U60">
        <v>15.017629079223999</v>
      </c>
      <c r="W60" s="10">
        <v>433</v>
      </c>
      <c r="X60">
        <v>25.338999999999999</v>
      </c>
      <c r="AF60">
        <v>25.338999999999999</v>
      </c>
    </row>
    <row r="61" spans="1:32">
      <c r="A61" s="10">
        <v>441</v>
      </c>
      <c r="B61" s="15">
        <v>0.86597033620405595</v>
      </c>
      <c r="C61" s="15" t="e">
        <v>#NULL!</v>
      </c>
      <c r="D61" s="15" t="e">
        <v>#NULL!</v>
      </c>
      <c r="E61" s="15" t="e">
        <v>#NULL!</v>
      </c>
      <c r="F61" s="15" t="e">
        <v>#NULL!</v>
      </c>
      <c r="G61" s="15" t="e">
        <v>#NULL!</v>
      </c>
      <c r="H61" s="15" t="e">
        <v>#NULL!</v>
      </c>
      <c r="I61" s="15" t="e">
        <v>#NULL!</v>
      </c>
      <c r="J61" s="15">
        <v>0.10708557442041643</v>
      </c>
      <c r="L61" s="10">
        <v>441</v>
      </c>
      <c r="M61">
        <v>14.979682683325999</v>
      </c>
      <c r="U61">
        <v>14.979682683325999</v>
      </c>
      <c r="W61" s="10">
        <v>441</v>
      </c>
      <c r="X61">
        <v>25.268000000000001</v>
      </c>
      <c r="AF61">
        <v>25.268000000000001</v>
      </c>
    </row>
    <row r="62" spans="1:32">
      <c r="A62" s="10">
        <v>449</v>
      </c>
      <c r="B62" s="15">
        <v>0.86446919410150169</v>
      </c>
      <c r="C62" s="15" t="e">
        <v>#NULL!</v>
      </c>
      <c r="D62" s="15" t="e">
        <v>#NULL!</v>
      </c>
      <c r="E62" s="15" t="e">
        <v>#NULL!</v>
      </c>
      <c r="F62" s="15" t="e">
        <v>#NULL!</v>
      </c>
      <c r="G62" s="15" t="e">
        <v>#NULL!</v>
      </c>
      <c r="H62" s="15" t="e">
        <v>#NULL!</v>
      </c>
      <c r="I62" s="15" t="e">
        <v>#NULL!</v>
      </c>
      <c r="J62" s="15">
        <v>0.10689994373814232</v>
      </c>
      <c r="L62" s="10">
        <v>449</v>
      </c>
      <c r="M62">
        <v>14.953715705684001</v>
      </c>
      <c r="U62">
        <v>14.953715705684001</v>
      </c>
      <c r="W62" s="10">
        <v>449</v>
      </c>
      <c r="X62">
        <v>25.204000000000001</v>
      </c>
      <c r="AF62">
        <v>25.204000000000001</v>
      </c>
    </row>
    <row r="63" spans="1:32">
      <c r="A63" s="10">
        <v>457</v>
      </c>
      <c r="B63" s="15">
        <v>0.86352839079321098</v>
      </c>
      <c r="C63" s="15" t="e">
        <v>#NULL!</v>
      </c>
      <c r="D63" s="15" t="e">
        <v>#NULL!</v>
      </c>
      <c r="E63" s="15" t="e">
        <v>#NULL!</v>
      </c>
      <c r="F63" s="15" t="e">
        <v>#NULL!</v>
      </c>
      <c r="G63" s="15" t="e">
        <v>#NULL!</v>
      </c>
      <c r="H63" s="15" t="e">
        <v>#NULL!</v>
      </c>
      <c r="I63" s="15" t="e">
        <v>#NULL!</v>
      </c>
      <c r="J63" s="15">
        <v>0.10678360434581792</v>
      </c>
      <c r="L63" s="10">
        <v>457</v>
      </c>
      <c r="M63">
        <v>14.937441551205</v>
      </c>
      <c r="U63">
        <v>14.937441551205</v>
      </c>
      <c r="W63" s="10">
        <v>457</v>
      </c>
      <c r="X63">
        <v>25.173999999999999</v>
      </c>
      <c r="AF63">
        <v>25.173999999999999</v>
      </c>
    </row>
    <row r="64" spans="1:32">
      <c r="A64" s="10">
        <v>465</v>
      </c>
      <c r="B64" s="15">
        <v>0.86132788479346589</v>
      </c>
      <c r="C64" s="15" t="e">
        <v>#NULL!</v>
      </c>
      <c r="D64" s="15" t="e">
        <v>#NULL!</v>
      </c>
      <c r="E64" s="15" t="e">
        <v>#NULL!</v>
      </c>
      <c r="F64" s="15" t="e">
        <v>#NULL!</v>
      </c>
      <c r="G64" s="15" t="e">
        <v>#NULL!</v>
      </c>
      <c r="H64" s="15" t="e">
        <v>#NULL!</v>
      </c>
      <c r="I64" s="15" t="e">
        <v>#NULL!</v>
      </c>
      <c r="J64" s="15">
        <v>0.10651149058031505</v>
      </c>
      <c r="L64" s="10">
        <v>465</v>
      </c>
      <c r="M64">
        <v>14.899376873650999</v>
      </c>
      <c r="U64">
        <v>14.899376873650999</v>
      </c>
      <c r="W64" s="10">
        <v>465</v>
      </c>
      <c r="X64">
        <v>25.085999999999999</v>
      </c>
      <c r="AF64">
        <v>25.085999999999999</v>
      </c>
    </row>
    <row r="65" spans="1:32">
      <c r="A65" s="10">
        <v>473</v>
      </c>
      <c r="B65" s="15">
        <v>0.86061433388967601</v>
      </c>
      <c r="C65" s="15" t="e">
        <v>#NULL!</v>
      </c>
      <c r="D65" s="15" t="e">
        <v>#NULL!</v>
      </c>
      <c r="E65" s="15" t="e">
        <v>#NULL!</v>
      </c>
      <c r="F65" s="15" t="e">
        <v>#NULL!</v>
      </c>
      <c r="G65" s="15" t="e">
        <v>#NULL!</v>
      </c>
      <c r="H65" s="15" t="e">
        <v>#NULL!</v>
      </c>
      <c r="I65" s="15" t="e">
        <v>#NULL!</v>
      </c>
      <c r="J65" s="15">
        <v>0.1064232531370494</v>
      </c>
      <c r="L65" s="10">
        <v>473</v>
      </c>
      <c r="M65">
        <v>14.887033764805</v>
      </c>
      <c r="U65">
        <v>14.887033764805</v>
      </c>
      <c r="W65" s="10">
        <v>473</v>
      </c>
      <c r="X65">
        <v>25.071000000000002</v>
      </c>
      <c r="AF65">
        <v>25.071000000000002</v>
      </c>
    </row>
    <row r="66" spans="1:32">
      <c r="A66" s="10">
        <v>481</v>
      </c>
      <c r="B66" s="15">
        <v>0.85911562036988076</v>
      </c>
      <c r="C66" s="15" t="e">
        <v>#NULL!</v>
      </c>
      <c r="D66" s="15" t="e">
        <v>#NULL!</v>
      </c>
      <c r="E66" s="15" t="e">
        <v>#NULL!</v>
      </c>
      <c r="F66" s="15" t="e">
        <v>#NULL!</v>
      </c>
      <c r="G66" s="15" t="e">
        <v>#NULL!</v>
      </c>
      <c r="H66" s="15" t="e">
        <v>#NULL!</v>
      </c>
      <c r="I66" s="15" t="e">
        <v>#NULL!</v>
      </c>
      <c r="J66" s="15">
        <v>0.10623792277242926</v>
      </c>
      <c r="L66" s="10">
        <v>481</v>
      </c>
      <c r="M66">
        <v>14.861108797146001</v>
      </c>
      <c r="U66">
        <v>14.861108797146001</v>
      </c>
      <c r="W66" s="10">
        <v>481</v>
      </c>
      <c r="X66">
        <v>25.029</v>
      </c>
      <c r="AF66">
        <v>25.029</v>
      </c>
    </row>
    <row r="67" spans="1:32">
      <c r="A67" s="10">
        <v>489</v>
      </c>
      <c r="B67" s="15">
        <v>0.85786683911310746</v>
      </c>
      <c r="C67" s="15" t="e">
        <v>#NULL!</v>
      </c>
      <c r="D67" s="15" t="e">
        <v>#NULL!</v>
      </c>
      <c r="E67" s="15" t="e">
        <v>#NULL!</v>
      </c>
      <c r="F67" s="15" t="e">
        <v>#NULL!</v>
      </c>
      <c r="G67" s="15" t="e">
        <v>#NULL!</v>
      </c>
      <c r="H67" s="15" t="e">
        <v>#NULL!</v>
      </c>
      <c r="I67" s="15" t="e">
        <v>#NULL!</v>
      </c>
      <c r="J67" s="15">
        <v>0.10608349893986105</v>
      </c>
      <c r="L67" s="10">
        <v>489</v>
      </c>
      <c r="M67">
        <v>14.839507194659999</v>
      </c>
      <c r="U67">
        <v>14.839507194659999</v>
      </c>
      <c r="W67" s="10">
        <v>489</v>
      </c>
      <c r="X67">
        <v>24.978000000000002</v>
      </c>
      <c r="AF67">
        <v>24.978000000000002</v>
      </c>
    </row>
    <row r="68" spans="1:32">
      <c r="A68" s="10">
        <v>497</v>
      </c>
      <c r="B68" s="15">
        <v>0.85603225949012873</v>
      </c>
      <c r="C68" s="15" t="e">
        <v>#NULL!</v>
      </c>
      <c r="D68" s="15" t="e">
        <v>#NULL!</v>
      </c>
      <c r="E68" s="15" t="e">
        <v>#NULL!</v>
      </c>
      <c r="F68" s="15" t="e">
        <v>#NULL!</v>
      </c>
      <c r="G68" s="15" t="e">
        <v>#NULL!</v>
      </c>
      <c r="H68" s="15" t="e">
        <v>#NULL!</v>
      </c>
      <c r="I68" s="15" t="e">
        <v>#NULL!</v>
      </c>
      <c r="J68" s="15">
        <v>0.10585663549600703</v>
      </c>
      <c r="L68" s="10">
        <v>497</v>
      </c>
      <c r="M68">
        <v>14.807772365578</v>
      </c>
      <c r="U68">
        <v>14.807772365578</v>
      </c>
      <c r="W68" s="10">
        <v>497</v>
      </c>
      <c r="X68">
        <v>24.931999999999999</v>
      </c>
      <c r="AF68">
        <v>24.931999999999999</v>
      </c>
    </row>
    <row r="69" spans="1:32">
      <c r="A69" s="10">
        <v>505</v>
      </c>
      <c r="B69" s="15">
        <v>0.85425048573744922</v>
      </c>
      <c r="C69" s="15" t="e">
        <v>#NULL!</v>
      </c>
      <c r="D69" s="15" t="e">
        <v>#NULL!</v>
      </c>
      <c r="E69" s="15" t="e">
        <v>#NULL!</v>
      </c>
      <c r="F69" s="15" t="e">
        <v>#NULL!</v>
      </c>
      <c r="G69" s="15" t="e">
        <v>#NULL!</v>
      </c>
      <c r="H69" s="15" t="e">
        <v>#NULL!</v>
      </c>
      <c r="I69" s="15" t="e">
        <v>#NULL!</v>
      </c>
      <c r="J69" s="15">
        <v>0.1056363020067223</v>
      </c>
      <c r="L69" s="10">
        <v>505</v>
      </c>
      <c r="M69">
        <v>14.776950980234</v>
      </c>
      <c r="U69">
        <v>14.776950980234</v>
      </c>
      <c r="W69" s="10">
        <v>505</v>
      </c>
      <c r="X69">
        <v>24.876000000000001</v>
      </c>
      <c r="AF69">
        <v>24.876000000000001</v>
      </c>
    </row>
    <row r="70" spans="1:32">
      <c r="A70" s="10">
        <v>513</v>
      </c>
      <c r="B70" s="15">
        <v>0.8527403549760687</v>
      </c>
      <c r="C70" s="15" t="e">
        <v>#NULL!</v>
      </c>
      <c r="D70" s="15" t="e">
        <v>#NULL!</v>
      </c>
      <c r="E70" s="15" t="e">
        <v>#NULL!</v>
      </c>
      <c r="F70" s="15" t="e">
        <v>#NULL!</v>
      </c>
      <c r="G70" s="15" t="e">
        <v>#NULL!</v>
      </c>
      <c r="H70" s="15" t="e">
        <v>#NULL!</v>
      </c>
      <c r="I70" s="15" t="e">
        <v>#NULL!</v>
      </c>
      <c r="J70" s="15">
        <v>0.10544955979019184</v>
      </c>
      <c r="L70" s="10">
        <v>513</v>
      </c>
      <c r="M70">
        <v>14.750828515444999</v>
      </c>
      <c r="U70">
        <v>14.750828515444999</v>
      </c>
      <c r="W70" s="10">
        <v>513</v>
      </c>
      <c r="X70">
        <v>24.867000000000001</v>
      </c>
      <c r="AF70">
        <v>24.867000000000001</v>
      </c>
    </row>
    <row r="71" spans="1:32">
      <c r="A71" s="10">
        <v>521</v>
      </c>
      <c r="B71" s="15">
        <v>0.85096926787882732</v>
      </c>
      <c r="C71" s="15" t="e">
        <v>#NULL!</v>
      </c>
      <c r="D71" s="15" t="e">
        <v>#NULL!</v>
      </c>
      <c r="E71" s="15" t="e">
        <v>#NULL!</v>
      </c>
      <c r="F71" s="15" t="e">
        <v>#NULL!</v>
      </c>
      <c r="G71" s="15" t="e">
        <v>#NULL!</v>
      </c>
      <c r="H71" s="15" t="e">
        <v>#NULL!</v>
      </c>
      <c r="I71" s="15" t="e">
        <v>#NULL!</v>
      </c>
      <c r="J71" s="15">
        <v>0.10523054780880223</v>
      </c>
      <c r="L71" s="10">
        <v>521</v>
      </c>
      <c r="M71">
        <v>14.720191989444</v>
      </c>
      <c r="U71">
        <v>14.720191989444</v>
      </c>
      <c r="W71" s="10">
        <v>521</v>
      </c>
      <c r="X71">
        <v>24.818999999999999</v>
      </c>
      <c r="AF71">
        <v>24.818999999999999</v>
      </c>
    </row>
    <row r="72" spans="1:32">
      <c r="A72" s="10">
        <v>529</v>
      </c>
      <c r="B72" s="15">
        <v>0.84940985393220314</v>
      </c>
      <c r="C72" s="15" t="e">
        <v>#NULL!</v>
      </c>
      <c r="D72" s="15" t="e">
        <v>#NULL!</v>
      </c>
      <c r="E72" s="15" t="e">
        <v>#NULL!</v>
      </c>
      <c r="F72" s="15" t="e">
        <v>#NULL!</v>
      </c>
      <c r="G72" s="15" t="e">
        <v>#NULL!</v>
      </c>
      <c r="H72" s="15" t="e">
        <v>#NULL!</v>
      </c>
      <c r="I72" s="15" t="e">
        <v>#NULL!</v>
      </c>
      <c r="J72" s="15">
        <v>0.10503771125164547</v>
      </c>
      <c r="L72" s="10">
        <v>529</v>
      </c>
      <c r="M72">
        <v>14.693217016843001</v>
      </c>
      <c r="U72">
        <v>14.693217016843001</v>
      </c>
      <c r="W72" s="10">
        <v>529</v>
      </c>
      <c r="X72">
        <v>24.917999999999999</v>
      </c>
      <c r="AF72">
        <v>24.917999999999999</v>
      </c>
    </row>
    <row r="73" spans="1:32">
      <c r="A73" s="10">
        <v>537</v>
      </c>
      <c r="B73" s="15">
        <v>0.84752557184399924</v>
      </c>
      <c r="C73" s="15" t="e">
        <v>#NULL!</v>
      </c>
      <c r="D73" s="15" t="e">
        <v>#NULL!</v>
      </c>
      <c r="E73" s="15" t="e">
        <v>#NULL!</v>
      </c>
      <c r="F73" s="15" t="e">
        <v>#NULL!</v>
      </c>
      <c r="G73" s="15" t="e">
        <v>#NULL!</v>
      </c>
      <c r="H73" s="15" t="e">
        <v>#NULL!</v>
      </c>
      <c r="I73" s="15" t="e">
        <v>#NULL!</v>
      </c>
      <c r="J73" s="15">
        <v>0.10480470161915632</v>
      </c>
      <c r="L73" s="10">
        <v>537</v>
      </c>
      <c r="M73">
        <v>14.660622427182</v>
      </c>
      <c r="U73">
        <v>14.660622427182</v>
      </c>
      <c r="W73" s="10">
        <v>537</v>
      </c>
      <c r="X73">
        <v>24.706</v>
      </c>
      <c r="AF73">
        <v>24.706</v>
      </c>
    </row>
    <row r="74" spans="1:32">
      <c r="A74" s="10">
        <v>545</v>
      </c>
      <c r="B74" s="15">
        <v>0.84589970635508771</v>
      </c>
      <c r="C74" s="15" t="e">
        <v>#NULL!</v>
      </c>
      <c r="D74" s="15" t="e">
        <v>#NULL!</v>
      </c>
      <c r="E74" s="15" t="e">
        <v>#NULL!</v>
      </c>
      <c r="F74" s="15" t="e">
        <v>#NULL!</v>
      </c>
      <c r="G74" s="15" t="e">
        <v>#NULL!</v>
      </c>
      <c r="H74" s="15" t="e">
        <v>#NULL!</v>
      </c>
      <c r="I74" s="15" t="e">
        <v>#NULL!</v>
      </c>
      <c r="J74" s="15">
        <v>0.10460364768863302</v>
      </c>
      <c r="L74" s="10">
        <v>545</v>
      </c>
      <c r="M74">
        <v>14.632497965995</v>
      </c>
      <c r="U74">
        <v>14.632497965995</v>
      </c>
      <c r="W74" s="10">
        <v>545</v>
      </c>
      <c r="X74">
        <v>24.664000000000001</v>
      </c>
      <c r="AF74">
        <v>24.664000000000001</v>
      </c>
    </row>
    <row r="75" spans="1:32">
      <c r="A75" s="10">
        <v>553</v>
      </c>
      <c r="B75" s="15">
        <v>0.84426219581938933</v>
      </c>
      <c r="C75" s="15" t="e">
        <v>#NULL!</v>
      </c>
      <c r="D75" s="15" t="e">
        <v>#NULL!</v>
      </c>
      <c r="E75" s="15" t="e">
        <v>#NULL!</v>
      </c>
      <c r="F75" s="15" t="e">
        <v>#NULL!</v>
      </c>
      <c r="G75" s="15" t="e">
        <v>#NULL!</v>
      </c>
      <c r="H75" s="15" t="e">
        <v>#NULL!</v>
      </c>
      <c r="I75" s="15" t="e">
        <v>#NULL!</v>
      </c>
      <c r="J75" s="15">
        <v>0.10440115373589164</v>
      </c>
      <c r="L75" s="10">
        <v>553</v>
      </c>
      <c r="M75">
        <v>14.604172067069999</v>
      </c>
      <c r="U75">
        <v>14.604172067069999</v>
      </c>
      <c r="W75" s="10">
        <v>553</v>
      </c>
      <c r="X75">
        <v>24.632000000000001</v>
      </c>
      <c r="AF75">
        <v>24.632000000000001</v>
      </c>
    </row>
    <row r="76" spans="1:32">
      <c r="A76" s="10">
        <v>561</v>
      </c>
      <c r="B76" s="15">
        <v>0.77489588569886236</v>
      </c>
      <c r="C76" s="15" t="e">
        <v>#NULL!</v>
      </c>
      <c r="D76" s="15" t="e">
        <v>#NULL!</v>
      </c>
      <c r="E76" s="15" t="e">
        <v>#NULL!</v>
      </c>
      <c r="F76" s="15" t="e">
        <v>#NULL!</v>
      </c>
      <c r="G76" s="15" t="e">
        <v>#NULL!</v>
      </c>
      <c r="H76" s="15" t="e">
        <v>#NULL!</v>
      </c>
      <c r="I76" s="15" t="e">
        <v>#NULL!</v>
      </c>
      <c r="J76" s="15">
        <v>9.5823341247253432E-2</v>
      </c>
      <c r="L76" s="10">
        <v>561</v>
      </c>
      <c r="M76">
        <v>13.404263396903</v>
      </c>
      <c r="U76">
        <v>13.404263396903</v>
      </c>
      <c r="W76" s="10">
        <v>561</v>
      </c>
      <c r="X76">
        <v>22.36</v>
      </c>
      <c r="AF76">
        <v>22.36</v>
      </c>
    </row>
    <row r="77" spans="1:32">
      <c r="A77" s="10">
        <v>569</v>
      </c>
      <c r="B77" s="15">
        <v>0.81432443934381904</v>
      </c>
      <c r="C77" s="15" t="e">
        <v>#NULL!</v>
      </c>
      <c r="D77" s="15" t="e">
        <v>#NULL!</v>
      </c>
      <c r="E77" s="15" t="e">
        <v>#NULL!</v>
      </c>
      <c r="F77" s="15" t="e">
        <v>#NULL!</v>
      </c>
      <c r="G77" s="15" t="e">
        <v>#NULL!</v>
      </c>
      <c r="H77" s="15" t="e">
        <v>#NULL!</v>
      </c>
      <c r="I77" s="15" t="e">
        <v>#NULL!</v>
      </c>
      <c r="J77" s="15">
        <v>0.10069906174149615</v>
      </c>
      <c r="L77" s="10">
        <v>569</v>
      </c>
      <c r="M77">
        <v>14.086304337073001</v>
      </c>
      <c r="U77">
        <v>14.086304337073001</v>
      </c>
      <c r="W77" s="10">
        <v>569</v>
      </c>
      <c r="X77">
        <v>23.646999999999998</v>
      </c>
      <c r="AF77">
        <v>23.646999999999998</v>
      </c>
    </row>
    <row r="78" spans="1:32">
      <c r="A78" s="10">
        <v>577</v>
      </c>
      <c r="B78" s="15">
        <v>0.83032761711520919</v>
      </c>
      <c r="C78" s="15" t="e">
        <v>#NULL!</v>
      </c>
      <c r="D78" s="15" t="e">
        <v>#NULL!</v>
      </c>
      <c r="E78" s="15" t="e">
        <v>#NULL!</v>
      </c>
      <c r="F78" s="15" t="e">
        <v>#NULL!</v>
      </c>
      <c r="G78" s="15" t="e">
        <v>#NULL!</v>
      </c>
      <c r="H78" s="15" t="e">
        <v>#NULL!</v>
      </c>
      <c r="I78" s="15" t="e">
        <v>#NULL!</v>
      </c>
      <c r="J78" s="15">
        <v>0.10267800883997684</v>
      </c>
      <c r="L78" s="10">
        <v>577</v>
      </c>
      <c r="M78">
        <v>14.363129668055</v>
      </c>
      <c r="U78">
        <v>14.363129668055</v>
      </c>
      <c r="W78" s="10">
        <v>577</v>
      </c>
      <c r="X78">
        <v>24.213999999999999</v>
      </c>
      <c r="AF78">
        <v>24.213999999999999</v>
      </c>
    </row>
    <row r="79" spans="1:32">
      <c r="A79" s="10" t="s">
        <v>19</v>
      </c>
      <c r="B79" s="15"/>
      <c r="C79" s="15"/>
      <c r="D79" s="15"/>
      <c r="E79" s="15"/>
      <c r="F79" s="15"/>
      <c r="G79" s="15"/>
      <c r="H79" s="15"/>
      <c r="I79" s="15"/>
      <c r="J79" s="15"/>
      <c r="L79" s="10" t="s">
        <v>19</v>
      </c>
      <c r="M79">
        <v>1126.0323717788301</v>
      </c>
      <c r="N79">
        <v>818.42644890815291</v>
      </c>
      <c r="O79">
        <v>833.18486414950087</v>
      </c>
      <c r="P79">
        <v>825.09646039102859</v>
      </c>
      <c r="Q79">
        <v>832.33215329873008</v>
      </c>
      <c r="R79">
        <v>836.88098863472828</v>
      </c>
      <c r="S79">
        <v>824.15082802965617</v>
      </c>
      <c r="T79">
        <v>816.71268593174125</v>
      </c>
      <c r="U79">
        <v>6912.816801122367</v>
      </c>
      <c r="W79" s="10" t="s">
        <v>19</v>
      </c>
      <c r="X79">
        <v>1912.7269999999994</v>
      </c>
      <c r="Y79">
        <v>1377.68</v>
      </c>
      <c r="Z79">
        <v>1405.4269999999999</v>
      </c>
      <c r="AA79">
        <v>1408.0399999999997</v>
      </c>
      <c r="AB79">
        <v>1407.874</v>
      </c>
      <c r="AC79">
        <v>1426.3869999999999</v>
      </c>
      <c r="AD79">
        <v>1403.6039999999998</v>
      </c>
      <c r="AE79">
        <v>1360.7400000000002</v>
      </c>
      <c r="AF79">
        <v>11702.479000000001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21F35-DD2D-4226-BB80-8201A258079E}">
  <dimension ref="A1:R50"/>
  <sheetViews>
    <sheetView zoomScale="70" zoomScaleNormal="70" workbookViewId="0">
      <selection activeCell="G54" sqref="G54"/>
    </sheetView>
  </sheetViews>
  <sheetFormatPr defaultRowHeight="14.45"/>
  <cols>
    <col min="2" max="2" width="22.140625" bestFit="1" customWidth="1"/>
    <col min="3" max="3" width="20" bestFit="1" customWidth="1"/>
    <col min="4" max="4" width="22.140625" bestFit="1" customWidth="1"/>
    <col min="5" max="5" width="20" bestFit="1" customWidth="1"/>
    <col min="6" max="6" width="22.140625" bestFit="1" customWidth="1"/>
    <col min="7" max="7" width="20" bestFit="1" customWidth="1"/>
    <col min="8" max="8" width="22.140625" bestFit="1" customWidth="1"/>
    <col min="9" max="9" width="20" bestFit="1" customWidth="1"/>
    <col min="10" max="10" width="22.140625" bestFit="1" customWidth="1"/>
    <col min="11" max="11" width="20" bestFit="1" customWidth="1"/>
    <col min="12" max="12" width="28.28515625" customWidth="1"/>
    <col min="13" max="13" width="20" bestFit="1" customWidth="1"/>
    <col min="14" max="14" width="22.140625" bestFit="1" customWidth="1"/>
    <col min="15" max="15" width="20" bestFit="1" customWidth="1"/>
    <col min="16" max="16" width="22.140625" bestFit="1" customWidth="1"/>
    <col min="17" max="17" width="20" bestFit="1" customWidth="1"/>
  </cols>
  <sheetData>
    <row r="1" spans="1:18">
      <c r="B1" s="38">
        <v>1</v>
      </c>
      <c r="C1" s="38"/>
      <c r="D1" s="38">
        <v>2</v>
      </c>
      <c r="E1" s="38"/>
      <c r="F1" s="38">
        <v>3</v>
      </c>
      <c r="G1" s="38"/>
      <c r="H1" s="38">
        <v>4</v>
      </c>
      <c r="I1" s="38"/>
      <c r="J1" s="38">
        <v>5</v>
      </c>
      <c r="K1" s="38"/>
      <c r="L1" s="38">
        <v>6</v>
      </c>
      <c r="M1" s="38"/>
      <c r="N1" s="38">
        <v>7</v>
      </c>
      <c r="O1" s="38"/>
      <c r="P1" s="38">
        <v>8</v>
      </c>
      <c r="Q1" s="38"/>
    </row>
    <row r="2" spans="1:18">
      <c r="B2" t="s">
        <v>4</v>
      </c>
      <c r="C2" t="s">
        <v>21</v>
      </c>
      <c r="D2" t="s">
        <v>4</v>
      </c>
      <c r="E2" t="s">
        <v>21</v>
      </c>
      <c r="F2" t="s">
        <v>4</v>
      </c>
      <c r="G2" t="s">
        <v>21</v>
      </c>
      <c r="H2" t="s">
        <v>4</v>
      </c>
      <c r="I2" t="s">
        <v>21</v>
      </c>
      <c r="J2" t="s">
        <v>4</v>
      </c>
      <c r="K2" t="s">
        <v>21</v>
      </c>
      <c r="L2" t="s">
        <v>4</v>
      </c>
      <c r="M2" t="s">
        <v>21</v>
      </c>
      <c r="N2" t="s">
        <v>4</v>
      </c>
      <c r="O2" t="s">
        <v>21</v>
      </c>
      <c r="P2" t="s">
        <v>4</v>
      </c>
      <c r="Q2" t="s">
        <v>21</v>
      </c>
    </row>
    <row r="3" spans="1:18">
      <c r="A3" s="10">
        <v>105</v>
      </c>
      <c r="B3" s="7">
        <v>1.6362942912942002E-2</v>
      </c>
      <c r="C3" s="15">
        <f>B3/Baseline_Data!$E$10</f>
        <v>0.94593613731088577</v>
      </c>
      <c r="D3" s="7">
        <v>1.6405149410209E-2</v>
      </c>
      <c r="E3" s="15">
        <f>D3/Baseline_Data!$E$11</f>
        <v>0.94886285883733301</v>
      </c>
      <c r="F3" s="7">
        <v>1.6653413418636E-2</v>
      </c>
      <c r="G3" s="15">
        <f>F3/Baseline_Data!$E$12</f>
        <v>0.94723609494130578</v>
      </c>
      <c r="H3" s="7">
        <v>1.6469787073054E-2</v>
      </c>
      <c r="I3" s="15">
        <f>H3/Baseline_Data!$E$13</f>
        <v>0.94167393985600478</v>
      </c>
      <c r="J3" s="7">
        <v>1.6671608035290001E-2</v>
      </c>
      <c r="K3" s="15">
        <f>J3/Baseline_Data!$E$14</f>
        <v>0.94274496365263682</v>
      </c>
      <c r="L3" s="7">
        <v>1.6781739653436E-2</v>
      </c>
      <c r="M3" s="15">
        <f>L3/Baseline_Data!$E$15</f>
        <v>0.94847112751669704</v>
      </c>
      <c r="N3" s="7">
        <v>1.6436832454206001E-2</v>
      </c>
      <c r="O3" s="15">
        <f>N3/Baseline_Data!$E$16</f>
        <v>0.93917654119716865</v>
      </c>
      <c r="P3" s="7">
        <v>1.6357928495814002E-2</v>
      </c>
      <c r="Q3" s="15">
        <f>P3/Baseline_Data!$E$17</f>
        <v>0.94293553275280806</v>
      </c>
      <c r="R3" s="15">
        <f>AVERAGE(C3,E3,G3,I3,K3,M3,O3,Q3)</f>
        <v>0.94462964950810502</v>
      </c>
    </row>
    <row r="4" spans="1:18">
      <c r="A4" s="10">
        <v>113</v>
      </c>
      <c r="B4" s="4">
        <v>1.6334070217925999E-2</v>
      </c>
      <c r="C4" s="15">
        <f>B4/Baseline_Data!$E$10</f>
        <v>0.9442670166800492</v>
      </c>
      <c r="D4" s="4">
        <v>1.6375040878893E-2</v>
      </c>
      <c r="E4" s="15">
        <f>D4/Baseline_Data!$E$11</f>
        <v>0.94712140154331326</v>
      </c>
      <c r="F4" s="4">
        <v>1.6634741475907999E-2</v>
      </c>
      <c r="G4" s="15">
        <f>F4/Baseline_Data!$E$12</f>
        <v>0.94617404611863931</v>
      </c>
      <c r="H4" s="4">
        <v>1.6450769440759998E-2</v>
      </c>
      <c r="I4" s="15">
        <f>H4/Baseline_Data!$E$13</f>
        <v>0.94058659072091333</v>
      </c>
      <c r="J4" s="4">
        <v>1.6638490646177999E-2</v>
      </c>
      <c r="K4" s="15">
        <f>J4/Baseline_Data!$E$14</f>
        <v>0.94087224377291223</v>
      </c>
      <c r="L4" s="4">
        <v>1.6763721807116001E-2</v>
      </c>
      <c r="M4" s="15">
        <f>L4/Baseline_Data!$E$15</f>
        <v>0.94745279405619354</v>
      </c>
      <c r="N4" s="4">
        <v>1.6394123423339999E-2</v>
      </c>
      <c r="O4" s="15">
        <f>N4/Baseline_Data!$E$16</f>
        <v>0.93673620970395854</v>
      </c>
      <c r="P4" s="4">
        <v>1.6323164082749999E-2</v>
      </c>
      <c r="Q4" s="15">
        <f>P4/Baseline_Data!$E$17</f>
        <v>0.94093157483345824</v>
      </c>
      <c r="R4" s="15">
        <f t="shared" ref="R4:R34" si="0">AVERAGE(C4,E4,G4,I4,K4,M4,O4,Q4)</f>
        <v>0.94301773467867966</v>
      </c>
    </row>
    <row r="5" spans="1:18">
      <c r="A5" s="10">
        <v>121</v>
      </c>
      <c r="B5" s="7">
        <v>1.6244703645135999E-2</v>
      </c>
      <c r="C5" s="15">
        <f>B5/Baseline_Data!$E$10</f>
        <v>0.93910076565054634</v>
      </c>
      <c r="D5" s="7">
        <v>1.6334736285348001E-2</v>
      </c>
      <c r="E5" s="15">
        <f>D5/Baseline_Data!$E$11</f>
        <v>0.94479021083610859</v>
      </c>
      <c r="F5" s="7">
        <v>1.6587177863247E-2</v>
      </c>
      <c r="G5" s="15">
        <f>F5/Baseline_Data!$E$12</f>
        <v>0.94346865656361345</v>
      </c>
      <c r="H5" s="7">
        <v>1.6410443114002998E-2</v>
      </c>
      <c r="I5" s="15">
        <f>H5/Baseline_Data!$E$13</f>
        <v>0.93828089904264544</v>
      </c>
      <c r="J5" s="7">
        <v>1.6600281075446002E-2</v>
      </c>
      <c r="K5" s="15">
        <f>J5/Baseline_Data!$E$14</f>
        <v>0.93871157155133234</v>
      </c>
      <c r="L5" s="7">
        <v>1.6696851230053E-2</v>
      </c>
      <c r="M5" s="15">
        <f>L5/Baseline_Data!$E$15</f>
        <v>0.94367339973031084</v>
      </c>
      <c r="N5" s="7">
        <v>1.6344329241379001E-2</v>
      </c>
      <c r="O5" s="15">
        <f>N5/Baseline_Data!$E$16</f>
        <v>0.93389104305058035</v>
      </c>
      <c r="P5" s="7">
        <v>1.6271102168926001E-2</v>
      </c>
      <c r="Q5" s="15">
        <f>P5/Baseline_Data!$E$17</f>
        <v>0.93793052072930783</v>
      </c>
      <c r="R5" s="15">
        <f t="shared" si="0"/>
        <v>0.93998088339430552</v>
      </c>
    </row>
    <row r="6" spans="1:18">
      <c r="A6" s="10">
        <v>129</v>
      </c>
      <c r="B6" s="4">
        <v>1.6227719174977999E-2</v>
      </c>
      <c r="C6" s="15">
        <f>B6/Baseline_Data!$E$10</f>
        <v>0.93811889923562264</v>
      </c>
      <c r="D6" s="4">
        <v>1.6309735862387001E-2</v>
      </c>
      <c r="E6" s="15">
        <f>D6/Baseline_Data!$E$11</f>
        <v>0.94334420310952516</v>
      </c>
      <c r="F6" s="4">
        <v>1.6555428953146999E-2</v>
      </c>
      <c r="G6" s="15">
        <f>F6/Baseline_Data!$E$12</f>
        <v>0.94166279773661088</v>
      </c>
      <c r="H6" s="4">
        <v>1.6369935901528E-2</v>
      </c>
      <c r="I6" s="15">
        <f>H6/Baseline_Data!$E$13</f>
        <v>0.93596486507118482</v>
      </c>
      <c r="J6" s="4">
        <v>1.6556286170772001E-2</v>
      </c>
      <c r="K6" s="15">
        <f>J6/Baseline_Data!$E$14</f>
        <v>0.93622375065727115</v>
      </c>
      <c r="L6" s="4">
        <v>1.6675537731929001E-2</v>
      </c>
      <c r="M6" s="15">
        <f>L6/Baseline_Data!$E$15</f>
        <v>0.94246880247076181</v>
      </c>
      <c r="N6" s="4">
        <v>1.6319836951139002E-2</v>
      </c>
      <c r="O6" s="15">
        <f>N6/Baseline_Data!$E$16</f>
        <v>0.9324915894455329</v>
      </c>
      <c r="P6" s="4">
        <v>1.6241300939564E-2</v>
      </c>
      <c r="Q6" s="15">
        <f>P6/Baseline_Data!$E$17</f>
        <v>0.93621266029897654</v>
      </c>
      <c r="R6" s="15">
        <f t="shared" si="0"/>
        <v>0.93831094600318576</v>
      </c>
    </row>
    <row r="7" spans="1:18">
      <c r="A7" s="10">
        <v>137</v>
      </c>
      <c r="B7" s="7">
        <v>1.6198379058938998E-2</v>
      </c>
      <c r="C7" s="15">
        <f>B7/Baseline_Data!$E$10</f>
        <v>0.93642275715520051</v>
      </c>
      <c r="D7" s="7">
        <v>1.6286779836915E-2</v>
      </c>
      <c r="E7" s="15">
        <f>D7/Baseline_Data!$E$11</f>
        <v>0.94201644196500611</v>
      </c>
      <c r="F7" s="7">
        <v>1.6535785360589E-2</v>
      </c>
      <c r="G7" s="15">
        <f>F7/Baseline_Data!$E$12</f>
        <v>0.9405454820585869</v>
      </c>
      <c r="H7" s="7">
        <v>1.6349577251655999E-2</v>
      </c>
      <c r="I7" s="15">
        <f>H7/Baseline_Data!$E$13</f>
        <v>0.93480084212722814</v>
      </c>
      <c r="J7" s="7">
        <v>1.6530590435026998E-2</v>
      </c>
      <c r="K7" s="15">
        <f>J7/Baseline_Data!$E$14</f>
        <v>0.93477070993020561</v>
      </c>
      <c r="L7" s="7">
        <v>1.6643353767596999E-2</v>
      </c>
      <c r="M7" s="15">
        <f>L7/Baseline_Data!$E$15</f>
        <v>0.94064982770602812</v>
      </c>
      <c r="N7" s="7">
        <v>1.6294352760124E-2</v>
      </c>
      <c r="O7" s="15">
        <f>N7/Baseline_Data!$E$16</f>
        <v>0.93103546008244797</v>
      </c>
      <c r="P7" s="7">
        <v>1.6215909312498E-2</v>
      </c>
      <c r="Q7" s="15">
        <f>P7/Baseline_Data!$E$17</f>
        <v>0.934748986741468</v>
      </c>
      <c r="R7" s="15">
        <f t="shared" si="0"/>
        <v>0.93687381347077137</v>
      </c>
    </row>
    <row r="8" spans="1:18">
      <c r="A8" s="10">
        <v>145</v>
      </c>
      <c r="B8" s="4">
        <v>1.6169792843413001E-2</v>
      </c>
      <c r="C8" s="15">
        <f>B8/Baseline_Data!$E$10</f>
        <v>0.93477019780576898</v>
      </c>
      <c r="D8" s="4">
        <v>1.6245576926612999E-2</v>
      </c>
      <c r="E8" s="15">
        <f>D8/Baseline_Data!$E$11</f>
        <v>0.93963329321798861</v>
      </c>
      <c r="F8" s="4">
        <v>1.6501031700015E-2</v>
      </c>
      <c r="G8" s="15">
        <f>F8/Baseline_Data!$E$12</f>
        <v>0.9385687148397901</v>
      </c>
      <c r="H8" s="4">
        <v>1.6309564708338001E-2</v>
      </c>
      <c r="I8" s="15">
        <f>H8/Baseline_Data!$E$13</f>
        <v>0.93251309128122217</v>
      </c>
      <c r="J8" s="4">
        <v>1.6489571404983999E-2</v>
      </c>
      <c r="K8" s="15">
        <f>J8/Baseline_Data!$E$14</f>
        <v>0.93245116859351529</v>
      </c>
      <c r="L8" s="4">
        <v>1.6612646290879E-2</v>
      </c>
      <c r="M8" s="15">
        <f>L8/Baseline_Data!$E$15</f>
        <v>0.93891430113563767</v>
      </c>
      <c r="N8" s="4">
        <v>1.6254480305528E-2</v>
      </c>
      <c r="O8" s="15">
        <f>N8/Baseline_Data!$E$16</f>
        <v>0.92875720640426251</v>
      </c>
      <c r="P8" s="4">
        <v>1.6176895923030999E-2</v>
      </c>
      <c r="Q8" s="15">
        <f>P8/Baseline_Data!$E$17</f>
        <v>0.93250010105945924</v>
      </c>
      <c r="R8" s="15">
        <f t="shared" si="0"/>
        <v>0.93476350929220564</v>
      </c>
    </row>
    <row r="9" spans="1:18">
      <c r="A9" s="10">
        <v>153</v>
      </c>
      <c r="B9" s="7">
        <v>1.6143833128286E-2</v>
      </c>
      <c r="C9" s="15">
        <f>B9/Baseline_Data!$E$10</f>
        <v>0.93326947554672435</v>
      </c>
      <c r="D9" s="7">
        <v>1.6214675640385E-2</v>
      </c>
      <c r="E9" s="15">
        <f>D9/Baseline_Data!$E$11</f>
        <v>0.93784598351059856</v>
      </c>
      <c r="F9" s="7">
        <v>1.6474316605041998E-2</v>
      </c>
      <c r="G9" s="15">
        <f>F9/Baseline_Data!$E$12</f>
        <v>0.93704917637628837</v>
      </c>
      <c r="H9" s="7">
        <v>1.6274373398234999E-2</v>
      </c>
      <c r="I9" s="15">
        <f>H9/Baseline_Data!$E$13</f>
        <v>0.93050099850270618</v>
      </c>
      <c r="J9" s="7">
        <v>1.6458004156659999E-2</v>
      </c>
      <c r="K9" s="15">
        <f>J9/Baseline_Data!$E$14</f>
        <v>0.93066610597023214</v>
      </c>
      <c r="L9" s="7">
        <v>1.6577177762996002E-2</v>
      </c>
      <c r="M9" s="15">
        <f>L9/Baseline_Data!$E$15</f>
        <v>0.93690968925824758</v>
      </c>
      <c r="N9" s="7">
        <v>1.622962731205E-2</v>
      </c>
      <c r="O9" s="15">
        <f>N9/Baseline_Data!$E$16</f>
        <v>0.92733714274430279</v>
      </c>
      <c r="P9" s="7">
        <v>1.6150729263809002E-2</v>
      </c>
      <c r="Q9" s="15">
        <f>P9/Baseline_Data!$E$17</f>
        <v>0.93099175159087155</v>
      </c>
      <c r="R9" s="15">
        <f t="shared" si="0"/>
        <v>0.93307129043749659</v>
      </c>
    </row>
    <row r="10" spans="1:18">
      <c r="A10" s="10">
        <v>161</v>
      </c>
      <c r="B10" s="4">
        <v>1.6123130042941001E-2</v>
      </c>
      <c r="C10" s="15">
        <f>B10/Baseline_Data!$E$10</f>
        <v>0.93207263725877953</v>
      </c>
      <c r="D10" s="4">
        <v>1.6193714332519999E-2</v>
      </c>
      <c r="E10" s="15">
        <f>D10/Baseline_Data!$E$11</f>
        <v>0.93663359549702907</v>
      </c>
      <c r="F10" s="4">
        <v>1.6455244992647999E-2</v>
      </c>
      <c r="G10" s="15">
        <f>F10/Baseline_Data!$E$12</f>
        <v>0.93596439458446001</v>
      </c>
      <c r="H10" s="4">
        <v>1.6262481118384998E-2</v>
      </c>
      <c r="I10" s="15">
        <f>H10/Baseline_Data!$E$13</f>
        <v>0.92982104739158689</v>
      </c>
      <c r="J10" s="4">
        <v>1.642736936233E-2</v>
      </c>
      <c r="K10" s="15">
        <f>J10/Baseline_Data!$E$14</f>
        <v>0.92893377169233837</v>
      </c>
      <c r="L10" s="4">
        <v>1.654668975289E-2</v>
      </c>
      <c r="M10" s="15">
        <f>L10/Baseline_Data!$E$15</f>
        <v>0.93518656651184873</v>
      </c>
      <c r="N10" s="4">
        <v>1.6211701632677999E-2</v>
      </c>
      <c r="O10" s="15">
        <f>N10/Baseline_Data!$E$16</f>
        <v>0.92631289567004993</v>
      </c>
      <c r="P10" s="4">
        <v>1.6125008840866002E-2</v>
      </c>
      <c r="Q10" s="15">
        <f>P10/Baseline_Data!$E$17</f>
        <v>0.92950912494186821</v>
      </c>
      <c r="R10" s="15">
        <f t="shared" si="0"/>
        <v>0.931804254193495</v>
      </c>
    </row>
    <row r="11" spans="1:18">
      <c r="A11" s="10">
        <v>169</v>
      </c>
      <c r="B11" s="7">
        <v>1.6106200376376001E-2</v>
      </c>
      <c r="C11" s="15">
        <f>B11/Baseline_Data!$E$10</f>
        <v>0.93109393902083659</v>
      </c>
      <c r="D11" s="7">
        <v>1.6166609661467001E-2</v>
      </c>
      <c r="E11" s="15">
        <f>D11/Baseline_Data!$E$11</f>
        <v>0.9350658794695732</v>
      </c>
      <c r="F11" s="7">
        <v>1.6436094929211002E-2</v>
      </c>
      <c r="G11" s="15">
        <f>F11/Baseline_Data!$E$12</f>
        <v>0.93487515054469816</v>
      </c>
      <c r="H11" s="7">
        <v>1.6252945089699999E-2</v>
      </c>
      <c r="I11" s="15">
        <f>H11/Baseline_Data!$E$13</f>
        <v>0.92927581692427408</v>
      </c>
      <c r="J11" s="7">
        <v>1.6409135004357998E-2</v>
      </c>
      <c r="K11" s="15">
        <f>J11/Baseline_Data!$E$14</f>
        <v>0.92790265645095582</v>
      </c>
      <c r="L11" s="7">
        <v>1.6510535117018998E-2</v>
      </c>
      <c r="M11" s="15">
        <f>L11/Baseline_Data!$E$15</f>
        <v>0.93314317715188433</v>
      </c>
      <c r="N11" s="7">
        <v>1.6215241549287999E-2</v>
      </c>
      <c r="O11" s="15">
        <f>N11/Baseline_Data!$E$16</f>
        <v>0.92651516132233835</v>
      </c>
      <c r="P11" s="7">
        <v>1.6087787209261E-2</v>
      </c>
      <c r="Q11" s="15">
        <f>P11/Baseline_Data!$E$17</f>
        <v>0.92736352325175375</v>
      </c>
      <c r="R11" s="15">
        <f t="shared" si="0"/>
        <v>0.93065441301703922</v>
      </c>
    </row>
    <row r="12" spans="1:18">
      <c r="A12" s="10">
        <v>177</v>
      </c>
      <c r="B12" s="4">
        <v>1.607017246949E-2</v>
      </c>
      <c r="C12" s="15">
        <f>B12/Baseline_Data!$E$10</f>
        <v>0.92901117803728606</v>
      </c>
      <c r="D12" s="4">
        <v>1.6140974970412999E-2</v>
      </c>
      <c r="E12" s="15">
        <f>D12/Baseline_Data!$E$11</f>
        <v>0.93358318610112534</v>
      </c>
      <c r="F12" s="4">
        <v>1.6407473710019001E-2</v>
      </c>
      <c r="G12" s="15">
        <f>F12/Baseline_Data!$E$12</f>
        <v>0.93324719288710756</v>
      </c>
      <c r="H12" s="4">
        <v>1.6202948127082999E-2</v>
      </c>
      <c r="I12" s="15">
        <f>H12/Baseline_Data!$E$13</f>
        <v>0.92641719850015303</v>
      </c>
      <c r="J12" s="4">
        <v>1.6359193269009999E-2</v>
      </c>
      <c r="K12" s="15">
        <f>J12/Baseline_Data!$E$14</f>
        <v>0.92507855457813493</v>
      </c>
      <c r="L12" s="4">
        <v>1.6484165004538E-2</v>
      </c>
      <c r="M12" s="15">
        <f>L12/Baseline_Data!$E$15</f>
        <v>0.93165278993136313</v>
      </c>
      <c r="N12" s="4">
        <v>1.6158858406267001E-2</v>
      </c>
      <c r="O12" s="15">
        <f>N12/Baseline_Data!$E$16</f>
        <v>0.92329351108091762</v>
      </c>
      <c r="P12" s="4">
        <v>1.6066062037941999E-2</v>
      </c>
      <c r="Q12" s="15">
        <f>P12/Baseline_Data!$E$17</f>
        <v>0.92611119866816904</v>
      </c>
      <c r="R12" s="15">
        <f t="shared" si="0"/>
        <v>0.92854935122303206</v>
      </c>
    </row>
    <row r="13" spans="1:18">
      <c r="A13" s="10">
        <v>185</v>
      </c>
      <c r="B13" s="7">
        <v>1.6063090118690001E-2</v>
      </c>
      <c r="C13" s="15">
        <f>B13/Baseline_Data!$E$10</f>
        <v>0.92860174975812648</v>
      </c>
      <c r="D13" s="7">
        <v>1.6092801050553999E-2</v>
      </c>
      <c r="E13" s="15">
        <f>D13/Baseline_Data!$E$11</f>
        <v>0.93079683882833764</v>
      </c>
      <c r="F13" s="7">
        <v>1.6379174383464999E-2</v>
      </c>
      <c r="G13" s="15">
        <f>F13/Baseline_Data!$E$12</f>
        <v>0.93163754428831136</v>
      </c>
      <c r="H13" s="7">
        <v>1.6229546823750999E-2</v>
      </c>
      <c r="I13" s="15">
        <f>H13/Baseline_Data!$E$13</f>
        <v>0.92793800137242388</v>
      </c>
      <c r="J13" s="7">
        <v>1.6366127406385E-2</v>
      </c>
      <c r="K13" s="15">
        <f>J13/Baseline_Data!$E$14</f>
        <v>0.9254706657094498</v>
      </c>
      <c r="L13" s="7">
        <v>1.6452071875877002E-2</v>
      </c>
      <c r="M13" s="15">
        <f>L13/Baseline_Data!$E$15</f>
        <v>0.92983894902122821</v>
      </c>
      <c r="N13" s="7">
        <v>1.6192698743634999E-2</v>
      </c>
      <c r="O13" s="15">
        <f>N13/Baseline_Data!$E$16</f>
        <v>0.92522709841234341</v>
      </c>
      <c r="P13" s="7">
        <v>1.6041004395120999E-2</v>
      </c>
      <c r="Q13" s="15">
        <f>P13/Baseline_Data!$E$17</f>
        <v>0.92466677728015556</v>
      </c>
      <c r="R13" s="15">
        <f t="shared" si="0"/>
        <v>0.92802220308379701</v>
      </c>
    </row>
    <row r="14" spans="1:18">
      <c r="A14" s="10">
        <v>193</v>
      </c>
      <c r="B14" s="4">
        <v>1.6020110931737001E-2</v>
      </c>
      <c r="C14" s="15">
        <f>B14/Baseline_Data!$E$10</f>
        <v>0.92611713764969406</v>
      </c>
      <c r="D14" s="4">
        <v>1.6072378185477999E-2</v>
      </c>
      <c r="E14" s="15">
        <f>D14/Baseline_Data!$E$11</f>
        <v>0.92961559398520299</v>
      </c>
      <c r="F14" s="4">
        <v>1.6353148687124001E-2</v>
      </c>
      <c r="G14" s="15">
        <f>F14/Baseline_Data!$E$12</f>
        <v>0.93015721840253307</v>
      </c>
      <c r="H14" s="4">
        <v>1.6174273700388E-2</v>
      </c>
      <c r="I14" s="15">
        <f>H14/Baseline_Data!$E$13</f>
        <v>0.9247777140162784</v>
      </c>
      <c r="J14" s="4">
        <v>1.6314731310761998E-2</v>
      </c>
      <c r="K14" s="15">
        <f>J14/Baseline_Data!$E$14</f>
        <v>0.92256432277015876</v>
      </c>
      <c r="L14" s="4">
        <v>1.6415837216718E-2</v>
      </c>
      <c r="M14" s="15">
        <f>L14/Baseline_Data!$E$15</f>
        <v>0.92779103690142095</v>
      </c>
      <c r="N14" s="4">
        <v>1.6126353077998E-2</v>
      </c>
      <c r="O14" s="15">
        <f>N14/Baseline_Data!$E$16</f>
        <v>0.92143620421481598</v>
      </c>
      <c r="P14" s="4">
        <v>1.6007040716129999E-2</v>
      </c>
      <c r="Q14" s="15">
        <f>P14/Baseline_Data!$E$17</f>
        <v>0.92270897683177855</v>
      </c>
      <c r="R14" s="15">
        <f t="shared" si="0"/>
        <v>0.92564602559648523</v>
      </c>
    </row>
    <row r="15" spans="1:18">
      <c r="A15" s="10">
        <v>201</v>
      </c>
      <c r="B15" s="7">
        <v>1.5999224255346001E-2</v>
      </c>
      <c r="C15" s="15">
        <f>B15/Baseline_Data!$E$10</f>
        <v>0.92490968602612711</v>
      </c>
      <c r="D15" s="7">
        <v>1.6062994843257E-2</v>
      </c>
      <c r="E15" s="15">
        <f>D15/Baseline_Data!$E$11</f>
        <v>0.92907286775317455</v>
      </c>
      <c r="F15" s="7">
        <v>1.6334976380618E-2</v>
      </c>
      <c r="G15" s="15">
        <f>F15/Baseline_Data!$E$12</f>
        <v>0.92912358858634425</v>
      </c>
      <c r="H15" s="7">
        <v>1.6115961656297001E-2</v>
      </c>
      <c r="I15" s="15">
        <f>H15/Baseline_Data!$E$13</f>
        <v>0.92144367380940362</v>
      </c>
      <c r="J15" s="7">
        <v>1.6282728428686E-2</v>
      </c>
      <c r="K15" s="15">
        <f>J15/Baseline_Data!$E$14</f>
        <v>0.92075462595893021</v>
      </c>
      <c r="L15" s="7">
        <v>1.6407032784741E-2</v>
      </c>
      <c r="M15" s="15">
        <f>L15/Baseline_Data!$E$15</f>
        <v>0.92729342761318123</v>
      </c>
      <c r="N15" s="7">
        <v>1.6096841851856999E-2</v>
      </c>
      <c r="O15" s="15">
        <f>N15/Baseline_Data!$E$16</f>
        <v>0.91974997596063057</v>
      </c>
      <c r="P15" s="7">
        <v>1.5969636999065E-2</v>
      </c>
      <c r="Q15" s="15">
        <f>P15/Baseline_Data!$E$17</f>
        <v>0.9205528790173978</v>
      </c>
      <c r="R15" s="15">
        <f t="shared" si="0"/>
        <v>0.92411259059064865</v>
      </c>
    </row>
    <row r="16" spans="1:18">
      <c r="A16" s="10">
        <v>209</v>
      </c>
      <c r="B16" s="4">
        <v>1.5973798665179999E-2</v>
      </c>
      <c r="C16" s="15">
        <f>B16/Baseline_Data!$E$10</f>
        <v>0.92343984134852608</v>
      </c>
      <c r="D16" s="4">
        <v>1.6031728787520998E-2</v>
      </c>
      <c r="E16" s="15">
        <f>D16/Baseline_Data!$E$11</f>
        <v>0.92726446002165042</v>
      </c>
      <c r="F16" s="4">
        <v>1.6305482842578999E-2</v>
      </c>
      <c r="G16" s="15">
        <f>F16/Baseline_Data!$E$12</f>
        <v>0.92744601395970327</v>
      </c>
      <c r="H16" s="4">
        <v>1.6102427195371999E-2</v>
      </c>
      <c r="I16" s="15">
        <f>H16/Baseline_Data!$E$13</f>
        <v>0.92066982961296429</v>
      </c>
      <c r="J16" s="4">
        <v>1.6259293861749E-2</v>
      </c>
      <c r="K16" s="15">
        <f>J16/Baseline_Data!$E$14</f>
        <v>0.91942944965269313</v>
      </c>
      <c r="L16" s="4">
        <v>1.6375297472054001E-2</v>
      </c>
      <c r="M16" s="15">
        <f>L16/Baseline_Data!$E$15</f>
        <v>0.92549980976259272</v>
      </c>
      <c r="N16" s="4">
        <v>1.6082034513688E-2</v>
      </c>
      <c r="O16" s="15">
        <f>N16/Baseline_Data!$E$16</f>
        <v>0.9189039063371407</v>
      </c>
      <c r="P16" s="4">
        <v>1.5950587431660002E-2</v>
      </c>
      <c r="Q16" s="15">
        <f>P16/Baseline_Data!$E$17</f>
        <v>0.9194547867990378</v>
      </c>
      <c r="R16" s="15">
        <f t="shared" si="0"/>
        <v>0.92276351218678843</v>
      </c>
    </row>
    <row r="17" spans="1:18">
      <c r="A17" s="10">
        <v>217</v>
      </c>
      <c r="B17" s="7">
        <v>1.5944376740133E-2</v>
      </c>
      <c r="C17" s="15">
        <f>B17/Baseline_Data!$E$10</f>
        <v>0.92173896991731208</v>
      </c>
      <c r="D17" s="7">
        <v>1.6012438974102001E-2</v>
      </c>
      <c r="E17" s="15">
        <f>D17/Baseline_Data!$E$11</f>
        <v>0.92614875012779252</v>
      </c>
      <c r="F17" s="7">
        <v>1.6283474851208998E-2</v>
      </c>
      <c r="G17" s="15">
        <f>F17/Baseline_Data!$E$12</f>
        <v>0.92619421270558366</v>
      </c>
      <c r="H17" s="7">
        <v>1.6078707949097999E-2</v>
      </c>
      <c r="I17" s="15">
        <f>H17/Baseline_Data!$E$13</f>
        <v>0.91931366174083706</v>
      </c>
      <c r="J17" s="7">
        <v>1.6233174264657001E-2</v>
      </c>
      <c r="K17" s="15">
        <f>J17/Baseline_Data!$E$14</f>
        <v>0.91795244044284396</v>
      </c>
      <c r="L17" s="7">
        <v>1.6335889670307E-2</v>
      </c>
      <c r="M17" s="15">
        <f>L17/Baseline_Data!$E$15</f>
        <v>0.92327255782520024</v>
      </c>
      <c r="N17" s="7">
        <v>1.6068895818700999E-2</v>
      </c>
      <c r="O17" s="15">
        <f>N17/Baseline_Data!$E$16</f>
        <v>0.91815318054200257</v>
      </c>
      <c r="P17" s="7">
        <v>1.5932321349190998E-2</v>
      </c>
      <c r="Q17" s="15">
        <f>P17/Baseline_Data!$E$17</f>
        <v>0.91840185774334326</v>
      </c>
      <c r="R17" s="15">
        <f t="shared" si="0"/>
        <v>0.92139695388061438</v>
      </c>
    </row>
    <row r="18" spans="1:18">
      <c r="A18" s="10">
        <v>225</v>
      </c>
      <c r="B18" s="4">
        <v>1.5920287113881999E-2</v>
      </c>
      <c r="C18" s="15">
        <f>B18/Baseline_Data!$E$10</f>
        <v>0.92034635685703481</v>
      </c>
      <c r="D18" s="4">
        <v>1.5978562569441E-2</v>
      </c>
      <c r="E18" s="15">
        <f>D18/Baseline_Data!$E$11</f>
        <v>0.92418936156204345</v>
      </c>
      <c r="F18" s="4">
        <v>1.6249356678176001E-2</v>
      </c>
      <c r="G18" s="15">
        <f>F18/Baseline_Data!$E$12</f>
        <v>0.92425359163422161</v>
      </c>
      <c r="H18" s="4">
        <v>1.6049830809937E-2</v>
      </c>
      <c r="I18" s="15">
        <f>H18/Baseline_Data!$E$13</f>
        <v>0.91766258700107928</v>
      </c>
      <c r="J18" s="4">
        <v>1.6202291261511001E-2</v>
      </c>
      <c r="K18" s="15">
        <f>J18/Baseline_Data!$E$14</f>
        <v>0.91620607046960989</v>
      </c>
      <c r="L18" s="4">
        <v>1.6299044513830001E-2</v>
      </c>
      <c r="M18" s="15">
        <f>L18/Baseline_Data!$E$15</f>
        <v>0.92119014159011614</v>
      </c>
      <c r="N18" s="4">
        <v>1.6037904619794E-2</v>
      </c>
      <c r="O18" s="15">
        <f>N18/Baseline_Data!$E$16</f>
        <v>0.91638238881080247</v>
      </c>
      <c r="P18" s="4">
        <v>1.5900185594813002E-2</v>
      </c>
      <c r="Q18" s="15">
        <f>P18/Baseline_Data!$E$17</f>
        <v>0.91654942608107115</v>
      </c>
      <c r="R18" s="15">
        <f t="shared" si="0"/>
        <v>0.91959749050074735</v>
      </c>
    </row>
    <row r="19" spans="1:18">
      <c r="A19" s="10">
        <v>233</v>
      </c>
      <c r="B19" s="7">
        <v>1.5894973885785001E-2</v>
      </c>
      <c r="C19" s="15">
        <f>B19/Baseline_Data!$E$10</f>
        <v>0.91888300779224008</v>
      </c>
      <c r="D19" s="7">
        <v>1.5944778232644001E-2</v>
      </c>
      <c r="E19" s="15">
        <f>D19/Baseline_Data!$E$11</f>
        <v>0.92223529813991001</v>
      </c>
      <c r="F19" s="7">
        <v>1.6227185041664E-2</v>
      </c>
      <c r="G19" s="15">
        <f>F19/Baseline_Data!$E$12</f>
        <v>0.92299248234328291</v>
      </c>
      <c r="H19" s="7">
        <v>1.6035028405332E-2</v>
      </c>
      <c r="I19" s="15">
        <f>H19/Baseline_Data!$E$13</f>
        <v>0.91681624705740516</v>
      </c>
      <c r="J19" s="7">
        <v>1.6183696588682999E-2</v>
      </c>
      <c r="K19" s="15">
        <f>J19/Baseline_Data!$E$14</f>
        <v>0.91515458016811879</v>
      </c>
      <c r="L19" s="7">
        <v>1.6273318489697999E-2</v>
      </c>
      <c r="M19" s="15">
        <f>L19/Baseline_Data!$E$15</f>
        <v>0.91973615698429456</v>
      </c>
      <c r="N19" s="7">
        <v>1.6023801775536001E-2</v>
      </c>
      <c r="O19" s="15">
        <f>N19/Baseline_Data!$E$16</f>
        <v>0.91557657293793449</v>
      </c>
      <c r="P19" s="7">
        <v>1.5875469297383999E-2</v>
      </c>
      <c r="Q19" s="15">
        <f>P19/Baseline_Data!$E$17</f>
        <v>0.91512468118810641</v>
      </c>
      <c r="R19" s="15">
        <f t="shared" si="0"/>
        <v>0.91831487832641145</v>
      </c>
    </row>
    <row r="20" spans="1:18">
      <c r="A20" s="10">
        <v>241</v>
      </c>
      <c r="B20" s="4">
        <v>1.5859991099078E-2</v>
      </c>
      <c r="C20" s="15">
        <f>B20/Baseline_Data!$E$10</f>
        <v>0.91686066484903894</v>
      </c>
      <c r="D20" s="4">
        <v>1.5921072094976001E-2</v>
      </c>
      <c r="E20" s="15">
        <f>D20/Baseline_Data!$E$11</f>
        <v>0.92086415100816532</v>
      </c>
      <c r="F20" s="4">
        <v>1.6203653537112998E-2</v>
      </c>
      <c r="G20" s="15">
        <f>F20/Baseline_Data!$E$12</f>
        <v>0.92165402457978074</v>
      </c>
      <c r="H20" s="4">
        <v>1.601834780318E-2</v>
      </c>
      <c r="I20" s="15">
        <f>H20/Baseline_Data!$E$13</f>
        <v>0.9158625195879504</v>
      </c>
      <c r="J20" s="4">
        <v>1.6156332188061999E-2</v>
      </c>
      <c r="K20" s="15">
        <f>J20/Baseline_Data!$E$14</f>
        <v>0.91360717989249973</v>
      </c>
      <c r="L20" s="4">
        <v>1.6246512975144001E-2</v>
      </c>
      <c r="M20" s="15">
        <f>L20/Baseline_Data!$E$15</f>
        <v>0.91822116168954337</v>
      </c>
      <c r="N20" s="4">
        <v>1.6005736024616E-2</v>
      </c>
      <c r="O20" s="15">
        <f>N20/Baseline_Data!$E$16</f>
        <v>0.91454432238050831</v>
      </c>
      <c r="P20" s="4">
        <v>1.5846517567606001E-2</v>
      </c>
      <c r="Q20" s="15">
        <f>P20/Baseline_Data!$E$17</f>
        <v>0.91345578926518856</v>
      </c>
      <c r="R20" s="15">
        <f t="shared" si="0"/>
        <v>0.91688372665658435</v>
      </c>
    </row>
    <row r="21" spans="1:18">
      <c r="A21" s="10">
        <v>249</v>
      </c>
      <c r="B21" s="7">
        <v>1.5847500593998001E-2</v>
      </c>
      <c r="C21" s="15">
        <f>B21/Baseline_Data!$E$10</f>
        <v>0.9161385930193382</v>
      </c>
      <c r="D21" s="7">
        <v>1.5883467276103999E-2</v>
      </c>
      <c r="E21" s="15">
        <f>D21/Baseline_Data!$E$11</f>
        <v>0.91868911346058035</v>
      </c>
      <c r="F21" s="7">
        <v>1.6159812804523999E-2</v>
      </c>
      <c r="G21" s="15">
        <f>F21/Baseline_Data!$E$12</f>
        <v>0.91916039019426199</v>
      </c>
      <c r="H21" s="7">
        <v>1.5995318850659E-2</v>
      </c>
      <c r="I21" s="15">
        <f>H21/Baseline_Data!$E$13</f>
        <v>0.91454581984222705</v>
      </c>
      <c r="J21" s="7">
        <v>1.6135438598720998E-2</v>
      </c>
      <c r="K21" s="15">
        <f>J21/Baseline_Data!$E$14</f>
        <v>0.91242569061551104</v>
      </c>
      <c r="L21" s="7">
        <v>1.6201640269763999E-2</v>
      </c>
      <c r="M21" s="15">
        <f>L21/Baseline_Data!$E$15</f>
        <v>0.91568504407924656</v>
      </c>
      <c r="N21" s="7">
        <v>1.6006287952565999E-2</v>
      </c>
      <c r="O21" s="15">
        <f>N21/Baseline_Data!$E$16</f>
        <v>0.91457585873549119</v>
      </c>
      <c r="P21" s="7">
        <v>1.5832382517531999E-2</v>
      </c>
      <c r="Q21" s="15">
        <f>P21/Baseline_Data!$E$17</f>
        <v>0.91264098921422687</v>
      </c>
      <c r="R21" s="15">
        <f t="shared" si="0"/>
        <v>0.9154826873951103</v>
      </c>
    </row>
    <row r="22" spans="1:18">
      <c r="A22" s="10">
        <v>257</v>
      </c>
      <c r="B22" s="4">
        <v>1.5817783413104001E-2</v>
      </c>
      <c r="C22" s="15">
        <f>B22/Baseline_Data!$E$10</f>
        <v>0.91442065294852093</v>
      </c>
      <c r="D22" s="4">
        <v>1.5843871713849999E-2</v>
      </c>
      <c r="E22" s="15">
        <f>D22/Baseline_Data!$E$11</f>
        <v>0.91639893264855909</v>
      </c>
      <c r="F22" s="4">
        <v>1.6138674468244001E-2</v>
      </c>
      <c r="G22" s="15">
        <f>F22/Baseline_Data!$E$12</f>
        <v>0.91795805439630396</v>
      </c>
      <c r="H22" s="4">
        <v>1.5972239546525002E-2</v>
      </c>
      <c r="I22" s="15">
        <f>H22/Baseline_Data!$E$13</f>
        <v>0.91322624120064555</v>
      </c>
      <c r="J22" s="4">
        <v>1.61042827795E-2</v>
      </c>
      <c r="K22" s="15">
        <f>J22/Baseline_Data!$E$14</f>
        <v>0.9106638934573188</v>
      </c>
      <c r="L22" s="4">
        <v>1.6167307873030001E-2</v>
      </c>
      <c r="M22" s="15">
        <f>L22/Baseline_Data!$E$15</f>
        <v>0.9137446441139796</v>
      </c>
      <c r="N22" s="4">
        <v>1.5972473551825999E-2</v>
      </c>
      <c r="O22" s="15">
        <f>N22/Baseline_Data!$E$16</f>
        <v>0.91264375338501524</v>
      </c>
      <c r="P22" s="4">
        <v>1.5802778018613999E-2</v>
      </c>
      <c r="Q22" s="15">
        <f>P22/Baseline_Data!$E$17</f>
        <v>0.91093446910281617</v>
      </c>
      <c r="R22" s="15">
        <f t="shared" si="0"/>
        <v>0.91374883015664488</v>
      </c>
    </row>
    <row r="23" spans="1:18">
      <c r="A23" s="10">
        <v>265</v>
      </c>
      <c r="B23" s="7">
        <v>1.5788757179359E-2</v>
      </c>
      <c r="C23" s="15">
        <f>B23/Baseline_Data!$E$10</f>
        <v>0.91274265629623708</v>
      </c>
      <c r="D23" s="7">
        <v>1.5819055455909999E-2</v>
      </c>
      <c r="E23" s="15">
        <f>D23/Baseline_Data!$E$11</f>
        <v>0.91496357690349406</v>
      </c>
      <c r="F23" s="7">
        <v>1.6110050519200999E-2</v>
      </c>
      <c r="G23" s="15">
        <f>F23/Baseline_Data!$E$12</f>
        <v>0.91632994146643743</v>
      </c>
      <c r="H23" s="7">
        <v>1.5942120057493001E-2</v>
      </c>
      <c r="I23" s="15">
        <f>H23/Baseline_Data!$E$13</f>
        <v>0.91150413406122666</v>
      </c>
      <c r="J23" s="7">
        <v>1.6075866985087998E-2</v>
      </c>
      <c r="K23" s="15">
        <f>J23/Baseline_Data!$E$14</f>
        <v>0.90905703903671353</v>
      </c>
      <c r="L23" s="7">
        <v>1.6143903741458999E-2</v>
      </c>
      <c r="M23" s="15">
        <f>L23/Baseline_Data!$E$15</f>
        <v>0.91242188833787319</v>
      </c>
      <c r="N23" s="7">
        <v>1.5938178349477999E-2</v>
      </c>
      <c r="O23" s="15">
        <f>N23/Baseline_Data!$E$16</f>
        <v>0.91068417573460181</v>
      </c>
      <c r="P23" s="7">
        <v>1.5774691344723001E-2</v>
      </c>
      <c r="Q23" s="15">
        <f>P23/Baseline_Data!$E$17</f>
        <v>0.90931544241398821</v>
      </c>
      <c r="R23" s="15">
        <f t="shared" si="0"/>
        <v>0.9121273567813214</v>
      </c>
    </row>
    <row r="24" spans="1:18">
      <c r="A24" s="10">
        <v>273</v>
      </c>
      <c r="B24" s="4">
        <v>1.5757981047424999E-2</v>
      </c>
      <c r="C24" s="15">
        <f>B24/Baseline_Data!$E$10</f>
        <v>0.91096349862772297</v>
      </c>
      <c r="D24" s="4">
        <v>1.5772598898286E-2</v>
      </c>
      <c r="E24" s="15">
        <f>D24/Baseline_Data!$E$11</f>
        <v>0.91227656071262553</v>
      </c>
      <c r="F24" s="4">
        <v>1.6062093939325998E-2</v>
      </c>
      <c r="G24" s="15">
        <f>F24/Baseline_Data!$E$12</f>
        <v>0.91360220017367033</v>
      </c>
      <c r="H24" s="4">
        <v>1.5923656998456E-2</v>
      </c>
      <c r="I24" s="15">
        <f>H24/Baseline_Data!$E$13</f>
        <v>0.9104484931189335</v>
      </c>
      <c r="J24" s="4">
        <v>1.6055699817445E-2</v>
      </c>
      <c r="K24" s="15">
        <f>J24/Baseline_Data!$E$14</f>
        <v>0.90791662740477441</v>
      </c>
      <c r="L24" s="4">
        <v>1.6097645931308E-2</v>
      </c>
      <c r="M24" s="15">
        <f>L24/Baseline_Data!$E$15</f>
        <v>0.90980748731292416</v>
      </c>
      <c r="N24" s="4">
        <v>1.5937168581111001E-2</v>
      </c>
      <c r="O24" s="15">
        <f>N24/Baseline_Data!$E$16</f>
        <v>0.91062647904851768</v>
      </c>
      <c r="P24" s="4">
        <v>1.5748506190410998E-2</v>
      </c>
      <c r="Q24" s="15">
        <f>P24/Baseline_Data!$E$17</f>
        <v>0.90780602681544698</v>
      </c>
      <c r="R24" s="15">
        <f t="shared" si="0"/>
        <v>0.91043092165182682</v>
      </c>
    </row>
    <row r="25" spans="1:18">
      <c r="A25" s="10">
        <v>281</v>
      </c>
      <c r="B25" s="7">
        <v>1.5733725648293999E-2</v>
      </c>
      <c r="C25" s="15">
        <f>B25/Baseline_Data!$E$10</f>
        <v>0.9095613022939103</v>
      </c>
      <c r="D25" s="7">
        <v>1.5740156233472E-2</v>
      </c>
      <c r="E25" s="15">
        <f>D25/Baseline_Data!$E$11</f>
        <v>0.91040009869975558</v>
      </c>
      <c r="F25" s="7">
        <v>1.6033389126355001E-2</v>
      </c>
      <c r="G25" s="15">
        <f>F25/Baseline_Data!$E$12</f>
        <v>0.91196948775242936</v>
      </c>
      <c r="H25" s="7">
        <v>1.5889514268132999E-2</v>
      </c>
      <c r="I25" s="15">
        <f>H25/Baseline_Data!$E$13</f>
        <v>0.90849635377201365</v>
      </c>
      <c r="J25" s="7">
        <v>1.6021473977889E-2</v>
      </c>
      <c r="K25" s="15">
        <f>J25/Baseline_Data!$E$14</f>
        <v>0.90598122694430883</v>
      </c>
      <c r="L25" s="7">
        <v>1.6075876195366001E-2</v>
      </c>
      <c r="M25" s="15">
        <f>L25/Baseline_Data!$E$15</f>
        <v>0.90857710438355832</v>
      </c>
      <c r="N25" s="7">
        <v>1.5898098342726E-2</v>
      </c>
      <c r="O25" s="15">
        <f>N25/Baseline_Data!$E$16</f>
        <v>0.9083940628301006</v>
      </c>
      <c r="P25" s="7">
        <v>1.5718336489286999E-2</v>
      </c>
      <c r="Q25" s="15">
        <f>P25/Baseline_Data!$E$17</f>
        <v>0.90606692621908291</v>
      </c>
      <c r="R25" s="15">
        <f t="shared" si="0"/>
        <v>0.90868082036189501</v>
      </c>
    </row>
    <row r="26" spans="1:18">
      <c r="A26" s="10">
        <v>289</v>
      </c>
      <c r="B26" s="4">
        <v>1.5698113024660999E-2</v>
      </c>
      <c r="C26" s="15">
        <f>B26/Baseline_Data!$E$10</f>
        <v>0.90750254869328129</v>
      </c>
      <c r="D26" s="4">
        <v>1.5706709532836E-2</v>
      </c>
      <c r="E26" s="15">
        <f>D26/Baseline_Data!$E$11</f>
        <v>0.90846556392713096</v>
      </c>
      <c r="F26" s="4">
        <v>1.6012431873138E-2</v>
      </c>
      <c r="G26" s="15">
        <f>F26/Baseline_Data!$E$12</f>
        <v>0.91077745184970238</v>
      </c>
      <c r="H26" s="4">
        <v>1.5866740608845999E-2</v>
      </c>
      <c r="I26" s="15">
        <f>H26/Baseline_Data!$E$13</f>
        <v>0.90719425063184533</v>
      </c>
      <c r="J26" s="4">
        <v>1.5994297148258001E-2</v>
      </c>
      <c r="K26" s="15">
        <f>J26/Baseline_Data!$E$14</f>
        <v>0.90444443342034653</v>
      </c>
      <c r="L26" s="4">
        <v>1.6032709062896999E-2</v>
      </c>
      <c r="M26" s="15">
        <f>L26/Baseline_Data!$E$15</f>
        <v>0.90613738242087405</v>
      </c>
      <c r="N26" s="4">
        <v>1.5870141079779E-2</v>
      </c>
      <c r="O26" s="15">
        <f>N26/Baseline_Data!$E$16</f>
        <v>0.9067966257576564</v>
      </c>
      <c r="P26" s="4">
        <v>1.5686892262211E-2</v>
      </c>
      <c r="Q26" s="15">
        <f>P26/Baseline_Data!$E$17</f>
        <v>0.90425435691866729</v>
      </c>
      <c r="R26" s="15">
        <f t="shared" si="0"/>
        <v>0.90694657670243795</v>
      </c>
    </row>
    <row r="27" spans="1:18">
      <c r="A27" s="10">
        <v>297</v>
      </c>
      <c r="B27" s="7">
        <v>1.5669638241644999E-2</v>
      </c>
      <c r="C27" s="15">
        <f>B27/Baseline_Data!$E$10</f>
        <v>0.90585643121916748</v>
      </c>
      <c r="D27" s="7">
        <v>1.5681216501565998E-2</v>
      </c>
      <c r="E27" s="15">
        <f>D27/Baseline_Data!$E$11</f>
        <v>0.90699106406575025</v>
      </c>
      <c r="F27" s="7">
        <v>1.5969333627155E-2</v>
      </c>
      <c r="G27" s="15">
        <f>F27/Baseline_Data!$E$12</f>
        <v>0.90832604965379748</v>
      </c>
      <c r="H27" s="7">
        <v>1.5844197125588998E-2</v>
      </c>
      <c r="I27" s="15">
        <f>H27/Baseline_Data!$E$13</f>
        <v>0.90590530799994995</v>
      </c>
      <c r="J27" s="7">
        <v>1.5970946820319E-2</v>
      </c>
      <c r="K27" s="15">
        <f>J27/Baseline_Data!$E$14</f>
        <v>0.9031240206552712</v>
      </c>
      <c r="L27" s="7">
        <v>1.5997358742868999E-2</v>
      </c>
      <c r="M27" s="15">
        <f>L27/Baseline_Data!$E$15</f>
        <v>0.90413945142042684</v>
      </c>
      <c r="N27" s="7">
        <v>1.5855104405919002E-2</v>
      </c>
      <c r="O27" s="15">
        <f>N27/Baseline_Data!$E$16</f>
        <v>0.90593745222855404</v>
      </c>
      <c r="P27" s="7">
        <v>1.5656674248779E-2</v>
      </c>
      <c r="Q27" s="15">
        <f>P27/Baseline_Data!$E$17</f>
        <v>0.90251247141027136</v>
      </c>
      <c r="R27" s="15">
        <f t="shared" si="0"/>
        <v>0.90534903108164855</v>
      </c>
    </row>
    <row r="28" spans="1:18">
      <c r="A28" s="10">
        <v>305</v>
      </c>
      <c r="B28" s="4">
        <v>1.5642477868001999E-2</v>
      </c>
      <c r="C28" s="15">
        <f>B28/Baseline_Data!$E$10</f>
        <v>0.90428629930167126</v>
      </c>
      <c r="D28" s="4">
        <v>1.5635280934538E-2</v>
      </c>
      <c r="E28" s="15">
        <f>D28/Baseline_Data!$E$11</f>
        <v>0.90433418162215751</v>
      </c>
      <c r="F28" s="4">
        <v>1.5949653204709001E-2</v>
      </c>
      <c r="G28" s="15">
        <f>F28/Baseline_Data!$E$12</f>
        <v>0.90720663911399302</v>
      </c>
      <c r="H28" s="4">
        <v>1.5835430820489001E-2</v>
      </c>
      <c r="I28" s="15">
        <f>H28/Baseline_Data!$E$13</f>
        <v>0.90540408712654841</v>
      </c>
      <c r="J28" s="4">
        <v>1.5943485013142002E-2</v>
      </c>
      <c r="K28" s="15">
        <f>J28/Baseline_Data!$E$14</f>
        <v>0.90157111224031128</v>
      </c>
      <c r="L28" s="4">
        <v>1.5969029745877002E-2</v>
      </c>
      <c r="M28" s="15">
        <f>L28/Baseline_Data!$E$15</f>
        <v>0.90253835187572529</v>
      </c>
      <c r="N28" s="4">
        <v>1.5852815997282999E-2</v>
      </c>
      <c r="O28" s="15">
        <f>N28/Baseline_Data!$E$16</f>
        <v>0.90580669590956164</v>
      </c>
      <c r="P28" s="4">
        <v>1.5624219271109E-2</v>
      </c>
      <c r="Q28" s="15">
        <f>P28/Baseline_Data!$E$17</f>
        <v>0.90064163845806877</v>
      </c>
      <c r="R28" s="15">
        <f t="shared" si="0"/>
        <v>0.90397362570600448</v>
      </c>
    </row>
    <row r="29" spans="1:18">
      <c r="A29" s="10">
        <v>313</v>
      </c>
      <c r="B29" s="7">
        <v>1.5609089926312001E-2</v>
      </c>
      <c r="C29" s="15">
        <f>B29/Baseline_Data!$E$10</f>
        <v>0.90235615380382084</v>
      </c>
      <c r="D29" s="7">
        <v>1.5599095053332001E-2</v>
      </c>
      <c r="E29" s="15">
        <f>D29/Baseline_Data!$E$11</f>
        <v>0.90224121447921235</v>
      </c>
      <c r="F29" s="7">
        <v>1.5920620286062E-2</v>
      </c>
      <c r="G29" s="15">
        <f>F29/Baseline_Data!$E$12</f>
        <v>0.90555526424010924</v>
      </c>
      <c r="H29" s="7">
        <v>1.5804259142086999E-2</v>
      </c>
      <c r="I29" s="15">
        <f>H29/Baseline_Data!$E$13</f>
        <v>0.9036218201741868</v>
      </c>
      <c r="J29" s="7">
        <v>1.5912176630325001E-2</v>
      </c>
      <c r="K29" s="15">
        <f>J29/Baseline_Data!$E$14</f>
        <v>0.89980068792621049</v>
      </c>
      <c r="L29" s="7">
        <v>1.5938202098866001E-2</v>
      </c>
      <c r="M29" s="15">
        <f>L29/Baseline_Data!$E$15</f>
        <v>0.90079603351523141</v>
      </c>
      <c r="N29" s="7">
        <v>1.5805595793461E-2</v>
      </c>
      <c r="O29" s="15">
        <f>N29/Baseline_Data!$E$16</f>
        <v>0.90310860259847359</v>
      </c>
      <c r="P29" s="7">
        <v>1.5587936910222E-2</v>
      </c>
      <c r="Q29" s="15">
        <f>P29/Baseline_Data!$E$17</f>
        <v>0.89855018003769072</v>
      </c>
      <c r="R29" s="15">
        <f t="shared" si="0"/>
        <v>0.90200374459686683</v>
      </c>
    </row>
    <row r="30" spans="1:18">
      <c r="A30" s="10">
        <v>321</v>
      </c>
      <c r="B30" s="4">
        <v>1.5557890852978999E-2</v>
      </c>
      <c r="C30" s="15">
        <f>B30/Baseline_Data!$E$10</f>
        <v>0.89939635287313313</v>
      </c>
      <c r="D30" s="4">
        <v>1.5556436278774999E-2</v>
      </c>
      <c r="E30" s="15">
        <f>D30/Baseline_Data!$E$11</f>
        <v>0.89977385951836919</v>
      </c>
      <c r="F30" s="4">
        <v>1.5889783849126E-2</v>
      </c>
      <c r="G30" s="15">
        <f>F30/Baseline_Data!$E$12</f>
        <v>0.90380130633545086</v>
      </c>
      <c r="H30" s="4">
        <v>1.5772033257328E-2</v>
      </c>
      <c r="I30" s="15">
        <f>H30/Baseline_Data!$E$13</f>
        <v>0.90177927808595293</v>
      </c>
      <c r="J30" s="4">
        <v>1.5884006825736999E-2</v>
      </c>
      <c r="K30" s="15">
        <f>J30/Baseline_Data!$E$14</f>
        <v>0.89820774372153611</v>
      </c>
      <c r="L30" s="4">
        <v>1.5909168160893002E-2</v>
      </c>
      <c r="M30" s="15">
        <f>L30/Baseline_Data!$E$15</f>
        <v>0.89915509208399769</v>
      </c>
      <c r="N30" s="4">
        <v>1.5775822183120999E-2</v>
      </c>
      <c r="O30" s="15">
        <f>N30/Baseline_Data!$E$16</f>
        <v>0.90140738209531512</v>
      </c>
      <c r="P30" s="4">
        <v>1.5560829788232E-2</v>
      </c>
      <c r="Q30" s="15">
        <f>P30/Baseline_Data!$E$17</f>
        <v>0.89698761858490184</v>
      </c>
      <c r="R30" s="15">
        <f t="shared" si="0"/>
        <v>0.90006357916233204</v>
      </c>
    </row>
    <row r="31" spans="1:18">
      <c r="A31" s="10">
        <v>329</v>
      </c>
      <c r="B31" s="7">
        <v>1.5552531781728E-2</v>
      </c>
      <c r="C31" s="15">
        <f>B31/Baseline_Data!$E$10</f>
        <v>0.89908654679572297</v>
      </c>
      <c r="D31" s="7">
        <v>1.5532570423723999E-2</v>
      </c>
      <c r="E31" s="15">
        <f>D31/Baseline_Data!$E$11</f>
        <v>0.89839347444012063</v>
      </c>
      <c r="F31" s="7">
        <v>1.5856667707536999E-2</v>
      </c>
      <c r="G31" s="15">
        <f>F31/Baseline_Data!$E$12</f>
        <v>0.90191768020729712</v>
      </c>
      <c r="H31" s="7">
        <v>1.5755900556406001E-2</v>
      </c>
      <c r="I31" s="15">
        <f>H31/Baseline_Data!$E$13</f>
        <v>0.9008568773305361</v>
      </c>
      <c r="J31" s="7">
        <v>1.5858356027872E-2</v>
      </c>
      <c r="K31" s="15">
        <f>J31/Baseline_Data!$E$14</f>
        <v>0.89675724413866975</v>
      </c>
      <c r="L31" s="7">
        <v>1.5862623936620999E-2</v>
      </c>
      <c r="M31" s="15">
        <f>L31/Baseline_Data!$E$15</f>
        <v>0.89652450349268809</v>
      </c>
      <c r="N31" s="7">
        <v>1.5768088534311001E-2</v>
      </c>
      <c r="O31" s="15">
        <f>N31/Baseline_Data!$E$16</f>
        <v>0.9009654927251799</v>
      </c>
      <c r="P31" s="7">
        <v>1.5529670989103E-2</v>
      </c>
      <c r="Q31" s="15">
        <f>P31/Baseline_Data!$E$17</f>
        <v>0.8951915024774032</v>
      </c>
      <c r="R31" s="15">
        <f t="shared" si="0"/>
        <v>0.89871166520095225</v>
      </c>
    </row>
    <row r="32" spans="1:18">
      <c r="A32" s="10">
        <v>337</v>
      </c>
      <c r="B32" s="4">
        <v>1.5501047850238999E-2</v>
      </c>
      <c r="C32" s="15">
        <f>B32/Baseline_Data!$E$10</f>
        <v>0.89611027831239509</v>
      </c>
      <c r="D32" s="4">
        <v>1.5497899161729001E-2</v>
      </c>
      <c r="E32" s="15">
        <f>D32/Baseline_Data!$E$11</f>
        <v>0.89638811185832057</v>
      </c>
      <c r="F32" s="4">
        <v>1.5828382930680999E-2</v>
      </c>
      <c r="G32" s="15">
        <f>F32/Baseline_Data!$E$12</f>
        <v>0.90030885918653381</v>
      </c>
      <c r="H32" s="4">
        <v>1.5735349178670002E-2</v>
      </c>
      <c r="I32" s="15">
        <f>H32/Baseline_Data!$E$13</f>
        <v>0.89968183500872068</v>
      </c>
      <c r="J32" s="4">
        <v>1.5826905849396999E-2</v>
      </c>
      <c r="K32" s="15">
        <f>J32/Baseline_Data!$E$14</f>
        <v>0.89497880157329013</v>
      </c>
      <c r="L32" s="4">
        <v>1.5831738817554002E-2</v>
      </c>
      <c r="M32" s="15">
        <f>L32/Baseline_Data!$E$15</f>
        <v>0.89477893692391086</v>
      </c>
      <c r="N32" s="4">
        <v>1.5748464667682999E-2</v>
      </c>
      <c r="O32" s="15">
        <f>N32/Baseline_Data!$E$16</f>
        <v>0.89984421371744228</v>
      </c>
      <c r="P32" s="4">
        <v>1.5490182100928E-2</v>
      </c>
      <c r="Q32" s="15">
        <f>P32/Baseline_Data!$E$17</f>
        <v>0.89291520717395834</v>
      </c>
      <c r="R32" s="15">
        <f t="shared" si="0"/>
        <v>0.89687578046932148</v>
      </c>
    </row>
    <row r="33" spans="1:18">
      <c r="A33" s="10">
        <v>345</v>
      </c>
      <c r="B33" s="7">
        <v>1.5475974204144999E-2</v>
      </c>
      <c r="C33" s="15">
        <f>B33/Baseline_Data!$E$10</f>
        <v>0.89466077940130984</v>
      </c>
      <c r="D33" s="7">
        <v>1.5461592706136E-2</v>
      </c>
      <c r="E33" s="15">
        <f>D33/Baseline_Data!$E$11</f>
        <v>0.89428817077355449</v>
      </c>
      <c r="F33" s="7">
        <v>1.5799444531682E-2</v>
      </c>
      <c r="G33" s="15">
        <f>F33/Baseline_Data!$E$12</f>
        <v>0.89866286053312916</v>
      </c>
      <c r="H33" s="7">
        <v>1.568924787779E-2</v>
      </c>
      <c r="I33" s="15">
        <f>H33/Baseline_Data!$E$13</f>
        <v>0.8970459543237066</v>
      </c>
      <c r="J33" s="7">
        <v>1.5795004822053999E-2</v>
      </c>
      <c r="K33" s="15">
        <f>J33/Baseline_Data!$E$14</f>
        <v>0.89317486443661465</v>
      </c>
      <c r="L33" s="7">
        <v>1.5812798506987E-2</v>
      </c>
      <c r="M33" s="15">
        <f>L33/Baseline_Data!$E$15</f>
        <v>0.8937084675870014</v>
      </c>
      <c r="N33" s="7">
        <v>1.5694692909445002E-2</v>
      </c>
      <c r="O33" s="15">
        <f>N33/Baseline_Data!$E$16</f>
        <v>0.89677177417918263</v>
      </c>
      <c r="P33" s="7">
        <v>1.5464425091843001E-2</v>
      </c>
      <c r="Q33" s="15">
        <f>P33/Baseline_Data!$E$17</f>
        <v>0.89143047155539279</v>
      </c>
      <c r="R33" s="15">
        <f t="shared" si="0"/>
        <v>0.89496791784873642</v>
      </c>
    </row>
    <row r="34" spans="1:18">
      <c r="A34" s="10">
        <v>353</v>
      </c>
      <c r="B34" s="4">
        <v>1.5461458842796E-2</v>
      </c>
      <c r="C34" s="15">
        <f>B34/Baseline_Data!$E$10</f>
        <v>0.89382165132274871</v>
      </c>
      <c r="D34" s="4">
        <v>1.5425246277214999E-2</v>
      </c>
      <c r="E34" s="15">
        <f>D34/Baseline_Data!$E$11</f>
        <v>0.89218591765825839</v>
      </c>
      <c r="F34" s="4">
        <v>1.5754324567705001E-2</v>
      </c>
      <c r="G34" s="15">
        <f>F34/Baseline_Data!$E$12</f>
        <v>0.89609646423904343</v>
      </c>
      <c r="H34" s="4">
        <v>1.5663172501888999E-2</v>
      </c>
      <c r="I34" s="15">
        <f>H34/Baseline_Data!$E$13</f>
        <v>0.89555507275681034</v>
      </c>
      <c r="J34" s="4">
        <v>1.5765595426654001E-2</v>
      </c>
      <c r="K34" s="15">
        <f>J34/Baseline_Data!$E$14</f>
        <v>0.89151182393453898</v>
      </c>
      <c r="L34" s="4">
        <v>1.5784428523695E-2</v>
      </c>
      <c r="M34" s="15">
        <f>L34/Baseline_Data!$E$15</f>
        <v>0.89210505157672593</v>
      </c>
      <c r="N34" s="4">
        <v>1.5663457538743E-2</v>
      </c>
      <c r="O34" s="15">
        <f>N34/Baseline_Data!$E$16</f>
        <v>0.89498703082910902</v>
      </c>
      <c r="P34" s="4">
        <v>1.5431353523344E-2</v>
      </c>
      <c r="Q34" s="15">
        <f>P34/Baseline_Data!$E$17</f>
        <v>0.88952409587527193</v>
      </c>
      <c r="R34" s="15">
        <f t="shared" si="0"/>
        <v>0.89322338852406324</v>
      </c>
    </row>
    <row r="44" spans="1:18">
      <c r="J44" s="31" t="s">
        <v>22</v>
      </c>
      <c r="K44" s="31"/>
    </row>
    <row r="45" spans="1:18">
      <c r="J45" s="17" t="s">
        <v>23</v>
      </c>
      <c r="K45" s="18">
        <v>1095</v>
      </c>
    </row>
    <row r="46" spans="1:18">
      <c r="J46" s="17" t="s">
        <v>24</v>
      </c>
      <c r="K46" s="19">
        <f>-0.0002*K45+0.9646</f>
        <v>0.74560000000000004</v>
      </c>
    </row>
    <row r="47" spans="1:18">
      <c r="J47" s="32" t="s">
        <v>25</v>
      </c>
      <c r="K47" s="33"/>
    </row>
    <row r="48" spans="1:18">
      <c r="J48" s="34"/>
      <c r="K48" s="35"/>
    </row>
    <row r="49" spans="10:11">
      <c r="J49" s="34"/>
      <c r="K49" s="35"/>
    </row>
    <row r="50" spans="10:11">
      <c r="J50" s="36"/>
      <c r="K50" s="37"/>
    </row>
  </sheetData>
  <mergeCells count="10">
    <mergeCell ref="J44:K44"/>
    <mergeCell ref="J47:K50"/>
    <mergeCell ref="N1:O1"/>
    <mergeCell ref="P1:Q1"/>
    <mergeCell ref="B1:C1"/>
    <mergeCell ref="D1:E1"/>
    <mergeCell ref="F1:G1"/>
    <mergeCell ref="H1:I1"/>
    <mergeCell ref="J1:K1"/>
    <mergeCell ref="L1:M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63B-9096-460A-ACD5-5AAE268E747E}">
  <dimension ref="A1:R49"/>
  <sheetViews>
    <sheetView zoomScale="70" zoomScaleNormal="70" workbookViewId="0">
      <selection activeCell="K45" sqref="K45"/>
    </sheetView>
  </sheetViews>
  <sheetFormatPr defaultRowHeight="14.45"/>
  <cols>
    <col min="2" max="2" width="22.140625" bestFit="1" customWidth="1"/>
    <col min="3" max="3" width="20" bestFit="1" customWidth="1"/>
    <col min="4" max="4" width="22.140625" bestFit="1" customWidth="1"/>
    <col min="5" max="5" width="20" bestFit="1" customWidth="1"/>
    <col min="6" max="6" width="22.140625" bestFit="1" customWidth="1"/>
    <col min="7" max="7" width="20" bestFit="1" customWidth="1"/>
    <col min="8" max="8" width="22.140625" bestFit="1" customWidth="1"/>
    <col min="9" max="9" width="20" bestFit="1" customWidth="1"/>
    <col min="10" max="10" width="22.140625" bestFit="1" customWidth="1"/>
    <col min="11" max="11" width="20" bestFit="1" customWidth="1"/>
    <col min="12" max="12" width="22.140625" bestFit="1" customWidth="1"/>
    <col min="13" max="13" width="20" bestFit="1" customWidth="1"/>
    <col min="14" max="14" width="22.140625" bestFit="1" customWidth="1"/>
    <col min="15" max="15" width="20" bestFit="1" customWidth="1"/>
    <col min="16" max="16" width="22.140625" bestFit="1" customWidth="1"/>
    <col min="17" max="17" width="20" bestFit="1" customWidth="1"/>
  </cols>
  <sheetData>
    <row r="1" spans="1:18">
      <c r="B1" s="38">
        <v>1</v>
      </c>
      <c r="C1" s="38"/>
      <c r="D1" s="38">
        <v>2</v>
      </c>
      <c r="E1" s="38"/>
      <c r="F1" s="38">
        <v>3</v>
      </c>
      <c r="G1" s="38"/>
      <c r="H1" s="38">
        <v>4</v>
      </c>
      <c r="I1" s="38"/>
      <c r="J1" s="38">
        <v>5</v>
      </c>
      <c r="K1" s="38"/>
      <c r="L1" s="38">
        <v>6</v>
      </c>
      <c r="M1" s="38"/>
      <c r="N1" s="38">
        <v>7</v>
      </c>
      <c r="O1" s="38"/>
      <c r="P1" s="38">
        <v>8</v>
      </c>
      <c r="Q1" s="38"/>
    </row>
    <row r="2" spans="1:18">
      <c r="B2" t="s">
        <v>4</v>
      </c>
      <c r="C2" t="s">
        <v>21</v>
      </c>
      <c r="D2" t="s">
        <v>4</v>
      </c>
      <c r="E2" t="s">
        <v>21</v>
      </c>
      <c r="F2" t="s">
        <v>4</v>
      </c>
      <c r="G2" t="s">
        <v>21</v>
      </c>
      <c r="H2" t="s">
        <v>4</v>
      </c>
      <c r="I2" t="s">
        <v>21</v>
      </c>
      <c r="J2" t="s">
        <v>4</v>
      </c>
      <c r="K2" t="s">
        <v>21</v>
      </c>
      <c r="L2" t="s">
        <v>4</v>
      </c>
      <c r="M2" t="s">
        <v>21</v>
      </c>
      <c r="N2" t="s">
        <v>4</v>
      </c>
      <c r="O2" t="s">
        <v>21</v>
      </c>
      <c r="P2" t="s">
        <v>4</v>
      </c>
      <c r="Q2" t="s">
        <v>21</v>
      </c>
    </row>
    <row r="3" spans="1:18">
      <c r="A3" s="10">
        <v>105</v>
      </c>
      <c r="B3" s="7">
        <v>2.0297357820947E-2</v>
      </c>
      <c r="C3" s="15">
        <f>B3/Baseline_Data!$E$2</f>
        <v>0.97011982578378331</v>
      </c>
      <c r="D3" s="7">
        <v>2.0075091243284E-2</v>
      </c>
      <c r="E3" s="15">
        <f>D3/Baseline_Data!$E$3</f>
        <v>0.96721167644156913</v>
      </c>
      <c r="F3" s="7">
        <v>2.1018182142748001E-2</v>
      </c>
      <c r="G3" s="15">
        <f>F3/Baseline_Data!$E$4</f>
        <v>0.97240632706676111</v>
      </c>
      <c r="H3" s="7">
        <v>2.0385423385508999E-2</v>
      </c>
      <c r="I3" s="15">
        <f>H3/Baseline_Data!$E$5</f>
        <v>0.9691617372377358</v>
      </c>
      <c r="J3" s="7">
        <v>2.0425926133312001E-2</v>
      </c>
      <c r="K3" s="15">
        <f>J3/Baseline_Data!$E$6</f>
        <v>0.97566683544255195</v>
      </c>
      <c r="L3" s="7">
        <v>2.0565954052237E-2</v>
      </c>
      <c r="M3" s="15">
        <f>L3/Baseline_Data!$E$7</f>
        <v>0.97913065053595982</v>
      </c>
      <c r="N3" s="7">
        <v>2.0595421069232001E-2</v>
      </c>
      <c r="O3" s="15">
        <f>N3/Baseline_Data!$E$8</f>
        <v>0.97832676638714333</v>
      </c>
      <c r="P3" s="7">
        <v>2.0466019035922E-2</v>
      </c>
      <c r="Q3" s="15">
        <f>P3/Baseline_Data!$E$9</f>
        <v>0.9707976318720638</v>
      </c>
      <c r="R3" s="15">
        <f>AVERAGE(C3,E3,G3,I3,K3,M3,O3,Q3)</f>
        <v>0.97285268134594605</v>
      </c>
    </row>
    <row r="4" spans="1:18">
      <c r="A4" s="10">
        <v>113</v>
      </c>
      <c r="B4" s="4">
        <v>2.0268641887739001E-2</v>
      </c>
      <c r="C4" s="15">
        <f>B4/Baseline_Data!$E$2</f>
        <v>0.96874733699156168</v>
      </c>
      <c r="D4" s="4">
        <v>2.005212114619E-2</v>
      </c>
      <c r="E4" s="15">
        <f>D4/Baseline_Data!$E$3</f>
        <v>0.96610498428017011</v>
      </c>
      <c r="F4" s="4">
        <v>2.0992186481330999E-2</v>
      </c>
      <c r="G4" s="15">
        <f>F4/Baseline_Data!$E$4</f>
        <v>0.97120363763022965</v>
      </c>
      <c r="H4" s="4">
        <v>2.0333786698746002E-2</v>
      </c>
      <c r="I4" s="15">
        <f>H4/Baseline_Data!$E$5</f>
        <v>0.96670683109710587</v>
      </c>
      <c r="J4" s="4">
        <v>2.0398892126339E-2</v>
      </c>
      <c r="K4" s="15">
        <f>J4/Baseline_Data!$E$6</f>
        <v>0.97437552635524138</v>
      </c>
      <c r="L4" s="4">
        <v>2.0544892120262E-2</v>
      </c>
      <c r="M4" s="15">
        <f>L4/Baseline_Data!$E$7</f>
        <v>0.97812790672432604</v>
      </c>
      <c r="N4" s="4">
        <v>2.0571861686681001E-2</v>
      </c>
      <c r="O4" s="15">
        <f>N4/Baseline_Data!$E$8</f>
        <v>0.97720764507994984</v>
      </c>
      <c r="P4" s="4">
        <v>2.0426975371875E-2</v>
      </c>
      <c r="Q4" s="15">
        <f>P4/Baseline_Data!$E$9</f>
        <v>0.96894561089378228</v>
      </c>
      <c r="R4" s="15">
        <f t="shared" ref="R4:R33" si="0">AVERAGE(C4,E4,G4,I4,K4,M4,O4,Q4)</f>
        <v>0.97142743488154581</v>
      </c>
    </row>
    <row r="5" spans="1:18">
      <c r="A5" s="10">
        <v>121</v>
      </c>
      <c r="B5" s="7">
        <v>2.0225953716738E-2</v>
      </c>
      <c r="C5" s="15">
        <f>B5/Baseline_Data!$E$2</f>
        <v>0.96670703985634632</v>
      </c>
      <c r="D5" s="7">
        <v>1.9998051602853999E-2</v>
      </c>
      <c r="E5" s="15">
        <f>D5/Baseline_Data!$E$3</f>
        <v>0.96349993043405424</v>
      </c>
      <c r="F5" s="7">
        <v>2.094911105655E-2</v>
      </c>
      <c r="G5" s="15">
        <f>F5/Baseline_Data!$E$4</f>
        <v>0.96921075283583347</v>
      </c>
      <c r="H5" s="7">
        <v>2.0301628887812E-2</v>
      </c>
      <c r="I5" s="15">
        <f>H5/Baseline_Data!$E$5</f>
        <v>0.96517798770145113</v>
      </c>
      <c r="J5" s="7">
        <v>2.0359537226681001E-2</v>
      </c>
      <c r="K5" s="15">
        <f>J5/Baseline_Data!$E$6</f>
        <v>0.9724956962727338</v>
      </c>
      <c r="L5" s="7">
        <v>2.0495657325013E-2</v>
      </c>
      <c r="M5" s="15">
        <f>L5/Baseline_Data!$E$7</f>
        <v>0.97578387264845901</v>
      </c>
      <c r="N5" s="7">
        <v>2.0537690370538E-2</v>
      </c>
      <c r="O5" s="15">
        <f>N5/Baseline_Data!$E$8</f>
        <v>0.97558443411897966</v>
      </c>
      <c r="P5" s="7">
        <v>2.038372552734E-2</v>
      </c>
      <c r="Q5" s="15">
        <f>P5/Baseline_Data!$E$9</f>
        <v>0.96689407138432926</v>
      </c>
      <c r="R5" s="15">
        <f t="shared" si="0"/>
        <v>0.9694192231565234</v>
      </c>
    </row>
    <row r="6" spans="1:18">
      <c r="A6" s="10">
        <v>129</v>
      </c>
      <c r="B6" s="4">
        <v>2.0205436594641999E-2</v>
      </c>
      <c r="C6" s="15">
        <f>B6/Baseline_Data!$E$2</f>
        <v>0.96572641631465483</v>
      </c>
      <c r="D6" s="4">
        <v>1.9980672749423001E-2</v>
      </c>
      <c r="E6" s="15">
        <f>D6/Baseline_Data!$E$3</f>
        <v>0.96266262266006086</v>
      </c>
      <c r="F6" s="4">
        <v>2.0920345283071001E-2</v>
      </c>
      <c r="G6" s="15">
        <f>F6/Baseline_Data!$E$4</f>
        <v>0.96787990414758951</v>
      </c>
      <c r="H6" s="4">
        <v>2.0301282943717001E-2</v>
      </c>
      <c r="I6" s="15">
        <f>H6/Baseline_Data!$E$5</f>
        <v>0.96516154086226824</v>
      </c>
      <c r="J6" s="4">
        <v>2.0336989601203E-2</v>
      </c>
      <c r="K6" s="15">
        <f>J6/Baseline_Data!$E$6</f>
        <v>0.97141868413368626</v>
      </c>
      <c r="L6" s="4">
        <v>2.0474921635226E-2</v>
      </c>
      <c r="M6" s="15">
        <f>L6/Baseline_Data!$E$7</f>
        <v>0.97479666099861839</v>
      </c>
      <c r="N6" s="4">
        <v>2.0523091263860999E-2</v>
      </c>
      <c r="O6" s="15">
        <f>N6/Baseline_Data!$E$8</f>
        <v>0.97489094517406127</v>
      </c>
      <c r="P6" s="4">
        <v>2.0355010796337E-2</v>
      </c>
      <c r="Q6" s="15">
        <f>P6/Baseline_Data!$E$9</f>
        <v>0.96553199931703426</v>
      </c>
      <c r="R6" s="15">
        <f t="shared" si="0"/>
        <v>0.96850859670099665</v>
      </c>
    </row>
    <row r="7" spans="1:18">
      <c r="A7" s="10">
        <v>137</v>
      </c>
      <c r="B7" s="7">
        <v>2.0164318270097001E-2</v>
      </c>
      <c r="C7" s="15">
        <f>B7/Baseline_Data!$E$2</f>
        <v>0.96376115057928169</v>
      </c>
      <c r="D7" s="7">
        <v>1.9951850869544999E-2</v>
      </c>
      <c r="E7" s="15">
        <f>D7/Baseline_Data!$E$3</f>
        <v>0.96127399341712649</v>
      </c>
      <c r="F7" s="7">
        <v>2.0873035146142999E-2</v>
      </c>
      <c r="G7" s="15">
        <f>F7/Baseline_Data!$E$4</f>
        <v>0.96569110036947325</v>
      </c>
      <c r="H7" s="7">
        <v>2.0245389243478001E-2</v>
      </c>
      <c r="I7" s="15">
        <f>H7/Baseline_Data!$E$5</f>
        <v>0.96250424821742764</v>
      </c>
      <c r="J7" s="7">
        <v>2.0299025128197999E-2</v>
      </c>
      <c r="K7" s="15">
        <f>J7/Baseline_Data!$E$6</f>
        <v>0.96960526931008006</v>
      </c>
      <c r="L7" s="7">
        <v>2.0430511260255E-2</v>
      </c>
      <c r="M7" s="15">
        <f>L7/Baseline_Data!$E$7</f>
        <v>0.97268231418905848</v>
      </c>
      <c r="N7" s="7">
        <v>2.0486839321439999E-2</v>
      </c>
      <c r="O7" s="15">
        <f>N7/Baseline_Data!$E$8</f>
        <v>0.97316889999301015</v>
      </c>
      <c r="P7" s="7">
        <v>2.0314489509357998E-2</v>
      </c>
      <c r="Q7" s="15">
        <f>P7/Baseline_Data!$E$9</f>
        <v>0.96360988787119928</v>
      </c>
      <c r="R7" s="15">
        <f t="shared" si="0"/>
        <v>0.96653710799333215</v>
      </c>
    </row>
    <row r="8" spans="1:18">
      <c r="A8" s="10">
        <v>145</v>
      </c>
      <c r="B8" s="4">
        <v>2.0155268555299002E-2</v>
      </c>
      <c r="C8" s="15">
        <f>B8/Baseline_Data!$E$2</f>
        <v>0.9633286160681066</v>
      </c>
      <c r="D8" s="4">
        <v>1.9922029086728001E-2</v>
      </c>
      <c r="E8" s="15">
        <f>D8/Baseline_Data!$E$3</f>
        <v>0.95983718916038097</v>
      </c>
      <c r="F8" s="4">
        <v>2.0859472071605999E-2</v>
      </c>
      <c r="G8" s="15">
        <f>F8/Baseline_Data!$E$4</f>
        <v>0.9650636046419796</v>
      </c>
      <c r="H8" s="4">
        <v>2.0225887666449002E-2</v>
      </c>
      <c r="I8" s="15">
        <f>H8/Baseline_Data!$E$5</f>
        <v>0.96157710621429737</v>
      </c>
      <c r="J8" s="4">
        <v>2.0277700092340999E-2</v>
      </c>
      <c r="K8" s="15">
        <f>J8/Baseline_Data!$E$6</f>
        <v>0.96858665550943746</v>
      </c>
      <c r="L8" s="4">
        <v>2.0426583155425001E-2</v>
      </c>
      <c r="M8" s="15">
        <f>L8/Baseline_Data!$E$7</f>
        <v>0.97249529987268879</v>
      </c>
      <c r="N8" s="4">
        <v>2.0474531594811999E-2</v>
      </c>
      <c r="O8" s="15">
        <f>N8/Baseline_Data!$E$8</f>
        <v>0.97258425652526692</v>
      </c>
      <c r="P8" s="4">
        <v>2.0304150720673E-2</v>
      </c>
      <c r="Q8" s="15">
        <f>P8/Baseline_Data!$E$9</f>
        <v>0.96311947146172538</v>
      </c>
      <c r="R8" s="15">
        <f t="shared" si="0"/>
        <v>0.96582402493173547</v>
      </c>
    </row>
    <row r="9" spans="1:18">
      <c r="A9" s="10">
        <v>153</v>
      </c>
      <c r="B9" s="7">
        <v>2.0131741323582E-2</v>
      </c>
      <c r="C9" s="15">
        <f>B9/Baseline_Data!$E$2</f>
        <v>0.96220412320870019</v>
      </c>
      <c r="D9" s="7">
        <v>1.9902094033643E-2</v>
      </c>
      <c r="E9" s="15">
        <f>D9/Baseline_Data!$E$3</f>
        <v>0.95887672447901895</v>
      </c>
      <c r="F9" s="7">
        <v>2.0833574315268999E-2</v>
      </c>
      <c r="G9" s="15">
        <f>F9/Baseline_Data!$E$4</f>
        <v>0.96386544478458103</v>
      </c>
      <c r="H9" s="7">
        <v>2.0213546554723998E-2</v>
      </c>
      <c r="I9" s="15">
        <f>H9/Baseline_Data!$E$5</f>
        <v>0.96099038632858969</v>
      </c>
      <c r="J9" s="7">
        <v>2.0267350167844998E-2</v>
      </c>
      <c r="K9" s="15">
        <f>J9/Baseline_Data!$E$6</f>
        <v>0.96809227997835123</v>
      </c>
      <c r="L9" s="7">
        <v>2.0405237379705999E-2</v>
      </c>
      <c r="M9" s="15">
        <f>L9/Baseline_Data!$E$7</f>
        <v>0.97147904245944872</v>
      </c>
      <c r="N9" s="7">
        <v>2.0449449168073001E-2</v>
      </c>
      <c r="O9" s="15">
        <f>N9/Baseline_Data!$E$8</f>
        <v>0.97139278734567513</v>
      </c>
      <c r="P9" s="7">
        <v>2.0275627815541999E-2</v>
      </c>
      <c r="Q9" s="15">
        <f>P9/Baseline_Data!$E$9</f>
        <v>0.96176649857986274</v>
      </c>
      <c r="R9" s="15">
        <f t="shared" si="0"/>
        <v>0.96483341089552854</v>
      </c>
    </row>
    <row r="10" spans="1:18">
      <c r="A10" s="10">
        <v>161</v>
      </c>
      <c r="B10" s="4">
        <v>2.0115354621495E-2</v>
      </c>
      <c r="C10" s="15">
        <f>B10/Baseline_Data!$E$2</f>
        <v>0.96142091463968116</v>
      </c>
      <c r="D10" s="4">
        <v>1.9900181548190999E-2</v>
      </c>
      <c r="E10" s="15">
        <f>D10/Baseline_Data!$E$3</f>
        <v>0.95878458152246726</v>
      </c>
      <c r="F10" s="4">
        <v>2.0827326167644999E-2</v>
      </c>
      <c r="G10" s="15">
        <f>F10/Baseline_Data!$E$4</f>
        <v>0.96357637419604203</v>
      </c>
      <c r="H10" s="4">
        <v>2.0175047603096002E-2</v>
      </c>
      <c r="I10" s="15">
        <f>H10/Baseline_Data!$E$5</f>
        <v>0.95916007306327167</v>
      </c>
      <c r="J10" s="4">
        <v>2.0248563201928999E-2</v>
      </c>
      <c r="K10" s="15">
        <f>J10/Baseline_Data!$E$6</f>
        <v>0.96719489988095941</v>
      </c>
      <c r="L10" s="4">
        <v>2.0385459080000001E-2</v>
      </c>
      <c r="M10" s="15">
        <f>L10/Baseline_Data!$E$7</f>
        <v>0.97053741147999395</v>
      </c>
      <c r="N10" s="4">
        <v>2.0434972678991001E-2</v>
      </c>
      <c r="O10" s="15">
        <f>N10/Baseline_Data!$E$8</f>
        <v>0.9707051230000604</v>
      </c>
      <c r="P10" s="4">
        <v>2.0256171860243002E-2</v>
      </c>
      <c r="Q10" s="15">
        <f>P10/Baseline_Data!$E$9</f>
        <v>0.9608436129274589</v>
      </c>
      <c r="R10" s="15">
        <f t="shared" si="0"/>
        <v>0.96402787383874189</v>
      </c>
    </row>
    <row r="11" spans="1:18">
      <c r="A11" s="10">
        <v>169</v>
      </c>
      <c r="B11" s="7">
        <v>2.0091426838275001E-2</v>
      </c>
      <c r="C11" s="15">
        <f>B11/Baseline_Data!$E$2</f>
        <v>0.96027727727103696</v>
      </c>
      <c r="D11" s="7">
        <v>1.9855921083344E-2</v>
      </c>
      <c r="E11" s="15">
        <f>D11/Baseline_Data!$E$3</f>
        <v>0.95665212603890526</v>
      </c>
      <c r="F11" s="7">
        <v>2.0783391349101E-2</v>
      </c>
      <c r="G11" s="15">
        <f>F11/Baseline_Data!$E$4</f>
        <v>0.96154372954387568</v>
      </c>
      <c r="H11" s="7">
        <v>2.0169104378542999E-2</v>
      </c>
      <c r="I11" s="15">
        <f>H11/Baseline_Data!$E$5</f>
        <v>0.95887752088254652</v>
      </c>
      <c r="J11" s="7">
        <v>2.0226733520705E-2</v>
      </c>
      <c r="K11" s="15">
        <f>J11/Baseline_Data!$E$6</f>
        <v>0.9661521811391246</v>
      </c>
      <c r="L11" s="7">
        <v>2.0363546732724998E-2</v>
      </c>
      <c r="M11" s="15">
        <f>L11/Baseline_Data!$E$7</f>
        <v>0.96949417999228138</v>
      </c>
      <c r="N11" s="7">
        <v>2.0413209553282002E-2</v>
      </c>
      <c r="O11" s="15">
        <f>N11/Baseline_Data!$E$8</f>
        <v>0.9696713277535447</v>
      </c>
      <c r="P11" s="7">
        <v>2.02251824583E-2</v>
      </c>
      <c r="Q11" s="15">
        <f>P11/Baseline_Data!$E$9</f>
        <v>0.95937364273117431</v>
      </c>
      <c r="R11" s="15">
        <f t="shared" si="0"/>
        <v>0.96275524816906111</v>
      </c>
    </row>
    <row r="12" spans="1:18">
      <c r="A12" s="10">
        <v>177</v>
      </c>
      <c r="B12" s="4">
        <v>2.0154413589733002E-2</v>
      </c>
      <c r="C12" s="15">
        <f>B12/Baseline_Data!$E$2</f>
        <v>0.96328775266838462</v>
      </c>
      <c r="D12" s="4">
        <v>1.9876227427084999E-2</v>
      </c>
      <c r="E12" s="15">
        <f>D12/Baseline_Data!$E$3</f>
        <v>0.95763047938904011</v>
      </c>
      <c r="F12" s="4">
        <v>2.0830504788914999E-2</v>
      </c>
      <c r="G12" s="15">
        <f>F12/Baseline_Data!$E$4</f>
        <v>0.96372343312879383</v>
      </c>
      <c r="H12" s="4">
        <v>2.0240619329836999E-2</v>
      </c>
      <c r="I12" s="15">
        <f>H12/Baseline_Data!$E$5</f>
        <v>0.96227747746543668</v>
      </c>
      <c r="J12" s="4">
        <v>2.0248703647783001E-2</v>
      </c>
      <c r="K12" s="15">
        <f>J12/Baseline_Data!$E$6</f>
        <v>0.96720160843170178</v>
      </c>
      <c r="L12" s="4">
        <v>2.0242592143335E-2</v>
      </c>
      <c r="M12" s="15">
        <f>L12/Baseline_Data!$E$7</f>
        <v>0.96373561681092212</v>
      </c>
      <c r="N12" s="4">
        <v>2.0399205873515E-2</v>
      </c>
      <c r="O12" s="15">
        <f>N12/Baseline_Data!$E$8</f>
        <v>0.96900612286659826</v>
      </c>
      <c r="P12" s="4">
        <v>2.0241068454725002E-2</v>
      </c>
      <c r="Q12" s="15">
        <f>P12/Baseline_Data!$E$9</f>
        <v>0.96012718877656067</v>
      </c>
      <c r="R12" s="15">
        <f t="shared" si="0"/>
        <v>0.96337370994217975</v>
      </c>
    </row>
    <row r="13" spans="1:18">
      <c r="A13" s="10">
        <v>185</v>
      </c>
      <c r="B13" s="7">
        <v>2.0084732214714001E-2</v>
      </c>
      <c r="C13" s="15">
        <f>B13/Baseline_Data!$E$2</f>
        <v>0.9599573052283713</v>
      </c>
      <c r="D13" s="7">
        <v>1.9832136696492999E-2</v>
      </c>
      <c r="E13" s="15">
        <f>D13/Baseline_Data!$E$3</f>
        <v>0.95550620164929689</v>
      </c>
      <c r="F13" s="7">
        <v>2.0786966814675002E-2</v>
      </c>
      <c r="G13" s="15">
        <f>F13/Baseline_Data!$E$4</f>
        <v>0.96170914848081113</v>
      </c>
      <c r="H13" s="7">
        <v>2.0135842520386998E-2</v>
      </c>
      <c r="I13" s="15">
        <f>H13/Baseline_Data!$E$5</f>
        <v>0.95729618898550384</v>
      </c>
      <c r="J13" s="7">
        <v>2.0200359450207001E-2</v>
      </c>
      <c r="K13" s="15">
        <f>J13/Baseline_Data!$E$6</f>
        <v>0.96489239464363952</v>
      </c>
      <c r="L13" s="7">
        <v>2.029237947326E-2</v>
      </c>
      <c r="M13" s="15">
        <f>L13/Baseline_Data!$E$7</f>
        <v>0.96610595667524812</v>
      </c>
      <c r="N13" s="7">
        <v>2.0379830114710999E-2</v>
      </c>
      <c r="O13" s="15">
        <f>N13/Baseline_Data!$E$8</f>
        <v>0.96808573267922149</v>
      </c>
      <c r="P13" s="7">
        <v>2.0197249309933999E-2</v>
      </c>
      <c r="Q13" s="15">
        <f>P13/Baseline_Data!$E$9</f>
        <v>0.95804864473147311</v>
      </c>
      <c r="R13" s="15">
        <f t="shared" si="0"/>
        <v>0.96145019663419573</v>
      </c>
    </row>
    <row r="14" spans="1:18">
      <c r="A14" s="10">
        <v>193</v>
      </c>
      <c r="B14" s="4">
        <v>2.0049500804156999E-2</v>
      </c>
      <c r="C14" s="15">
        <f>B14/Baseline_Data!$E$2</f>
        <v>0.95827340675384165</v>
      </c>
      <c r="D14" s="4">
        <v>1.9794946561331E-2</v>
      </c>
      <c r="E14" s="15">
        <f>D14/Baseline_Data!$E$3</f>
        <v>0.95371439245943035</v>
      </c>
      <c r="F14" s="4">
        <v>2.0746277764181E-2</v>
      </c>
      <c r="G14" s="15">
        <f>F14/Baseline_Data!$E$4</f>
        <v>0.95982666930758931</v>
      </c>
      <c r="H14" s="4">
        <v>2.0106917436762999E-2</v>
      </c>
      <c r="I14" s="15">
        <f>H14/Baseline_Data!$E$5</f>
        <v>0.95592103558473074</v>
      </c>
      <c r="J14" s="4">
        <v>2.0159725600912001E-2</v>
      </c>
      <c r="K14" s="15">
        <f>J14/Baseline_Data!$E$6</f>
        <v>0.9629514741245524</v>
      </c>
      <c r="L14" s="4">
        <v>2.0270330495368999E-2</v>
      </c>
      <c r="M14" s="15">
        <f>L14/Baseline_Data!$E$7</f>
        <v>0.96505622029972016</v>
      </c>
      <c r="N14" s="4">
        <v>2.0368169431011999E-2</v>
      </c>
      <c r="O14" s="15">
        <f>N14/Baseline_Data!$E$8</f>
        <v>0.96753182514129066</v>
      </c>
      <c r="P14" s="4">
        <v>2.0168638926699001E-2</v>
      </c>
      <c r="Q14" s="15">
        <f>P14/Baseline_Data!$E$9</f>
        <v>0.95669152235986099</v>
      </c>
      <c r="R14" s="15">
        <f t="shared" si="0"/>
        <v>0.95999581825387714</v>
      </c>
    </row>
    <row r="15" spans="1:18">
      <c r="A15" s="10">
        <v>201</v>
      </c>
      <c r="B15" s="7">
        <v>2.0027363505685E-2</v>
      </c>
      <c r="C15" s="15">
        <f>B15/Baseline_Data!$E$2</f>
        <v>0.95721534627491478</v>
      </c>
      <c r="D15" s="7">
        <v>1.9765881165080001E-2</v>
      </c>
      <c r="E15" s="15">
        <f>D15/Baseline_Data!$E$3</f>
        <v>0.95231403067309117</v>
      </c>
      <c r="F15" s="7">
        <v>2.0719223681975998E-2</v>
      </c>
      <c r="G15" s="15">
        <f>F15/Baseline_Data!$E$4</f>
        <v>0.95857501202674278</v>
      </c>
      <c r="H15" s="7">
        <v>2.0100117168066998E-2</v>
      </c>
      <c r="I15" s="15">
        <f>H15/Baseline_Data!$E$5</f>
        <v>0.95559773789802271</v>
      </c>
      <c r="J15" s="7">
        <v>2.0153092063853E-2</v>
      </c>
      <c r="K15" s="15">
        <f>J15/Baseline_Data!$E$6</f>
        <v>0.96263461592836075</v>
      </c>
      <c r="L15" s="7">
        <v>2.0244556687746999E-2</v>
      </c>
      <c r="M15" s="15">
        <f>L15/Baseline_Data!$E$7</f>
        <v>0.96382914739273906</v>
      </c>
      <c r="N15" s="7">
        <v>2.035261957936E-2</v>
      </c>
      <c r="O15" s="15">
        <f>N15/Baseline_Data!$E$8</f>
        <v>0.9667931737666301</v>
      </c>
      <c r="P15" s="7">
        <v>2.0146282905953002E-2</v>
      </c>
      <c r="Q15" s="15">
        <f>P15/Baseline_Data!$E$9</f>
        <v>0.95563107323391205</v>
      </c>
      <c r="R15" s="15">
        <f t="shared" si="0"/>
        <v>0.9590737671493017</v>
      </c>
    </row>
    <row r="16" spans="1:18">
      <c r="A16" s="10">
        <v>209</v>
      </c>
      <c r="B16" s="4">
        <v>2.0022139043268002E-2</v>
      </c>
      <c r="C16" s="15">
        <f>B16/Baseline_Data!$E$2</f>
        <v>0.95696564113523586</v>
      </c>
      <c r="D16" s="4">
        <v>1.9739847366650999E-2</v>
      </c>
      <c r="E16" s="15">
        <f>D16/Baseline_Data!$E$3</f>
        <v>0.9510597303305669</v>
      </c>
      <c r="F16" s="4">
        <v>2.0699307150934002E-2</v>
      </c>
      <c r="G16" s="15">
        <f>F16/Baseline_Data!$E$4</f>
        <v>0.95765357359467829</v>
      </c>
      <c r="H16" s="4">
        <v>2.0124239511817001E-2</v>
      </c>
      <c r="I16" s="15">
        <f>H16/Baseline_Data!$E$5</f>
        <v>0.95674455992535501</v>
      </c>
      <c r="J16" s="4">
        <v>2.0124122241514001E-2</v>
      </c>
      <c r="K16" s="15">
        <f>J16/Baseline_Data!$E$6</f>
        <v>0.96125084049020681</v>
      </c>
      <c r="L16" s="4">
        <v>2.0219585331248E-2</v>
      </c>
      <c r="M16" s="15">
        <f>L16/Baseline_Data!$E$7</f>
        <v>0.96264027862100465</v>
      </c>
      <c r="N16" s="4">
        <v>2.033677433179E-2</v>
      </c>
      <c r="O16" s="15">
        <f>N16/Baseline_Data!$E$8</f>
        <v>0.96604049045097218</v>
      </c>
      <c r="P16" s="4">
        <v>2.0129427410508001E-2</v>
      </c>
      <c r="Q16" s="15">
        <f>P16/Baseline_Data!$E$9</f>
        <v>0.95483153938058585</v>
      </c>
      <c r="R16" s="15">
        <f t="shared" si="0"/>
        <v>0.95839833174107569</v>
      </c>
    </row>
    <row r="17" spans="1:18">
      <c r="A17" s="10">
        <v>217</v>
      </c>
      <c r="B17" s="7">
        <v>2.0020204741924001E-2</v>
      </c>
      <c r="C17" s="15">
        <f>B17/Baseline_Data!$E$2</f>
        <v>0.95687319047740105</v>
      </c>
      <c r="D17" s="7">
        <v>1.9720449899539E-2</v>
      </c>
      <c r="E17" s="15">
        <f>D17/Baseline_Data!$E$3</f>
        <v>0.95012516637482936</v>
      </c>
      <c r="F17" s="7">
        <v>2.0695172186117002E-2</v>
      </c>
      <c r="G17" s="15">
        <f>F17/Baseline_Data!$E$4</f>
        <v>0.9574622694217988</v>
      </c>
      <c r="H17" s="7">
        <v>2.0102544032165E-2</v>
      </c>
      <c r="I17" s="15">
        <f>H17/Baseline_Data!$E$5</f>
        <v>0.95571311562556749</v>
      </c>
      <c r="J17" s="7">
        <v>2.0130246391349998E-2</v>
      </c>
      <c r="K17" s="15">
        <f>J17/Baseline_Data!$E$6</f>
        <v>0.96154336724523692</v>
      </c>
      <c r="L17" s="7">
        <v>2.0181204616488001E-2</v>
      </c>
      <c r="M17" s="15">
        <f>L17/Baseline_Data!$E$7</f>
        <v>0.96081299970578671</v>
      </c>
      <c r="N17" s="7">
        <v>2.0315965284253001E-2</v>
      </c>
      <c r="O17" s="15">
        <f>N17/Baseline_Data!$E$8</f>
        <v>0.96505201596822021</v>
      </c>
      <c r="P17" s="7">
        <v>2.0120144644554E-2</v>
      </c>
      <c r="Q17" s="15">
        <f>P17/Baseline_Data!$E$9</f>
        <v>0.95439121499754154</v>
      </c>
      <c r="R17" s="15">
        <f t="shared" si="0"/>
        <v>0.95774666747704784</v>
      </c>
    </row>
    <row r="18" spans="1:18">
      <c r="A18" s="10">
        <v>225</v>
      </c>
      <c r="B18" s="4">
        <v>1.9996082886136E-2</v>
      </c>
      <c r="C18" s="15">
        <f>B18/Baseline_Data!$E$2</f>
        <v>0.95572027733761855</v>
      </c>
      <c r="D18" s="4">
        <v>1.9714949757172001E-2</v>
      </c>
      <c r="E18" s="15">
        <f>D18/Baseline_Data!$E$3</f>
        <v>0.94986017121964006</v>
      </c>
      <c r="F18" s="4">
        <v>2.0660309504994E-2</v>
      </c>
      <c r="G18" s="15">
        <f>F18/Baseline_Data!$E$4</f>
        <v>0.95584934726362758</v>
      </c>
      <c r="H18" s="4">
        <v>2.0090488184250001E-2</v>
      </c>
      <c r="I18" s="15">
        <f>H18/Baseline_Data!$E$5</f>
        <v>0.95513995772306937</v>
      </c>
      <c r="J18" s="4">
        <v>2.0102599833969E-2</v>
      </c>
      <c r="K18" s="15">
        <f>J18/Baseline_Data!$E$6</f>
        <v>0.96022279901372809</v>
      </c>
      <c r="L18" s="4">
        <v>2.0189600412420999E-2</v>
      </c>
      <c r="M18" s="15">
        <f>L18/Baseline_Data!$E$7</f>
        <v>0.96121271766259841</v>
      </c>
      <c r="N18" s="4">
        <v>2.0292793195012E-2</v>
      </c>
      <c r="O18" s="15">
        <f>N18/Baseline_Data!$E$8</f>
        <v>0.96395129192565854</v>
      </c>
      <c r="P18" s="4">
        <v>2.0112890194167E-2</v>
      </c>
      <c r="Q18" s="15">
        <f>P18/Baseline_Data!$E$9</f>
        <v>0.95404710297243922</v>
      </c>
      <c r="R18" s="15">
        <f t="shared" si="0"/>
        <v>0.95700045813979751</v>
      </c>
    </row>
    <row r="19" spans="1:18">
      <c r="A19" s="10">
        <v>233</v>
      </c>
      <c r="B19" s="7">
        <v>1.9992319762703999E-2</v>
      </c>
      <c r="C19" s="15">
        <f>B19/Baseline_Data!$E$2</f>
        <v>0.95554041744252971</v>
      </c>
      <c r="D19" s="7">
        <v>1.9700693738705002E-2</v>
      </c>
      <c r="E19" s="15">
        <f>D19/Baseline_Data!$E$3</f>
        <v>0.94917332066669624</v>
      </c>
      <c r="F19" s="7">
        <v>2.065307429109E-2</v>
      </c>
      <c r="G19" s="15">
        <f>F19/Baseline_Data!$E$4</f>
        <v>0.95551461004752825</v>
      </c>
      <c r="H19" s="7">
        <v>2.0094516493198999E-2</v>
      </c>
      <c r="I19" s="15">
        <f>H19/Baseline_Data!$E$5</f>
        <v>0.95533147117978356</v>
      </c>
      <c r="J19" s="7">
        <v>2.0095357164128001E-2</v>
      </c>
      <c r="K19" s="15">
        <f>J19/Baseline_Data!$E$6</f>
        <v>0.95987684492000402</v>
      </c>
      <c r="L19" s="7">
        <v>2.0162114748317E-2</v>
      </c>
      <c r="M19" s="15">
        <f>L19/Baseline_Data!$E$7</f>
        <v>0.95990414446895012</v>
      </c>
      <c r="N19" s="7">
        <v>2.0281009263390999E-2</v>
      </c>
      <c r="O19" s="15">
        <f>N19/Baseline_Data!$E$8</f>
        <v>0.96339152984653686</v>
      </c>
      <c r="P19" s="7">
        <v>2.0090638571271E-2</v>
      </c>
      <c r="Q19" s="15">
        <f>P19/Baseline_Data!$E$9</f>
        <v>0.95299160591779308</v>
      </c>
      <c r="R19" s="15">
        <f t="shared" si="0"/>
        <v>0.95646549306122775</v>
      </c>
    </row>
    <row r="20" spans="1:18">
      <c r="A20" s="10">
        <v>241</v>
      </c>
      <c r="B20" s="4">
        <v>1.9995622410991998E-2</v>
      </c>
      <c r="C20" s="15">
        <f>B20/Baseline_Data!$E$2</f>
        <v>0.95569826875549591</v>
      </c>
      <c r="D20" s="4">
        <v>1.9683800293998001E-2</v>
      </c>
      <c r="E20" s="15">
        <f>D20/Baseline_Data!$E$3</f>
        <v>0.94835939973463579</v>
      </c>
      <c r="F20" s="4">
        <v>2.0666923600807002E-2</v>
      </c>
      <c r="G20" s="15">
        <f>F20/Baseline_Data!$E$4</f>
        <v>0.95615534844739825</v>
      </c>
      <c r="H20" s="4">
        <v>2.0100884921035001E-2</v>
      </c>
      <c r="I20" s="15">
        <f>H20/Baseline_Data!$E$5</f>
        <v>0.9556342383319929</v>
      </c>
      <c r="J20" s="4">
        <v>2.0087286849461001E-2</v>
      </c>
      <c r="K20" s="15">
        <f>J20/Baseline_Data!$E$6</f>
        <v>0.95949135746054748</v>
      </c>
      <c r="L20" s="4">
        <v>2.012243060232E-2</v>
      </c>
      <c r="M20" s="15">
        <f>L20/Baseline_Data!$E$7</f>
        <v>0.95801481010657064</v>
      </c>
      <c r="N20" s="4">
        <v>2.0266353178152001E-2</v>
      </c>
      <c r="O20" s="15">
        <f>N20/Baseline_Data!$E$8</f>
        <v>0.96269533429746001</v>
      </c>
      <c r="P20" s="4">
        <v>2.0078973468437001E-2</v>
      </c>
      <c r="Q20" s="15">
        <f>P20/Baseline_Data!$E$9</f>
        <v>0.95243827631388167</v>
      </c>
      <c r="R20" s="15">
        <f t="shared" si="0"/>
        <v>0.9560608791809978</v>
      </c>
    </row>
    <row r="21" spans="1:18">
      <c r="A21" s="10">
        <v>249</v>
      </c>
      <c r="B21" s="7">
        <v>1.9993303645644001E-2</v>
      </c>
      <c r="C21" s="15">
        <f>B21/Baseline_Data!$E$2</f>
        <v>0.95558744249646854</v>
      </c>
      <c r="D21" s="7">
        <v>1.9672233107972999E-2</v>
      </c>
      <c r="E21" s="15">
        <f>D21/Baseline_Data!$E$3</f>
        <v>0.94780209629569401</v>
      </c>
      <c r="F21" s="7">
        <v>2.0671552268277001E-2</v>
      </c>
      <c r="G21" s="15">
        <f>F21/Baseline_Data!$E$4</f>
        <v>0.95636949377657776</v>
      </c>
      <c r="H21" s="7">
        <v>2.0100758496332E-2</v>
      </c>
      <c r="I21" s="15">
        <f>H21/Baseline_Data!$E$5</f>
        <v>0.95562822786154678</v>
      </c>
      <c r="J21" s="7">
        <v>2.0069305557974999E-2</v>
      </c>
      <c r="K21" s="15">
        <f>J21/Baseline_Data!$E$6</f>
        <v>0.95863246128875013</v>
      </c>
      <c r="L21" s="7">
        <v>2.0101505081709999E-2</v>
      </c>
      <c r="M21" s="15">
        <f>L21/Baseline_Data!$E$7</f>
        <v>0.95701856074436586</v>
      </c>
      <c r="N21" s="7">
        <v>2.0239015214264001E-2</v>
      </c>
      <c r="O21" s="15">
        <f>N21/Baseline_Data!$E$8</f>
        <v>0.9613967222554799</v>
      </c>
      <c r="P21" s="7">
        <v>2.0074060827675998E-2</v>
      </c>
      <c r="Q21" s="15">
        <f>P21/Baseline_Data!$E$9</f>
        <v>0.9522052471151573</v>
      </c>
      <c r="R21" s="15">
        <f t="shared" si="0"/>
        <v>0.95558003147925508</v>
      </c>
    </row>
    <row r="22" spans="1:18">
      <c r="A22" s="10">
        <v>257</v>
      </c>
      <c r="B22" s="4">
        <v>1.9974051603255001E-2</v>
      </c>
      <c r="C22" s="15">
        <f>B22/Baseline_Data!$E$2</f>
        <v>0.954667283913605</v>
      </c>
      <c r="D22" s="4">
        <v>1.9660988615941E-2</v>
      </c>
      <c r="E22" s="15">
        <f>D22/Baseline_Data!$E$3</f>
        <v>0.94726034015335803</v>
      </c>
      <c r="F22" s="4">
        <v>2.0655972246213999E-2</v>
      </c>
      <c r="G22" s="15">
        <f>F22/Baseline_Data!$E$4</f>
        <v>0.95564868395929636</v>
      </c>
      <c r="H22" s="4">
        <v>2.0080734646859E-2</v>
      </c>
      <c r="I22" s="15">
        <f>H22/Baseline_Data!$E$5</f>
        <v>0.95467625603469553</v>
      </c>
      <c r="J22" s="4">
        <v>2.0052510514170001E-2</v>
      </c>
      <c r="K22" s="15">
        <f>J22/Baseline_Data!$E$6</f>
        <v>0.95783022754260838</v>
      </c>
      <c r="L22" s="4">
        <v>2.0095545530619E-2</v>
      </c>
      <c r="M22" s="15">
        <f>L22/Baseline_Data!$E$7</f>
        <v>0.95673483069606324</v>
      </c>
      <c r="N22" s="4">
        <v>2.0218354084260998E-2</v>
      </c>
      <c r="O22" s="15">
        <f>N22/Baseline_Data!$E$8</f>
        <v>0.96041527417351091</v>
      </c>
      <c r="P22" s="4">
        <v>2.0072613760474999E-2</v>
      </c>
      <c r="Q22" s="15">
        <f>P22/Baseline_Data!$E$9</f>
        <v>0.95213660604678807</v>
      </c>
      <c r="R22" s="15">
        <f t="shared" si="0"/>
        <v>0.95492118781499069</v>
      </c>
    </row>
    <row r="23" spans="1:18">
      <c r="A23" s="10">
        <v>265</v>
      </c>
      <c r="B23" s="7">
        <v>1.9986808782010999E-2</v>
      </c>
      <c r="C23" s="15">
        <f>B23/Baseline_Data!$E$2</f>
        <v>0.9552770180544442</v>
      </c>
      <c r="D23" s="7">
        <v>1.9641393075915E-2</v>
      </c>
      <c r="E23" s="15">
        <f>D23/Baseline_Data!$E$3</f>
        <v>0.94631623310599078</v>
      </c>
      <c r="F23" s="7">
        <v>2.0656274428085E-2</v>
      </c>
      <c r="G23" s="15">
        <f>F23/Baseline_Data!$E$4</f>
        <v>0.95566266440543057</v>
      </c>
      <c r="H23" s="7">
        <v>2.0107918476407999E-2</v>
      </c>
      <c r="I23" s="15">
        <f>H23/Baseline_Data!$E$5</f>
        <v>0.95596862691030904</v>
      </c>
      <c r="J23" s="7">
        <v>2.0041952666068001E-2</v>
      </c>
      <c r="K23" s="15">
        <f>J23/Baseline_Data!$E$6</f>
        <v>0.95732592031171315</v>
      </c>
      <c r="L23" s="7">
        <v>2.0040329017344E-2</v>
      </c>
      <c r="M23" s="15">
        <f>L23/Baseline_Data!$E$7</f>
        <v>0.95410601121966276</v>
      </c>
      <c r="N23" s="7">
        <v>2.0200039087105E-2</v>
      </c>
      <c r="O23" s="15">
        <f>N23/Baseline_Data!$E$8</f>
        <v>0.95954527244430199</v>
      </c>
      <c r="P23" s="7">
        <v>2.0063710041268001E-2</v>
      </c>
      <c r="Q23" s="15">
        <f>P23/Baseline_Data!$E$9</f>
        <v>0.95171426159837158</v>
      </c>
      <c r="R23" s="15">
        <f t="shared" si="0"/>
        <v>0.95448950100627805</v>
      </c>
    </row>
    <row r="24" spans="1:18">
      <c r="A24" s="10">
        <v>273</v>
      </c>
      <c r="B24" s="4">
        <v>1.9956181256884E-2</v>
      </c>
      <c r="C24" s="15">
        <f>B24/Baseline_Data!$E$2</f>
        <v>0.9538131640098686</v>
      </c>
      <c r="D24" s="4">
        <v>1.9622783835283E-2</v>
      </c>
      <c r="E24" s="15">
        <f>D24/Baseline_Data!$E$3</f>
        <v>0.94541964565785142</v>
      </c>
      <c r="F24" s="4">
        <v>2.0629459614254001E-2</v>
      </c>
      <c r="G24" s="15">
        <f>F24/Baseline_Data!$E$4</f>
        <v>0.95442207687738989</v>
      </c>
      <c r="H24" s="4">
        <v>2.0058925110617E-2</v>
      </c>
      <c r="I24" s="15">
        <f>H24/Baseline_Data!$E$5</f>
        <v>0.95363938926803959</v>
      </c>
      <c r="J24" s="4">
        <v>2.0012142037127E-2</v>
      </c>
      <c r="K24" s="15">
        <f>J24/Baseline_Data!$E$6</f>
        <v>0.9559019828211146</v>
      </c>
      <c r="L24" s="4">
        <v>2.0051897587206002E-2</v>
      </c>
      <c r="M24" s="15">
        <f>L24/Baseline_Data!$E$7</f>
        <v>0.95465678271832421</v>
      </c>
      <c r="N24" s="4">
        <v>2.0176243926103E-2</v>
      </c>
      <c r="O24" s="15">
        <f>N24/Baseline_Data!$E$8</f>
        <v>0.95841495115392905</v>
      </c>
      <c r="P24" s="4">
        <v>2.0056165846204E-2</v>
      </c>
      <c r="Q24" s="15">
        <f>P24/Baseline_Data!$E$9</f>
        <v>0.95135640564750701</v>
      </c>
      <c r="R24" s="15">
        <f t="shared" si="0"/>
        <v>0.95345304976925305</v>
      </c>
    </row>
    <row r="25" spans="1:18">
      <c r="A25" s="10">
        <v>281</v>
      </c>
      <c r="B25" s="7">
        <v>1.9966993957047E-2</v>
      </c>
      <c r="C25" s="15">
        <f>B25/Baseline_Data!$E$2</f>
        <v>0.95432996106744206</v>
      </c>
      <c r="D25" s="7">
        <v>1.9608504350087999E-2</v>
      </c>
      <c r="E25" s="15">
        <f>D25/Baseline_Data!$E$3</f>
        <v>0.94473166448522283</v>
      </c>
      <c r="F25" s="7">
        <v>2.0647468869653001E-2</v>
      </c>
      <c r="G25" s="15">
        <f>F25/Baseline_Data!$E$4</f>
        <v>0.9552552751900133</v>
      </c>
      <c r="H25" s="7">
        <v>2.0089575350043E-2</v>
      </c>
      <c r="I25" s="15">
        <f>H25/Baseline_Data!$E$5</f>
        <v>0.9550965598515051</v>
      </c>
      <c r="J25" s="7">
        <v>2.0014143227574999E-2</v>
      </c>
      <c r="K25" s="15">
        <f>J25/Baseline_Data!$E$6</f>
        <v>0.95599757188467893</v>
      </c>
      <c r="L25" s="7">
        <v>2.0012468479478001E-2</v>
      </c>
      <c r="M25" s="15">
        <f>L25/Baseline_Data!$E$7</f>
        <v>0.95277959054908612</v>
      </c>
      <c r="N25" s="7">
        <v>2.0160019602199999E-2</v>
      </c>
      <c r="O25" s="15">
        <f>N25/Baseline_Data!$E$8</f>
        <v>0.95764426089770738</v>
      </c>
      <c r="P25" s="7">
        <v>2.0049733585118999E-2</v>
      </c>
      <c r="Q25" s="15">
        <f>P25/Baseline_Data!$E$9</f>
        <v>0.95105129385131726</v>
      </c>
      <c r="R25" s="15">
        <f t="shared" si="0"/>
        <v>0.95336077222212168</v>
      </c>
    </row>
    <row r="26" spans="1:18">
      <c r="A26" s="10">
        <v>289</v>
      </c>
      <c r="B26" s="4">
        <v>1.9971204170276001E-2</v>
      </c>
      <c r="C26" s="15">
        <f>B26/Baseline_Data!$E$2</f>
        <v>0.95453118978697593</v>
      </c>
      <c r="D26" s="4">
        <v>1.9604150629232001E-2</v>
      </c>
      <c r="E26" s="15">
        <f>D26/Baseline_Data!$E$3</f>
        <v>0.94452190356324961</v>
      </c>
      <c r="F26" s="4">
        <v>2.0638084841703E-2</v>
      </c>
      <c r="G26" s="15">
        <f>F26/Baseline_Data!$E$4</f>
        <v>0.95482112307876132</v>
      </c>
      <c r="H26" s="4">
        <v>2.0091101425657999E-2</v>
      </c>
      <c r="I26" s="15">
        <f>H26/Baseline_Data!$E$5</f>
        <v>0.95516911238407798</v>
      </c>
      <c r="J26" s="4">
        <v>2.0006791037866001E-2</v>
      </c>
      <c r="K26" s="15">
        <f>J26/Baseline_Data!$E$6</f>
        <v>0.95564638645396049</v>
      </c>
      <c r="L26" s="4">
        <v>1.9974734898605E-2</v>
      </c>
      <c r="M26" s="15">
        <f>L26/Baseline_Data!$E$7</f>
        <v>0.95098312122442508</v>
      </c>
      <c r="N26" s="4">
        <v>2.0138580310989002E-2</v>
      </c>
      <c r="O26" s="15">
        <f>N26/Baseline_Data!$E$8</f>
        <v>0.95662584848586196</v>
      </c>
      <c r="P26" s="4">
        <v>2.0043473024585E-2</v>
      </c>
      <c r="Q26" s="15">
        <f>P26/Baseline_Data!$E$9</f>
        <v>0.95075432660380665</v>
      </c>
      <c r="R26" s="15">
        <f t="shared" si="0"/>
        <v>0.95288162644763985</v>
      </c>
    </row>
    <row r="27" spans="1:18">
      <c r="A27" s="10">
        <v>297</v>
      </c>
      <c r="B27" s="7">
        <v>1.9947214925923999E-2</v>
      </c>
      <c r="C27" s="15">
        <f>B27/Baseline_Data!$E$2</f>
        <v>0.9533846148604882</v>
      </c>
      <c r="D27" s="7">
        <v>1.9585674109036999E-2</v>
      </c>
      <c r="E27" s="15">
        <f>D27/Baseline_Data!$E$3</f>
        <v>0.94363171054464534</v>
      </c>
      <c r="F27" s="7">
        <v>2.0606126912568998E-2</v>
      </c>
      <c r="G27" s="15">
        <f>F27/Baseline_Data!$E$4</f>
        <v>0.95334258928935955</v>
      </c>
      <c r="H27" s="7">
        <v>2.0064075972383001E-2</v>
      </c>
      <c r="I27" s="15">
        <f>H27/Baseline_Data!$E$5</f>
        <v>0.95388427101726814</v>
      </c>
      <c r="J27" s="7">
        <v>1.9987070684254E-2</v>
      </c>
      <c r="K27" s="15">
        <f>J27/Baseline_Data!$E$6</f>
        <v>0.95470442206630657</v>
      </c>
      <c r="L27" s="7">
        <v>1.9975493815514E-2</v>
      </c>
      <c r="M27" s="15">
        <f>L27/Baseline_Data!$E$7</f>
        <v>0.95101925272627141</v>
      </c>
      <c r="N27" s="7">
        <v>2.0110795236388E-2</v>
      </c>
      <c r="O27" s="15">
        <f>N27/Baseline_Data!$E$8</f>
        <v>0.95530599772404223</v>
      </c>
      <c r="P27" s="7">
        <v>2.0029548145073E-2</v>
      </c>
      <c r="Q27" s="15">
        <f>P27/Baseline_Data!$E$9</f>
        <v>0.95009380537441535</v>
      </c>
      <c r="R27" s="15">
        <f t="shared" si="0"/>
        <v>0.95192083295034957</v>
      </c>
    </row>
    <row r="28" spans="1:18">
      <c r="A28" s="10">
        <v>305</v>
      </c>
      <c r="B28" s="4">
        <v>1.9931324000165999E-2</v>
      </c>
      <c r="C28" s="15">
        <f>B28/Baseline_Data!$E$2</f>
        <v>0.95262510210696194</v>
      </c>
      <c r="D28" s="4">
        <v>1.9574498974731E-2</v>
      </c>
      <c r="E28" s="15">
        <f>D28/Baseline_Data!$E$3</f>
        <v>0.94309329603605974</v>
      </c>
      <c r="F28" s="4">
        <v>2.0597760348846E-2</v>
      </c>
      <c r="G28" s="15">
        <f>F28/Baseline_Data!$E$4</f>
        <v>0.9529555101668743</v>
      </c>
      <c r="H28" s="4">
        <v>2.0037733292281E-2</v>
      </c>
      <c r="I28" s="15">
        <f>H28/Baseline_Data!$E$5</f>
        <v>0.95263188998360748</v>
      </c>
      <c r="J28" s="4">
        <v>1.9968832531795998E-2</v>
      </c>
      <c r="K28" s="15">
        <f>J28/Baseline_Data!$E$6</f>
        <v>0.95383325664756957</v>
      </c>
      <c r="L28" s="4">
        <v>1.9954508682330001E-2</v>
      </c>
      <c r="M28" s="15">
        <f>L28/Baseline_Data!$E$7</f>
        <v>0.9500201652512219</v>
      </c>
      <c r="N28" s="4">
        <v>2.0089863322892001E-2</v>
      </c>
      <c r="O28" s="15">
        <f>N28/Baseline_Data!$E$8</f>
        <v>0.95431168684416279</v>
      </c>
      <c r="P28" s="4">
        <v>2.0015519689984999E-2</v>
      </c>
      <c r="Q28" s="15">
        <f>P28/Baseline_Data!$E$9</f>
        <v>0.94942837107796763</v>
      </c>
      <c r="R28" s="15">
        <f t="shared" si="0"/>
        <v>0.95111240976430311</v>
      </c>
    </row>
    <row r="29" spans="1:18">
      <c r="A29" s="10">
        <v>313</v>
      </c>
      <c r="B29" s="7">
        <v>1.9924410953831E-2</v>
      </c>
      <c r="C29" s="15">
        <f>B29/Baseline_Data!$E$2</f>
        <v>0.95229469046593429</v>
      </c>
      <c r="D29" s="7">
        <v>1.9561515760892999E-2</v>
      </c>
      <c r="E29" s="15">
        <f>D29/Baseline_Data!$E$3</f>
        <v>0.94246776881580097</v>
      </c>
      <c r="F29" s="7">
        <v>2.0586766768204999E-2</v>
      </c>
      <c r="G29" s="15">
        <f>F29/Baseline_Data!$E$4</f>
        <v>0.95244689209040012</v>
      </c>
      <c r="H29" s="7">
        <v>2.0032647282999E-2</v>
      </c>
      <c r="I29" s="15">
        <f>H29/Baseline_Data!$E$5</f>
        <v>0.95239009144461551</v>
      </c>
      <c r="J29" s="7">
        <v>1.9955447716254002E-2</v>
      </c>
      <c r="K29" s="15">
        <f>J29/Baseline_Data!$E$6</f>
        <v>0.95319391620652372</v>
      </c>
      <c r="L29" s="7">
        <v>1.9932907229003999E-2</v>
      </c>
      <c r="M29" s="15">
        <f>L29/Baseline_Data!$E$7</f>
        <v>0.94899173520640678</v>
      </c>
      <c r="N29" s="7">
        <v>2.0075706607822E-2</v>
      </c>
      <c r="O29" s="15">
        <f>N29/Baseline_Data!$E$8</f>
        <v>0.95363921245140615</v>
      </c>
      <c r="P29" s="7">
        <v>2.0001671403354002E-2</v>
      </c>
      <c r="Q29" s="15">
        <f>P29/Baseline_Data!$E$9</f>
        <v>0.94877148300201786</v>
      </c>
      <c r="R29" s="15">
        <f t="shared" si="0"/>
        <v>0.95052447371038817</v>
      </c>
    </row>
    <row r="30" spans="1:18">
      <c r="A30" s="10">
        <v>321</v>
      </c>
      <c r="B30" s="4">
        <v>1.9911990473627999E-2</v>
      </c>
      <c r="C30" s="15">
        <f>B30/Baseline_Data!$E$2</f>
        <v>0.95170104895865149</v>
      </c>
      <c r="D30" s="4">
        <v>1.9544694664653001E-2</v>
      </c>
      <c r="E30" s="15">
        <f>D30/Baseline_Data!$E$3</f>
        <v>0.94165733361046577</v>
      </c>
      <c r="F30" s="4">
        <v>2.0582761607897002E-2</v>
      </c>
      <c r="G30" s="15">
        <f>F30/Baseline_Data!$E$4</f>
        <v>0.9522615933239339</v>
      </c>
      <c r="H30" s="4">
        <v>2.0027234132714001E-2</v>
      </c>
      <c r="I30" s="15">
        <f>H30/Baseline_Data!$E$5</f>
        <v>0.95213274000113901</v>
      </c>
      <c r="J30" s="4">
        <v>1.9941951388727001E-2</v>
      </c>
      <c r="K30" s="15">
        <f>J30/Baseline_Data!$E$6</f>
        <v>0.95254924927282281</v>
      </c>
      <c r="L30" s="4">
        <v>1.9908728272946999E-2</v>
      </c>
      <c r="M30" s="15">
        <f>L30/Baseline_Data!$E$7</f>
        <v>0.94784059206404436</v>
      </c>
      <c r="N30" s="4">
        <v>2.0062927748430999E-2</v>
      </c>
      <c r="O30" s="15">
        <f>N30/Baseline_Data!$E$8</f>
        <v>0.95303218916481791</v>
      </c>
      <c r="P30" s="4">
        <v>1.9992370832372E-2</v>
      </c>
      <c r="Q30" s="15">
        <f>P30/Baseline_Data!$E$9</f>
        <v>0.9483303140444137</v>
      </c>
      <c r="R30" s="15">
        <f t="shared" si="0"/>
        <v>0.94993813255503623</v>
      </c>
    </row>
    <row r="31" spans="1:18">
      <c r="A31" s="10">
        <v>329</v>
      </c>
      <c r="B31" s="7">
        <v>1.9885611659022001E-2</v>
      </c>
      <c r="C31" s="15">
        <f>B31/Baseline_Data!$E$2</f>
        <v>0.95044026362611211</v>
      </c>
      <c r="D31" s="7">
        <v>1.9532746537751999E-2</v>
      </c>
      <c r="E31" s="15">
        <f>D31/Baseline_Data!$E$3</f>
        <v>0.94108167655814123</v>
      </c>
      <c r="F31" s="7">
        <v>2.0523913297758E-2</v>
      </c>
      <c r="G31" s="15">
        <f>F31/Baseline_Data!$E$4</f>
        <v>0.94953897589071801</v>
      </c>
      <c r="H31" s="7">
        <v>2.0016696370182E-2</v>
      </c>
      <c r="I31" s="15">
        <f>H31/Baseline_Data!$E$5</f>
        <v>0.95163175476041195</v>
      </c>
      <c r="J31" s="7">
        <v>1.9922360237983001E-2</v>
      </c>
      <c r="K31" s="15">
        <f>J31/Baseline_Data!$E$6</f>
        <v>0.95161345640231476</v>
      </c>
      <c r="L31" s="7">
        <v>1.9910077283392998E-2</v>
      </c>
      <c r="M31" s="15">
        <f>L31/Baseline_Data!$E$7</f>
        <v>0.9479048175053838</v>
      </c>
      <c r="N31" s="7">
        <v>2.0044752760679001E-2</v>
      </c>
      <c r="O31" s="15">
        <f>N31/Baseline_Data!$E$8</f>
        <v>0.95216883818322029</v>
      </c>
      <c r="P31" s="7">
        <v>1.9978259702401E-2</v>
      </c>
      <c r="Q31" s="15">
        <f>P31/Baseline_Data!$E$9</f>
        <v>0.94766095809713147</v>
      </c>
      <c r="R31" s="15">
        <f t="shared" si="0"/>
        <v>0.94900509262792909</v>
      </c>
    </row>
    <row r="32" spans="1:18">
      <c r="A32" s="10">
        <v>337</v>
      </c>
      <c r="B32" s="4">
        <v>1.9890096779382999E-2</v>
      </c>
      <c r="C32" s="15">
        <f>B32/Baseline_Data!$E$2</f>
        <v>0.95065463163507236</v>
      </c>
      <c r="D32" s="4">
        <v>1.9509785080004002E-2</v>
      </c>
      <c r="E32" s="15">
        <f>D32/Baseline_Data!$E$3</f>
        <v>0.93997540063775598</v>
      </c>
      <c r="F32" s="4">
        <v>2.0499428849201001E-2</v>
      </c>
      <c r="G32" s="15">
        <f>F32/Baseline_Data!$E$4</f>
        <v>0.94840620272651832</v>
      </c>
      <c r="H32" s="4">
        <v>2.0009585925938E-2</v>
      </c>
      <c r="I32" s="15">
        <f>H32/Baseline_Data!$E$5</f>
        <v>0.95129371073916558</v>
      </c>
      <c r="J32" s="4">
        <v>1.9903369018678001E-2</v>
      </c>
      <c r="K32" s="15">
        <f>J32/Baseline_Data!$E$6</f>
        <v>0.95070631991706689</v>
      </c>
      <c r="L32" s="4">
        <v>1.9868519632328E-2</v>
      </c>
      <c r="M32" s="15">
        <f>L32/Baseline_Data!$E$7</f>
        <v>0.94592628688051394</v>
      </c>
      <c r="N32" s="4">
        <v>2.0029788064208E-2</v>
      </c>
      <c r="O32" s="15">
        <f>N32/Baseline_Data!$E$8</f>
        <v>0.95145798293732731</v>
      </c>
      <c r="P32" s="4">
        <v>1.9967780251529999E-2</v>
      </c>
      <c r="Q32" s="15">
        <f>P32/Baseline_Data!$E$9</f>
        <v>0.94716386943171826</v>
      </c>
      <c r="R32" s="15">
        <f t="shared" si="0"/>
        <v>0.94819805061314233</v>
      </c>
    </row>
    <row r="33" spans="1:18">
      <c r="A33" s="10">
        <v>345</v>
      </c>
      <c r="B33" s="7">
        <v>1.9928012196722002E-2</v>
      </c>
      <c r="C33" s="15">
        <f>B33/Baseline_Data!$E$2</f>
        <v>0.95246681321988302</v>
      </c>
      <c r="D33" s="7">
        <v>1.9508991180529001E-2</v>
      </c>
      <c r="E33" s="15">
        <f>D33/Baseline_Data!$E$3</f>
        <v>0.93993715080701612</v>
      </c>
      <c r="F33" s="7">
        <v>2.0499081532675999E-2</v>
      </c>
      <c r="G33" s="15">
        <f>F33/Baseline_Data!$E$4</f>
        <v>0.94839013412533713</v>
      </c>
      <c r="H33" s="7">
        <v>2.0035316024907001E-2</v>
      </c>
      <c r="I33" s="15">
        <f>H33/Baseline_Data!$E$5</f>
        <v>0.95251696850254486</v>
      </c>
      <c r="J33" s="7">
        <v>1.9908235625234E-2</v>
      </c>
      <c r="K33" s="15">
        <f>J33/Baseline_Data!$E$6</f>
        <v>0.95093877873371224</v>
      </c>
      <c r="L33" s="7">
        <v>1.9895568337034999E-2</v>
      </c>
      <c r="M33" s="15">
        <f>L33/Baseline_Data!$E$7</f>
        <v>0.9472140567436893</v>
      </c>
      <c r="N33" s="7">
        <v>2.0039757525550001E-2</v>
      </c>
      <c r="O33" s="15">
        <f>N33/Baseline_Data!$E$8</f>
        <v>0.95193155377836791</v>
      </c>
      <c r="P33" s="7">
        <v>1.9963619355031999E-2</v>
      </c>
      <c r="Q33" s="15">
        <f>P33/Baseline_Data!$E$9</f>
        <v>0.94696649892895302</v>
      </c>
      <c r="R33" s="15">
        <f t="shared" si="0"/>
        <v>0.94879524435493801</v>
      </c>
    </row>
    <row r="43" spans="1:18">
      <c r="J43" s="31" t="s">
        <v>22</v>
      </c>
      <c r="K43" s="31"/>
    </row>
    <row r="44" spans="1:18">
      <c r="J44" s="17" t="s">
        <v>23</v>
      </c>
      <c r="K44" s="18">
        <v>0</v>
      </c>
    </row>
    <row r="45" spans="1:18">
      <c r="J45" s="17" t="s">
        <v>24</v>
      </c>
      <c r="K45" s="19">
        <f>-0.0001*K44+0.9799</f>
        <v>0.97989999999999999</v>
      </c>
    </row>
    <row r="46" spans="1:18" ht="15" customHeight="1">
      <c r="J46" s="32" t="s">
        <v>25</v>
      </c>
      <c r="K46" s="33"/>
    </row>
    <row r="47" spans="1:18">
      <c r="J47" s="34"/>
      <c r="K47" s="35"/>
    </row>
    <row r="48" spans="1:18">
      <c r="J48" s="34"/>
      <c r="K48" s="35"/>
    </row>
    <row r="49" spans="10:11">
      <c r="J49" s="36"/>
      <c r="K49" s="37"/>
    </row>
  </sheetData>
  <mergeCells count="10">
    <mergeCell ref="N1:O1"/>
    <mergeCell ref="P1:Q1"/>
    <mergeCell ref="J43:K43"/>
    <mergeCell ref="J46:K49"/>
    <mergeCell ref="B1:C1"/>
    <mergeCell ref="D1:E1"/>
    <mergeCell ref="F1:G1"/>
    <mergeCell ref="H1:I1"/>
    <mergeCell ref="J1:K1"/>
    <mergeCell ref="L1:M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79980-C263-4B44-A7F7-9D458AD7237C}">
  <dimension ref="A1"/>
  <sheetViews>
    <sheetView zoomScaleNormal="100" workbookViewId="0">
      <selection activeCell="G25" sqref="G25"/>
    </sheetView>
  </sheetViews>
  <sheetFormatPr defaultRowHeight="14.4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50D46-29DE-4772-A5ED-C72441D301A9}">
  <dimension ref="A1:U63"/>
  <sheetViews>
    <sheetView zoomScale="70" zoomScaleNormal="70" workbookViewId="0">
      <selection activeCell="N2" sqref="N2:N49"/>
    </sheetView>
  </sheetViews>
  <sheetFormatPr defaultRowHeight="14.45"/>
  <cols>
    <col min="2" max="2" width="14.5703125" bestFit="1" customWidth="1"/>
    <col min="3" max="3" width="19.42578125" bestFit="1" customWidth="1"/>
    <col min="14" max="14" width="15.42578125" bestFit="1" customWidth="1"/>
    <col min="15" max="15" width="18.7109375" bestFit="1" customWidth="1"/>
    <col min="16" max="16" width="14" bestFit="1" customWidth="1"/>
    <col min="19" max="19" width="10.42578125" bestFit="1" customWidth="1"/>
    <col min="20" max="20" width="12" bestFit="1" customWidth="1"/>
  </cols>
  <sheetData>
    <row r="1" spans="1:21">
      <c r="E1" t="s">
        <v>2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t="s">
        <v>34</v>
      </c>
      <c r="O1" t="s">
        <v>35</v>
      </c>
      <c r="P1" t="s">
        <v>36</v>
      </c>
      <c r="R1" s="23" t="s">
        <v>2</v>
      </c>
      <c r="S1" s="23" t="s">
        <v>37</v>
      </c>
      <c r="T1" s="23" t="s">
        <v>38</v>
      </c>
      <c r="U1" s="24" t="s">
        <v>39</v>
      </c>
    </row>
    <row r="2" spans="1:21">
      <c r="A2" t="s">
        <v>2</v>
      </c>
      <c r="B2" t="s">
        <v>40</v>
      </c>
      <c r="C2" t="s">
        <v>41</v>
      </c>
      <c r="E2" s="10">
        <v>1</v>
      </c>
      <c r="F2" s="15">
        <v>1</v>
      </c>
      <c r="G2" s="15">
        <v>1</v>
      </c>
      <c r="H2" s="15">
        <v>1</v>
      </c>
      <c r="I2" s="15">
        <v>1</v>
      </c>
      <c r="J2" s="15">
        <v>1</v>
      </c>
      <c r="K2" s="15">
        <v>1</v>
      </c>
      <c r="L2" s="15">
        <v>1</v>
      </c>
      <c r="M2" s="15">
        <v>1</v>
      </c>
      <c r="N2" s="15">
        <v>1</v>
      </c>
      <c r="R2" s="17">
        <v>0</v>
      </c>
      <c r="S2" s="19">
        <f t="shared" ref="S2:S11" si="0">C3</f>
        <v>1</v>
      </c>
      <c r="T2" s="19">
        <f>P54</f>
        <v>1</v>
      </c>
      <c r="U2" s="19">
        <f>S2-T2</f>
        <v>0</v>
      </c>
    </row>
    <row r="3" spans="1:21">
      <c r="A3">
        <v>0</v>
      </c>
      <c r="B3">
        <v>20.6</v>
      </c>
      <c r="C3" s="15">
        <f>B3/$B$3</f>
        <v>1</v>
      </c>
      <c r="E3" s="10">
        <v>9</v>
      </c>
      <c r="F3" s="15">
        <v>0.97679596486892117</v>
      </c>
      <c r="G3" s="15">
        <v>0.97923989577061343</v>
      </c>
      <c r="H3" s="15">
        <v>0.9780675950657145</v>
      </c>
      <c r="I3" s="15">
        <v>0.9757747050625083</v>
      </c>
      <c r="J3" s="15">
        <v>0.9776472718584881</v>
      </c>
      <c r="K3" s="15">
        <v>0.97882998087695672</v>
      </c>
      <c r="L3" s="15">
        <v>0.97513385336998271</v>
      </c>
      <c r="M3" s="15">
        <v>0.97853734562027184</v>
      </c>
      <c r="N3" s="15">
        <v>0.97750306033262424</v>
      </c>
      <c r="R3" s="17">
        <v>200</v>
      </c>
      <c r="S3" s="19">
        <f t="shared" si="0"/>
        <v>0.97087378640776689</v>
      </c>
      <c r="T3" s="19">
        <f>O55</f>
        <v>0.92459999999999998</v>
      </c>
      <c r="U3" s="19">
        <f t="shared" ref="U3:U11" si="1">S3-T3</f>
        <v>4.6273786407766915E-2</v>
      </c>
    </row>
    <row r="4" spans="1:21">
      <c r="A4">
        <v>200</v>
      </c>
      <c r="B4">
        <v>20</v>
      </c>
      <c r="C4" s="15">
        <f t="shared" ref="C4:C12" si="2">B4/$B$3</f>
        <v>0.97087378640776689</v>
      </c>
      <c r="E4" s="10">
        <v>17</v>
      </c>
      <c r="F4" s="15">
        <v>0.97049857965326525</v>
      </c>
      <c r="G4" s="15">
        <v>0.9727803397348409</v>
      </c>
      <c r="H4" s="15">
        <v>0.971766420636345</v>
      </c>
      <c r="I4" s="15">
        <v>0.97046511689284032</v>
      </c>
      <c r="J4" s="15">
        <v>0.97155916193329173</v>
      </c>
      <c r="K4" s="15">
        <v>0.97236272988112193</v>
      </c>
      <c r="L4" s="15">
        <v>0.97014960601647982</v>
      </c>
      <c r="M4" s="15">
        <v>0.97166969584430174</v>
      </c>
      <c r="N4" s="15">
        <v>0.97140719861869163</v>
      </c>
      <c r="R4" s="17">
        <v>400</v>
      </c>
      <c r="S4" s="19">
        <f t="shared" si="0"/>
        <v>0.9417475728155339</v>
      </c>
      <c r="T4" s="19">
        <f t="shared" ref="T4:T11" si="3">O56</f>
        <v>0.88460000000000005</v>
      </c>
      <c r="U4" s="19">
        <f t="shared" si="1"/>
        <v>5.7147572815533842E-2</v>
      </c>
    </row>
    <row r="5" spans="1:21">
      <c r="A5">
        <v>400</v>
      </c>
      <c r="B5">
        <v>19.399999999999999</v>
      </c>
      <c r="C5" s="15">
        <f t="shared" si="2"/>
        <v>0.9417475728155339</v>
      </c>
      <c r="E5" s="10">
        <v>25</v>
      </c>
      <c r="F5" s="15">
        <v>0.96655055176590032</v>
      </c>
      <c r="G5" s="15">
        <v>0.96833911939208461</v>
      </c>
      <c r="H5" s="15">
        <v>0.96764061197135132</v>
      </c>
      <c r="I5" s="15">
        <v>0.96569971849748293</v>
      </c>
      <c r="J5" s="15">
        <v>0.96721886984103622</v>
      </c>
      <c r="K5" s="15">
        <v>0.96878815439680688</v>
      </c>
      <c r="L5" s="15">
        <v>0.9641772646838116</v>
      </c>
      <c r="M5" s="15">
        <v>0.96722972052911504</v>
      </c>
      <c r="N5" s="15">
        <v>0.96695704576949393</v>
      </c>
      <c r="R5" s="17">
        <v>600</v>
      </c>
      <c r="S5" s="19">
        <f t="shared" si="0"/>
        <v>0.9126213592233009</v>
      </c>
      <c r="T5" s="19">
        <f t="shared" si="3"/>
        <v>0.84460000000000002</v>
      </c>
      <c r="U5" s="19">
        <f t="shared" si="1"/>
        <v>6.8021359223300881E-2</v>
      </c>
    </row>
    <row r="6" spans="1:21">
      <c r="A6">
        <v>600</v>
      </c>
      <c r="B6">
        <v>18.8</v>
      </c>
      <c r="C6" s="15">
        <f t="shared" si="2"/>
        <v>0.9126213592233009</v>
      </c>
      <c r="E6" s="10">
        <v>33</v>
      </c>
      <c r="F6" s="15">
        <v>0.96335247391574486</v>
      </c>
      <c r="G6" s="15">
        <v>0.96546177550398293</v>
      </c>
      <c r="H6" s="15">
        <v>0.96467674403438275</v>
      </c>
      <c r="I6" s="15">
        <v>0.96207391757976102</v>
      </c>
      <c r="J6" s="15">
        <v>0.963315884079183</v>
      </c>
      <c r="K6" s="15">
        <v>0.96610897246272753</v>
      </c>
      <c r="L6" s="15">
        <v>0.96032261077187475</v>
      </c>
      <c r="M6" s="15">
        <v>0.9635833789706677</v>
      </c>
      <c r="N6" s="15">
        <v>0.96361334919891783</v>
      </c>
      <c r="R6" s="17">
        <v>800</v>
      </c>
      <c r="S6" s="19">
        <f t="shared" si="0"/>
        <v>0.88834951456310673</v>
      </c>
      <c r="T6" s="19">
        <f t="shared" si="3"/>
        <v>0.80459999999999998</v>
      </c>
      <c r="U6" s="19">
        <f t="shared" si="1"/>
        <v>8.3749514563106753E-2</v>
      </c>
    </row>
    <row r="7" spans="1:21">
      <c r="A7">
        <v>800</v>
      </c>
      <c r="B7">
        <v>18.3</v>
      </c>
      <c r="C7" s="15">
        <f t="shared" si="2"/>
        <v>0.88834951456310673</v>
      </c>
      <c r="E7" s="10">
        <v>41</v>
      </c>
      <c r="F7" s="15">
        <v>0.96100380471616476</v>
      </c>
      <c r="G7" s="15">
        <v>0.96322989772900469</v>
      </c>
      <c r="H7" s="15">
        <v>0.96218981830542416</v>
      </c>
      <c r="I7" s="15">
        <v>0.9586252285304081</v>
      </c>
      <c r="J7" s="15">
        <v>0.96021996513758445</v>
      </c>
      <c r="K7" s="15">
        <v>0.96439024611244695</v>
      </c>
      <c r="L7" s="15">
        <v>0.95646216453308286</v>
      </c>
      <c r="M7" s="15">
        <v>0.96099230811167036</v>
      </c>
      <c r="N7" s="15">
        <v>0.96089021190268686</v>
      </c>
      <c r="R7" s="17">
        <v>1000</v>
      </c>
      <c r="S7" s="19">
        <f t="shared" si="0"/>
        <v>0.86407766990291257</v>
      </c>
      <c r="T7" s="19">
        <f t="shared" si="3"/>
        <v>0.76459999999999995</v>
      </c>
      <c r="U7" s="19">
        <f t="shared" si="1"/>
        <v>9.9477669902912624E-2</v>
      </c>
    </row>
    <row r="8" spans="1:21">
      <c r="A8">
        <v>1000</v>
      </c>
      <c r="B8">
        <v>17.8</v>
      </c>
      <c r="C8" s="15">
        <f t="shared" si="2"/>
        <v>0.86407766990291257</v>
      </c>
      <c r="E8" s="10">
        <v>49</v>
      </c>
      <c r="F8" s="15">
        <v>0.95864387409734897</v>
      </c>
      <c r="G8" s="15">
        <v>0.96054176322237328</v>
      </c>
      <c r="H8" s="15">
        <v>0.96011940802564588</v>
      </c>
      <c r="I8" s="15">
        <v>0.95633737927368601</v>
      </c>
      <c r="J8" s="15">
        <v>0.95785059467382172</v>
      </c>
      <c r="K8" s="15">
        <v>0.9613700510793709</v>
      </c>
      <c r="L8" s="15">
        <v>0.95479846964458293</v>
      </c>
      <c r="M8" s="15">
        <v>0.95844429864475555</v>
      </c>
      <c r="N8" s="15">
        <v>0.95851419195625398</v>
      </c>
      <c r="R8" s="17">
        <v>1200</v>
      </c>
      <c r="S8" s="19">
        <f t="shared" si="0"/>
        <v>0.84466019417475713</v>
      </c>
      <c r="T8" s="19">
        <f t="shared" si="3"/>
        <v>0.72460000000000002</v>
      </c>
      <c r="U8" s="19">
        <f t="shared" si="1"/>
        <v>0.12006019417475711</v>
      </c>
    </row>
    <row r="9" spans="1:21">
      <c r="A9">
        <v>1200</v>
      </c>
      <c r="B9">
        <v>17.399999999999999</v>
      </c>
      <c r="C9" s="15">
        <f t="shared" si="2"/>
        <v>0.84466019417475713</v>
      </c>
      <c r="E9" s="10">
        <v>57</v>
      </c>
      <c r="F9" s="15">
        <v>0.95672317874588897</v>
      </c>
      <c r="G9" s="15">
        <v>0.95885653910195467</v>
      </c>
      <c r="H9" s="15">
        <v>0.95817497716870603</v>
      </c>
      <c r="I9" s="15">
        <v>0.95448280934078211</v>
      </c>
      <c r="J9" s="15">
        <v>0.95587806193179803</v>
      </c>
      <c r="K9" s="15">
        <v>0.95938502110787516</v>
      </c>
      <c r="L9" s="15">
        <v>0.95257347590767905</v>
      </c>
      <c r="M9" s="15">
        <v>0.95601046175772919</v>
      </c>
      <c r="N9" s="15">
        <v>0.95651148517325602</v>
      </c>
      <c r="R9" s="17">
        <v>1400</v>
      </c>
      <c r="S9" s="19">
        <f t="shared" si="0"/>
        <v>0.82038834951456296</v>
      </c>
      <c r="T9" s="19">
        <f t="shared" si="3"/>
        <v>0.68459999999999999</v>
      </c>
      <c r="U9" s="19">
        <f t="shared" si="1"/>
        <v>0.13578834951456298</v>
      </c>
    </row>
    <row r="10" spans="1:21">
      <c r="A10">
        <v>1400</v>
      </c>
      <c r="B10">
        <v>16.899999999999999</v>
      </c>
      <c r="C10" s="15">
        <f t="shared" si="2"/>
        <v>0.82038834951456296</v>
      </c>
      <c r="E10" s="10">
        <v>65</v>
      </c>
      <c r="F10" s="15">
        <v>0.95468188769016216</v>
      </c>
      <c r="G10" s="15">
        <v>0.95681482065750401</v>
      </c>
      <c r="H10" s="15">
        <v>0.95589064907890009</v>
      </c>
      <c r="I10" s="15">
        <v>0.95158708278436177</v>
      </c>
      <c r="J10" s="15">
        <v>0.9533585612387262</v>
      </c>
      <c r="K10" s="15">
        <v>0.95724111224889064</v>
      </c>
      <c r="L10" s="15">
        <v>0.94981896087014162</v>
      </c>
      <c r="M10" s="15">
        <v>0.95356876304538873</v>
      </c>
      <c r="N10" s="15">
        <v>0.95412044153348829</v>
      </c>
      <c r="R10" s="17">
        <v>1600</v>
      </c>
      <c r="S10" s="19">
        <f t="shared" si="0"/>
        <v>0.80097087378640774</v>
      </c>
      <c r="T10" s="19">
        <f t="shared" si="3"/>
        <v>0.64460000000000006</v>
      </c>
      <c r="U10" s="19">
        <f t="shared" si="1"/>
        <v>0.15637087378640768</v>
      </c>
    </row>
    <row r="11" spans="1:21">
      <c r="A11">
        <v>1600</v>
      </c>
      <c r="B11">
        <v>16.5</v>
      </c>
      <c r="C11" s="15">
        <f t="shared" si="2"/>
        <v>0.80097087378640774</v>
      </c>
      <c r="E11" s="10">
        <v>73</v>
      </c>
      <c r="F11" s="15">
        <v>0.95273983275975893</v>
      </c>
      <c r="G11" s="15">
        <v>0.95536608054096772</v>
      </c>
      <c r="H11" s="15">
        <v>0.95444820054374868</v>
      </c>
      <c r="I11" s="15">
        <v>0.94954932043997764</v>
      </c>
      <c r="J11" s="15">
        <v>0.95090886022466559</v>
      </c>
      <c r="K11" s="15">
        <v>0.95560907363933756</v>
      </c>
      <c r="L11" s="15">
        <v>0.94735134932902632</v>
      </c>
      <c r="M11" s="15">
        <v>0.95124188807116117</v>
      </c>
      <c r="N11" s="15">
        <v>0.95215174329151031</v>
      </c>
      <c r="R11" s="17">
        <v>1800</v>
      </c>
      <c r="S11" s="19">
        <f t="shared" si="0"/>
        <v>0.78640776699029113</v>
      </c>
      <c r="T11" s="19">
        <f t="shared" si="3"/>
        <v>0.60460000000000003</v>
      </c>
      <c r="U11" s="19">
        <f t="shared" si="1"/>
        <v>0.18180776699029111</v>
      </c>
    </row>
    <row r="12" spans="1:21">
      <c r="A12">
        <v>1800</v>
      </c>
      <c r="B12">
        <v>16.2</v>
      </c>
      <c r="C12" s="15">
        <f t="shared" si="2"/>
        <v>0.78640776699029113</v>
      </c>
      <c r="E12" s="10">
        <v>81</v>
      </c>
      <c r="F12" s="15">
        <v>0.95104016554199555</v>
      </c>
      <c r="G12" s="15">
        <v>0.95318955616919032</v>
      </c>
      <c r="H12" s="15">
        <v>0.95247798345209445</v>
      </c>
      <c r="I12" s="15">
        <v>0.9487770630074539</v>
      </c>
      <c r="J12" s="15">
        <v>0.94951709604718382</v>
      </c>
      <c r="K12" s="15">
        <v>0.95289587133285136</v>
      </c>
      <c r="L12" s="15">
        <v>0.94691567739565285</v>
      </c>
      <c r="M12" s="15">
        <v>0.94889673602567026</v>
      </c>
      <c r="N12" s="15">
        <v>0.95046390782692669</v>
      </c>
      <c r="R12" s="39" t="s">
        <v>42</v>
      </c>
      <c r="S12" s="39"/>
      <c r="T12" s="39"/>
      <c r="U12" s="39"/>
    </row>
    <row r="13" spans="1:21">
      <c r="E13" s="10">
        <v>89</v>
      </c>
      <c r="F13" s="15">
        <v>0.94907937824858446</v>
      </c>
      <c r="G13" s="15">
        <v>0.95188379898381004</v>
      </c>
      <c r="H13" s="15">
        <v>0.95102420845958735</v>
      </c>
      <c r="I13" s="15">
        <v>0.9458554387659639</v>
      </c>
      <c r="J13" s="15">
        <v>0.94647419417453849</v>
      </c>
      <c r="K13" s="15">
        <v>0.9520793083778003</v>
      </c>
      <c r="L13" s="15">
        <v>0.94277881830505739</v>
      </c>
      <c r="M13" s="15">
        <v>0.94677631357867498</v>
      </c>
      <c r="N13" s="15">
        <v>0.94824354653811682</v>
      </c>
      <c r="R13" s="40"/>
      <c r="S13" s="40"/>
      <c r="T13" s="40"/>
      <c r="U13" s="40"/>
    </row>
    <row r="14" spans="1:21">
      <c r="E14" s="10">
        <v>97</v>
      </c>
      <c r="F14" s="15">
        <v>0.94780442250378172</v>
      </c>
      <c r="G14" s="15">
        <v>0.95019792673424641</v>
      </c>
      <c r="H14" s="15">
        <v>0.94911956271870013</v>
      </c>
      <c r="I14" s="15">
        <v>0.94372754534095349</v>
      </c>
      <c r="J14" s="15">
        <v>0.94461594080069045</v>
      </c>
      <c r="K14" s="15">
        <v>0.95054326427151403</v>
      </c>
      <c r="L14" s="15">
        <v>0.94068264058794293</v>
      </c>
      <c r="M14" s="15">
        <v>0.94461044762927326</v>
      </c>
      <c r="N14" s="15">
        <v>0.94641202430326543</v>
      </c>
      <c r="R14" s="40"/>
      <c r="S14" s="40"/>
      <c r="T14" s="40"/>
      <c r="U14" s="40"/>
    </row>
    <row r="15" spans="1:21">
      <c r="E15" s="10">
        <v>105</v>
      </c>
      <c r="F15" s="15">
        <v>0.94593613731088588</v>
      </c>
      <c r="G15" s="15">
        <v>0.94886285883733301</v>
      </c>
      <c r="H15" s="15">
        <v>0.94723609494130578</v>
      </c>
      <c r="I15" s="15">
        <v>0.94167393985600478</v>
      </c>
      <c r="J15" s="15">
        <v>0.94274496365263682</v>
      </c>
      <c r="K15" s="15">
        <v>0.94847112751669693</v>
      </c>
      <c r="L15" s="15">
        <v>0.93917654119716854</v>
      </c>
      <c r="M15" s="15">
        <v>0.94293553275280795</v>
      </c>
      <c r="N15" s="15">
        <v>0.94462773393578603</v>
      </c>
      <c r="O15">
        <f t="shared" ref="O15:O63" si="4">-0.0002*E15+0.9646</f>
        <v>0.94359999999999999</v>
      </c>
      <c r="R15" s="40"/>
      <c r="S15" s="40"/>
      <c r="T15" s="40"/>
      <c r="U15" s="40"/>
    </row>
    <row r="16" spans="1:21">
      <c r="E16" s="10">
        <v>113</v>
      </c>
      <c r="F16" s="15">
        <v>0.94426701668004909</v>
      </c>
      <c r="G16" s="15">
        <v>0.94712140154331326</v>
      </c>
      <c r="H16" s="15">
        <v>0.94617404611863931</v>
      </c>
      <c r="I16" s="15">
        <v>0.94058659072091333</v>
      </c>
      <c r="J16" s="15">
        <v>0.94087224377291234</v>
      </c>
      <c r="K16" s="15">
        <v>0.94745279405619365</v>
      </c>
      <c r="L16" s="15">
        <v>0.93673620970395854</v>
      </c>
      <c r="M16" s="15">
        <v>0.94093157483345813</v>
      </c>
      <c r="N16" s="15">
        <v>0.94301727374730293</v>
      </c>
      <c r="O16">
        <f t="shared" si="4"/>
        <v>0.94200000000000006</v>
      </c>
      <c r="R16" s="40"/>
      <c r="S16" s="40"/>
      <c r="T16" s="40"/>
      <c r="U16" s="40"/>
    </row>
    <row r="17" spans="5:21">
      <c r="E17" s="10">
        <v>121</v>
      </c>
      <c r="F17" s="15">
        <v>0.93910076565054623</v>
      </c>
      <c r="G17" s="15">
        <v>0.94479021083610859</v>
      </c>
      <c r="H17" s="15">
        <v>0.94346865656361345</v>
      </c>
      <c r="I17" s="15">
        <v>0.93828089904264533</v>
      </c>
      <c r="J17" s="15">
        <v>0.93871157155133245</v>
      </c>
      <c r="K17" s="15">
        <v>0.94367339973031084</v>
      </c>
      <c r="L17" s="15">
        <v>0.93389104305058024</v>
      </c>
      <c r="M17" s="15">
        <v>0.93793052072930772</v>
      </c>
      <c r="N17" s="15">
        <v>0.93998266056795521</v>
      </c>
      <c r="O17">
        <f t="shared" si="4"/>
        <v>0.94040000000000001</v>
      </c>
      <c r="R17" s="40"/>
      <c r="S17" s="40"/>
      <c r="T17" s="40"/>
      <c r="U17" s="40"/>
    </row>
    <row r="18" spans="5:21">
      <c r="E18" s="10">
        <v>129</v>
      </c>
      <c r="F18" s="15">
        <v>0.93811889923562253</v>
      </c>
      <c r="G18" s="15">
        <v>0.94334420310952516</v>
      </c>
      <c r="H18" s="15">
        <v>0.94166279773661099</v>
      </c>
      <c r="I18" s="15">
        <v>0.9359648650711847</v>
      </c>
      <c r="J18" s="15">
        <v>0.93622375065727126</v>
      </c>
      <c r="K18" s="15">
        <v>0.94246880247076181</v>
      </c>
      <c r="L18" s="15">
        <v>0.9324915894455329</v>
      </c>
      <c r="M18" s="15">
        <v>0.93621266029897643</v>
      </c>
      <c r="N18" s="15">
        <v>0.93831098261059587</v>
      </c>
      <c r="O18">
        <f t="shared" si="4"/>
        <v>0.93879999999999997</v>
      </c>
      <c r="R18" s="40"/>
      <c r="S18" s="40"/>
      <c r="T18" s="40"/>
      <c r="U18" s="40"/>
    </row>
    <row r="19" spans="5:21">
      <c r="E19" s="10">
        <v>137</v>
      </c>
      <c r="F19" s="15">
        <v>0.9364227571552004</v>
      </c>
      <c r="G19" s="15">
        <v>0.942016441965006</v>
      </c>
      <c r="H19" s="15">
        <v>0.9405454820585869</v>
      </c>
      <c r="I19" s="15">
        <v>0.93480084212722803</v>
      </c>
      <c r="J19" s="15">
        <v>0.93477070993020561</v>
      </c>
      <c r="K19" s="15">
        <v>0.94064982770602812</v>
      </c>
      <c r="L19" s="15">
        <v>0.93103546008244775</v>
      </c>
      <c r="M19" s="15">
        <v>0.93474898674146789</v>
      </c>
      <c r="N19" s="15">
        <v>0.93687370432834605</v>
      </c>
      <c r="O19">
        <f t="shared" si="4"/>
        <v>0.93720000000000003</v>
      </c>
      <c r="R19" s="40"/>
      <c r="S19" s="40"/>
      <c r="T19" s="40"/>
      <c r="U19" s="40"/>
    </row>
    <row r="20" spans="5:21">
      <c r="E20" s="10">
        <v>145</v>
      </c>
      <c r="F20" s="15">
        <v>0.93477019780576898</v>
      </c>
      <c r="G20" s="15">
        <v>0.9396332932179885</v>
      </c>
      <c r="H20" s="15">
        <v>0.9385687148397901</v>
      </c>
      <c r="I20" s="15">
        <v>0.93251309128122206</v>
      </c>
      <c r="J20" s="15">
        <v>0.93245116859351529</v>
      </c>
      <c r="K20" s="15">
        <v>0.93891430113563756</v>
      </c>
      <c r="L20" s="15">
        <v>0.92875720640426251</v>
      </c>
      <c r="M20" s="15">
        <v>0.93250010105945902</v>
      </c>
      <c r="N20" s="15">
        <v>0.93476363288760866</v>
      </c>
      <c r="O20">
        <f t="shared" si="4"/>
        <v>0.93559999999999999</v>
      </c>
      <c r="R20" s="40"/>
      <c r="S20" s="40"/>
      <c r="T20" s="40"/>
      <c r="U20" s="40"/>
    </row>
    <row r="21" spans="5:21">
      <c r="E21" s="10">
        <v>153</v>
      </c>
      <c r="F21" s="15">
        <v>0.93326947554672446</v>
      </c>
      <c r="G21" s="15">
        <v>0.93784598351059856</v>
      </c>
      <c r="H21" s="15">
        <v>0.93704917637628837</v>
      </c>
      <c r="I21" s="15">
        <v>0.93050099850270607</v>
      </c>
      <c r="J21" s="15">
        <v>0.93066610597023225</v>
      </c>
      <c r="K21" s="15">
        <v>0.93690968925824758</v>
      </c>
      <c r="L21" s="15">
        <v>0.92733714274430268</v>
      </c>
      <c r="M21" s="15">
        <v>0.93099175159087155</v>
      </c>
      <c r="N21" s="15">
        <v>0.93307065247579579</v>
      </c>
      <c r="O21">
        <f t="shared" si="4"/>
        <v>0.93400000000000005</v>
      </c>
      <c r="R21" s="40"/>
      <c r="S21" s="40"/>
      <c r="T21" s="40"/>
      <c r="U21" s="40"/>
    </row>
    <row r="22" spans="5:21">
      <c r="E22" s="10">
        <v>161</v>
      </c>
      <c r="F22" s="15">
        <v>0.93207263725877942</v>
      </c>
      <c r="G22" s="15">
        <v>0.93663359549702907</v>
      </c>
      <c r="H22" s="15">
        <v>0.93596439458446001</v>
      </c>
      <c r="I22" s="15">
        <v>0.92982104739158677</v>
      </c>
      <c r="J22" s="15">
        <v>0.92893377169233848</v>
      </c>
      <c r="K22" s="15">
        <v>0.93518656651184873</v>
      </c>
      <c r="L22" s="15">
        <v>0.92631289567004993</v>
      </c>
      <c r="M22" s="15">
        <v>0.92950912494186821</v>
      </c>
      <c r="N22" s="15">
        <v>0.93180248941590771</v>
      </c>
      <c r="O22">
        <f t="shared" si="4"/>
        <v>0.93240000000000001</v>
      </c>
    </row>
    <row r="23" spans="5:21">
      <c r="E23" s="10">
        <v>169</v>
      </c>
      <c r="F23" s="15">
        <v>0.93109393902083659</v>
      </c>
      <c r="G23" s="15">
        <v>0.93506587946957309</v>
      </c>
      <c r="H23" s="15">
        <v>0.93487515054469816</v>
      </c>
      <c r="I23" s="15">
        <v>0.92927581692427408</v>
      </c>
      <c r="J23" s="15">
        <v>0.92790265645095593</v>
      </c>
      <c r="K23" s="15">
        <v>0.93314317715188444</v>
      </c>
      <c r="L23" s="15">
        <v>0.92651516132233835</v>
      </c>
      <c r="M23" s="15">
        <v>0.92736352325175353</v>
      </c>
      <c r="N23" s="15">
        <v>0.93065303840280289</v>
      </c>
      <c r="O23">
        <f t="shared" si="4"/>
        <v>0.93079999999999996</v>
      </c>
    </row>
    <row r="24" spans="5:21">
      <c r="E24" s="10">
        <v>177</v>
      </c>
      <c r="F24" s="15">
        <v>0.92901117803728606</v>
      </c>
      <c r="G24" s="15">
        <v>0.93358318610112534</v>
      </c>
      <c r="H24" s="15">
        <v>0.93324719288710767</v>
      </c>
      <c r="I24" s="15">
        <v>0.92641719850015281</v>
      </c>
      <c r="J24" s="15">
        <v>0.92507855457813493</v>
      </c>
      <c r="K24" s="15">
        <v>0.93165278993136313</v>
      </c>
      <c r="L24" s="15">
        <v>0.92329351108091751</v>
      </c>
      <c r="M24" s="15">
        <v>0.92611119866816904</v>
      </c>
      <c r="N24" s="15">
        <v>0.9285463035463527</v>
      </c>
      <c r="O24">
        <f t="shared" si="4"/>
        <v>0.92920000000000003</v>
      </c>
    </row>
    <row r="25" spans="5:21">
      <c r="E25" s="10">
        <v>185</v>
      </c>
      <c r="F25" s="15">
        <v>0.92860174975812659</v>
      </c>
      <c r="G25" s="15">
        <v>0.93079683882833764</v>
      </c>
      <c r="H25" s="15">
        <v>0.93163754428831136</v>
      </c>
      <c r="I25" s="15">
        <v>0.92793800137242366</v>
      </c>
      <c r="J25" s="15">
        <v>0.92547066570945002</v>
      </c>
      <c r="K25" s="15">
        <v>0.92983894902122832</v>
      </c>
      <c r="L25" s="15">
        <v>0.9252270984123433</v>
      </c>
      <c r="M25" s="15">
        <v>0.92466677728015556</v>
      </c>
      <c r="N25" s="15">
        <v>0.92802206496792228</v>
      </c>
      <c r="O25">
        <f t="shared" si="4"/>
        <v>0.92759999999999998</v>
      </c>
    </row>
    <row r="26" spans="5:21">
      <c r="E26" s="10">
        <v>193</v>
      </c>
      <c r="F26" s="15">
        <v>0.92611713764969406</v>
      </c>
      <c r="G26" s="15">
        <v>0.92961559398520299</v>
      </c>
      <c r="H26" s="15">
        <v>0.93015721840253307</v>
      </c>
      <c r="I26" s="15">
        <v>0.92477771401627817</v>
      </c>
      <c r="J26" s="15">
        <v>0.92256432277015887</v>
      </c>
      <c r="K26" s="15">
        <v>0.92779103690142095</v>
      </c>
      <c r="L26" s="15">
        <v>0.92143620421481598</v>
      </c>
      <c r="M26" s="15">
        <v>0.92270897683177844</v>
      </c>
      <c r="N26" s="15">
        <v>0.92564410742211523</v>
      </c>
      <c r="O26">
        <f t="shared" si="4"/>
        <v>0.92600000000000005</v>
      </c>
    </row>
    <row r="27" spans="5:21">
      <c r="E27" s="10">
        <v>201</v>
      </c>
      <c r="F27" s="15">
        <v>0.92490968602612711</v>
      </c>
      <c r="G27" s="15">
        <v>0.92907286775317455</v>
      </c>
      <c r="H27" s="15">
        <v>0.92912358858634414</v>
      </c>
      <c r="I27" s="15">
        <v>0.9214436738094034</v>
      </c>
      <c r="J27" s="15">
        <v>0.92075462595893021</v>
      </c>
      <c r="K27" s="15">
        <v>0.92729342761318123</v>
      </c>
      <c r="L27" s="15">
        <v>0.91974997596063057</v>
      </c>
      <c r="M27" s="15">
        <v>0.92055287901739768</v>
      </c>
      <c r="N27" s="15">
        <v>0.92411087382627621</v>
      </c>
      <c r="O27">
        <f t="shared" si="4"/>
        <v>0.9244</v>
      </c>
    </row>
    <row r="28" spans="5:21">
      <c r="E28" s="10">
        <v>209</v>
      </c>
      <c r="F28" s="15">
        <v>0.92343984134852608</v>
      </c>
      <c r="G28" s="15">
        <v>0.92726446002165042</v>
      </c>
      <c r="H28" s="15">
        <v>0.92744601395970327</v>
      </c>
      <c r="I28" s="15">
        <v>0.92066982961296417</v>
      </c>
      <c r="J28" s="15">
        <v>0.91942944965269324</v>
      </c>
      <c r="K28" s="15">
        <v>0.92549980976259272</v>
      </c>
      <c r="L28" s="15">
        <v>0.9189039063371407</v>
      </c>
      <c r="M28" s="15">
        <v>0.91945478679903769</v>
      </c>
      <c r="N28" s="15">
        <v>0.92276157822966787</v>
      </c>
      <c r="O28">
        <f t="shared" si="4"/>
        <v>0.92280000000000006</v>
      </c>
    </row>
    <row r="29" spans="5:21">
      <c r="E29" s="10">
        <v>217</v>
      </c>
      <c r="F29" s="15">
        <v>0.92173896991731208</v>
      </c>
      <c r="G29" s="15">
        <v>0.92614875012779252</v>
      </c>
      <c r="H29" s="15">
        <v>0.92619421270558355</v>
      </c>
      <c r="I29" s="15">
        <v>0.91931366174083695</v>
      </c>
      <c r="J29" s="15">
        <v>0.91795244044284419</v>
      </c>
      <c r="K29" s="15">
        <v>0.92327255782520024</v>
      </c>
      <c r="L29" s="15">
        <v>0.91815318054200246</v>
      </c>
      <c r="M29" s="15">
        <v>0.91840185774334315</v>
      </c>
      <c r="N29" s="15">
        <v>0.92139351922494672</v>
      </c>
      <c r="O29">
        <f t="shared" si="4"/>
        <v>0.92120000000000002</v>
      </c>
    </row>
    <row r="30" spans="5:21">
      <c r="E30" s="10">
        <v>225</v>
      </c>
      <c r="F30" s="15">
        <v>0.92034635685703481</v>
      </c>
      <c r="G30" s="15">
        <v>0.92418936156204345</v>
      </c>
      <c r="H30" s="15">
        <v>0.92425359163422149</v>
      </c>
      <c r="I30" s="15">
        <v>0.91766258700107917</v>
      </c>
      <c r="J30" s="15">
        <v>0.91620607046960989</v>
      </c>
      <c r="K30" s="15">
        <v>0.92119014159011614</v>
      </c>
      <c r="L30" s="15">
        <v>0.91638238881080236</v>
      </c>
      <c r="M30" s="15">
        <v>0.91654942608107104</v>
      </c>
      <c r="N30" s="15">
        <v>0.91959335359989047</v>
      </c>
      <c r="O30">
        <f t="shared" si="4"/>
        <v>0.91959999999999997</v>
      </c>
    </row>
    <row r="31" spans="5:21">
      <c r="E31" s="10">
        <v>233</v>
      </c>
      <c r="F31" s="15">
        <v>0.91888300779224008</v>
      </c>
      <c r="G31" s="15">
        <v>0.92223529813991001</v>
      </c>
      <c r="H31" s="15">
        <v>0.92299248234328291</v>
      </c>
      <c r="I31" s="15">
        <v>0.91681624705740505</v>
      </c>
      <c r="J31" s="15">
        <v>0.9151545801681189</v>
      </c>
      <c r="K31" s="15">
        <v>0.91973615698429456</v>
      </c>
      <c r="L31" s="15">
        <v>0.91557657293793449</v>
      </c>
      <c r="M31" s="15">
        <v>0.9151246811881063</v>
      </c>
      <c r="N31" s="15">
        <v>0.91831222095511977</v>
      </c>
      <c r="O31">
        <f t="shared" si="4"/>
        <v>0.91800000000000004</v>
      </c>
    </row>
    <row r="32" spans="5:21">
      <c r="E32" s="10">
        <v>241</v>
      </c>
      <c r="F32" s="15">
        <v>0.91686066484903894</v>
      </c>
      <c r="G32" s="15">
        <v>0.92086415100816543</v>
      </c>
      <c r="H32" s="15">
        <v>0.92165402457978074</v>
      </c>
      <c r="I32" s="15">
        <v>0.91586251958795017</v>
      </c>
      <c r="J32" s="15">
        <v>0.91360717989249984</v>
      </c>
      <c r="K32" s="15">
        <v>0.91822116168954337</v>
      </c>
      <c r="L32" s="15">
        <v>0.9145443223805082</v>
      </c>
      <c r="M32" s="15">
        <v>0.91345578926518844</v>
      </c>
      <c r="N32" s="15">
        <v>0.91688184458548072</v>
      </c>
      <c r="O32">
        <f t="shared" si="4"/>
        <v>0.91639999999999999</v>
      </c>
    </row>
    <row r="33" spans="5:15">
      <c r="E33" s="10">
        <v>249</v>
      </c>
      <c r="F33" s="15">
        <v>0.9161385930193382</v>
      </c>
      <c r="G33" s="15">
        <v>0.91868911346058035</v>
      </c>
      <c r="H33" s="15">
        <v>0.91916039019426188</v>
      </c>
      <c r="I33" s="15">
        <v>0.91454581984222694</v>
      </c>
      <c r="J33" s="15">
        <v>0.91242569061551104</v>
      </c>
      <c r="K33" s="15">
        <v>0.91568504407924656</v>
      </c>
      <c r="L33" s="15">
        <v>0.91457585873549108</v>
      </c>
      <c r="M33" s="15">
        <v>0.91264098921422676</v>
      </c>
      <c r="N33" s="15">
        <v>0.91547844749692497</v>
      </c>
      <c r="O33">
        <f t="shared" si="4"/>
        <v>0.91480000000000006</v>
      </c>
    </row>
    <row r="34" spans="5:15">
      <c r="E34" s="10">
        <v>257</v>
      </c>
      <c r="F34" s="15">
        <v>0.91442065294852093</v>
      </c>
      <c r="G34" s="15">
        <v>0.91639893264855909</v>
      </c>
      <c r="H34" s="15">
        <v>0.91795805439630396</v>
      </c>
      <c r="I34" s="15">
        <v>0.91322624120064544</v>
      </c>
      <c r="J34" s="15">
        <v>0.9106638934573188</v>
      </c>
      <c r="K34" s="15">
        <v>0.91374464411397971</v>
      </c>
      <c r="L34" s="15">
        <v>0.91264375338501513</v>
      </c>
      <c r="M34" s="15">
        <v>0.91093446910281617</v>
      </c>
      <c r="N34" s="15">
        <v>0.91374532941898989</v>
      </c>
      <c r="O34">
        <f t="shared" si="4"/>
        <v>0.91320000000000001</v>
      </c>
    </row>
    <row r="35" spans="5:15">
      <c r="E35" s="10">
        <v>265</v>
      </c>
      <c r="F35" s="15">
        <v>0.91274265629623708</v>
      </c>
      <c r="G35" s="15">
        <v>0.91496357690349417</v>
      </c>
      <c r="H35" s="15">
        <v>0.91632994146643754</v>
      </c>
      <c r="I35" s="15">
        <v>0.91150413406122655</v>
      </c>
      <c r="J35" s="15">
        <v>0.90905703903671364</v>
      </c>
      <c r="K35" s="15">
        <v>0.91242188833787319</v>
      </c>
      <c r="L35" s="15">
        <v>0.91068417573460181</v>
      </c>
      <c r="M35" s="15">
        <v>0.9093154424139881</v>
      </c>
      <c r="N35" s="15">
        <v>0.91212408716278182</v>
      </c>
      <c r="O35">
        <f t="shared" si="4"/>
        <v>0.91159999999999997</v>
      </c>
    </row>
    <row r="36" spans="5:15">
      <c r="E36" s="10">
        <v>273</v>
      </c>
      <c r="F36" s="15">
        <v>0.91096349862772286</v>
      </c>
      <c r="G36" s="15">
        <v>0.91227656071262564</v>
      </c>
      <c r="H36" s="15">
        <v>0.91360220017367022</v>
      </c>
      <c r="I36" s="15">
        <v>0.9104484931189335</v>
      </c>
      <c r="J36" s="15">
        <v>0.90791662740477441</v>
      </c>
      <c r="K36" s="15">
        <v>0.90980748731292416</v>
      </c>
      <c r="L36" s="15">
        <v>0.91062647904851768</v>
      </c>
      <c r="M36" s="15">
        <v>0.90780602681544698</v>
      </c>
      <c r="N36" s="15">
        <v>0.91042789416140024</v>
      </c>
      <c r="O36">
        <f t="shared" si="4"/>
        <v>0.91</v>
      </c>
    </row>
    <row r="37" spans="5:15">
      <c r="E37" s="10">
        <v>281</v>
      </c>
      <c r="F37" s="15">
        <v>0.90956130229391041</v>
      </c>
      <c r="G37" s="15">
        <v>0.91040009869975558</v>
      </c>
      <c r="H37" s="15">
        <v>0.91196948775242925</v>
      </c>
      <c r="I37" s="15">
        <v>0.90849635377201354</v>
      </c>
      <c r="J37" s="15">
        <v>0.90598122694430894</v>
      </c>
      <c r="K37" s="15">
        <v>0.90857710438355832</v>
      </c>
      <c r="L37" s="15">
        <v>0.90839406283010049</v>
      </c>
      <c r="M37" s="15">
        <v>0.90606692621908291</v>
      </c>
      <c r="N37" s="15">
        <v>0.90867802217564964</v>
      </c>
      <c r="O37">
        <f t="shared" si="4"/>
        <v>0.90839999999999999</v>
      </c>
    </row>
    <row r="38" spans="5:15">
      <c r="E38" s="10">
        <v>289</v>
      </c>
      <c r="F38" s="15">
        <v>0.90750254869328129</v>
      </c>
      <c r="G38" s="15">
        <v>0.90846556392713107</v>
      </c>
      <c r="H38" s="15">
        <v>0.91077745184970238</v>
      </c>
      <c r="I38" s="15">
        <v>0.90719425063184522</v>
      </c>
      <c r="J38" s="15">
        <v>0.90444443342034664</v>
      </c>
      <c r="K38" s="15">
        <v>0.90613738242087405</v>
      </c>
      <c r="L38" s="15">
        <v>0.90679662575765629</v>
      </c>
      <c r="M38" s="15">
        <v>0.90425435691866718</v>
      </c>
      <c r="N38" s="15">
        <v>0.90694420216677929</v>
      </c>
      <c r="O38">
        <f t="shared" si="4"/>
        <v>0.90680000000000005</v>
      </c>
    </row>
    <row r="39" spans="5:15">
      <c r="E39" s="10">
        <v>297</v>
      </c>
      <c r="F39" s="15">
        <v>0.90585643121916748</v>
      </c>
      <c r="G39" s="15">
        <v>0.90699106406575025</v>
      </c>
      <c r="H39" s="15">
        <v>0.90832604965379748</v>
      </c>
      <c r="I39" s="15">
        <v>0.90590530799994984</v>
      </c>
      <c r="J39" s="15">
        <v>0.9031240206552712</v>
      </c>
      <c r="K39" s="15">
        <v>0.90413945142042695</v>
      </c>
      <c r="L39" s="15">
        <v>0.90593745222855404</v>
      </c>
      <c r="M39" s="15">
        <v>0.90251247141027124</v>
      </c>
      <c r="N39" s="15">
        <v>0.90534599918938441</v>
      </c>
      <c r="O39">
        <f t="shared" si="4"/>
        <v>0.9052</v>
      </c>
    </row>
    <row r="40" spans="5:15">
      <c r="E40" s="10">
        <v>305</v>
      </c>
      <c r="F40" s="15">
        <v>0.90428629930167115</v>
      </c>
      <c r="G40" s="15">
        <v>0.90433418162215751</v>
      </c>
      <c r="H40" s="15">
        <v>0.90720663911399302</v>
      </c>
      <c r="I40" s="15">
        <v>0.9054040871265483</v>
      </c>
      <c r="J40" s="15">
        <v>0.90157111224031139</v>
      </c>
      <c r="K40" s="15">
        <v>0.9025383518757254</v>
      </c>
      <c r="L40" s="15">
        <v>0.90580669590956164</v>
      </c>
      <c r="M40" s="15">
        <v>0.90064163845806877</v>
      </c>
      <c r="N40" s="15">
        <v>0.90397289528720393</v>
      </c>
      <c r="O40">
        <f t="shared" si="4"/>
        <v>0.90359999999999996</v>
      </c>
    </row>
    <row r="41" spans="5:15">
      <c r="E41" s="10">
        <v>313</v>
      </c>
      <c r="F41" s="15">
        <v>0.90235615380382084</v>
      </c>
      <c r="G41" s="15">
        <v>0.90224121447921235</v>
      </c>
      <c r="H41" s="15">
        <v>0.90555526424010924</v>
      </c>
      <c r="I41" s="15">
        <v>0.90362182017418669</v>
      </c>
      <c r="J41" s="15">
        <v>0.89980068792621049</v>
      </c>
      <c r="K41" s="15">
        <v>0.90079603351523141</v>
      </c>
      <c r="L41" s="15">
        <v>0.90310860259847348</v>
      </c>
      <c r="M41" s="15">
        <v>0.8985501800376906</v>
      </c>
      <c r="N41" s="15">
        <v>0.90200401585067269</v>
      </c>
      <c r="O41">
        <f t="shared" si="4"/>
        <v>0.90200000000000002</v>
      </c>
    </row>
    <row r="42" spans="5:15">
      <c r="E42" s="10">
        <v>321</v>
      </c>
      <c r="F42" s="15">
        <v>0.89939635287313313</v>
      </c>
      <c r="G42" s="15">
        <v>0.89977385951836919</v>
      </c>
      <c r="H42" s="15">
        <v>0.90380130633545075</v>
      </c>
      <c r="I42" s="15">
        <v>0.90177927808595282</v>
      </c>
      <c r="J42" s="15">
        <v>0.89820774372153611</v>
      </c>
      <c r="K42" s="15">
        <v>0.89915509208399769</v>
      </c>
      <c r="L42" s="15">
        <v>0.90140738209531501</v>
      </c>
      <c r="M42" s="15">
        <v>0.89698761858490184</v>
      </c>
      <c r="N42" s="15">
        <v>0.90006667921692574</v>
      </c>
      <c r="O42">
        <f t="shared" si="4"/>
        <v>0.90039999999999998</v>
      </c>
    </row>
    <row r="43" spans="5:15">
      <c r="E43" s="10">
        <v>329</v>
      </c>
      <c r="F43" s="15">
        <v>0.89908654679572297</v>
      </c>
      <c r="G43" s="15">
        <v>0.89839347444012074</v>
      </c>
      <c r="H43" s="15">
        <v>0.90191768020729712</v>
      </c>
      <c r="I43" s="15">
        <v>0.9008568773305361</v>
      </c>
      <c r="J43" s="15">
        <v>0.89675724413866975</v>
      </c>
      <c r="K43" s="15">
        <v>0.89652450349268809</v>
      </c>
      <c r="L43" s="15">
        <v>0.9009654927251799</v>
      </c>
      <c r="M43" s="15">
        <v>0.8951915024774032</v>
      </c>
      <c r="N43" s="15">
        <v>0.89871155877923659</v>
      </c>
      <c r="O43">
        <f t="shared" si="4"/>
        <v>0.89880000000000004</v>
      </c>
    </row>
    <row r="44" spans="5:15">
      <c r="E44" s="10">
        <v>337</v>
      </c>
      <c r="F44" s="15">
        <v>0.89611027831239498</v>
      </c>
      <c r="G44" s="15">
        <v>0.89638811185832057</v>
      </c>
      <c r="H44" s="15">
        <v>0.90030885918653381</v>
      </c>
      <c r="I44" s="15">
        <v>0.89968183500872057</v>
      </c>
      <c r="J44" s="15">
        <v>0.89497880157329024</v>
      </c>
      <c r="K44" s="15">
        <v>0.89477893692391075</v>
      </c>
      <c r="L44" s="15">
        <v>0.89984421371744217</v>
      </c>
      <c r="M44" s="15">
        <v>0.89291520717395834</v>
      </c>
      <c r="N44" s="15">
        <v>0.8968783450137221</v>
      </c>
      <c r="O44">
        <f t="shared" si="4"/>
        <v>0.8972</v>
      </c>
    </row>
    <row r="45" spans="5:15">
      <c r="E45" s="10">
        <v>345</v>
      </c>
      <c r="F45" s="15">
        <v>0.89466077940130995</v>
      </c>
      <c r="G45" s="15">
        <v>0.89428817077355449</v>
      </c>
      <c r="H45" s="15">
        <v>0.89866286053312916</v>
      </c>
      <c r="I45" s="15">
        <v>0.89704595432370648</v>
      </c>
      <c r="J45" s="15">
        <v>0.89317486443661465</v>
      </c>
      <c r="K45" s="15">
        <v>0.8937084675870014</v>
      </c>
      <c r="L45" s="15">
        <v>0.89677177417918252</v>
      </c>
      <c r="M45" s="15">
        <v>0.89143047155539279</v>
      </c>
      <c r="N45" s="15">
        <v>0.89497113836434883</v>
      </c>
      <c r="O45">
        <f t="shared" si="4"/>
        <v>0.89559999999999995</v>
      </c>
    </row>
    <row r="46" spans="5:15">
      <c r="E46" s="10">
        <v>353</v>
      </c>
      <c r="F46" s="15">
        <v>0.8938216513227486</v>
      </c>
      <c r="G46" s="15">
        <v>0.89218591765825839</v>
      </c>
      <c r="H46" s="15">
        <v>0.89609646423904343</v>
      </c>
      <c r="I46" s="15">
        <v>0.89555507275681023</v>
      </c>
      <c r="J46" s="15">
        <v>0.89151182393453898</v>
      </c>
      <c r="K46" s="15">
        <v>0.89210505157672604</v>
      </c>
      <c r="L46" s="15">
        <v>0.89498703082910891</v>
      </c>
      <c r="M46" s="15">
        <v>0.88952409587527193</v>
      </c>
      <c r="N46" s="15">
        <v>0.89322582493367442</v>
      </c>
      <c r="O46">
        <f t="shared" si="4"/>
        <v>0.89400000000000002</v>
      </c>
    </row>
    <row r="47" spans="5:15">
      <c r="E47" s="10">
        <v>361</v>
      </c>
      <c r="F47" s="15">
        <v>0.8974837099274745</v>
      </c>
      <c r="G47" s="15">
        <v>0.89110581646002518</v>
      </c>
      <c r="H47" s="15">
        <v>0.89592260889014097</v>
      </c>
      <c r="I47" s="15">
        <v>0.89562439655969928</v>
      </c>
      <c r="J47" s="15">
        <v>0.89150783681888157</v>
      </c>
      <c r="K47" s="15">
        <v>0.89066779978013266</v>
      </c>
      <c r="L47" s="15">
        <v>0.89522615992270593</v>
      </c>
      <c r="M47" s="15">
        <v>0.88892934867067763</v>
      </c>
      <c r="N47" s="15">
        <v>0.89330585897368286</v>
      </c>
      <c r="O47">
        <f t="shared" si="4"/>
        <v>0.89239999999999997</v>
      </c>
    </row>
    <row r="48" spans="5:15">
      <c r="E48" s="10">
        <v>369</v>
      </c>
      <c r="F48" s="15">
        <v>0.89449187342175496</v>
      </c>
      <c r="G48" s="15">
        <v>0.89610078036713536</v>
      </c>
      <c r="H48" s="15">
        <v>0.89989411381238005</v>
      </c>
      <c r="I48" s="15">
        <v>0.89560895975983779</v>
      </c>
      <c r="J48" s="15">
        <v>0.88323526513022066</v>
      </c>
      <c r="K48" s="15">
        <v>0.89464659635479216</v>
      </c>
      <c r="L48" s="15">
        <v>0.89598026799165087</v>
      </c>
      <c r="M48" s="15">
        <v>0.88895600867382285</v>
      </c>
      <c r="N48" s="15">
        <v>0.8936055714593093</v>
      </c>
      <c r="O48">
        <f t="shared" si="4"/>
        <v>0.89080000000000004</v>
      </c>
    </row>
    <row r="49" spans="5:16">
      <c r="E49" s="10">
        <v>377</v>
      </c>
      <c r="F49" s="15">
        <v>0.89011597833075262</v>
      </c>
      <c r="G49" s="15">
        <v>0.89049660093971506</v>
      </c>
      <c r="H49" s="15">
        <v>0.8951454581158933</v>
      </c>
      <c r="I49" s="15">
        <v>0.8908919616297043</v>
      </c>
      <c r="J49" s="15">
        <v>0.87895409150882653</v>
      </c>
      <c r="K49" s="15">
        <v>0.89083551524732629</v>
      </c>
      <c r="L49" s="15">
        <v>0.89070823866153492</v>
      </c>
      <c r="M49" s="15">
        <v>0.88385170134867819</v>
      </c>
      <c r="N49" s="15">
        <v>0.88886933157805437</v>
      </c>
      <c r="O49">
        <f t="shared" si="4"/>
        <v>0.88919999999999999</v>
      </c>
    </row>
    <row r="50" spans="5:16">
      <c r="E50" s="10">
        <v>385</v>
      </c>
      <c r="F50" s="15"/>
      <c r="G50" s="15"/>
      <c r="H50" s="15"/>
      <c r="I50" s="15"/>
      <c r="J50" s="15"/>
      <c r="K50" s="15"/>
      <c r="L50" s="15"/>
      <c r="M50" s="15"/>
      <c r="N50" s="15"/>
      <c r="O50">
        <f t="shared" si="4"/>
        <v>0.88760000000000006</v>
      </c>
    </row>
    <row r="51" spans="5:16">
      <c r="E51" s="10">
        <v>393</v>
      </c>
      <c r="F51" s="15">
        <v>0.87962928503541449</v>
      </c>
      <c r="G51" s="15">
        <v>0.87837069419439173</v>
      </c>
      <c r="H51" s="15">
        <v>0.88472983585440368</v>
      </c>
      <c r="I51" s="15">
        <v>0.87633720245173963</v>
      </c>
      <c r="J51" s="15">
        <v>0.86576040976382962</v>
      </c>
      <c r="K51" s="15">
        <v>0.88344862250624612</v>
      </c>
      <c r="L51" s="15">
        <v>0.87212617382327795</v>
      </c>
      <c r="M51" s="15">
        <v>0.8699204446819272</v>
      </c>
      <c r="N51" s="15"/>
      <c r="O51">
        <f t="shared" si="4"/>
        <v>0.88600000000000001</v>
      </c>
    </row>
    <row r="52" spans="5:16">
      <c r="E52" s="10">
        <v>401</v>
      </c>
      <c r="F52" s="15">
        <v>0.87673758144659208</v>
      </c>
      <c r="G52" s="15">
        <v>0.87571935211282792</v>
      </c>
      <c r="H52" s="15">
        <v>0.88383554529703223</v>
      </c>
      <c r="I52" s="15">
        <v>0.87943725386485161</v>
      </c>
      <c r="J52" s="15">
        <v>0.86606510761113831</v>
      </c>
      <c r="K52" s="15">
        <v>0.87914142104250748</v>
      </c>
      <c r="L52" s="15">
        <v>0.8757977308394691</v>
      </c>
      <c r="M52" s="15">
        <v>0.86919958215641036</v>
      </c>
      <c r="N52" s="15"/>
      <c r="O52">
        <f t="shared" si="4"/>
        <v>0.88439999999999996</v>
      </c>
    </row>
    <row r="53" spans="5:16">
      <c r="E53" s="10">
        <v>409</v>
      </c>
      <c r="F53" s="15">
        <v>0.87453561629274557</v>
      </c>
      <c r="G53" s="15">
        <v>0.87466890434018219</v>
      </c>
      <c r="H53" s="15">
        <v>0.8820049727410324</v>
      </c>
      <c r="I53" s="15">
        <v>0.87514452456457026</v>
      </c>
      <c r="J53" s="15">
        <v>0.86346509861731646</v>
      </c>
      <c r="K53" s="15">
        <v>0.87904900748434933</v>
      </c>
      <c r="L53" s="15">
        <v>0.8716981981632258</v>
      </c>
      <c r="M53" s="15">
        <v>0.86720127110750245</v>
      </c>
      <c r="N53" s="15"/>
      <c r="O53">
        <f t="shared" si="4"/>
        <v>0.88280000000000003</v>
      </c>
    </row>
    <row r="54" spans="5:16">
      <c r="E54">
        <v>0</v>
      </c>
      <c r="P54" s="15">
        <f>C3</f>
        <v>1</v>
      </c>
    </row>
    <row r="55" spans="5:16">
      <c r="E55">
        <v>200</v>
      </c>
      <c r="O55">
        <f t="shared" si="4"/>
        <v>0.92459999999999998</v>
      </c>
      <c r="P55" s="15">
        <f t="shared" ref="P55:P63" si="5">C4</f>
        <v>0.97087378640776689</v>
      </c>
    </row>
    <row r="56" spans="5:16">
      <c r="E56">
        <v>400</v>
      </c>
      <c r="O56">
        <f t="shared" si="4"/>
        <v>0.88460000000000005</v>
      </c>
      <c r="P56" s="15">
        <f t="shared" si="5"/>
        <v>0.9417475728155339</v>
      </c>
    </row>
    <row r="57" spans="5:16">
      <c r="E57">
        <v>600</v>
      </c>
      <c r="O57">
        <f t="shared" si="4"/>
        <v>0.84460000000000002</v>
      </c>
      <c r="P57" s="15">
        <f t="shared" si="5"/>
        <v>0.9126213592233009</v>
      </c>
    </row>
    <row r="58" spans="5:16">
      <c r="E58">
        <v>800</v>
      </c>
      <c r="O58">
        <f t="shared" si="4"/>
        <v>0.80459999999999998</v>
      </c>
      <c r="P58" s="15">
        <f t="shared" si="5"/>
        <v>0.88834951456310673</v>
      </c>
    </row>
    <row r="59" spans="5:16">
      <c r="E59">
        <v>1000</v>
      </c>
      <c r="O59">
        <f t="shared" si="4"/>
        <v>0.76459999999999995</v>
      </c>
      <c r="P59" s="15">
        <f t="shared" si="5"/>
        <v>0.86407766990291257</v>
      </c>
    </row>
    <row r="60" spans="5:16">
      <c r="E60">
        <v>1200</v>
      </c>
      <c r="O60">
        <f t="shared" si="4"/>
        <v>0.72460000000000002</v>
      </c>
      <c r="P60" s="15">
        <f t="shared" si="5"/>
        <v>0.84466019417475713</v>
      </c>
    </row>
    <row r="61" spans="5:16">
      <c r="E61">
        <v>1400</v>
      </c>
      <c r="O61">
        <f t="shared" si="4"/>
        <v>0.68459999999999999</v>
      </c>
      <c r="P61" s="15">
        <f t="shared" si="5"/>
        <v>0.82038834951456296</v>
      </c>
    </row>
    <row r="62" spans="5:16">
      <c r="E62">
        <v>1600</v>
      </c>
      <c r="O62">
        <f t="shared" si="4"/>
        <v>0.64460000000000006</v>
      </c>
      <c r="P62" s="15">
        <f t="shared" si="5"/>
        <v>0.80097087378640774</v>
      </c>
    </row>
    <row r="63" spans="5:16">
      <c r="E63">
        <v>1800</v>
      </c>
      <c r="O63">
        <f t="shared" si="4"/>
        <v>0.60460000000000003</v>
      </c>
      <c r="P63" s="15">
        <f t="shared" si="5"/>
        <v>0.78640776699029113</v>
      </c>
    </row>
  </sheetData>
  <mergeCells count="1">
    <mergeCell ref="R12:U2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A3B0F-280F-4136-B98F-BD2D173A48C0}">
  <dimension ref="A1:AA303"/>
  <sheetViews>
    <sheetView topLeftCell="C1" zoomScale="70" zoomScaleNormal="70" workbookViewId="0">
      <pane ySplit="1" topLeftCell="A65" activePane="bottomLeft" state="frozen"/>
      <selection pane="bottomLeft" activeCell="L265" sqref="L265"/>
    </sheetView>
  </sheetViews>
  <sheetFormatPr defaultRowHeight="14.45"/>
  <cols>
    <col min="2" max="2" width="22.140625" bestFit="1" customWidth="1"/>
    <col min="3" max="3" width="22.140625" customWidth="1"/>
    <col min="4" max="4" width="14.85546875" bestFit="1" customWidth="1"/>
    <col min="5" max="5" width="28.85546875" bestFit="1" customWidth="1"/>
    <col min="6" max="6" width="13.85546875" bestFit="1" customWidth="1"/>
    <col min="7" max="7" width="24.85546875" bestFit="1" customWidth="1"/>
    <col min="8" max="8" width="10.140625" bestFit="1" customWidth="1"/>
    <col min="9" max="9" width="16.42578125" bestFit="1" customWidth="1"/>
    <col min="10" max="10" width="10.7109375" bestFit="1" customWidth="1"/>
    <col min="11" max="11" width="17.140625" bestFit="1" customWidth="1"/>
    <col min="12" max="12" width="24" bestFit="1" customWidth="1"/>
    <col min="13" max="13" width="10.140625" bestFit="1" customWidth="1"/>
    <col min="14" max="14" width="16.42578125" bestFit="1" customWidth="1"/>
    <col min="15" max="15" width="10.7109375" customWidth="1"/>
    <col min="16" max="16" width="17.140625" bestFit="1" customWidth="1"/>
    <col min="17" max="17" width="13.85546875" bestFit="1" customWidth="1"/>
    <col min="18" max="18" width="17.7109375" bestFit="1" customWidth="1"/>
    <col min="19" max="19" width="17.28515625" bestFit="1" customWidth="1"/>
  </cols>
  <sheetData>
    <row r="1" spans="1:17">
      <c r="A1" t="s">
        <v>2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H1" t="s">
        <v>49</v>
      </c>
      <c r="I1" t="s">
        <v>50</v>
      </c>
      <c r="J1" t="s">
        <v>51</v>
      </c>
      <c r="K1" t="s">
        <v>52</v>
      </c>
      <c r="L1" t="s">
        <v>53</v>
      </c>
      <c r="M1" t="s">
        <v>49</v>
      </c>
      <c r="N1" t="s">
        <v>50</v>
      </c>
      <c r="O1" t="s">
        <v>51</v>
      </c>
      <c r="P1" t="s">
        <v>52</v>
      </c>
      <c r="Q1" t="s">
        <v>54</v>
      </c>
    </row>
    <row r="2" spans="1:17">
      <c r="A2" s="10">
        <v>1</v>
      </c>
      <c r="B2" s="15">
        <v>1</v>
      </c>
      <c r="C2" s="15">
        <f>-0.0002*A2+0.9646</f>
        <v>0.96440000000000003</v>
      </c>
      <c r="D2" s="15"/>
      <c r="E2" s="15">
        <f>-0.0001*A2+0.9906</f>
        <v>0.99050000000000005</v>
      </c>
      <c r="F2" s="15"/>
    </row>
    <row r="3" spans="1:17">
      <c r="A3" s="10">
        <v>9</v>
      </c>
      <c r="B3" s="15">
        <v>0.97750306033262424</v>
      </c>
      <c r="C3" s="15">
        <f t="shared" ref="C3:C66" si="0">-0.0002*A3+0.9646</f>
        <v>0.96279999999999999</v>
      </c>
      <c r="D3" s="15"/>
      <c r="E3" s="15">
        <f t="shared" ref="E3:E66" si="1">-0.0001*A3+0.9906</f>
        <v>0.98970000000000002</v>
      </c>
      <c r="F3" s="15"/>
    </row>
    <row r="4" spans="1:17">
      <c r="A4" s="10">
        <v>17</v>
      </c>
      <c r="B4" s="15">
        <v>0.97140719861869163</v>
      </c>
      <c r="C4" s="15">
        <f t="shared" si="0"/>
        <v>0.96120000000000005</v>
      </c>
      <c r="D4" s="15"/>
      <c r="E4" s="15">
        <f t="shared" si="1"/>
        <v>0.9889</v>
      </c>
      <c r="F4" s="15"/>
    </row>
    <row r="5" spans="1:17">
      <c r="A5" s="10">
        <v>25</v>
      </c>
      <c r="B5" s="15">
        <v>0.96695704576949393</v>
      </c>
      <c r="C5" s="15">
        <f t="shared" si="0"/>
        <v>0.95960000000000001</v>
      </c>
      <c r="D5" s="15"/>
      <c r="E5" s="15">
        <f t="shared" si="1"/>
        <v>0.98810000000000009</v>
      </c>
      <c r="F5" s="15"/>
    </row>
    <row r="6" spans="1:17">
      <c r="A6" s="10">
        <v>33</v>
      </c>
      <c r="B6" s="15">
        <v>0.96361334919891783</v>
      </c>
      <c r="C6" s="15">
        <f t="shared" si="0"/>
        <v>0.95799999999999996</v>
      </c>
      <c r="D6" s="15"/>
      <c r="E6" s="15">
        <f t="shared" si="1"/>
        <v>0.98730000000000007</v>
      </c>
      <c r="F6" s="15"/>
    </row>
    <row r="7" spans="1:17">
      <c r="A7" s="10">
        <v>41</v>
      </c>
      <c r="B7" s="15">
        <v>0.96089021190268686</v>
      </c>
      <c r="C7" s="15">
        <f t="shared" si="0"/>
        <v>0.95640000000000003</v>
      </c>
      <c r="D7" s="15"/>
      <c r="E7" s="15">
        <f t="shared" si="1"/>
        <v>0.98650000000000004</v>
      </c>
      <c r="F7" s="15"/>
    </row>
    <row r="8" spans="1:17">
      <c r="A8" s="10">
        <v>49</v>
      </c>
      <c r="B8" s="15">
        <v>0.95851419195625398</v>
      </c>
      <c r="C8" s="15">
        <f t="shared" si="0"/>
        <v>0.95479999999999998</v>
      </c>
      <c r="D8" s="15"/>
      <c r="E8" s="15">
        <f t="shared" si="1"/>
        <v>0.98570000000000002</v>
      </c>
      <c r="F8" s="15"/>
    </row>
    <row r="9" spans="1:17">
      <c r="A9" s="10">
        <v>57</v>
      </c>
      <c r="B9" s="15">
        <v>0.95651148517325602</v>
      </c>
      <c r="C9" s="15">
        <f t="shared" si="0"/>
        <v>0.95320000000000005</v>
      </c>
      <c r="D9" s="15"/>
      <c r="E9" s="15">
        <f t="shared" si="1"/>
        <v>0.9849</v>
      </c>
      <c r="F9" s="15"/>
    </row>
    <row r="10" spans="1:17">
      <c r="A10" s="10">
        <v>65</v>
      </c>
      <c r="B10" s="15">
        <v>0.95412044153348829</v>
      </c>
      <c r="C10" s="15">
        <f t="shared" si="0"/>
        <v>0.9516</v>
      </c>
      <c r="D10" s="15"/>
      <c r="E10" s="15">
        <f t="shared" si="1"/>
        <v>0.98410000000000009</v>
      </c>
      <c r="F10" s="15"/>
    </row>
    <row r="11" spans="1:17">
      <c r="A11" s="10">
        <v>73</v>
      </c>
      <c r="B11" s="15">
        <v>0.95215174329151031</v>
      </c>
      <c r="C11" s="15">
        <f t="shared" si="0"/>
        <v>0.95000000000000007</v>
      </c>
      <c r="D11" s="15"/>
      <c r="E11" s="15">
        <f t="shared" si="1"/>
        <v>0.98330000000000006</v>
      </c>
      <c r="F11" s="15"/>
    </row>
    <row r="12" spans="1:17">
      <c r="A12" s="10">
        <v>81</v>
      </c>
      <c r="B12" s="15">
        <v>0.95046390782692669</v>
      </c>
      <c r="C12" s="15">
        <f t="shared" si="0"/>
        <v>0.94840000000000002</v>
      </c>
      <c r="D12" s="15"/>
      <c r="E12" s="15">
        <f t="shared" si="1"/>
        <v>0.98250000000000004</v>
      </c>
      <c r="F12" s="15"/>
    </row>
    <row r="13" spans="1:17">
      <c r="A13" s="10">
        <v>89</v>
      </c>
      <c r="B13" s="15">
        <v>0.94824354653811682</v>
      </c>
      <c r="C13" s="15">
        <f t="shared" si="0"/>
        <v>0.94679999999999997</v>
      </c>
      <c r="D13" s="15"/>
      <c r="E13" s="15">
        <f t="shared" si="1"/>
        <v>0.98170000000000002</v>
      </c>
      <c r="F13" s="15"/>
    </row>
    <row r="14" spans="1:17">
      <c r="A14" s="10">
        <v>97</v>
      </c>
      <c r="B14" s="15">
        <v>0.94641202430326543</v>
      </c>
      <c r="C14" s="15">
        <f t="shared" si="0"/>
        <v>0.94520000000000004</v>
      </c>
      <c r="D14" s="15"/>
      <c r="E14" s="15">
        <f t="shared" si="1"/>
        <v>0.98089999999999999</v>
      </c>
      <c r="F14" s="15"/>
    </row>
    <row r="15" spans="1:17">
      <c r="A15" s="10">
        <v>105</v>
      </c>
      <c r="B15" s="15">
        <v>0.94462773393578603</v>
      </c>
      <c r="C15" s="15">
        <f t="shared" si="0"/>
        <v>0.94359999999999999</v>
      </c>
      <c r="D15" s="15"/>
      <c r="E15" s="15">
        <f t="shared" si="1"/>
        <v>0.98010000000000008</v>
      </c>
      <c r="F15" s="15"/>
    </row>
    <row r="16" spans="1:17">
      <c r="A16" s="10">
        <v>113</v>
      </c>
      <c r="B16" s="15">
        <v>0.94301727374730293</v>
      </c>
      <c r="C16" s="15">
        <f t="shared" si="0"/>
        <v>0.94200000000000006</v>
      </c>
      <c r="D16" s="15"/>
      <c r="E16" s="15">
        <f t="shared" si="1"/>
        <v>0.97930000000000006</v>
      </c>
      <c r="F16" s="15"/>
    </row>
    <row r="17" spans="1:6">
      <c r="A17" s="10">
        <v>121</v>
      </c>
      <c r="B17" s="15">
        <v>0.93998266056795521</v>
      </c>
      <c r="C17" s="15">
        <f t="shared" si="0"/>
        <v>0.94040000000000001</v>
      </c>
      <c r="D17" s="15"/>
      <c r="E17" s="15">
        <f t="shared" si="1"/>
        <v>0.97850000000000004</v>
      </c>
      <c r="F17" s="15"/>
    </row>
    <row r="18" spans="1:6">
      <c r="A18" s="10">
        <v>129</v>
      </c>
      <c r="B18" s="15">
        <v>0.93831098261059587</v>
      </c>
      <c r="C18" s="15">
        <f t="shared" si="0"/>
        <v>0.93879999999999997</v>
      </c>
      <c r="D18" s="15"/>
      <c r="E18" s="15">
        <f t="shared" si="1"/>
        <v>0.97770000000000001</v>
      </c>
      <c r="F18" s="15"/>
    </row>
    <row r="19" spans="1:6">
      <c r="A19" s="10">
        <v>137</v>
      </c>
      <c r="B19" s="15">
        <v>0.93687370432834605</v>
      </c>
      <c r="C19" s="15">
        <f t="shared" si="0"/>
        <v>0.93720000000000003</v>
      </c>
      <c r="D19" s="15"/>
      <c r="E19" s="15">
        <f t="shared" si="1"/>
        <v>0.97689999999999999</v>
      </c>
      <c r="F19" s="15"/>
    </row>
    <row r="20" spans="1:6">
      <c r="A20" s="10">
        <v>145</v>
      </c>
      <c r="B20" s="15">
        <v>0.93476363288760866</v>
      </c>
      <c r="C20" s="15">
        <f t="shared" si="0"/>
        <v>0.93559999999999999</v>
      </c>
      <c r="D20" s="15"/>
      <c r="E20" s="15">
        <f t="shared" si="1"/>
        <v>0.97610000000000008</v>
      </c>
      <c r="F20" s="15"/>
    </row>
    <row r="21" spans="1:6">
      <c r="A21" s="10">
        <v>153</v>
      </c>
      <c r="B21" s="15">
        <v>0.93307065247579579</v>
      </c>
      <c r="C21" s="15">
        <f t="shared" si="0"/>
        <v>0.93400000000000005</v>
      </c>
      <c r="D21" s="15"/>
      <c r="E21" s="15">
        <f t="shared" si="1"/>
        <v>0.97530000000000006</v>
      </c>
      <c r="F21" s="15"/>
    </row>
    <row r="22" spans="1:6">
      <c r="A22" s="10">
        <v>161</v>
      </c>
      <c r="B22" s="15">
        <v>0.93180248941590771</v>
      </c>
      <c r="C22" s="15">
        <f t="shared" si="0"/>
        <v>0.93240000000000001</v>
      </c>
      <c r="D22" s="15"/>
      <c r="E22" s="15">
        <f t="shared" si="1"/>
        <v>0.97450000000000003</v>
      </c>
      <c r="F22" s="15"/>
    </row>
    <row r="23" spans="1:6">
      <c r="A23" s="10">
        <v>169</v>
      </c>
      <c r="B23" s="15">
        <v>0.93065303840280289</v>
      </c>
      <c r="C23" s="15">
        <f t="shared" si="0"/>
        <v>0.93079999999999996</v>
      </c>
      <c r="D23" s="15"/>
      <c r="E23" s="15">
        <f t="shared" si="1"/>
        <v>0.97370000000000001</v>
      </c>
      <c r="F23" s="15"/>
    </row>
    <row r="24" spans="1:6">
      <c r="A24" s="10">
        <v>177</v>
      </c>
      <c r="B24" s="15">
        <v>0.9285463035463527</v>
      </c>
      <c r="C24" s="15">
        <f t="shared" si="0"/>
        <v>0.92920000000000003</v>
      </c>
      <c r="D24" s="15"/>
      <c r="E24" s="15">
        <f t="shared" si="1"/>
        <v>0.97289999999999999</v>
      </c>
      <c r="F24" s="15"/>
    </row>
    <row r="25" spans="1:6">
      <c r="A25" s="10">
        <v>185</v>
      </c>
      <c r="B25" s="15">
        <v>0.92802206496792228</v>
      </c>
      <c r="C25" s="15">
        <f t="shared" si="0"/>
        <v>0.92759999999999998</v>
      </c>
      <c r="D25" s="15"/>
      <c r="E25" s="15">
        <f t="shared" si="1"/>
        <v>0.97210000000000008</v>
      </c>
      <c r="F25" s="15"/>
    </row>
    <row r="26" spans="1:6">
      <c r="A26" s="10">
        <v>193</v>
      </c>
      <c r="B26" s="15">
        <v>0.92564410742211523</v>
      </c>
      <c r="C26" s="15">
        <f t="shared" si="0"/>
        <v>0.92600000000000005</v>
      </c>
      <c r="D26" s="15"/>
      <c r="E26" s="15">
        <f t="shared" si="1"/>
        <v>0.97130000000000005</v>
      </c>
      <c r="F26" s="15"/>
    </row>
    <row r="27" spans="1:6">
      <c r="A27" s="10">
        <v>201</v>
      </c>
      <c r="B27" s="15">
        <v>0.92411087382627621</v>
      </c>
      <c r="C27" s="15">
        <f t="shared" si="0"/>
        <v>0.9244</v>
      </c>
      <c r="D27" s="15"/>
      <c r="E27" s="15">
        <f t="shared" si="1"/>
        <v>0.97050000000000003</v>
      </c>
      <c r="F27" s="15"/>
    </row>
    <row r="28" spans="1:6">
      <c r="A28" s="10">
        <v>209</v>
      </c>
      <c r="B28" s="15">
        <v>0.92276157822966787</v>
      </c>
      <c r="C28" s="15">
        <f t="shared" si="0"/>
        <v>0.92280000000000006</v>
      </c>
      <c r="D28" s="15"/>
      <c r="E28" s="15">
        <f t="shared" si="1"/>
        <v>0.96970000000000001</v>
      </c>
      <c r="F28" s="15"/>
    </row>
    <row r="29" spans="1:6">
      <c r="A29" s="10">
        <v>217</v>
      </c>
      <c r="B29" s="15">
        <v>0.92139351922494672</v>
      </c>
      <c r="C29" s="15">
        <f t="shared" si="0"/>
        <v>0.92120000000000002</v>
      </c>
      <c r="D29" s="15"/>
      <c r="E29" s="15">
        <f t="shared" si="1"/>
        <v>0.96889999999999998</v>
      </c>
      <c r="F29" s="15"/>
    </row>
    <row r="30" spans="1:6">
      <c r="A30" s="10">
        <v>225</v>
      </c>
      <c r="B30" s="15">
        <v>0.91959335359989047</v>
      </c>
      <c r="C30" s="15">
        <f t="shared" si="0"/>
        <v>0.91959999999999997</v>
      </c>
      <c r="D30" s="15"/>
      <c r="E30" s="15">
        <f t="shared" si="1"/>
        <v>0.96810000000000007</v>
      </c>
      <c r="F30" s="15"/>
    </row>
    <row r="31" spans="1:6">
      <c r="A31" s="10">
        <v>233</v>
      </c>
      <c r="B31" s="15">
        <v>0.91831222095511977</v>
      </c>
      <c r="C31" s="15">
        <f t="shared" si="0"/>
        <v>0.91800000000000004</v>
      </c>
      <c r="D31" s="15"/>
      <c r="E31" s="15">
        <f t="shared" si="1"/>
        <v>0.96730000000000005</v>
      </c>
      <c r="F31" s="15"/>
    </row>
    <row r="32" spans="1:6">
      <c r="A32" s="10">
        <v>241</v>
      </c>
      <c r="B32" s="15">
        <v>0.91688184458548072</v>
      </c>
      <c r="C32" s="15">
        <f t="shared" si="0"/>
        <v>0.91639999999999999</v>
      </c>
      <c r="D32" s="15"/>
      <c r="E32" s="15">
        <f t="shared" si="1"/>
        <v>0.96650000000000003</v>
      </c>
      <c r="F32" s="15"/>
    </row>
    <row r="33" spans="1:6">
      <c r="A33" s="10">
        <v>249</v>
      </c>
      <c r="B33" s="15">
        <v>0.91547844749692497</v>
      </c>
      <c r="C33" s="15">
        <f t="shared" si="0"/>
        <v>0.91480000000000006</v>
      </c>
      <c r="D33" s="15"/>
      <c r="E33" s="15">
        <f t="shared" si="1"/>
        <v>0.9657</v>
      </c>
      <c r="F33" s="15"/>
    </row>
    <row r="34" spans="1:6">
      <c r="A34" s="10">
        <v>257</v>
      </c>
      <c r="B34" s="15">
        <v>0.91374532941898989</v>
      </c>
      <c r="C34" s="15">
        <f t="shared" si="0"/>
        <v>0.91320000000000001</v>
      </c>
      <c r="D34" s="15"/>
      <c r="E34" s="15">
        <f t="shared" si="1"/>
        <v>0.96490000000000009</v>
      </c>
      <c r="F34" s="15"/>
    </row>
    <row r="35" spans="1:6">
      <c r="A35" s="10">
        <v>265</v>
      </c>
      <c r="B35" s="15">
        <v>0.91212408716278182</v>
      </c>
      <c r="C35" s="15">
        <f t="shared" si="0"/>
        <v>0.91159999999999997</v>
      </c>
      <c r="D35" s="15"/>
      <c r="E35" s="15">
        <f t="shared" si="1"/>
        <v>0.96410000000000007</v>
      </c>
      <c r="F35" s="15"/>
    </row>
    <row r="36" spans="1:6">
      <c r="A36" s="10">
        <v>273</v>
      </c>
      <c r="B36" s="15">
        <v>0.91042789416140024</v>
      </c>
      <c r="C36" s="15">
        <f t="shared" si="0"/>
        <v>0.91</v>
      </c>
      <c r="D36" s="15"/>
      <c r="E36" s="15">
        <f t="shared" si="1"/>
        <v>0.96330000000000005</v>
      </c>
      <c r="F36" s="15"/>
    </row>
    <row r="37" spans="1:6">
      <c r="A37" s="10">
        <v>281</v>
      </c>
      <c r="B37" s="15">
        <v>0.90867802217564964</v>
      </c>
      <c r="C37" s="15">
        <f t="shared" si="0"/>
        <v>0.90839999999999999</v>
      </c>
      <c r="D37" s="15"/>
      <c r="E37" s="15">
        <f t="shared" si="1"/>
        <v>0.96250000000000002</v>
      </c>
      <c r="F37" s="15"/>
    </row>
    <row r="38" spans="1:6">
      <c r="A38" s="10">
        <v>289</v>
      </c>
      <c r="B38" s="15">
        <v>0.90694420216677929</v>
      </c>
      <c r="C38" s="15">
        <f t="shared" si="0"/>
        <v>0.90680000000000005</v>
      </c>
      <c r="D38" s="15"/>
      <c r="E38" s="15">
        <f t="shared" si="1"/>
        <v>0.9617</v>
      </c>
      <c r="F38" s="15"/>
    </row>
    <row r="39" spans="1:6">
      <c r="A39" s="10">
        <v>297</v>
      </c>
      <c r="B39" s="15">
        <v>0.90534599918938441</v>
      </c>
      <c r="C39" s="15">
        <f t="shared" si="0"/>
        <v>0.9052</v>
      </c>
      <c r="D39" s="15"/>
      <c r="E39" s="15">
        <f t="shared" si="1"/>
        <v>0.96090000000000009</v>
      </c>
      <c r="F39" s="15"/>
    </row>
    <row r="40" spans="1:6">
      <c r="A40" s="10">
        <v>305</v>
      </c>
      <c r="B40" s="15">
        <v>0.90397289528720393</v>
      </c>
      <c r="C40" s="15">
        <f t="shared" si="0"/>
        <v>0.90359999999999996</v>
      </c>
      <c r="D40" s="15"/>
      <c r="E40" s="15">
        <f t="shared" si="1"/>
        <v>0.96010000000000006</v>
      </c>
      <c r="F40" s="15"/>
    </row>
    <row r="41" spans="1:6">
      <c r="A41" s="10">
        <v>313</v>
      </c>
      <c r="B41" s="15">
        <v>0.90200401585067269</v>
      </c>
      <c r="C41" s="15">
        <f t="shared" si="0"/>
        <v>0.90200000000000002</v>
      </c>
      <c r="D41" s="15"/>
      <c r="E41" s="15">
        <f t="shared" si="1"/>
        <v>0.95930000000000004</v>
      </c>
      <c r="F41" s="15"/>
    </row>
    <row r="42" spans="1:6">
      <c r="A42" s="10">
        <v>321</v>
      </c>
      <c r="B42" s="15">
        <v>0.90006667921692574</v>
      </c>
      <c r="C42" s="15">
        <f t="shared" si="0"/>
        <v>0.90039999999999998</v>
      </c>
      <c r="D42" s="15"/>
      <c r="E42" s="15">
        <f t="shared" si="1"/>
        <v>0.95850000000000002</v>
      </c>
      <c r="F42" s="15"/>
    </row>
    <row r="43" spans="1:6">
      <c r="A43" s="10">
        <v>329</v>
      </c>
      <c r="B43" s="15">
        <v>0.89871155877923659</v>
      </c>
      <c r="C43" s="15">
        <f t="shared" si="0"/>
        <v>0.89880000000000004</v>
      </c>
      <c r="D43" s="15"/>
      <c r="E43" s="15">
        <f t="shared" si="1"/>
        <v>0.9577</v>
      </c>
      <c r="F43" s="15"/>
    </row>
    <row r="44" spans="1:6">
      <c r="A44" s="10">
        <v>337</v>
      </c>
      <c r="B44" s="15">
        <v>0.8968783450137221</v>
      </c>
      <c r="C44" s="15">
        <f t="shared" si="0"/>
        <v>0.8972</v>
      </c>
      <c r="D44" s="15"/>
      <c r="E44" s="15">
        <f t="shared" si="1"/>
        <v>0.95690000000000008</v>
      </c>
      <c r="F44" s="15"/>
    </row>
    <row r="45" spans="1:6">
      <c r="A45" s="10">
        <v>345</v>
      </c>
      <c r="B45" s="15">
        <v>0.89497113836434883</v>
      </c>
      <c r="C45" s="15">
        <f t="shared" si="0"/>
        <v>0.89559999999999995</v>
      </c>
      <c r="D45" s="15"/>
      <c r="E45" s="15">
        <f t="shared" si="1"/>
        <v>0.95610000000000006</v>
      </c>
      <c r="F45" s="15"/>
    </row>
    <row r="46" spans="1:6">
      <c r="A46" s="10">
        <v>353</v>
      </c>
      <c r="B46" s="15">
        <v>0.89322582493367442</v>
      </c>
      <c r="C46" s="15">
        <f t="shared" si="0"/>
        <v>0.89400000000000002</v>
      </c>
      <c r="D46" s="15"/>
      <c r="E46" s="15">
        <f t="shared" si="1"/>
        <v>0.95530000000000004</v>
      </c>
      <c r="F46" s="15"/>
    </row>
    <row r="47" spans="1:6">
      <c r="A47" s="10">
        <v>361</v>
      </c>
      <c r="B47" s="15">
        <v>0.89330585897368286</v>
      </c>
      <c r="C47" s="15">
        <f t="shared" si="0"/>
        <v>0.89239999999999997</v>
      </c>
      <c r="D47" s="15"/>
      <c r="E47" s="15">
        <f t="shared" si="1"/>
        <v>0.95450000000000002</v>
      </c>
      <c r="F47" s="15"/>
    </row>
    <row r="48" spans="1:6">
      <c r="A48" s="10">
        <v>369</v>
      </c>
      <c r="B48" s="15">
        <v>0.8936055714593093</v>
      </c>
      <c r="C48" s="15">
        <f t="shared" si="0"/>
        <v>0.89080000000000004</v>
      </c>
      <c r="D48" s="15"/>
      <c r="E48" s="15">
        <f t="shared" si="1"/>
        <v>0.95369999999999999</v>
      </c>
      <c r="F48" s="15"/>
    </row>
    <row r="49" spans="1:25">
      <c r="A49" s="10">
        <v>377</v>
      </c>
      <c r="B49" s="15">
        <v>0.88886933157805437</v>
      </c>
      <c r="C49" s="15">
        <f t="shared" si="0"/>
        <v>0.88919999999999999</v>
      </c>
      <c r="D49" s="15"/>
      <c r="E49" s="15">
        <f t="shared" si="1"/>
        <v>0.95290000000000008</v>
      </c>
      <c r="F49" s="15"/>
    </row>
    <row r="50" spans="1:25">
      <c r="A50">
        <v>0</v>
      </c>
      <c r="B50" s="10"/>
      <c r="C50" s="15">
        <f t="shared" si="0"/>
        <v>0.96460000000000001</v>
      </c>
      <c r="D50" s="15">
        <v>1</v>
      </c>
      <c r="E50" s="15">
        <f t="shared" si="1"/>
        <v>0.99060000000000004</v>
      </c>
      <c r="F50" s="15"/>
    </row>
    <row r="51" spans="1:25">
      <c r="A51">
        <v>200</v>
      </c>
      <c r="B51" s="10"/>
      <c r="C51" s="15">
        <f t="shared" si="0"/>
        <v>0.92459999999999998</v>
      </c>
      <c r="D51" s="15">
        <v>0.97087378640776689</v>
      </c>
      <c r="E51" s="15">
        <f t="shared" si="1"/>
        <v>0.97060000000000002</v>
      </c>
      <c r="F51" s="15"/>
    </row>
    <row r="52" spans="1:25">
      <c r="A52">
        <v>400</v>
      </c>
      <c r="B52" s="10"/>
      <c r="C52" s="15">
        <f t="shared" si="0"/>
        <v>0.88460000000000005</v>
      </c>
      <c r="D52" s="15">
        <v>0.9417475728155339</v>
      </c>
      <c r="E52" s="15">
        <f t="shared" si="1"/>
        <v>0.9506</v>
      </c>
      <c r="F52" s="15"/>
    </row>
    <row r="53" spans="1:25">
      <c r="A53">
        <v>600</v>
      </c>
      <c r="B53" s="10"/>
      <c r="C53" s="15">
        <f t="shared" si="0"/>
        <v>0.84460000000000002</v>
      </c>
      <c r="D53" s="15">
        <v>0.9126213592233009</v>
      </c>
      <c r="E53" s="15">
        <f t="shared" si="1"/>
        <v>0.93059999999999998</v>
      </c>
      <c r="F53" s="15"/>
    </row>
    <row r="54" spans="1:25">
      <c r="A54">
        <v>800</v>
      </c>
      <c r="B54" s="10"/>
      <c r="C54" s="15">
        <f t="shared" si="0"/>
        <v>0.80459999999999998</v>
      </c>
      <c r="D54" s="15">
        <v>0.8834951456310679</v>
      </c>
      <c r="E54" s="15">
        <f t="shared" si="1"/>
        <v>0.91060000000000008</v>
      </c>
      <c r="F54" s="15"/>
    </row>
    <row r="55" spans="1:25">
      <c r="A55">
        <v>1000</v>
      </c>
      <c r="B55" s="10"/>
      <c r="C55" s="15">
        <f t="shared" si="0"/>
        <v>0.76459999999999995</v>
      </c>
      <c r="D55" s="15">
        <v>0.86407766990291257</v>
      </c>
      <c r="E55" s="15">
        <f t="shared" si="1"/>
        <v>0.89060000000000006</v>
      </c>
      <c r="F55" s="15"/>
      <c r="X55" s="15"/>
      <c r="Y55" s="15"/>
    </row>
    <row r="56" spans="1:25">
      <c r="A56">
        <v>1200</v>
      </c>
      <c r="B56" s="10"/>
      <c r="C56" s="15">
        <f t="shared" si="0"/>
        <v>0.72460000000000002</v>
      </c>
      <c r="D56" s="15">
        <v>0.84466019417475713</v>
      </c>
      <c r="E56" s="15">
        <f t="shared" si="1"/>
        <v>0.87060000000000004</v>
      </c>
      <c r="F56" s="15"/>
      <c r="X56" s="15"/>
      <c r="Y56" s="15"/>
    </row>
    <row r="57" spans="1:25">
      <c r="A57">
        <v>1400</v>
      </c>
      <c r="B57" s="10"/>
      <c r="C57" s="15">
        <f t="shared" si="0"/>
        <v>0.68459999999999999</v>
      </c>
      <c r="D57" s="15">
        <v>0.82524271844660191</v>
      </c>
      <c r="E57" s="15">
        <f t="shared" si="1"/>
        <v>0.85060000000000002</v>
      </c>
      <c r="F57" s="15"/>
      <c r="X57" s="15"/>
      <c r="Y57" s="15"/>
    </row>
    <row r="58" spans="1:25">
      <c r="A58">
        <v>1600</v>
      </c>
      <c r="B58" s="10"/>
      <c r="C58" s="15">
        <f t="shared" si="0"/>
        <v>0.64460000000000006</v>
      </c>
      <c r="D58" s="15">
        <v>0.80582524271844658</v>
      </c>
      <c r="E58" s="15">
        <f t="shared" si="1"/>
        <v>0.8306</v>
      </c>
      <c r="F58" s="15"/>
      <c r="X58" s="15"/>
      <c r="Y58" s="15"/>
    </row>
    <row r="59" spans="1:25">
      <c r="A59">
        <v>1800</v>
      </c>
      <c r="B59" s="10"/>
      <c r="C59" s="15">
        <f t="shared" si="0"/>
        <v>0.60460000000000003</v>
      </c>
      <c r="D59" s="15">
        <v>0.78640776699029113</v>
      </c>
      <c r="E59" s="15">
        <f t="shared" si="1"/>
        <v>0.81059999999999999</v>
      </c>
      <c r="F59" s="15"/>
      <c r="G59" s="15"/>
      <c r="H59" s="15"/>
      <c r="I59" s="15"/>
      <c r="J59" s="15"/>
      <c r="K59" s="15"/>
      <c r="X59" s="15"/>
      <c r="Y59" s="15"/>
    </row>
    <row r="60" spans="1:25">
      <c r="A60" s="10">
        <v>389</v>
      </c>
      <c r="B60" s="10"/>
      <c r="C60" s="15">
        <f t="shared" si="0"/>
        <v>0.88680000000000003</v>
      </c>
      <c r="D60" s="15"/>
      <c r="E60" s="15">
        <f t="shared" si="1"/>
        <v>0.95169999999999999</v>
      </c>
      <c r="F60" s="17">
        <v>230316784</v>
      </c>
      <c r="G60" s="15">
        <v>0.89207267405706669</v>
      </c>
      <c r="H60" s="15">
        <f>IF(ISBLANK(G60),"",G60-C60)</f>
        <v>5.2726740570666619E-3</v>
      </c>
      <c r="I60" s="29">
        <f>IF(H60&lt;0,1,0)</f>
        <v>0</v>
      </c>
      <c r="J60" s="15">
        <f>IF(ISBLANK(G60),"",G60-E60)</f>
        <v>-5.9627325942933296E-2</v>
      </c>
      <c r="K60" s="29">
        <f>IF(J60&lt;0,1,0)</f>
        <v>1</v>
      </c>
      <c r="M60" s="15" t="str">
        <f>IF(ISBLANK(L60),"",L60-F60)</f>
        <v/>
      </c>
      <c r="N60" s="29">
        <f>IF(M60&lt;0,1,0)</f>
        <v>0</v>
      </c>
      <c r="O60" s="15" t="str">
        <f>IF(ISBLANK(L60),"",L60-H60)</f>
        <v/>
      </c>
      <c r="P60" s="29">
        <f>IF(O60&lt;0,1,0)</f>
        <v>0</v>
      </c>
      <c r="Q60" s="26">
        <v>4.0824990272521973</v>
      </c>
      <c r="X60" s="15"/>
      <c r="Y60" s="15"/>
    </row>
    <row r="61" spans="1:25">
      <c r="A61" s="10">
        <v>365</v>
      </c>
      <c r="B61" s="10"/>
      <c r="C61" s="15">
        <f t="shared" si="0"/>
        <v>0.89159999999999995</v>
      </c>
      <c r="D61" s="15"/>
      <c r="E61" s="15">
        <f t="shared" si="1"/>
        <v>0.95410000000000006</v>
      </c>
      <c r="F61" s="17">
        <v>231189289</v>
      </c>
      <c r="G61" s="15">
        <v>1.0508553071788334</v>
      </c>
      <c r="H61" s="15">
        <f t="shared" ref="H61:H124" si="2">IF(ISBLANK(G61),"",G61-C61)</f>
        <v>0.15925530717883341</v>
      </c>
      <c r="I61" s="29">
        <f t="shared" ref="I61:I109" si="3">IF(H61&lt;0,1,0)</f>
        <v>0</v>
      </c>
      <c r="J61" s="15">
        <f t="shared" ref="J61:J124" si="4">IF(ISBLANK(G61),"",G61-E61)</f>
        <v>9.6755307178833294E-2</v>
      </c>
      <c r="K61" s="29">
        <f t="shared" ref="K61:K124" si="5">IF(J61&lt;0,1,0)</f>
        <v>0</v>
      </c>
      <c r="M61" s="15" t="str">
        <f t="shared" ref="M61:M124" si="6">IF(ISBLANK(L61),"",L61-F61)</f>
        <v/>
      </c>
      <c r="N61" s="29">
        <f t="shared" ref="N61:N124" si="7">IF(M61&lt;0,1,0)</f>
        <v>0</v>
      </c>
      <c r="O61" s="15" t="str">
        <f t="shared" ref="O61:O124" si="8">IF(ISBLANK(L61),"",L61-H61)</f>
        <v/>
      </c>
      <c r="P61" s="29">
        <f t="shared" ref="P61:P124" si="9">IF(O61&lt;0,1,0)</f>
        <v>0</v>
      </c>
      <c r="Q61" s="26">
        <v>3.5186896324157715</v>
      </c>
      <c r="X61" s="15"/>
      <c r="Y61" s="15"/>
    </row>
    <row r="62" spans="1:25">
      <c r="A62" s="10">
        <v>339</v>
      </c>
      <c r="B62" s="10"/>
      <c r="C62" s="15">
        <f t="shared" si="0"/>
        <v>0.89680000000000004</v>
      </c>
      <c r="D62" s="15"/>
      <c r="E62" s="15">
        <f t="shared" si="1"/>
        <v>0.95669999999999999</v>
      </c>
      <c r="F62" s="17">
        <v>230606281</v>
      </c>
      <c r="G62" s="15">
        <v>0.94038454482096678</v>
      </c>
      <c r="H62" s="15">
        <f t="shared" si="2"/>
        <v>4.3584544820966742E-2</v>
      </c>
      <c r="I62" s="29">
        <f t="shared" si="3"/>
        <v>0</v>
      </c>
      <c r="J62" s="15">
        <f t="shared" si="4"/>
        <v>-1.6315455179033211E-2</v>
      </c>
      <c r="K62" s="29">
        <f t="shared" si="5"/>
        <v>1</v>
      </c>
      <c r="M62" s="15" t="str">
        <f t="shared" si="6"/>
        <v/>
      </c>
      <c r="N62" s="29">
        <f t="shared" si="7"/>
        <v>0</v>
      </c>
      <c r="O62" s="15" t="str">
        <f t="shared" si="8"/>
        <v/>
      </c>
      <c r="P62" s="29">
        <f t="shared" si="9"/>
        <v>0</v>
      </c>
      <c r="Q62" s="26">
        <v>3.4788780212402344</v>
      </c>
      <c r="X62" s="15"/>
      <c r="Y62" s="15"/>
    </row>
    <row r="63" spans="1:25">
      <c r="A63" s="10">
        <v>336</v>
      </c>
      <c r="B63" s="10"/>
      <c r="C63" s="15">
        <f t="shared" si="0"/>
        <v>0.89739999999999998</v>
      </c>
      <c r="D63" s="15"/>
      <c r="E63" s="15">
        <f t="shared" si="1"/>
        <v>0.95700000000000007</v>
      </c>
      <c r="F63" s="17">
        <v>230650105</v>
      </c>
      <c r="G63" s="15">
        <v>0.99492970409180004</v>
      </c>
      <c r="H63" s="15">
        <f t="shared" si="2"/>
        <v>9.7529704091800062E-2</v>
      </c>
      <c r="I63" s="29">
        <f t="shared" si="3"/>
        <v>0</v>
      </c>
      <c r="J63" s="15">
        <f t="shared" si="4"/>
        <v>3.7929704091799965E-2</v>
      </c>
      <c r="K63" s="29">
        <f t="shared" si="5"/>
        <v>0</v>
      </c>
      <c r="M63" s="15" t="str">
        <f t="shared" si="6"/>
        <v/>
      </c>
      <c r="N63" s="29">
        <f t="shared" si="7"/>
        <v>0</v>
      </c>
      <c r="O63" s="15" t="str">
        <f t="shared" si="8"/>
        <v/>
      </c>
      <c r="P63" s="29">
        <f t="shared" si="9"/>
        <v>0</v>
      </c>
      <c r="Q63" s="26">
        <v>3.4805068969726563</v>
      </c>
      <c r="X63" s="15"/>
      <c r="Y63" s="15"/>
    </row>
    <row r="64" spans="1:25">
      <c r="A64" s="10">
        <v>332</v>
      </c>
      <c r="B64" s="10"/>
      <c r="C64" s="15">
        <f t="shared" si="0"/>
        <v>0.8982</v>
      </c>
      <c r="D64" s="15"/>
      <c r="E64" s="15">
        <f t="shared" si="1"/>
        <v>0.95740000000000003</v>
      </c>
      <c r="F64" s="17">
        <v>230455463</v>
      </c>
      <c r="G64" s="15">
        <v>0.90102797137470003</v>
      </c>
      <c r="H64" s="15">
        <f t="shared" si="2"/>
        <v>2.8279713747000335E-3</v>
      </c>
      <c r="I64" s="29">
        <f t="shared" si="3"/>
        <v>0</v>
      </c>
      <c r="J64" s="15">
        <f t="shared" si="4"/>
        <v>-5.6372028625299997E-2</v>
      </c>
      <c r="K64" s="29">
        <f t="shared" si="5"/>
        <v>1</v>
      </c>
      <c r="M64" s="15" t="str">
        <f t="shared" si="6"/>
        <v/>
      </c>
      <c r="N64" s="29">
        <f t="shared" si="7"/>
        <v>0</v>
      </c>
      <c r="O64" s="15" t="str">
        <f t="shared" si="8"/>
        <v/>
      </c>
      <c r="P64" s="29">
        <f t="shared" si="9"/>
        <v>0</v>
      </c>
      <c r="Q64" s="26">
        <v>3.9623496532440186</v>
      </c>
      <c r="X64" s="15"/>
      <c r="Y64" s="15"/>
    </row>
    <row r="65" spans="1:26">
      <c r="A65" s="10">
        <v>332</v>
      </c>
      <c r="B65" s="10"/>
      <c r="C65" s="15">
        <f t="shared" si="0"/>
        <v>0.8982</v>
      </c>
      <c r="D65" s="15"/>
      <c r="E65" s="15">
        <f t="shared" si="1"/>
        <v>0.95740000000000003</v>
      </c>
      <c r="F65" s="17">
        <v>230457437</v>
      </c>
      <c r="G65" s="15">
        <v>0.89492414387916663</v>
      </c>
      <c r="H65" s="15">
        <f t="shared" si="2"/>
        <v>-3.2758561208333647E-3</v>
      </c>
      <c r="I65" s="29">
        <f t="shared" si="3"/>
        <v>1</v>
      </c>
      <c r="J65" s="15">
        <f t="shared" si="4"/>
        <v>-6.2475856120833395E-2</v>
      </c>
      <c r="K65" s="29">
        <f t="shared" si="5"/>
        <v>1</v>
      </c>
      <c r="M65" s="15" t="str">
        <f t="shared" si="6"/>
        <v/>
      </c>
      <c r="N65" s="29">
        <f t="shared" si="7"/>
        <v>0</v>
      </c>
      <c r="O65" s="15" t="str">
        <f t="shared" si="8"/>
        <v/>
      </c>
      <c r="P65" s="29">
        <f t="shared" si="9"/>
        <v>0</v>
      </c>
      <c r="Q65" s="26">
        <v>4.0825958251953125</v>
      </c>
      <c r="Z65" s="15"/>
    </row>
    <row r="66" spans="1:26">
      <c r="A66" s="10">
        <v>332</v>
      </c>
      <c r="B66" s="10"/>
      <c r="C66" s="15">
        <f t="shared" si="0"/>
        <v>0.8982</v>
      </c>
      <c r="D66" s="15"/>
      <c r="E66" s="15">
        <f t="shared" si="1"/>
        <v>0.95740000000000003</v>
      </c>
      <c r="F66" s="17">
        <v>230534787</v>
      </c>
      <c r="G66" s="15">
        <v>0.87057570852926669</v>
      </c>
      <c r="H66" s="15">
        <f t="shared" si="2"/>
        <v>-2.7624291470733309E-2</v>
      </c>
      <c r="I66" s="29">
        <f t="shared" si="3"/>
        <v>1</v>
      </c>
      <c r="J66" s="15">
        <f t="shared" si="4"/>
        <v>-8.6824291470733339E-2</v>
      </c>
      <c r="K66" s="29">
        <f t="shared" si="5"/>
        <v>1</v>
      </c>
      <c r="M66" s="15" t="str">
        <f t="shared" si="6"/>
        <v/>
      </c>
      <c r="N66" s="29">
        <f t="shared" si="7"/>
        <v>0</v>
      </c>
      <c r="O66" s="15" t="str">
        <f t="shared" si="8"/>
        <v/>
      </c>
      <c r="P66" s="29">
        <f t="shared" si="9"/>
        <v>0</v>
      </c>
      <c r="Q66" s="26">
        <v>3.9694898128509521</v>
      </c>
      <c r="Z66" s="15"/>
    </row>
    <row r="67" spans="1:26">
      <c r="A67" s="10">
        <v>332</v>
      </c>
      <c r="B67" s="10"/>
      <c r="C67" s="15">
        <f t="shared" ref="C67:C130" si="10">-0.0002*A67+0.9646</f>
        <v>0.8982</v>
      </c>
      <c r="D67" s="15"/>
      <c r="E67" s="15">
        <f t="shared" ref="E67:E130" si="11">-0.0001*A67+0.9906</f>
        <v>0.95740000000000003</v>
      </c>
      <c r="F67" s="17">
        <v>230457444</v>
      </c>
      <c r="G67" s="15">
        <v>0.89636827545826669</v>
      </c>
      <c r="H67" s="15">
        <f t="shared" si="2"/>
        <v>-1.8317245417333039E-3</v>
      </c>
      <c r="I67" s="29">
        <f t="shared" si="3"/>
        <v>1</v>
      </c>
      <c r="J67" s="15">
        <f t="shared" si="4"/>
        <v>-6.1031724541733334E-2</v>
      </c>
      <c r="K67" s="29">
        <f t="shared" si="5"/>
        <v>1</v>
      </c>
      <c r="M67" s="15" t="str">
        <f t="shared" si="6"/>
        <v/>
      </c>
      <c r="N67" s="29">
        <f t="shared" si="7"/>
        <v>0</v>
      </c>
      <c r="O67" s="15" t="str">
        <f t="shared" si="8"/>
        <v/>
      </c>
      <c r="P67" s="29">
        <f t="shared" si="9"/>
        <v>0</v>
      </c>
      <c r="Q67" s="26">
        <v>4.0932197570800781</v>
      </c>
      <c r="Z67" s="15"/>
    </row>
    <row r="68" spans="1:26">
      <c r="A68" s="10">
        <v>332</v>
      </c>
      <c r="B68" s="10"/>
      <c r="C68" s="15">
        <f t="shared" si="10"/>
        <v>0.8982</v>
      </c>
      <c r="D68" s="15"/>
      <c r="E68" s="15">
        <f t="shared" si="11"/>
        <v>0.95740000000000003</v>
      </c>
      <c r="F68" s="17">
        <v>230667827</v>
      </c>
      <c r="G68" s="15">
        <v>0.90914313259516666</v>
      </c>
      <c r="H68" s="15">
        <f t="shared" si="2"/>
        <v>1.094313259516666E-2</v>
      </c>
      <c r="I68" s="29">
        <f t="shared" si="3"/>
        <v>0</v>
      </c>
      <c r="J68" s="15">
        <f t="shared" si="4"/>
        <v>-4.825686740483337E-2</v>
      </c>
      <c r="K68" s="29">
        <f t="shared" si="5"/>
        <v>1</v>
      </c>
      <c r="M68" s="15" t="str">
        <f t="shared" si="6"/>
        <v/>
      </c>
      <c r="N68" s="29">
        <f t="shared" si="7"/>
        <v>0</v>
      </c>
      <c r="O68" s="15" t="str">
        <f t="shared" si="8"/>
        <v/>
      </c>
      <c r="P68" s="29">
        <f t="shared" si="9"/>
        <v>0</v>
      </c>
      <c r="Q68" s="26">
        <v>3.4939985275268555</v>
      </c>
      <c r="Z68" s="15"/>
    </row>
    <row r="69" spans="1:26">
      <c r="A69" s="10">
        <v>325</v>
      </c>
      <c r="B69" s="10"/>
      <c r="C69" s="15">
        <f t="shared" si="10"/>
        <v>0.89959999999999996</v>
      </c>
      <c r="D69" s="15"/>
      <c r="E69" s="15">
        <f t="shared" si="11"/>
        <v>0.95810000000000006</v>
      </c>
      <c r="F69" s="17">
        <v>230696319</v>
      </c>
      <c r="G69" s="15">
        <v>0.87052702793206671</v>
      </c>
      <c r="H69" s="15">
        <f t="shared" si="2"/>
        <v>-2.9072972067933245E-2</v>
      </c>
      <c r="I69" s="29">
        <f t="shared" si="3"/>
        <v>1</v>
      </c>
      <c r="J69" s="15">
        <f t="shared" si="4"/>
        <v>-8.7572972067933352E-2</v>
      </c>
      <c r="K69" s="29">
        <f t="shared" si="5"/>
        <v>1</v>
      </c>
      <c r="M69" s="15" t="str">
        <f t="shared" si="6"/>
        <v/>
      </c>
      <c r="N69" s="29">
        <f t="shared" si="7"/>
        <v>0</v>
      </c>
      <c r="O69" s="15" t="str">
        <f t="shared" si="8"/>
        <v/>
      </c>
      <c r="P69" s="29">
        <f t="shared" si="9"/>
        <v>0</v>
      </c>
      <c r="Q69" s="26">
        <v>4.1390419006347656</v>
      </c>
      <c r="Z69" s="15"/>
    </row>
    <row r="70" spans="1:26">
      <c r="A70" s="10">
        <v>323</v>
      </c>
      <c r="B70" s="10"/>
      <c r="C70" s="15">
        <f t="shared" si="10"/>
        <v>0.9</v>
      </c>
      <c r="D70" s="15"/>
      <c r="E70" s="15">
        <f t="shared" si="11"/>
        <v>0.95830000000000004</v>
      </c>
      <c r="F70" s="17">
        <v>230699619</v>
      </c>
      <c r="G70" s="15">
        <v>0.93842836045573341</v>
      </c>
      <c r="H70" s="15">
        <f t="shared" si="2"/>
        <v>3.842836045573339E-2</v>
      </c>
      <c r="I70" s="29">
        <f t="shared" si="3"/>
        <v>0</v>
      </c>
      <c r="J70" s="15">
        <f t="shared" si="4"/>
        <v>-1.9871639544266628E-2</v>
      </c>
      <c r="K70" s="29">
        <f t="shared" si="5"/>
        <v>1</v>
      </c>
      <c r="M70" s="15" t="str">
        <f t="shared" si="6"/>
        <v/>
      </c>
      <c r="N70" s="29">
        <f t="shared" si="7"/>
        <v>0</v>
      </c>
      <c r="O70" s="15" t="str">
        <f t="shared" si="8"/>
        <v/>
      </c>
      <c r="P70" s="29">
        <f t="shared" si="9"/>
        <v>0</v>
      </c>
      <c r="Q70" s="26">
        <v>4.1222929954528809</v>
      </c>
      <c r="Z70" s="15"/>
    </row>
    <row r="71" spans="1:26">
      <c r="A71" s="10">
        <v>323</v>
      </c>
      <c r="B71" s="10"/>
      <c r="C71" s="15">
        <f t="shared" si="10"/>
        <v>0.9</v>
      </c>
      <c r="D71" s="15"/>
      <c r="E71" s="15">
        <f t="shared" si="11"/>
        <v>0.95830000000000004</v>
      </c>
      <c r="F71" s="17">
        <v>230699396</v>
      </c>
      <c r="G71" s="15">
        <v>0.91999411125513342</v>
      </c>
      <c r="H71" s="15">
        <f t="shared" si="2"/>
        <v>1.9994111255133395E-2</v>
      </c>
      <c r="I71" s="29">
        <f t="shared" si="3"/>
        <v>0</v>
      </c>
      <c r="J71" s="15">
        <f t="shared" si="4"/>
        <v>-3.8305888744866623E-2</v>
      </c>
      <c r="K71" s="29">
        <f t="shared" si="5"/>
        <v>1</v>
      </c>
      <c r="M71" s="15" t="str">
        <f t="shared" si="6"/>
        <v/>
      </c>
      <c r="N71" s="29">
        <f t="shared" si="7"/>
        <v>0</v>
      </c>
      <c r="O71" s="15" t="str">
        <f t="shared" si="8"/>
        <v/>
      </c>
      <c r="P71" s="29">
        <f t="shared" si="9"/>
        <v>0</v>
      </c>
      <c r="Q71" s="26">
        <v>3.6805126667022705</v>
      </c>
      <c r="Z71" s="15"/>
    </row>
    <row r="72" spans="1:26">
      <c r="A72" s="10">
        <v>321</v>
      </c>
      <c r="B72" s="10"/>
      <c r="C72" s="15">
        <f t="shared" si="10"/>
        <v>0.90039999999999998</v>
      </c>
      <c r="D72" s="15"/>
      <c r="E72" s="15">
        <f t="shared" si="11"/>
        <v>0.95850000000000002</v>
      </c>
      <c r="F72" s="17">
        <v>230741584</v>
      </c>
      <c r="G72" s="15">
        <v>0.93089617546246672</v>
      </c>
      <c r="H72" s="15">
        <f t="shared" si="2"/>
        <v>3.0496175462466746E-2</v>
      </c>
      <c r="I72" s="29">
        <f t="shared" si="3"/>
        <v>0</v>
      </c>
      <c r="J72" s="15">
        <f t="shared" si="4"/>
        <v>-2.7603824537533295E-2</v>
      </c>
      <c r="K72" s="29">
        <f t="shared" si="5"/>
        <v>1</v>
      </c>
      <c r="M72" s="15" t="str">
        <f t="shared" si="6"/>
        <v/>
      </c>
      <c r="N72" s="29">
        <f t="shared" si="7"/>
        <v>0</v>
      </c>
      <c r="O72" s="15" t="str">
        <f t="shared" si="8"/>
        <v/>
      </c>
      <c r="P72" s="29">
        <f t="shared" si="9"/>
        <v>0</v>
      </c>
      <c r="Q72" s="26">
        <v>4.1473455429077148</v>
      </c>
      <c r="Z72" s="15"/>
    </row>
    <row r="73" spans="1:26">
      <c r="A73" s="10">
        <v>316</v>
      </c>
      <c r="B73" s="10"/>
      <c r="C73" s="15">
        <f t="shared" si="10"/>
        <v>0.90139999999999998</v>
      </c>
      <c r="D73" s="15"/>
      <c r="E73" s="15">
        <f t="shared" si="11"/>
        <v>0.95900000000000007</v>
      </c>
      <c r="F73" s="17">
        <v>230610543</v>
      </c>
      <c r="G73" s="15">
        <v>1.0516120505099669</v>
      </c>
      <c r="H73" s="15">
        <f t="shared" si="2"/>
        <v>0.15021205050996689</v>
      </c>
      <c r="I73" s="29">
        <f t="shared" si="3"/>
        <v>0</v>
      </c>
      <c r="J73" s="15">
        <f t="shared" si="4"/>
        <v>9.2612050509966792E-2</v>
      </c>
      <c r="K73" s="29">
        <f t="shared" si="5"/>
        <v>0</v>
      </c>
      <c r="M73" s="15" t="str">
        <f t="shared" si="6"/>
        <v/>
      </c>
      <c r="N73" s="29">
        <f t="shared" si="7"/>
        <v>0</v>
      </c>
      <c r="O73" s="15" t="str">
        <f t="shared" si="8"/>
        <v/>
      </c>
      <c r="P73" s="29">
        <f t="shared" si="9"/>
        <v>0</v>
      </c>
      <c r="Q73" s="26">
        <v>3.739668607711792</v>
      </c>
      <c r="Z73" s="15"/>
    </row>
    <row r="74" spans="1:26">
      <c r="A74" s="10">
        <v>312</v>
      </c>
      <c r="B74" s="10"/>
      <c r="C74" s="15">
        <f t="shared" si="10"/>
        <v>0.9022</v>
      </c>
      <c r="D74" s="15"/>
      <c r="E74" s="15">
        <f t="shared" si="11"/>
        <v>0.95940000000000003</v>
      </c>
      <c r="F74" s="17">
        <v>230769217</v>
      </c>
      <c r="G74" s="15">
        <v>0.93473520625606676</v>
      </c>
      <c r="H74" s="15">
        <f t="shared" si="2"/>
        <v>3.2535206256066762E-2</v>
      </c>
      <c r="I74" s="29">
        <f t="shared" si="3"/>
        <v>0</v>
      </c>
      <c r="J74" s="15">
        <f t="shared" si="4"/>
        <v>-2.4664793743933267E-2</v>
      </c>
      <c r="K74" s="29">
        <f t="shared" si="5"/>
        <v>1</v>
      </c>
      <c r="M74" s="15" t="str">
        <f t="shared" si="6"/>
        <v/>
      </c>
      <c r="N74" s="29">
        <f t="shared" si="7"/>
        <v>0</v>
      </c>
      <c r="O74" s="15" t="str">
        <f t="shared" si="8"/>
        <v/>
      </c>
      <c r="P74" s="29">
        <f t="shared" si="9"/>
        <v>0</v>
      </c>
      <c r="Q74" s="26">
        <v>3.6310076713562012</v>
      </c>
      <c r="Z74" s="15"/>
    </row>
    <row r="75" spans="1:26">
      <c r="A75" s="10">
        <v>311</v>
      </c>
      <c r="B75" s="10"/>
      <c r="C75" s="15">
        <f t="shared" si="10"/>
        <v>0.90239999999999998</v>
      </c>
      <c r="D75" s="15"/>
      <c r="E75" s="15">
        <f t="shared" si="11"/>
        <v>0.95950000000000002</v>
      </c>
      <c r="F75" s="17">
        <v>230760503</v>
      </c>
      <c r="G75" s="15">
        <v>0.86629408711730005</v>
      </c>
      <c r="H75" s="15">
        <f t="shared" si="2"/>
        <v>-3.6105912882699931E-2</v>
      </c>
      <c r="I75" s="29">
        <f t="shared" si="3"/>
        <v>1</v>
      </c>
      <c r="J75" s="15">
        <f t="shared" si="4"/>
        <v>-9.3205912882699971E-2</v>
      </c>
      <c r="K75" s="29">
        <f t="shared" si="5"/>
        <v>1</v>
      </c>
      <c r="M75" s="15" t="str">
        <f t="shared" si="6"/>
        <v/>
      </c>
      <c r="N75" s="29">
        <f t="shared" si="7"/>
        <v>0</v>
      </c>
      <c r="O75" s="15" t="str">
        <f t="shared" si="8"/>
        <v/>
      </c>
      <c r="P75" s="29">
        <f t="shared" si="9"/>
        <v>0</v>
      </c>
      <c r="Q75" s="26">
        <v>4.1154689788818359</v>
      </c>
      <c r="Z75" s="15"/>
    </row>
    <row r="76" spans="1:26">
      <c r="A76" s="10">
        <v>311</v>
      </c>
      <c r="B76" s="10"/>
      <c r="C76" s="15">
        <f t="shared" si="10"/>
        <v>0.90239999999999998</v>
      </c>
      <c r="D76" s="15"/>
      <c r="E76" s="15">
        <f t="shared" si="11"/>
        <v>0.95950000000000002</v>
      </c>
      <c r="F76" s="17">
        <v>230762820</v>
      </c>
      <c r="G76" s="15">
        <v>0.99708686030676674</v>
      </c>
      <c r="H76" s="15">
        <f t="shared" si="2"/>
        <v>9.4686860306766762E-2</v>
      </c>
      <c r="I76" s="29">
        <f t="shared" si="3"/>
        <v>0</v>
      </c>
      <c r="J76" s="15">
        <f t="shared" si="4"/>
        <v>3.7586860306766723E-2</v>
      </c>
      <c r="K76" s="29">
        <f t="shared" si="5"/>
        <v>0</v>
      </c>
      <c r="M76" s="15" t="str">
        <f t="shared" si="6"/>
        <v/>
      </c>
      <c r="N76" s="29">
        <f t="shared" si="7"/>
        <v>0</v>
      </c>
      <c r="O76" s="15" t="str">
        <f t="shared" si="8"/>
        <v/>
      </c>
      <c r="P76" s="29">
        <f t="shared" si="9"/>
        <v>0</v>
      </c>
      <c r="Q76" s="26">
        <v>3.4961247444152832</v>
      </c>
      <c r="Z76" s="15"/>
    </row>
    <row r="77" spans="1:26">
      <c r="A77" s="10">
        <v>308</v>
      </c>
      <c r="B77" s="10"/>
      <c r="C77" s="15">
        <f t="shared" si="10"/>
        <v>0.90300000000000002</v>
      </c>
      <c r="D77" s="15"/>
      <c r="E77" s="15">
        <f t="shared" si="11"/>
        <v>0.95979999999999999</v>
      </c>
      <c r="F77" s="17">
        <v>230760711</v>
      </c>
      <c r="G77" s="15">
        <v>0.97953531352373346</v>
      </c>
      <c r="H77" s="15">
        <f t="shared" si="2"/>
        <v>7.6535313523733439E-2</v>
      </c>
      <c r="I77" s="29">
        <f t="shared" si="3"/>
        <v>0</v>
      </c>
      <c r="J77" s="15">
        <f t="shared" si="4"/>
        <v>1.9735313523733478E-2</v>
      </c>
      <c r="K77" s="29">
        <f t="shared" si="5"/>
        <v>0</v>
      </c>
      <c r="M77" s="15" t="str">
        <f t="shared" si="6"/>
        <v/>
      </c>
      <c r="N77" s="29">
        <f t="shared" si="7"/>
        <v>0</v>
      </c>
      <c r="O77" s="15" t="str">
        <f t="shared" si="8"/>
        <v/>
      </c>
      <c r="P77" s="29">
        <f t="shared" si="9"/>
        <v>0</v>
      </c>
      <c r="Q77" s="26">
        <v>3.5017361640930176</v>
      </c>
      <c r="Z77" s="15"/>
    </row>
    <row r="78" spans="1:26">
      <c r="A78" s="10">
        <v>308</v>
      </c>
      <c r="B78" s="10"/>
      <c r="C78" s="15">
        <f t="shared" si="10"/>
        <v>0.90300000000000002</v>
      </c>
      <c r="D78" s="15"/>
      <c r="E78" s="15">
        <f t="shared" si="11"/>
        <v>0.95979999999999999</v>
      </c>
      <c r="F78" s="17">
        <v>230773056</v>
      </c>
      <c r="G78" s="15">
        <v>0.90240526759533346</v>
      </c>
      <c r="H78" s="15">
        <f t="shared" si="2"/>
        <v>-5.9473240466656474E-4</v>
      </c>
      <c r="I78" s="29">
        <f t="shared" si="3"/>
        <v>1</v>
      </c>
      <c r="J78" s="15">
        <f t="shared" si="4"/>
        <v>-5.7394732404666526E-2</v>
      </c>
      <c r="K78" s="29">
        <f t="shared" si="5"/>
        <v>1</v>
      </c>
      <c r="M78" s="15" t="str">
        <f t="shared" si="6"/>
        <v/>
      </c>
      <c r="N78" s="29">
        <f t="shared" si="7"/>
        <v>0</v>
      </c>
      <c r="O78" s="15" t="str">
        <f t="shared" si="8"/>
        <v/>
      </c>
      <c r="P78" s="29">
        <f t="shared" si="9"/>
        <v>0</v>
      </c>
      <c r="Q78" s="26">
        <v>3.7943060398101807</v>
      </c>
      <c r="Z78" s="15"/>
    </row>
    <row r="79" spans="1:26">
      <c r="A79" s="10">
        <v>307</v>
      </c>
      <c r="B79" s="10"/>
      <c r="C79" s="15">
        <f t="shared" si="10"/>
        <v>0.9032</v>
      </c>
      <c r="D79" s="15"/>
      <c r="E79" s="15">
        <f t="shared" si="11"/>
        <v>0.95990000000000009</v>
      </c>
      <c r="F79" s="17">
        <v>230761030</v>
      </c>
      <c r="G79" s="15">
        <v>0.8862531976200001</v>
      </c>
      <c r="H79" s="15">
        <f t="shared" si="2"/>
        <v>-1.6946802379999903E-2</v>
      </c>
      <c r="I79" s="29">
        <f t="shared" si="3"/>
        <v>1</v>
      </c>
      <c r="J79" s="15">
        <f t="shared" si="4"/>
        <v>-7.3646802379999987E-2</v>
      </c>
      <c r="K79" s="29">
        <f t="shared" si="5"/>
        <v>1</v>
      </c>
      <c r="M79" s="15" t="str">
        <f t="shared" si="6"/>
        <v/>
      </c>
      <c r="N79" s="29">
        <f t="shared" si="7"/>
        <v>0</v>
      </c>
      <c r="O79" s="15" t="str">
        <f t="shared" si="8"/>
        <v/>
      </c>
      <c r="P79" s="29">
        <f t="shared" si="9"/>
        <v>0</v>
      </c>
      <c r="Q79" s="26">
        <v>4.112889289855957</v>
      </c>
      <c r="Z79" s="15"/>
    </row>
    <row r="80" spans="1:26">
      <c r="A80" s="10">
        <v>307</v>
      </c>
      <c r="B80" s="10"/>
      <c r="C80" s="15">
        <f t="shared" si="10"/>
        <v>0.9032</v>
      </c>
      <c r="D80" s="15"/>
      <c r="E80" s="15">
        <f t="shared" si="11"/>
        <v>0.95990000000000009</v>
      </c>
      <c r="F80" s="17">
        <v>230759959</v>
      </c>
      <c r="G80" s="15">
        <v>0.90881492680473341</v>
      </c>
      <c r="H80" s="15">
        <f t="shared" si="2"/>
        <v>5.6149268047334111E-3</v>
      </c>
      <c r="I80" s="29">
        <f t="shared" si="3"/>
        <v>0</v>
      </c>
      <c r="J80" s="15">
        <f t="shared" si="4"/>
        <v>-5.1085073195266673E-2</v>
      </c>
      <c r="K80" s="29">
        <f t="shared" si="5"/>
        <v>1</v>
      </c>
      <c r="M80" s="15" t="str">
        <f t="shared" si="6"/>
        <v/>
      </c>
      <c r="N80" s="29">
        <f t="shared" si="7"/>
        <v>0</v>
      </c>
      <c r="O80" s="15" t="str">
        <f t="shared" si="8"/>
        <v/>
      </c>
      <c r="P80" s="29">
        <f t="shared" si="9"/>
        <v>0</v>
      </c>
      <c r="Q80" s="26">
        <v>3.5222339630126953</v>
      </c>
      <c r="Z80" s="15"/>
    </row>
    <row r="81" spans="1:26">
      <c r="A81" s="10">
        <v>307</v>
      </c>
      <c r="B81" s="10"/>
      <c r="C81" s="15">
        <f t="shared" si="10"/>
        <v>0.9032</v>
      </c>
      <c r="D81" s="15"/>
      <c r="E81" s="15">
        <f t="shared" si="11"/>
        <v>0.95990000000000009</v>
      </c>
      <c r="F81" s="17">
        <v>230761410</v>
      </c>
      <c r="G81" s="15">
        <v>0.90236277631200013</v>
      </c>
      <c r="H81" s="15">
        <f t="shared" si="2"/>
        <v>-8.3722368799987734E-4</v>
      </c>
      <c r="I81" s="29">
        <f t="shared" si="3"/>
        <v>1</v>
      </c>
      <c r="J81" s="15">
        <f t="shared" si="4"/>
        <v>-5.7537223687999961E-2</v>
      </c>
      <c r="K81" s="29">
        <f t="shared" si="5"/>
        <v>1</v>
      </c>
      <c r="M81" s="15" t="str">
        <f t="shared" si="6"/>
        <v/>
      </c>
      <c r="N81" s="29">
        <f t="shared" si="7"/>
        <v>0</v>
      </c>
      <c r="O81" s="15" t="str">
        <f t="shared" si="8"/>
        <v/>
      </c>
      <c r="P81" s="29">
        <f t="shared" si="9"/>
        <v>0</v>
      </c>
      <c r="Q81" s="26">
        <v>3.5952177047729492</v>
      </c>
      <c r="Z81" s="15"/>
    </row>
    <row r="82" spans="1:26">
      <c r="A82" s="10">
        <v>307</v>
      </c>
      <c r="B82" s="10"/>
      <c r="C82" s="15">
        <f t="shared" si="10"/>
        <v>0.9032</v>
      </c>
      <c r="D82" s="15"/>
      <c r="E82" s="15">
        <f t="shared" si="11"/>
        <v>0.95990000000000009</v>
      </c>
      <c r="F82" s="17">
        <v>230759977</v>
      </c>
      <c r="G82" s="15">
        <v>0.91888608560140006</v>
      </c>
      <c r="H82" s="15">
        <f t="shared" si="2"/>
        <v>1.5686085601400057E-2</v>
      </c>
      <c r="I82" s="29">
        <f t="shared" si="3"/>
        <v>0</v>
      </c>
      <c r="J82" s="15">
        <f t="shared" si="4"/>
        <v>-4.1013914398600027E-2</v>
      </c>
      <c r="K82" s="29">
        <f t="shared" si="5"/>
        <v>1</v>
      </c>
      <c r="M82" s="15" t="str">
        <f t="shared" si="6"/>
        <v/>
      </c>
      <c r="N82" s="29">
        <f t="shared" si="7"/>
        <v>0</v>
      </c>
      <c r="O82" s="15" t="str">
        <f t="shared" si="8"/>
        <v/>
      </c>
      <c r="P82" s="29">
        <f t="shared" si="9"/>
        <v>0</v>
      </c>
      <c r="Q82" s="26">
        <v>3.5643165111541748</v>
      </c>
      <c r="Z82" s="15"/>
    </row>
    <row r="83" spans="1:26">
      <c r="A83" s="10">
        <v>305</v>
      </c>
      <c r="B83" s="10"/>
      <c r="C83" s="15">
        <f t="shared" si="10"/>
        <v>0.90359999999999996</v>
      </c>
      <c r="D83" s="15"/>
      <c r="E83" s="15">
        <f t="shared" si="11"/>
        <v>0.96010000000000006</v>
      </c>
      <c r="F83" s="17">
        <v>230800741</v>
      </c>
      <c r="G83" s="15">
        <v>0.94546192221673331</v>
      </c>
      <c r="H83" s="15">
        <f t="shared" si="2"/>
        <v>4.1861922216733349E-2</v>
      </c>
      <c r="I83" s="29">
        <f t="shared" si="3"/>
        <v>0</v>
      </c>
      <c r="J83" s="15">
        <f t="shared" si="4"/>
        <v>-1.4638077783266756E-2</v>
      </c>
      <c r="K83" s="29">
        <f t="shared" si="5"/>
        <v>1</v>
      </c>
      <c r="M83" s="15" t="str">
        <f t="shared" si="6"/>
        <v/>
      </c>
      <c r="N83" s="29">
        <f t="shared" si="7"/>
        <v>0</v>
      </c>
      <c r="O83" s="15" t="str">
        <f t="shared" si="8"/>
        <v/>
      </c>
      <c r="P83" s="29">
        <f t="shared" si="9"/>
        <v>0</v>
      </c>
      <c r="Q83" s="26">
        <v>3.6071305274963379</v>
      </c>
      <c r="Z83" s="15"/>
    </row>
    <row r="84" spans="1:26">
      <c r="A84" s="10">
        <v>305</v>
      </c>
      <c r="B84" s="10"/>
      <c r="C84" s="15">
        <f t="shared" si="10"/>
        <v>0.90359999999999996</v>
      </c>
      <c r="D84" s="15"/>
      <c r="E84" s="15">
        <f t="shared" si="11"/>
        <v>0.96010000000000006</v>
      </c>
      <c r="F84" s="17">
        <v>230774651</v>
      </c>
      <c r="G84" s="15">
        <v>0.92549815841439997</v>
      </c>
      <c r="H84" s="15">
        <f t="shared" si="2"/>
        <v>2.1898158414400015E-2</v>
      </c>
      <c r="I84" s="29">
        <f t="shared" si="3"/>
        <v>0</v>
      </c>
      <c r="J84" s="15">
        <f t="shared" si="4"/>
        <v>-3.460184158560009E-2</v>
      </c>
      <c r="K84" s="29">
        <f t="shared" si="5"/>
        <v>1</v>
      </c>
      <c r="M84" s="15" t="str">
        <f t="shared" si="6"/>
        <v/>
      </c>
      <c r="N84" s="29">
        <f t="shared" si="7"/>
        <v>0</v>
      </c>
      <c r="O84" s="15" t="str">
        <f t="shared" si="8"/>
        <v/>
      </c>
      <c r="P84" s="29">
        <f t="shared" si="9"/>
        <v>0</v>
      </c>
      <c r="Q84" s="26">
        <v>3.5729579925537109</v>
      </c>
      <c r="Z84" s="15"/>
    </row>
    <row r="85" spans="1:26">
      <c r="A85" s="10">
        <v>297</v>
      </c>
      <c r="B85" s="10"/>
      <c r="C85" s="15">
        <f t="shared" si="10"/>
        <v>0.9052</v>
      </c>
      <c r="D85" s="15"/>
      <c r="E85" s="15">
        <f t="shared" si="11"/>
        <v>0.96090000000000009</v>
      </c>
      <c r="F85" s="17">
        <v>230797541</v>
      </c>
      <c r="G85" s="15">
        <v>0.95715731555250005</v>
      </c>
      <c r="H85" s="15">
        <f t="shared" si="2"/>
        <v>5.195731555250005E-2</v>
      </c>
      <c r="I85" s="29">
        <f t="shared" si="3"/>
        <v>0</v>
      </c>
      <c r="J85" s="15">
        <f t="shared" si="4"/>
        <v>-3.7426844475000332E-3</v>
      </c>
      <c r="K85" s="29">
        <f t="shared" si="5"/>
        <v>1</v>
      </c>
      <c r="M85" s="15" t="str">
        <f t="shared" si="6"/>
        <v/>
      </c>
      <c r="N85" s="29">
        <f t="shared" si="7"/>
        <v>0</v>
      </c>
      <c r="O85" s="15" t="str">
        <f t="shared" si="8"/>
        <v/>
      </c>
      <c r="P85" s="29">
        <f t="shared" si="9"/>
        <v>0</v>
      </c>
      <c r="Q85" s="26">
        <v>3.5751886367797852</v>
      </c>
      <c r="Z85" s="15"/>
    </row>
    <row r="86" spans="1:26">
      <c r="A86" s="10">
        <v>294</v>
      </c>
      <c r="B86" s="10"/>
      <c r="C86" s="15">
        <f t="shared" si="10"/>
        <v>0.90580000000000005</v>
      </c>
      <c r="D86" s="15"/>
      <c r="E86" s="15">
        <f t="shared" si="11"/>
        <v>0.96120000000000005</v>
      </c>
      <c r="F86" s="17">
        <v>230823016</v>
      </c>
      <c r="G86" s="15">
        <v>0.9091745934862</v>
      </c>
      <c r="H86" s="15">
        <f t="shared" si="2"/>
        <v>3.3745934861999505E-3</v>
      </c>
      <c r="I86" s="29">
        <f t="shared" si="3"/>
        <v>0</v>
      </c>
      <c r="J86" s="15">
        <f t="shared" si="4"/>
        <v>-5.2025406513800054E-2</v>
      </c>
      <c r="K86" s="29">
        <f t="shared" si="5"/>
        <v>1</v>
      </c>
      <c r="M86" s="15" t="str">
        <f t="shared" si="6"/>
        <v/>
      </c>
      <c r="N86" s="29">
        <f t="shared" si="7"/>
        <v>0</v>
      </c>
      <c r="O86" s="15" t="str">
        <f t="shared" si="8"/>
        <v/>
      </c>
      <c r="P86" s="29">
        <f t="shared" si="9"/>
        <v>0</v>
      </c>
      <c r="Q86" s="26">
        <v>3.596379280090332</v>
      </c>
      <c r="Z86" s="15"/>
    </row>
    <row r="87" spans="1:26">
      <c r="A87" s="10">
        <v>293</v>
      </c>
      <c r="B87" s="10"/>
      <c r="C87" s="15">
        <f t="shared" si="10"/>
        <v>0.90600000000000003</v>
      </c>
      <c r="D87" s="15"/>
      <c r="E87" s="15">
        <f t="shared" si="11"/>
        <v>0.96130000000000004</v>
      </c>
      <c r="F87" s="17">
        <v>230901363</v>
      </c>
      <c r="G87" s="15">
        <v>0.90528201052650004</v>
      </c>
      <c r="H87" s="15">
        <f t="shared" si="2"/>
        <v>-7.1798947349999143E-4</v>
      </c>
      <c r="I87" s="29">
        <f t="shared" si="3"/>
        <v>1</v>
      </c>
      <c r="J87" s="15">
        <f t="shared" si="4"/>
        <v>-5.6017989473500007E-2</v>
      </c>
      <c r="K87" s="29">
        <f t="shared" si="5"/>
        <v>1</v>
      </c>
      <c r="M87" s="15" t="str">
        <f t="shared" si="6"/>
        <v/>
      </c>
      <c r="N87" s="29">
        <f t="shared" si="7"/>
        <v>0</v>
      </c>
      <c r="O87" s="15" t="str">
        <f t="shared" si="8"/>
        <v/>
      </c>
      <c r="P87" s="29">
        <f t="shared" si="9"/>
        <v>0</v>
      </c>
      <c r="Q87" s="26">
        <v>3.5867288112640381</v>
      </c>
      <c r="Z87" s="15"/>
    </row>
    <row r="88" spans="1:26">
      <c r="A88" s="10">
        <v>293</v>
      </c>
      <c r="B88" s="10"/>
      <c r="C88" s="15">
        <f t="shared" si="10"/>
        <v>0.90600000000000003</v>
      </c>
      <c r="D88" s="15"/>
      <c r="E88" s="15">
        <f t="shared" si="11"/>
        <v>0.96130000000000004</v>
      </c>
      <c r="F88" s="17">
        <v>230833914</v>
      </c>
      <c r="G88" s="15">
        <v>1.0491911560713334</v>
      </c>
      <c r="H88" s="15">
        <f t="shared" si="2"/>
        <v>0.14319115607133337</v>
      </c>
      <c r="I88" s="29">
        <f t="shared" si="3"/>
        <v>0</v>
      </c>
      <c r="J88" s="15">
        <f t="shared" si="4"/>
        <v>8.7891156071333354E-2</v>
      </c>
      <c r="K88" s="29">
        <f t="shared" si="5"/>
        <v>0</v>
      </c>
      <c r="M88" s="15" t="str">
        <f t="shared" si="6"/>
        <v/>
      </c>
      <c r="N88" s="29">
        <f t="shared" si="7"/>
        <v>0</v>
      </c>
      <c r="O88" s="15" t="str">
        <f t="shared" si="8"/>
        <v/>
      </c>
      <c r="P88" s="29">
        <f t="shared" si="9"/>
        <v>0</v>
      </c>
      <c r="Q88" s="26">
        <v>3.6243150234222412</v>
      </c>
      <c r="Z88" s="15"/>
    </row>
    <row r="89" spans="1:26">
      <c r="A89" s="10">
        <v>286</v>
      </c>
      <c r="B89" s="10"/>
      <c r="C89" s="15">
        <f t="shared" si="10"/>
        <v>0.90739999999999998</v>
      </c>
      <c r="D89" s="15"/>
      <c r="E89" s="15">
        <f t="shared" si="11"/>
        <v>0.96200000000000008</v>
      </c>
      <c r="F89" s="17">
        <v>230891963</v>
      </c>
      <c r="G89" s="15">
        <v>0.92800144807483331</v>
      </c>
      <c r="H89" s="15">
        <f t="shared" si="2"/>
        <v>2.0601448074833328E-2</v>
      </c>
      <c r="I89" s="29">
        <f t="shared" si="3"/>
        <v>0</v>
      </c>
      <c r="J89" s="15">
        <f t="shared" si="4"/>
        <v>-3.3998551925166764E-2</v>
      </c>
      <c r="K89" s="29">
        <f t="shared" si="5"/>
        <v>1</v>
      </c>
      <c r="M89" s="15" t="str">
        <f t="shared" si="6"/>
        <v/>
      </c>
      <c r="N89" s="29">
        <f t="shared" si="7"/>
        <v>0</v>
      </c>
      <c r="O89" s="15" t="str">
        <f t="shared" si="8"/>
        <v/>
      </c>
      <c r="P89" s="29">
        <f t="shared" si="9"/>
        <v>0</v>
      </c>
      <c r="Q89" s="26">
        <v>3.6048808097839355</v>
      </c>
      <c r="Z89" s="15"/>
    </row>
    <row r="90" spans="1:26">
      <c r="A90" s="10">
        <v>286</v>
      </c>
      <c r="B90" s="10"/>
      <c r="C90" s="15">
        <f t="shared" si="10"/>
        <v>0.90739999999999998</v>
      </c>
      <c r="D90" s="15"/>
      <c r="E90" s="15">
        <f t="shared" si="11"/>
        <v>0.96200000000000008</v>
      </c>
      <c r="F90" s="17">
        <v>230823748</v>
      </c>
      <c r="G90" s="15">
        <v>0.92483580934766674</v>
      </c>
      <c r="H90" s="15">
        <f t="shared" si="2"/>
        <v>1.7435809347666753E-2</v>
      </c>
      <c r="I90" s="29">
        <f t="shared" si="3"/>
        <v>0</v>
      </c>
      <c r="J90" s="15">
        <f t="shared" si="4"/>
        <v>-3.716419065233334E-2</v>
      </c>
      <c r="K90" s="29">
        <f t="shared" si="5"/>
        <v>1</v>
      </c>
      <c r="M90" s="15" t="str">
        <f t="shared" si="6"/>
        <v/>
      </c>
      <c r="N90" s="29">
        <f t="shared" si="7"/>
        <v>0</v>
      </c>
      <c r="O90" s="15" t="str">
        <f t="shared" si="8"/>
        <v/>
      </c>
      <c r="P90" s="29">
        <f t="shared" si="9"/>
        <v>0</v>
      </c>
      <c r="Q90" s="26">
        <v>3.9974379539489746</v>
      </c>
      <c r="Z90" s="15"/>
    </row>
    <row r="91" spans="1:26">
      <c r="A91" s="10">
        <v>285</v>
      </c>
      <c r="B91" s="10"/>
      <c r="C91" s="15">
        <f t="shared" si="10"/>
        <v>0.90759999999999996</v>
      </c>
      <c r="D91" s="15"/>
      <c r="E91" s="15">
        <f t="shared" si="11"/>
        <v>0.96210000000000007</v>
      </c>
      <c r="F91" s="17">
        <v>230822187</v>
      </c>
      <c r="G91" s="15">
        <v>0.87829039748573334</v>
      </c>
      <c r="H91" s="15">
        <f t="shared" si="2"/>
        <v>-2.9309602514266619E-2</v>
      </c>
      <c r="I91" s="29">
        <f t="shared" si="3"/>
        <v>1</v>
      </c>
      <c r="J91" s="15">
        <f t="shared" si="4"/>
        <v>-8.3809602514266723E-2</v>
      </c>
      <c r="K91" s="29">
        <f t="shared" si="5"/>
        <v>1</v>
      </c>
      <c r="M91" s="15" t="str">
        <f t="shared" si="6"/>
        <v/>
      </c>
      <c r="N91" s="29">
        <f t="shared" si="7"/>
        <v>0</v>
      </c>
      <c r="O91" s="15" t="str">
        <f t="shared" si="8"/>
        <v/>
      </c>
      <c r="P91" s="29">
        <f t="shared" si="9"/>
        <v>0</v>
      </c>
      <c r="Q91" s="26">
        <v>4.133509635925293</v>
      </c>
      <c r="Z91" s="15"/>
    </row>
    <row r="92" spans="1:26">
      <c r="A92" s="10">
        <v>285</v>
      </c>
      <c r="B92" s="10"/>
      <c r="C92" s="15">
        <f t="shared" si="10"/>
        <v>0.90759999999999996</v>
      </c>
      <c r="D92" s="15"/>
      <c r="E92" s="15">
        <f t="shared" si="11"/>
        <v>0.96210000000000007</v>
      </c>
      <c r="F92" s="17">
        <v>230969783</v>
      </c>
      <c r="G92" s="15">
        <v>0.90264593091860001</v>
      </c>
      <c r="H92" s="15">
        <f t="shared" si="2"/>
        <v>-4.9540690813999477E-3</v>
      </c>
      <c r="I92" s="29">
        <f t="shared" si="3"/>
        <v>1</v>
      </c>
      <c r="J92" s="15">
        <f t="shared" si="4"/>
        <v>-5.9454069081400052E-2</v>
      </c>
      <c r="K92" s="29">
        <f t="shared" si="5"/>
        <v>1</v>
      </c>
      <c r="M92" s="15" t="str">
        <f t="shared" si="6"/>
        <v/>
      </c>
      <c r="N92" s="29">
        <f t="shared" si="7"/>
        <v>0</v>
      </c>
      <c r="O92" s="15" t="str">
        <f t="shared" si="8"/>
        <v/>
      </c>
      <c r="P92" s="29">
        <f t="shared" si="9"/>
        <v>0</v>
      </c>
      <c r="Q92" s="26">
        <v>3.5469422340393066</v>
      </c>
      <c r="Z92" s="15"/>
    </row>
    <row r="93" spans="1:26">
      <c r="A93" s="10">
        <v>280</v>
      </c>
      <c r="B93" s="10"/>
      <c r="C93" s="15">
        <f t="shared" si="10"/>
        <v>0.90859999999999996</v>
      </c>
      <c r="D93" s="15"/>
      <c r="E93" s="15">
        <f t="shared" si="11"/>
        <v>0.96260000000000001</v>
      </c>
      <c r="F93" s="17">
        <v>230944887</v>
      </c>
      <c r="G93" s="15">
        <v>0.9873011204158334</v>
      </c>
      <c r="H93" s="15">
        <f t="shared" si="2"/>
        <v>7.8701120415833437E-2</v>
      </c>
      <c r="I93" s="29">
        <f t="shared" si="3"/>
        <v>0</v>
      </c>
      <c r="J93" s="15">
        <f t="shared" si="4"/>
        <v>2.4701120415833389E-2</v>
      </c>
      <c r="K93" s="29">
        <f t="shared" si="5"/>
        <v>0</v>
      </c>
      <c r="M93" s="15" t="str">
        <f t="shared" si="6"/>
        <v/>
      </c>
      <c r="N93" s="29">
        <f t="shared" si="7"/>
        <v>0</v>
      </c>
      <c r="O93" s="15" t="str">
        <f t="shared" si="8"/>
        <v/>
      </c>
      <c r="P93" s="29">
        <f t="shared" si="9"/>
        <v>0</v>
      </c>
      <c r="Q93" s="26">
        <v>3.4082140922546387</v>
      </c>
      <c r="Z93" s="15"/>
    </row>
    <row r="94" spans="1:26">
      <c r="A94">
        <v>278</v>
      </c>
      <c r="B94" s="10"/>
      <c r="C94" s="15">
        <f t="shared" si="10"/>
        <v>0.90900000000000003</v>
      </c>
      <c r="D94" s="15"/>
      <c r="E94" s="15">
        <f t="shared" si="11"/>
        <v>0.96279999999999999</v>
      </c>
      <c r="F94" s="17">
        <v>230826187</v>
      </c>
      <c r="G94" s="15">
        <v>0.98038317302120004</v>
      </c>
      <c r="H94" s="15">
        <f t="shared" si="2"/>
        <v>7.1383173021200008E-2</v>
      </c>
      <c r="I94" s="29">
        <f t="shared" si="3"/>
        <v>0</v>
      </c>
      <c r="J94" s="15">
        <f t="shared" si="4"/>
        <v>1.7583173021200049E-2</v>
      </c>
      <c r="K94" s="29">
        <f t="shared" si="5"/>
        <v>0</v>
      </c>
      <c r="M94" s="15" t="str">
        <f t="shared" si="6"/>
        <v/>
      </c>
      <c r="N94" s="29">
        <f t="shared" si="7"/>
        <v>0</v>
      </c>
      <c r="O94" s="15" t="str">
        <f t="shared" si="8"/>
        <v/>
      </c>
      <c r="P94" s="29">
        <f t="shared" si="9"/>
        <v>0</v>
      </c>
      <c r="Q94" s="26">
        <v>3.5113131999969482</v>
      </c>
      <c r="Z94" s="15"/>
    </row>
    <row r="95" spans="1:26">
      <c r="A95">
        <v>273</v>
      </c>
      <c r="B95" s="10"/>
      <c r="C95" s="15">
        <f t="shared" si="10"/>
        <v>0.91</v>
      </c>
      <c r="D95" s="15"/>
      <c r="E95" s="15">
        <f t="shared" si="11"/>
        <v>0.96330000000000005</v>
      </c>
      <c r="F95" s="17">
        <v>230890810</v>
      </c>
      <c r="G95" s="15">
        <v>1.0586330857144333</v>
      </c>
      <c r="H95" s="15">
        <f t="shared" si="2"/>
        <v>0.14863308571443323</v>
      </c>
      <c r="I95" s="29">
        <f t="shared" si="3"/>
        <v>0</v>
      </c>
      <c r="J95" s="15">
        <f t="shared" si="4"/>
        <v>9.5333085714433219E-2</v>
      </c>
      <c r="K95" s="29">
        <f t="shared" si="5"/>
        <v>0</v>
      </c>
      <c r="M95" s="15" t="str">
        <f t="shared" si="6"/>
        <v/>
      </c>
      <c r="N95" s="29">
        <f t="shared" si="7"/>
        <v>0</v>
      </c>
      <c r="O95" s="15" t="str">
        <f t="shared" si="8"/>
        <v/>
      </c>
      <c r="P95" s="29">
        <f t="shared" si="9"/>
        <v>0</v>
      </c>
      <c r="Q95" s="26">
        <v>3.7124505043029785</v>
      </c>
      <c r="Z95" s="15"/>
    </row>
    <row r="96" spans="1:26">
      <c r="A96">
        <v>268</v>
      </c>
      <c r="B96" s="10"/>
      <c r="C96" s="15">
        <f t="shared" si="10"/>
        <v>0.91100000000000003</v>
      </c>
      <c r="D96" s="15"/>
      <c r="E96" s="15">
        <f t="shared" si="11"/>
        <v>0.96379999999999999</v>
      </c>
      <c r="F96" s="17">
        <v>230938659</v>
      </c>
      <c r="G96" s="15">
        <v>0.93051194786113334</v>
      </c>
      <c r="H96" s="15">
        <f t="shared" si="2"/>
        <v>1.9511947861133305E-2</v>
      </c>
      <c r="I96" s="29">
        <f t="shared" si="3"/>
        <v>0</v>
      </c>
      <c r="J96" s="15">
        <f t="shared" si="4"/>
        <v>-3.3288052138866653E-2</v>
      </c>
      <c r="K96" s="29">
        <f t="shared" si="5"/>
        <v>1</v>
      </c>
      <c r="M96" s="15" t="str">
        <f t="shared" si="6"/>
        <v/>
      </c>
      <c r="N96" s="29">
        <f t="shared" si="7"/>
        <v>0</v>
      </c>
      <c r="O96" s="15" t="str">
        <f t="shared" si="8"/>
        <v/>
      </c>
      <c r="P96" s="29">
        <f t="shared" si="9"/>
        <v>0</v>
      </c>
      <c r="Q96" s="26">
        <v>3.9965288639068604</v>
      </c>
      <c r="Z96" s="15"/>
    </row>
    <row r="97" spans="1:26">
      <c r="A97">
        <v>268</v>
      </c>
      <c r="B97" s="10"/>
      <c r="C97" s="15">
        <f t="shared" si="10"/>
        <v>0.91100000000000003</v>
      </c>
      <c r="D97" s="15"/>
      <c r="E97" s="15">
        <f t="shared" si="11"/>
        <v>0.96379999999999999</v>
      </c>
      <c r="F97" s="17">
        <v>231023691</v>
      </c>
      <c r="G97" s="15">
        <v>0.86663489953969997</v>
      </c>
      <c r="H97" s="15">
        <f t="shared" si="2"/>
        <v>-4.4365100460300066E-2</v>
      </c>
      <c r="I97" s="29">
        <f t="shared" si="3"/>
        <v>1</v>
      </c>
      <c r="J97" s="15">
        <f t="shared" si="4"/>
        <v>-9.7165100460300025E-2</v>
      </c>
      <c r="K97" s="29">
        <f t="shared" si="5"/>
        <v>1</v>
      </c>
      <c r="M97" s="15" t="str">
        <f t="shared" si="6"/>
        <v/>
      </c>
      <c r="N97" s="29">
        <f t="shared" si="7"/>
        <v>0</v>
      </c>
      <c r="O97" s="15" t="str">
        <f t="shared" si="8"/>
        <v/>
      </c>
      <c r="P97" s="29">
        <f t="shared" si="9"/>
        <v>0</v>
      </c>
      <c r="Q97" s="26">
        <v>4.0720677375793457</v>
      </c>
      <c r="Z97" s="15"/>
    </row>
    <row r="98" spans="1:26">
      <c r="A98">
        <v>268</v>
      </c>
      <c r="B98" s="10"/>
      <c r="C98" s="15">
        <f t="shared" si="10"/>
        <v>0.91100000000000003</v>
      </c>
      <c r="D98" s="15"/>
      <c r="E98" s="15">
        <f t="shared" si="11"/>
        <v>0.96379999999999999</v>
      </c>
      <c r="F98" s="17">
        <v>231023671</v>
      </c>
      <c r="G98" s="15">
        <v>0.9112740601067667</v>
      </c>
      <c r="H98" s="15">
        <f t="shared" si="2"/>
        <v>2.7406010676667147E-4</v>
      </c>
      <c r="I98" s="29">
        <f t="shared" si="3"/>
        <v>0</v>
      </c>
      <c r="J98" s="15">
        <f t="shared" si="4"/>
        <v>-5.2525939893233287E-2</v>
      </c>
      <c r="K98" s="29">
        <f t="shared" si="5"/>
        <v>1</v>
      </c>
      <c r="M98" s="15" t="str">
        <f t="shared" si="6"/>
        <v/>
      </c>
      <c r="N98" s="29">
        <f t="shared" si="7"/>
        <v>0</v>
      </c>
      <c r="O98" s="15" t="str">
        <f t="shared" si="8"/>
        <v/>
      </c>
      <c r="P98" s="29">
        <f t="shared" si="9"/>
        <v>0</v>
      </c>
      <c r="Q98" s="26">
        <v>3.9578187465667725</v>
      </c>
      <c r="Z98" s="15"/>
    </row>
    <row r="99" spans="1:26">
      <c r="A99">
        <v>259</v>
      </c>
      <c r="B99" s="10"/>
      <c r="C99" s="15">
        <f t="shared" si="10"/>
        <v>0.91280000000000006</v>
      </c>
      <c r="D99" s="15"/>
      <c r="E99" s="15">
        <f t="shared" si="11"/>
        <v>0.9647</v>
      </c>
      <c r="F99" s="17">
        <v>231025162</v>
      </c>
      <c r="G99" s="15">
        <v>0.92222323949120011</v>
      </c>
      <c r="H99" s="15">
        <f t="shared" si="2"/>
        <v>9.4232394912000528E-3</v>
      </c>
      <c r="I99" s="29">
        <f t="shared" si="3"/>
        <v>0</v>
      </c>
      <c r="J99" s="15">
        <f t="shared" si="4"/>
        <v>-4.2476760508799893E-2</v>
      </c>
      <c r="K99" s="29">
        <f t="shared" si="5"/>
        <v>1</v>
      </c>
      <c r="M99" s="15" t="str">
        <f t="shared" si="6"/>
        <v/>
      </c>
      <c r="N99" s="29">
        <f t="shared" si="7"/>
        <v>0</v>
      </c>
      <c r="O99" s="15" t="str">
        <f t="shared" si="8"/>
        <v/>
      </c>
      <c r="P99" s="29">
        <f t="shared" si="9"/>
        <v>0</v>
      </c>
      <c r="Q99" s="26">
        <v>4.0487833023071289</v>
      </c>
      <c r="Z99" s="15"/>
    </row>
    <row r="100" spans="1:26">
      <c r="A100">
        <v>259</v>
      </c>
      <c r="B100" s="10"/>
      <c r="C100" s="15">
        <f t="shared" si="10"/>
        <v>0.91280000000000006</v>
      </c>
      <c r="D100" s="15"/>
      <c r="E100" s="15">
        <f t="shared" si="11"/>
        <v>0.9647</v>
      </c>
      <c r="F100" s="17">
        <v>231025137</v>
      </c>
      <c r="G100" s="15">
        <v>0.91496366312523336</v>
      </c>
      <c r="H100" s="15">
        <f t="shared" si="2"/>
        <v>2.1636631252333061E-3</v>
      </c>
      <c r="I100" s="29">
        <f t="shared" si="3"/>
        <v>0</v>
      </c>
      <c r="J100" s="15">
        <f t="shared" si="4"/>
        <v>-4.973633687476664E-2</v>
      </c>
      <c r="K100" s="29">
        <f t="shared" si="5"/>
        <v>1</v>
      </c>
      <c r="M100" s="15" t="str">
        <f t="shared" si="6"/>
        <v/>
      </c>
      <c r="N100" s="29">
        <f t="shared" si="7"/>
        <v>0</v>
      </c>
      <c r="O100" s="15" t="str">
        <f t="shared" si="8"/>
        <v/>
      </c>
      <c r="P100" s="29">
        <f t="shared" si="9"/>
        <v>0</v>
      </c>
      <c r="Q100" s="26">
        <v>4.0541882514953613</v>
      </c>
      <c r="Z100" s="15"/>
    </row>
    <row r="101" spans="1:26">
      <c r="A101">
        <v>256</v>
      </c>
      <c r="B101" s="10"/>
      <c r="C101" s="15">
        <f t="shared" si="10"/>
        <v>0.91339999999999999</v>
      </c>
      <c r="D101" s="15"/>
      <c r="E101" s="15">
        <f t="shared" si="11"/>
        <v>0.96500000000000008</v>
      </c>
      <c r="F101" s="17">
        <v>230800238</v>
      </c>
      <c r="G101" s="15">
        <v>1.0534500601130001</v>
      </c>
      <c r="H101" s="15">
        <f t="shared" si="2"/>
        <v>0.14005006011300014</v>
      </c>
      <c r="I101" s="29">
        <f t="shared" si="3"/>
        <v>0</v>
      </c>
      <c r="J101" s="15">
        <f t="shared" si="4"/>
        <v>8.8450060113000051E-2</v>
      </c>
      <c r="K101" s="29">
        <f t="shared" si="5"/>
        <v>0</v>
      </c>
      <c r="M101" s="15" t="str">
        <f t="shared" si="6"/>
        <v/>
      </c>
      <c r="N101" s="29">
        <f t="shared" si="7"/>
        <v>0</v>
      </c>
      <c r="O101" s="15" t="str">
        <f t="shared" si="8"/>
        <v/>
      </c>
      <c r="P101" s="29">
        <f t="shared" si="9"/>
        <v>0</v>
      </c>
      <c r="Q101" s="26">
        <v>3.4850854873657227</v>
      </c>
      <c r="Z101" s="15"/>
    </row>
    <row r="102" spans="1:26">
      <c r="A102">
        <v>255</v>
      </c>
      <c r="B102" s="10"/>
      <c r="C102" s="15">
        <f t="shared" si="10"/>
        <v>0.91359999999999997</v>
      </c>
      <c r="D102" s="15"/>
      <c r="E102" s="15">
        <f t="shared" si="11"/>
        <v>0.96510000000000007</v>
      </c>
      <c r="F102" s="17">
        <v>231001719</v>
      </c>
      <c r="G102" s="15">
        <v>0.87917271957800003</v>
      </c>
      <c r="H102" s="15">
        <f t="shared" si="2"/>
        <v>-3.442728042199994E-2</v>
      </c>
      <c r="I102" s="29">
        <f t="shared" si="3"/>
        <v>1</v>
      </c>
      <c r="J102" s="15">
        <f t="shared" si="4"/>
        <v>-8.5927280422000041E-2</v>
      </c>
      <c r="K102" s="29">
        <f t="shared" si="5"/>
        <v>1</v>
      </c>
      <c r="M102" s="15" t="str">
        <f t="shared" si="6"/>
        <v/>
      </c>
      <c r="N102" s="29">
        <f t="shared" si="7"/>
        <v>0</v>
      </c>
      <c r="O102" s="15" t="str">
        <f t="shared" si="8"/>
        <v/>
      </c>
      <c r="P102" s="29">
        <f t="shared" si="9"/>
        <v>0</v>
      </c>
      <c r="Q102" s="26">
        <v>3.9020810127258301</v>
      </c>
      <c r="Z102" s="15"/>
    </row>
    <row r="103" spans="1:26">
      <c r="A103">
        <v>252</v>
      </c>
      <c r="B103" s="10"/>
      <c r="C103" s="15">
        <f t="shared" si="10"/>
        <v>0.91420000000000001</v>
      </c>
      <c r="D103" s="15"/>
      <c r="E103" s="15">
        <f t="shared" si="11"/>
        <v>0.96540000000000004</v>
      </c>
      <c r="F103" s="17">
        <v>231023831</v>
      </c>
      <c r="G103" s="15">
        <v>0.93805086607376664</v>
      </c>
      <c r="H103" s="15">
        <f t="shared" si="2"/>
        <v>2.385086607376663E-2</v>
      </c>
      <c r="I103" s="29">
        <f t="shared" si="3"/>
        <v>0</v>
      </c>
      <c r="J103" s="15">
        <f t="shared" si="4"/>
        <v>-2.7349133926233393E-2</v>
      </c>
      <c r="K103" s="29">
        <f t="shared" si="5"/>
        <v>1</v>
      </c>
      <c r="M103" s="15" t="str">
        <f t="shared" si="6"/>
        <v/>
      </c>
      <c r="N103" s="29">
        <f t="shared" si="7"/>
        <v>0</v>
      </c>
      <c r="O103" s="15" t="str">
        <f t="shared" si="8"/>
        <v/>
      </c>
      <c r="P103" s="29">
        <f t="shared" si="9"/>
        <v>0</v>
      </c>
      <c r="Q103" s="26">
        <v>4.0540623664855957</v>
      </c>
      <c r="Z103" s="15"/>
    </row>
    <row r="104" spans="1:26">
      <c r="A104">
        <v>251</v>
      </c>
      <c r="B104" s="10"/>
      <c r="C104" s="15">
        <f t="shared" si="10"/>
        <v>0.91439999999999999</v>
      </c>
      <c r="D104" s="15"/>
      <c r="E104" s="15">
        <f t="shared" si="11"/>
        <v>0.96550000000000002</v>
      </c>
      <c r="F104" s="17">
        <v>230800227</v>
      </c>
      <c r="G104" s="15">
        <v>1.0443312946639667</v>
      </c>
      <c r="H104" s="15">
        <f t="shared" si="2"/>
        <v>0.12993129466396669</v>
      </c>
      <c r="I104" s="29">
        <f t="shared" si="3"/>
        <v>0</v>
      </c>
      <c r="J104" s="15">
        <f t="shared" si="4"/>
        <v>7.8831294663966656E-2</v>
      </c>
      <c r="K104" s="29">
        <f t="shared" si="5"/>
        <v>0</v>
      </c>
      <c r="M104" s="15" t="str">
        <f t="shared" si="6"/>
        <v/>
      </c>
      <c r="N104" s="29">
        <f t="shared" si="7"/>
        <v>0</v>
      </c>
      <c r="O104" s="15" t="str">
        <f t="shared" si="8"/>
        <v/>
      </c>
      <c r="P104" s="29">
        <f t="shared" si="9"/>
        <v>0</v>
      </c>
      <c r="Q104" s="26">
        <v>4.0302639007568359</v>
      </c>
      <c r="Z104" s="15"/>
    </row>
    <row r="105" spans="1:26">
      <c r="A105">
        <v>250</v>
      </c>
      <c r="B105" s="10"/>
      <c r="C105" s="15">
        <f t="shared" si="10"/>
        <v>0.91459999999999997</v>
      </c>
      <c r="D105" s="15"/>
      <c r="E105" s="15">
        <f t="shared" si="11"/>
        <v>0.96560000000000001</v>
      </c>
      <c r="F105" s="17">
        <v>231039727</v>
      </c>
      <c r="G105" s="15">
        <v>0.91596693619943337</v>
      </c>
      <c r="H105" s="15">
        <f t="shared" si="2"/>
        <v>1.3669361994333995E-3</v>
      </c>
      <c r="I105" s="29">
        <f t="shared" si="3"/>
        <v>0</v>
      </c>
      <c r="J105" s="15">
        <f t="shared" si="4"/>
        <v>-4.9633063800566646E-2</v>
      </c>
      <c r="K105" s="29">
        <f t="shared" si="5"/>
        <v>1</v>
      </c>
      <c r="M105" s="15" t="str">
        <f t="shared" si="6"/>
        <v/>
      </c>
      <c r="N105" s="29">
        <f t="shared" si="7"/>
        <v>0</v>
      </c>
      <c r="O105" s="15" t="str">
        <f t="shared" si="8"/>
        <v/>
      </c>
      <c r="P105" s="29">
        <f t="shared" si="9"/>
        <v>0</v>
      </c>
      <c r="Q105" s="26">
        <v>3.5770618915557861</v>
      </c>
      <c r="Z105" s="15"/>
    </row>
    <row r="106" spans="1:26">
      <c r="A106">
        <v>250</v>
      </c>
      <c r="B106" s="10"/>
      <c r="C106" s="15">
        <f t="shared" si="10"/>
        <v>0.91459999999999997</v>
      </c>
      <c r="D106" s="15"/>
      <c r="E106" s="15">
        <f t="shared" si="11"/>
        <v>0.96560000000000001</v>
      </c>
      <c r="F106" s="17">
        <v>231114797</v>
      </c>
      <c r="G106" s="15">
        <v>0.9422968025523667</v>
      </c>
      <c r="H106" s="15">
        <f t="shared" si="2"/>
        <v>2.7696802552366728E-2</v>
      </c>
      <c r="I106" s="29">
        <f t="shared" si="3"/>
        <v>0</v>
      </c>
      <c r="J106" s="15">
        <f t="shared" si="4"/>
        <v>-2.3303197447633317E-2</v>
      </c>
      <c r="K106" s="29">
        <f t="shared" si="5"/>
        <v>1</v>
      </c>
      <c r="M106" s="15" t="str">
        <f t="shared" si="6"/>
        <v/>
      </c>
      <c r="N106" s="29">
        <f t="shared" si="7"/>
        <v>0</v>
      </c>
      <c r="O106" s="15" t="str">
        <f t="shared" si="8"/>
        <v/>
      </c>
      <c r="P106" s="29">
        <f t="shared" si="9"/>
        <v>0</v>
      </c>
      <c r="Q106" s="26">
        <v>3.5680267810821533</v>
      </c>
      <c r="Z106" s="15"/>
    </row>
    <row r="107" spans="1:26">
      <c r="A107">
        <v>245</v>
      </c>
      <c r="B107" s="10"/>
      <c r="C107" s="15">
        <f t="shared" si="10"/>
        <v>0.91559999999999997</v>
      </c>
      <c r="D107" s="15"/>
      <c r="E107" s="15">
        <f t="shared" si="11"/>
        <v>0.96610000000000007</v>
      </c>
      <c r="F107" s="17"/>
      <c r="G107" s="15"/>
      <c r="H107" s="15" t="str">
        <f t="shared" si="2"/>
        <v/>
      </c>
      <c r="I107" s="29">
        <f t="shared" si="3"/>
        <v>0</v>
      </c>
      <c r="J107" s="15" t="str">
        <f t="shared" si="4"/>
        <v/>
      </c>
      <c r="K107" s="29">
        <f t="shared" si="5"/>
        <v>0</v>
      </c>
      <c r="M107" s="15" t="str">
        <f t="shared" si="6"/>
        <v/>
      </c>
      <c r="N107" s="29">
        <f t="shared" si="7"/>
        <v>0</v>
      </c>
      <c r="O107" s="15" t="str">
        <f t="shared" si="8"/>
        <v/>
      </c>
      <c r="P107" s="29">
        <f t="shared" si="9"/>
        <v>0</v>
      </c>
      <c r="Q107" s="26"/>
      <c r="Z107" s="15"/>
    </row>
    <row r="108" spans="1:26">
      <c r="A108">
        <v>245</v>
      </c>
      <c r="B108" s="10"/>
      <c r="C108" s="15">
        <f t="shared" si="10"/>
        <v>0.91559999999999997</v>
      </c>
      <c r="D108" s="15"/>
      <c r="E108" s="15">
        <f t="shared" si="11"/>
        <v>0.96610000000000007</v>
      </c>
      <c r="F108" s="17"/>
      <c r="G108" s="15"/>
      <c r="H108" s="15" t="str">
        <f t="shared" si="2"/>
        <v/>
      </c>
      <c r="I108" s="29">
        <f t="shared" si="3"/>
        <v>0</v>
      </c>
      <c r="J108" s="15" t="str">
        <f t="shared" si="4"/>
        <v/>
      </c>
      <c r="K108" s="29">
        <f t="shared" si="5"/>
        <v>0</v>
      </c>
      <c r="M108" s="15" t="str">
        <f t="shared" si="6"/>
        <v/>
      </c>
      <c r="N108" s="29">
        <f t="shared" si="7"/>
        <v>0</v>
      </c>
      <c r="O108" s="15" t="str">
        <f t="shared" si="8"/>
        <v/>
      </c>
      <c r="P108" s="29">
        <f t="shared" si="9"/>
        <v>0</v>
      </c>
      <c r="Q108" s="26"/>
      <c r="Z108" s="15"/>
    </row>
    <row r="109" spans="1:26">
      <c r="A109">
        <v>243</v>
      </c>
      <c r="B109" s="10"/>
      <c r="C109" s="15">
        <f t="shared" si="10"/>
        <v>0.91600000000000004</v>
      </c>
      <c r="D109" s="15"/>
      <c r="E109" s="15">
        <f t="shared" si="11"/>
        <v>0.96630000000000005</v>
      </c>
      <c r="F109" s="17"/>
      <c r="G109" s="15"/>
      <c r="H109" s="15" t="str">
        <f t="shared" si="2"/>
        <v/>
      </c>
      <c r="I109" s="29">
        <f t="shared" si="3"/>
        <v>0</v>
      </c>
      <c r="J109" s="15" t="str">
        <f t="shared" si="4"/>
        <v/>
      </c>
      <c r="K109" s="29">
        <f t="shared" si="5"/>
        <v>0</v>
      </c>
      <c r="M109" s="15" t="str">
        <f t="shared" si="6"/>
        <v/>
      </c>
      <c r="N109" s="29">
        <f t="shared" si="7"/>
        <v>0</v>
      </c>
      <c r="O109" s="15" t="str">
        <f t="shared" si="8"/>
        <v/>
      </c>
      <c r="P109" s="29">
        <f t="shared" si="9"/>
        <v>0</v>
      </c>
      <c r="Q109" s="26"/>
      <c r="Z109" s="15"/>
    </row>
    <row r="110" spans="1:26">
      <c r="A110">
        <v>243</v>
      </c>
      <c r="B110" s="10"/>
      <c r="C110" s="15">
        <f t="shared" si="10"/>
        <v>0.91600000000000004</v>
      </c>
      <c r="D110" s="15"/>
      <c r="E110" s="15">
        <f t="shared" si="11"/>
        <v>0.96630000000000005</v>
      </c>
      <c r="F110" s="17">
        <v>231166874</v>
      </c>
      <c r="G110" s="15">
        <v>1.0449638534621666</v>
      </c>
      <c r="H110" s="15">
        <f t="shared" si="2"/>
        <v>0.12896385346216654</v>
      </c>
      <c r="I110" s="29">
        <f t="shared" ref="I110:I173" si="12">IF(H110&lt;0,1,0)</f>
        <v>0</v>
      </c>
      <c r="J110" s="15">
        <f t="shared" si="4"/>
        <v>7.8663853462166533E-2</v>
      </c>
      <c r="K110" s="29">
        <f t="shared" si="5"/>
        <v>0</v>
      </c>
      <c r="M110" s="15" t="str">
        <f t="shared" si="6"/>
        <v/>
      </c>
      <c r="N110" s="29">
        <f t="shared" si="7"/>
        <v>0</v>
      </c>
      <c r="O110" s="15" t="str">
        <f t="shared" si="8"/>
        <v/>
      </c>
      <c r="P110" s="29">
        <f t="shared" si="9"/>
        <v>0</v>
      </c>
      <c r="Q110" s="26">
        <v>3.4721388816833496</v>
      </c>
      <c r="Z110" s="15"/>
    </row>
    <row r="111" spans="1:26">
      <c r="A111">
        <v>242</v>
      </c>
      <c r="B111" s="10"/>
      <c r="C111" s="15">
        <f t="shared" si="10"/>
        <v>0.91620000000000001</v>
      </c>
      <c r="D111" s="15"/>
      <c r="E111" s="15">
        <f t="shared" si="11"/>
        <v>0.96640000000000004</v>
      </c>
      <c r="F111" s="17">
        <v>231166292</v>
      </c>
      <c r="G111" s="15">
        <v>1.0006618995812333</v>
      </c>
      <c r="H111" s="15">
        <f t="shared" si="2"/>
        <v>8.4461899581233291E-2</v>
      </c>
      <c r="I111" s="29">
        <f t="shared" si="12"/>
        <v>0</v>
      </c>
      <c r="J111" s="15">
        <f t="shared" si="4"/>
        <v>3.4261899581233268E-2</v>
      </c>
      <c r="K111" s="29">
        <f t="shared" si="5"/>
        <v>0</v>
      </c>
      <c r="M111" s="15" t="str">
        <f t="shared" si="6"/>
        <v/>
      </c>
      <c r="N111" s="29">
        <f t="shared" si="7"/>
        <v>0</v>
      </c>
      <c r="O111" s="15" t="str">
        <f t="shared" si="8"/>
        <v/>
      </c>
      <c r="P111" s="29">
        <f t="shared" si="9"/>
        <v>0</v>
      </c>
      <c r="Q111" s="26">
        <v>2.5181574821472168</v>
      </c>
      <c r="Z111" s="15"/>
    </row>
    <row r="112" spans="1:26">
      <c r="A112">
        <v>242</v>
      </c>
      <c r="B112" s="10"/>
      <c r="C112" s="15">
        <f t="shared" si="10"/>
        <v>0.91620000000000001</v>
      </c>
      <c r="D112" s="15"/>
      <c r="E112" s="15">
        <f t="shared" si="11"/>
        <v>0.96640000000000004</v>
      </c>
      <c r="F112" s="17">
        <v>230844195</v>
      </c>
      <c r="G112" s="15">
        <v>0.97563517069473327</v>
      </c>
      <c r="H112" s="15">
        <f t="shared" si="2"/>
        <v>5.9435170694733253E-2</v>
      </c>
      <c r="I112" s="29">
        <f t="shared" si="12"/>
        <v>0</v>
      </c>
      <c r="J112" s="15">
        <f t="shared" si="4"/>
        <v>9.2351706947332302E-3</v>
      </c>
      <c r="K112" s="29">
        <f t="shared" si="5"/>
        <v>0</v>
      </c>
      <c r="M112" s="15" t="str">
        <f t="shared" si="6"/>
        <v/>
      </c>
      <c r="N112" s="29">
        <f t="shared" si="7"/>
        <v>0</v>
      </c>
      <c r="O112" s="15" t="str">
        <f t="shared" si="8"/>
        <v/>
      </c>
      <c r="P112" s="29">
        <f t="shared" si="9"/>
        <v>0</v>
      </c>
      <c r="Q112" s="26">
        <v>3.5352132320404053</v>
      </c>
      <c r="Z112" s="15"/>
    </row>
    <row r="113" spans="1:26">
      <c r="A113">
        <v>240</v>
      </c>
      <c r="B113" s="10"/>
      <c r="C113" s="15">
        <f t="shared" si="10"/>
        <v>0.91659999999999997</v>
      </c>
      <c r="D113" s="15"/>
      <c r="E113" s="15">
        <f t="shared" si="11"/>
        <v>0.96660000000000001</v>
      </c>
      <c r="F113" s="17">
        <v>231212565</v>
      </c>
      <c r="G113" s="15">
        <v>0.98991923922886671</v>
      </c>
      <c r="H113" s="15">
        <f t="shared" si="2"/>
        <v>7.3319239228866739E-2</v>
      </c>
      <c r="I113" s="29">
        <f t="shared" si="12"/>
        <v>0</v>
      </c>
      <c r="J113" s="15">
        <f t="shared" si="4"/>
        <v>2.3319239228866695E-2</v>
      </c>
      <c r="K113" s="29">
        <f t="shared" si="5"/>
        <v>0</v>
      </c>
      <c r="M113" s="15" t="str">
        <f t="shared" si="6"/>
        <v/>
      </c>
      <c r="N113" s="29">
        <f t="shared" si="7"/>
        <v>0</v>
      </c>
      <c r="O113" s="15" t="str">
        <f t="shared" si="8"/>
        <v/>
      </c>
      <c r="P113" s="29">
        <f t="shared" si="9"/>
        <v>0</v>
      </c>
      <c r="Q113" s="26">
        <v>3.4909000396728516</v>
      </c>
      <c r="Z113" s="15"/>
    </row>
    <row r="114" spans="1:26">
      <c r="A114">
        <v>238</v>
      </c>
      <c r="B114" s="10"/>
      <c r="C114" s="15">
        <f t="shared" si="10"/>
        <v>0.91700000000000004</v>
      </c>
      <c r="D114" s="15"/>
      <c r="E114" s="15">
        <f t="shared" si="11"/>
        <v>0.96679999999999999</v>
      </c>
      <c r="F114" s="17">
        <v>231185334</v>
      </c>
      <c r="G114" s="15">
        <v>0.95265924086813336</v>
      </c>
      <c r="H114" s="15">
        <f t="shared" si="2"/>
        <v>3.5659240868133324E-2</v>
      </c>
      <c r="I114" s="29">
        <f t="shared" si="12"/>
        <v>0</v>
      </c>
      <c r="J114" s="15">
        <f t="shared" si="4"/>
        <v>-1.4140759131866631E-2</v>
      </c>
      <c r="K114" s="29">
        <f t="shared" si="5"/>
        <v>1</v>
      </c>
      <c r="M114" s="15" t="str">
        <f t="shared" si="6"/>
        <v/>
      </c>
      <c r="N114" s="29">
        <f t="shared" si="7"/>
        <v>0</v>
      </c>
      <c r="O114" s="15" t="str">
        <f t="shared" si="8"/>
        <v/>
      </c>
      <c r="P114" s="29">
        <f t="shared" si="9"/>
        <v>0</v>
      </c>
      <c r="Q114" s="26">
        <v>3.2443556785583496</v>
      </c>
      <c r="Z114" s="15"/>
    </row>
    <row r="115" spans="1:26">
      <c r="A115">
        <v>231</v>
      </c>
      <c r="B115" s="10"/>
      <c r="C115" s="15">
        <f t="shared" si="10"/>
        <v>0.91839999999999999</v>
      </c>
      <c r="D115" s="15"/>
      <c r="E115" s="15">
        <f t="shared" si="11"/>
        <v>0.96750000000000003</v>
      </c>
      <c r="F115" s="25">
        <v>231213932</v>
      </c>
      <c r="G115" s="15">
        <v>1.0561881945667333</v>
      </c>
      <c r="H115" s="15">
        <f t="shared" si="2"/>
        <v>0.1377881945667333</v>
      </c>
      <c r="I115" s="29">
        <f t="shared" si="12"/>
        <v>0</v>
      </c>
      <c r="J115" s="15">
        <f t="shared" si="4"/>
        <v>8.8688194566733269E-2</v>
      </c>
      <c r="K115" s="29">
        <f t="shared" si="5"/>
        <v>0</v>
      </c>
      <c r="M115" s="15" t="str">
        <f t="shared" si="6"/>
        <v/>
      </c>
      <c r="N115" s="29">
        <f t="shared" si="7"/>
        <v>0</v>
      </c>
      <c r="O115" s="15" t="str">
        <f t="shared" si="8"/>
        <v/>
      </c>
      <c r="P115" s="29">
        <f t="shared" si="9"/>
        <v>0</v>
      </c>
      <c r="Q115" s="26">
        <v>3.4826266765594482</v>
      </c>
      <c r="Z115" s="15"/>
    </row>
    <row r="116" spans="1:26">
      <c r="A116">
        <v>223</v>
      </c>
      <c r="B116" s="10"/>
      <c r="C116" s="15">
        <f t="shared" si="10"/>
        <v>0.92</v>
      </c>
      <c r="D116" s="15"/>
      <c r="E116" s="15">
        <f t="shared" si="11"/>
        <v>0.96830000000000005</v>
      </c>
      <c r="F116" s="17">
        <v>231365755</v>
      </c>
      <c r="G116" s="15">
        <v>1.0652364111143333</v>
      </c>
      <c r="H116" s="15">
        <f t="shared" si="2"/>
        <v>0.14523641111433327</v>
      </c>
      <c r="I116" s="29">
        <f t="shared" si="12"/>
        <v>0</v>
      </c>
      <c r="J116" s="15">
        <f t="shared" si="4"/>
        <v>9.6936411114333265E-2</v>
      </c>
      <c r="K116" s="29">
        <f t="shared" si="5"/>
        <v>0</v>
      </c>
      <c r="M116" s="15" t="str">
        <f t="shared" si="6"/>
        <v/>
      </c>
      <c r="N116" s="29">
        <f t="shared" si="7"/>
        <v>0</v>
      </c>
      <c r="O116" s="15" t="str">
        <f t="shared" si="8"/>
        <v/>
      </c>
      <c r="P116" s="29">
        <f t="shared" si="9"/>
        <v>0</v>
      </c>
      <c r="Q116" s="26">
        <v>3.9097645282745361</v>
      </c>
      <c r="Z116" s="15"/>
    </row>
    <row r="117" spans="1:26">
      <c r="A117">
        <v>222</v>
      </c>
      <c r="B117" s="10"/>
      <c r="C117" s="15">
        <f t="shared" si="10"/>
        <v>0.92020000000000002</v>
      </c>
      <c r="D117" s="15"/>
      <c r="E117" s="15">
        <f t="shared" si="11"/>
        <v>0.96840000000000004</v>
      </c>
      <c r="F117" s="17">
        <v>231296843</v>
      </c>
      <c r="G117" s="15">
        <v>1.0370099565982334</v>
      </c>
      <c r="H117" s="15">
        <f t="shared" si="2"/>
        <v>0.11680995659823334</v>
      </c>
      <c r="I117" s="29">
        <f t="shared" si="12"/>
        <v>0</v>
      </c>
      <c r="J117" s="15">
        <f t="shared" si="4"/>
        <v>6.8609956598233324E-2</v>
      </c>
      <c r="K117" s="29">
        <f t="shared" si="5"/>
        <v>0</v>
      </c>
      <c r="M117" s="15" t="str">
        <f t="shared" si="6"/>
        <v/>
      </c>
      <c r="N117" s="29">
        <f t="shared" si="7"/>
        <v>0</v>
      </c>
      <c r="O117" s="15" t="str">
        <f t="shared" si="8"/>
        <v/>
      </c>
      <c r="P117" s="29">
        <f t="shared" si="9"/>
        <v>0</v>
      </c>
      <c r="Q117" s="26">
        <v>4.1478028297424316</v>
      </c>
      <c r="Z117" s="15"/>
    </row>
    <row r="118" spans="1:26">
      <c r="A118">
        <v>220</v>
      </c>
      <c r="B118" s="10"/>
      <c r="C118" s="15">
        <f t="shared" si="10"/>
        <v>0.92059999999999997</v>
      </c>
      <c r="D118" s="15"/>
      <c r="E118" s="15">
        <f t="shared" si="11"/>
        <v>0.96860000000000002</v>
      </c>
      <c r="F118" s="17"/>
      <c r="G118" s="15"/>
      <c r="H118" s="15" t="str">
        <f t="shared" si="2"/>
        <v/>
      </c>
      <c r="I118" s="29">
        <f t="shared" si="12"/>
        <v>0</v>
      </c>
      <c r="J118" s="15" t="str">
        <f t="shared" si="4"/>
        <v/>
      </c>
      <c r="K118" s="29">
        <f t="shared" si="5"/>
        <v>0</v>
      </c>
      <c r="M118" s="15" t="str">
        <f t="shared" si="6"/>
        <v/>
      </c>
      <c r="N118" s="29">
        <f t="shared" si="7"/>
        <v>0</v>
      </c>
      <c r="O118" s="15" t="str">
        <f t="shared" si="8"/>
        <v/>
      </c>
      <c r="P118" s="29">
        <f t="shared" si="9"/>
        <v>0</v>
      </c>
      <c r="Q118" s="26"/>
      <c r="Z118" s="15"/>
    </row>
    <row r="119" spans="1:26">
      <c r="A119">
        <v>220</v>
      </c>
      <c r="B119" s="10"/>
      <c r="C119" s="15">
        <f t="shared" si="10"/>
        <v>0.92059999999999997</v>
      </c>
      <c r="D119" s="15"/>
      <c r="E119" s="15">
        <f t="shared" si="11"/>
        <v>0.96860000000000002</v>
      </c>
      <c r="F119" s="17"/>
      <c r="G119" s="15"/>
      <c r="H119" s="15" t="str">
        <f t="shared" si="2"/>
        <v/>
      </c>
      <c r="I119" s="29">
        <f t="shared" si="12"/>
        <v>0</v>
      </c>
      <c r="J119" s="15" t="str">
        <f t="shared" si="4"/>
        <v/>
      </c>
      <c r="K119" s="29">
        <f t="shared" si="5"/>
        <v>0</v>
      </c>
      <c r="M119" s="15" t="str">
        <f t="shared" si="6"/>
        <v/>
      </c>
      <c r="N119" s="29">
        <f t="shared" si="7"/>
        <v>0</v>
      </c>
      <c r="O119" s="15" t="str">
        <f t="shared" si="8"/>
        <v/>
      </c>
      <c r="P119" s="29">
        <f t="shared" si="9"/>
        <v>0</v>
      </c>
      <c r="Q119" s="26"/>
      <c r="Z119" s="15"/>
    </row>
    <row r="120" spans="1:26">
      <c r="A120">
        <v>215</v>
      </c>
      <c r="B120" s="10"/>
      <c r="C120" s="15">
        <f t="shared" si="10"/>
        <v>0.92159999999999997</v>
      </c>
      <c r="D120" s="15"/>
      <c r="E120" s="15">
        <f t="shared" si="11"/>
        <v>0.96910000000000007</v>
      </c>
      <c r="F120" s="17"/>
      <c r="G120" s="15"/>
      <c r="H120" s="15" t="str">
        <f t="shared" si="2"/>
        <v/>
      </c>
      <c r="I120" s="29">
        <f t="shared" si="12"/>
        <v>0</v>
      </c>
      <c r="J120" s="15" t="str">
        <f t="shared" si="4"/>
        <v/>
      </c>
      <c r="K120" s="29">
        <f t="shared" si="5"/>
        <v>0</v>
      </c>
      <c r="M120" s="15" t="str">
        <f t="shared" si="6"/>
        <v/>
      </c>
      <c r="N120" s="29">
        <f t="shared" si="7"/>
        <v>0</v>
      </c>
      <c r="O120" s="15" t="str">
        <f t="shared" si="8"/>
        <v/>
      </c>
      <c r="P120" s="29">
        <f t="shared" si="9"/>
        <v>0</v>
      </c>
      <c r="Q120" s="26"/>
      <c r="Z120" s="15"/>
    </row>
    <row r="121" spans="1:26">
      <c r="A121">
        <v>214</v>
      </c>
      <c r="B121" s="10"/>
      <c r="C121" s="15">
        <f t="shared" si="10"/>
        <v>0.92179999999999995</v>
      </c>
      <c r="D121" s="15"/>
      <c r="E121" s="15">
        <f t="shared" si="11"/>
        <v>0.96920000000000006</v>
      </c>
      <c r="F121" s="17"/>
      <c r="G121" s="15"/>
      <c r="H121" s="15" t="str">
        <f t="shared" si="2"/>
        <v/>
      </c>
      <c r="I121" s="29">
        <f t="shared" si="12"/>
        <v>0</v>
      </c>
      <c r="J121" s="15" t="str">
        <f t="shared" si="4"/>
        <v/>
      </c>
      <c r="K121" s="29">
        <f t="shared" si="5"/>
        <v>0</v>
      </c>
      <c r="M121" s="15" t="str">
        <f t="shared" si="6"/>
        <v/>
      </c>
      <c r="N121" s="29">
        <f t="shared" si="7"/>
        <v>0</v>
      </c>
      <c r="O121" s="15" t="str">
        <f t="shared" si="8"/>
        <v/>
      </c>
      <c r="P121" s="29">
        <f t="shared" si="9"/>
        <v>0</v>
      </c>
      <c r="Q121" s="26"/>
      <c r="Z121" s="15"/>
    </row>
    <row r="122" spans="1:26">
      <c r="A122">
        <v>211</v>
      </c>
      <c r="B122" s="10"/>
      <c r="C122" s="15">
        <f t="shared" si="10"/>
        <v>0.9224</v>
      </c>
      <c r="D122" s="15"/>
      <c r="E122" s="15">
        <f t="shared" si="11"/>
        <v>0.96950000000000003</v>
      </c>
      <c r="F122" s="17"/>
      <c r="G122" s="15"/>
      <c r="H122" s="15" t="str">
        <f t="shared" si="2"/>
        <v/>
      </c>
      <c r="I122" s="29">
        <f t="shared" si="12"/>
        <v>0</v>
      </c>
      <c r="J122" s="15" t="str">
        <f t="shared" si="4"/>
        <v/>
      </c>
      <c r="K122" s="29">
        <f t="shared" si="5"/>
        <v>0</v>
      </c>
      <c r="M122" s="15" t="str">
        <f t="shared" si="6"/>
        <v/>
      </c>
      <c r="N122" s="29">
        <f t="shared" si="7"/>
        <v>0</v>
      </c>
      <c r="O122" s="15" t="str">
        <f t="shared" si="8"/>
        <v/>
      </c>
      <c r="P122" s="29">
        <f t="shared" si="9"/>
        <v>0</v>
      </c>
      <c r="Q122" s="26"/>
      <c r="Z122" s="15"/>
    </row>
    <row r="123" spans="1:26">
      <c r="A123">
        <v>210</v>
      </c>
      <c r="B123" s="10"/>
      <c r="C123" s="15">
        <f t="shared" si="10"/>
        <v>0.92259999999999998</v>
      </c>
      <c r="D123" s="15"/>
      <c r="E123" s="15">
        <f t="shared" si="11"/>
        <v>0.96960000000000002</v>
      </c>
      <c r="F123" s="17"/>
      <c r="G123" s="15"/>
      <c r="H123" s="15" t="str">
        <f t="shared" si="2"/>
        <v/>
      </c>
      <c r="I123" s="29">
        <f t="shared" si="12"/>
        <v>0</v>
      </c>
      <c r="J123" s="15" t="str">
        <f t="shared" si="4"/>
        <v/>
      </c>
      <c r="K123" s="29">
        <f t="shared" si="5"/>
        <v>0</v>
      </c>
      <c r="M123" s="15" t="str">
        <f t="shared" si="6"/>
        <v/>
      </c>
      <c r="N123" s="29">
        <f t="shared" si="7"/>
        <v>0</v>
      </c>
      <c r="O123" s="15" t="str">
        <f t="shared" si="8"/>
        <v/>
      </c>
      <c r="P123" s="29">
        <f t="shared" si="9"/>
        <v>0</v>
      </c>
      <c r="Q123" s="26"/>
      <c r="Z123" s="15"/>
    </row>
    <row r="124" spans="1:26">
      <c r="A124">
        <v>210</v>
      </c>
      <c r="B124" s="10"/>
      <c r="C124" s="15">
        <f t="shared" si="10"/>
        <v>0.92259999999999998</v>
      </c>
      <c r="D124" s="15"/>
      <c r="E124" s="15">
        <f t="shared" si="11"/>
        <v>0.96960000000000002</v>
      </c>
      <c r="F124" s="17"/>
      <c r="G124" s="15"/>
      <c r="H124" s="15" t="str">
        <f t="shared" si="2"/>
        <v/>
      </c>
      <c r="I124" s="29">
        <f t="shared" si="12"/>
        <v>0</v>
      </c>
      <c r="J124" s="15" t="str">
        <f t="shared" si="4"/>
        <v/>
      </c>
      <c r="K124" s="29">
        <f t="shared" si="5"/>
        <v>0</v>
      </c>
      <c r="M124" s="15" t="str">
        <f t="shared" si="6"/>
        <v/>
      </c>
      <c r="N124" s="29">
        <f t="shared" si="7"/>
        <v>0</v>
      </c>
      <c r="O124" s="15" t="str">
        <f t="shared" si="8"/>
        <v/>
      </c>
      <c r="P124" s="29">
        <f t="shared" si="9"/>
        <v>0</v>
      </c>
      <c r="Q124" s="26"/>
      <c r="Z124" s="15"/>
    </row>
    <row r="125" spans="1:26">
      <c r="A125">
        <v>200</v>
      </c>
      <c r="B125" s="10"/>
      <c r="C125" s="15">
        <f t="shared" si="10"/>
        <v>0.92459999999999998</v>
      </c>
      <c r="D125" s="15"/>
      <c r="E125" s="15">
        <f t="shared" si="11"/>
        <v>0.97060000000000002</v>
      </c>
      <c r="F125" s="17"/>
      <c r="G125" s="15"/>
      <c r="H125" s="15" t="str">
        <f t="shared" ref="H125:H188" si="13">IF(ISBLANK(G125),"",G125-C125)</f>
        <v/>
      </c>
      <c r="I125" s="29">
        <f t="shared" si="12"/>
        <v>0</v>
      </c>
      <c r="J125" s="15" t="str">
        <f t="shared" ref="J125:J188" si="14">IF(ISBLANK(G125),"",G125-E125)</f>
        <v/>
      </c>
      <c r="K125" s="29">
        <f t="shared" ref="K125:K188" si="15">IF(J125&lt;0,1,0)</f>
        <v>0</v>
      </c>
      <c r="M125" s="15" t="str">
        <f t="shared" ref="M125:M159" si="16">IF(ISBLANK(L125),"",L125-F125)</f>
        <v/>
      </c>
      <c r="N125" s="29">
        <f t="shared" ref="N125:N188" si="17">IF(M125&lt;0,1,0)</f>
        <v>0</v>
      </c>
      <c r="O125" s="15" t="str">
        <f t="shared" ref="O125:O159" si="18">IF(ISBLANK(L125),"",L125-H125)</f>
        <v/>
      </c>
      <c r="P125" s="29">
        <f t="shared" ref="P125:P188" si="19">IF(O125&lt;0,1,0)</f>
        <v>0</v>
      </c>
      <c r="Q125" s="26"/>
      <c r="Z125" s="15"/>
    </row>
    <row r="126" spans="1:26">
      <c r="A126">
        <v>207</v>
      </c>
      <c r="B126" s="10"/>
      <c r="C126" s="15">
        <f t="shared" si="10"/>
        <v>0.92320000000000002</v>
      </c>
      <c r="D126" s="15"/>
      <c r="E126" s="15">
        <f t="shared" si="11"/>
        <v>0.96989999999999998</v>
      </c>
      <c r="F126" s="17"/>
      <c r="G126" s="15"/>
      <c r="H126" s="15" t="str">
        <f t="shared" si="13"/>
        <v/>
      </c>
      <c r="I126" s="29">
        <f t="shared" si="12"/>
        <v>0</v>
      </c>
      <c r="J126" s="15" t="str">
        <f t="shared" si="14"/>
        <v/>
      </c>
      <c r="K126" s="29">
        <f t="shared" si="15"/>
        <v>0</v>
      </c>
      <c r="M126" s="15" t="str">
        <f t="shared" si="16"/>
        <v/>
      </c>
      <c r="N126" s="29">
        <f t="shared" si="17"/>
        <v>0</v>
      </c>
      <c r="O126" s="15" t="str">
        <f t="shared" si="18"/>
        <v/>
      </c>
      <c r="P126" s="29">
        <f t="shared" si="19"/>
        <v>0</v>
      </c>
      <c r="Q126" s="26"/>
      <c r="Z126" s="15"/>
    </row>
    <row r="127" spans="1:26">
      <c r="A127">
        <v>207</v>
      </c>
      <c r="B127" s="10"/>
      <c r="C127" s="15">
        <f t="shared" si="10"/>
        <v>0.92320000000000002</v>
      </c>
      <c r="D127" s="15"/>
      <c r="E127" s="15">
        <f t="shared" si="11"/>
        <v>0.96989999999999998</v>
      </c>
      <c r="F127" s="17"/>
      <c r="G127" s="15"/>
      <c r="H127" s="15" t="str">
        <f t="shared" si="13"/>
        <v/>
      </c>
      <c r="I127" s="29">
        <f t="shared" si="12"/>
        <v>0</v>
      </c>
      <c r="J127" s="15" t="str">
        <f t="shared" si="14"/>
        <v/>
      </c>
      <c r="K127" s="29">
        <f t="shared" si="15"/>
        <v>0</v>
      </c>
      <c r="M127" s="15" t="str">
        <f t="shared" si="16"/>
        <v/>
      </c>
      <c r="N127" s="29">
        <f t="shared" si="17"/>
        <v>0</v>
      </c>
      <c r="O127" s="15" t="str">
        <f t="shared" si="18"/>
        <v/>
      </c>
      <c r="P127" s="29">
        <f t="shared" si="19"/>
        <v>0</v>
      </c>
      <c r="Q127" s="26"/>
      <c r="Z127" s="15"/>
    </row>
    <row r="128" spans="1:26">
      <c r="A128">
        <v>207</v>
      </c>
      <c r="B128" s="10"/>
      <c r="C128" s="15">
        <f t="shared" si="10"/>
        <v>0.92320000000000002</v>
      </c>
      <c r="D128" s="15"/>
      <c r="E128" s="15">
        <f t="shared" si="11"/>
        <v>0.96989999999999998</v>
      </c>
      <c r="F128" s="17"/>
      <c r="G128" s="15"/>
      <c r="H128" s="15" t="str">
        <f t="shared" si="13"/>
        <v/>
      </c>
      <c r="I128" s="29">
        <f t="shared" si="12"/>
        <v>0</v>
      </c>
      <c r="J128" s="15" t="str">
        <f t="shared" si="14"/>
        <v/>
      </c>
      <c r="K128" s="29">
        <f t="shared" si="15"/>
        <v>0</v>
      </c>
      <c r="M128" s="15" t="str">
        <f t="shared" si="16"/>
        <v/>
      </c>
      <c r="N128" s="29">
        <f t="shared" si="17"/>
        <v>0</v>
      </c>
      <c r="O128" s="15" t="str">
        <f t="shared" si="18"/>
        <v/>
      </c>
      <c r="P128" s="29">
        <f t="shared" si="19"/>
        <v>0</v>
      </c>
      <c r="Q128" s="26"/>
      <c r="Z128" s="15"/>
    </row>
    <row r="129" spans="1:26">
      <c r="A129">
        <v>203</v>
      </c>
      <c r="B129" s="10"/>
      <c r="C129" s="15">
        <f t="shared" si="10"/>
        <v>0.92400000000000004</v>
      </c>
      <c r="D129" s="15"/>
      <c r="E129" s="15">
        <f t="shared" si="11"/>
        <v>0.97030000000000005</v>
      </c>
      <c r="F129" s="17"/>
      <c r="G129" s="15"/>
      <c r="H129" s="15" t="str">
        <f t="shared" si="13"/>
        <v/>
      </c>
      <c r="I129" s="29">
        <f t="shared" si="12"/>
        <v>0</v>
      </c>
      <c r="J129" s="15" t="str">
        <f t="shared" si="14"/>
        <v/>
      </c>
      <c r="K129" s="29">
        <f t="shared" si="15"/>
        <v>0</v>
      </c>
      <c r="M129" s="15" t="str">
        <f t="shared" si="16"/>
        <v/>
      </c>
      <c r="N129" s="29">
        <f t="shared" si="17"/>
        <v>0</v>
      </c>
      <c r="O129" s="15" t="str">
        <f t="shared" si="18"/>
        <v/>
      </c>
      <c r="P129" s="29">
        <f t="shared" si="19"/>
        <v>0</v>
      </c>
      <c r="Q129" s="27"/>
      <c r="Z129" s="15"/>
    </row>
    <row r="130" spans="1:26">
      <c r="A130">
        <v>189</v>
      </c>
      <c r="B130" s="10"/>
      <c r="C130" s="15">
        <f t="shared" si="10"/>
        <v>0.92680000000000007</v>
      </c>
      <c r="D130" s="15"/>
      <c r="E130" s="15">
        <f t="shared" si="11"/>
        <v>0.97170000000000001</v>
      </c>
      <c r="F130" s="17"/>
      <c r="G130" s="15"/>
      <c r="H130" s="15" t="str">
        <f t="shared" si="13"/>
        <v/>
      </c>
      <c r="I130" s="29">
        <f t="shared" si="12"/>
        <v>0</v>
      </c>
      <c r="J130" s="15" t="str">
        <f t="shared" si="14"/>
        <v/>
      </c>
      <c r="K130" s="29">
        <f t="shared" si="15"/>
        <v>0</v>
      </c>
      <c r="M130" s="15" t="str">
        <f t="shared" si="16"/>
        <v/>
      </c>
      <c r="N130" s="29">
        <f t="shared" si="17"/>
        <v>0</v>
      </c>
      <c r="O130" s="15" t="str">
        <f t="shared" si="18"/>
        <v/>
      </c>
      <c r="P130" s="29">
        <f t="shared" si="19"/>
        <v>0</v>
      </c>
      <c r="Q130" s="26"/>
      <c r="Z130" s="15"/>
    </row>
    <row r="131" spans="1:26">
      <c r="A131">
        <v>179</v>
      </c>
      <c r="B131" s="10"/>
      <c r="C131" s="15">
        <f t="shared" ref="C131:C194" si="20">-0.0002*A131+0.9646</f>
        <v>0.92880000000000007</v>
      </c>
      <c r="D131" s="15"/>
      <c r="E131" s="15">
        <f t="shared" ref="E131:E194" si="21">-0.0001*A131+0.9906</f>
        <v>0.97270000000000001</v>
      </c>
      <c r="F131" s="17"/>
      <c r="G131" s="15"/>
      <c r="H131" s="15" t="str">
        <f t="shared" si="13"/>
        <v/>
      </c>
      <c r="I131" s="29">
        <f t="shared" si="12"/>
        <v>0</v>
      </c>
      <c r="J131" s="15" t="str">
        <f t="shared" si="14"/>
        <v/>
      </c>
      <c r="K131" s="29">
        <f t="shared" si="15"/>
        <v>0</v>
      </c>
      <c r="M131" s="15" t="str">
        <f t="shared" si="16"/>
        <v/>
      </c>
      <c r="N131" s="29">
        <f t="shared" si="17"/>
        <v>0</v>
      </c>
      <c r="O131" s="15" t="str">
        <f t="shared" si="18"/>
        <v/>
      </c>
      <c r="P131" s="29">
        <f t="shared" si="19"/>
        <v>0</v>
      </c>
      <c r="Q131" s="26"/>
      <c r="Z131" s="15"/>
    </row>
    <row r="132" spans="1:26">
      <c r="A132">
        <v>175</v>
      </c>
      <c r="B132" s="10"/>
      <c r="C132" s="15">
        <f t="shared" si="20"/>
        <v>0.92959999999999998</v>
      </c>
      <c r="D132" s="15"/>
      <c r="E132" s="15">
        <f t="shared" si="21"/>
        <v>0.97310000000000008</v>
      </c>
      <c r="F132" s="17"/>
      <c r="G132" s="15"/>
      <c r="H132" s="15" t="str">
        <f t="shared" si="13"/>
        <v/>
      </c>
      <c r="I132" s="29">
        <f t="shared" si="12"/>
        <v>0</v>
      </c>
      <c r="J132" s="15" t="str">
        <f t="shared" si="14"/>
        <v/>
      </c>
      <c r="K132" s="29">
        <f t="shared" si="15"/>
        <v>0</v>
      </c>
      <c r="M132" s="15" t="str">
        <f t="shared" si="16"/>
        <v/>
      </c>
      <c r="N132" s="29">
        <f t="shared" si="17"/>
        <v>0</v>
      </c>
      <c r="O132" s="15" t="str">
        <f t="shared" si="18"/>
        <v/>
      </c>
      <c r="P132" s="29">
        <f t="shared" si="19"/>
        <v>0</v>
      </c>
      <c r="Q132" s="26"/>
      <c r="Z132" s="15"/>
    </row>
    <row r="133" spans="1:26">
      <c r="A133">
        <v>175</v>
      </c>
      <c r="B133" s="10"/>
      <c r="C133" s="15">
        <f t="shared" si="20"/>
        <v>0.92959999999999998</v>
      </c>
      <c r="D133" s="15"/>
      <c r="E133" s="15">
        <f t="shared" si="21"/>
        <v>0.97310000000000008</v>
      </c>
      <c r="F133" s="17"/>
      <c r="G133" s="15"/>
      <c r="H133" s="15" t="str">
        <f t="shared" si="13"/>
        <v/>
      </c>
      <c r="I133" s="29">
        <f t="shared" si="12"/>
        <v>0</v>
      </c>
      <c r="J133" s="15" t="str">
        <f t="shared" si="14"/>
        <v/>
      </c>
      <c r="K133" s="29">
        <f t="shared" si="15"/>
        <v>0</v>
      </c>
      <c r="M133" s="15" t="str">
        <f t="shared" si="16"/>
        <v/>
      </c>
      <c r="N133" s="29">
        <f t="shared" si="17"/>
        <v>0</v>
      </c>
      <c r="O133" s="15" t="str">
        <f t="shared" si="18"/>
        <v/>
      </c>
      <c r="P133" s="29">
        <f t="shared" si="19"/>
        <v>0</v>
      </c>
      <c r="Q133" s="26"/>
      <c r="Z133" s="15"/>
    </row>
    <row r="134" spans="1:26">
      <c r="A134">
        <v>168</v>
      </c>
      <c r="B134" s="10"/>
      <c r="C134" s="15">
        <f t="shared" si="20"/>
        <v>0.93100000000000005</v>
      </c>
      <c r="D134" s="15"/>
      <c r="E134" s="15">
        <f t="shared" si="21"/>
        <v>0.9738</v>
      </c>
      <c r="F134" s="17"/>
      <c r="G134" s="15"/>
      <c r="H134" s="15" t="str">
        <f t="shared" si="13"/>
        <v/>
      </c>
      <c r="I134" s="29">
        <f t="shared" si="12"/>
        <v>0</v>
      </c>
      <c r="J134" s="15" t="str">
        <f t="shared" si="14"/>
        <v/>
      </c>
      <c r="K134" s="29">
        <f t="shared" si="15"/>
        <v>0</v>
      </c>
      <c r="M134" s="15" t="str">
        <f t="shared" si="16"/>
        <v/>
      </c>
      <c r="N134" s="29">
        <f t="shared" si="17"/>
        <v>0</v>
      </c>
      <c r="O134" s="15" t="str">
        <f t="shared" si="18"/>
        <v/>
      </c>
      <c r="P134" s="29">
        <f t="shared" si="19"/>
        <v>0</v>
      </c>
      <c r="Q134" s="26"/>
      <c r="Z134" s="15"/>
    </row>
    <row r="135" spans="1:26">
      <c r="A135">
        <v>148</v>
      </c>
      <c r="B135" s="10"/>
      <c r="C135" s="15">
        <f t="shared" si="20"/>
        <v>0.93500000000000005</v>
      </c>
      <c r="D135" s="15"/>
      <c r="E135" s="15">
        <f t="shared" si="21"/>
        <v>0.9758</v>
      </c>
      <c r="F135" s="17"/>
      <c r="G135" s="15"/>
      <c r="H135" s="15" t="str">
        <f t="shared" si="13"/>
        <v/>
      </c>
      <c r="I135" s="29">
        <f t="shared" si="12"/>
        <v>0</v>
      </c>
      <c r="J135" s="15" t="str">
        <f t="shared" si="14"/>
        <v/>
      </c>
      <c r="K135" s="29">
        <f t="shared" si="15"/>
        <v>0</v>
      </c>
      <c r="M135" s="15" t="str">
        <f t="shared" si="16"/>
        <v/>
      </c>
      <c r="N135" s="29">
        <f t="shared" si="17"/>
        <v>0</v>
      </c>
      <c r="O135" s="15" t="str">
        <f t="shared" si="18"/>
        <v/>
      </c>
      <c r="P135" s="29">
        <f t="shared" si="19"/>
        <v>0</v>
      </c>
      <c r="Q135" s="26"/>
      <c r="Z135" s="15"/>
    </row>
    <row r="136" spans="1:26">
      <c r="A136">
        <v>146</v>
      </c>
      <c r="B136" s="10"/>
      <c r="C136" s="15">
        <f t="shared" si="20"/>
        <v>0.93540000000000001</v>
      </c>
      <c r="D136" s="15"/>
      <c r="E136" s="15">
        <f t="shared" si="21"/>
        <v>0.97600000000000009</v>
      </c>
      <c r="F136" s="17"/>
      <c r="G136" s="15"/>
      <c r="H136" s="15" t="str">
        <f t="shared" si="13"/>
        <v/>
      </c>
      <c r="I136" s="29">
        <f t="shared" si="12"/>
        <v>0</v>
      </c>
      <c r="J136" s="15" t="str">
        <f t="shared" si="14"/>
        <v/>
      </c>
      <c r="K136" s="29">
        <f t="shared" si="15"/>
        <v>0</v>
      </c>
      <c r="M136" s="15" t="str">
        <f t="shared" si="16"/>
        <v/>
      </c>
      <c r="N136" s="29">
        <f t="shared" si="17"/>
        <v>0</v>
      </c>
      <c r="O136" s="15" t="str">
        <f t="shared" si="18"/>
        <v/>
      </c>
      <c r="P136" s="29">
        <f t="shared" si="19"/>
        <v>0</v>
      </c>
      <c r="Q136" s="26"/>
      <c r="Z136" s="15"/>
    </row>
    <row r="137" spans="1:26">
      <c r="A137">
        <v>146</v>
      </c>
      <c r="B137" s="10"/>
      <c r="C137" s="15">
        <f t="shared" si="20"/>
        <v>0.93540000000000001</v>
      </c>
      <c r="D137" s="15"/>
      <c r="E137" s="15">
        <f t="shared" si="21"/>
        <v>0.97600000000000009</v>
      </c>
      <c r="F137" s="17"/>
      <c r="G137" s="15"/>
      <c r="H137" s="15" t="str">
        <f t="shared" si="13"/>
        <v/>
      </c>
      <c r="I137" s="29">
        <f t="shared" si="12"/>
        <v>0</v>
      </c>
      <c r="J137" s="15" t="str">
        <f t="shared" si="14"/>
        <v/>
      </c>
      <c r="K137" s="29">
        <f t="shared" si="15"/>
        <v>0</v>
      </c>
      <c r="M137" s="15" t="str">
        <f t="shared" si="16"/>
        <v/>
      </c>
      <c r="N137" s="29">
        <f t="shared" si="17"/>
        <v>0</v>
      </c>
      <c r="O137" s="15" t="str">
        <f t="shared" si="18"/>
        <v/>
      </c>
      <c r="P137" s="29">
        <f t="shared" si="19"/>
        <v>0</v>
      </c>
      <c r="Q137" s="26"/>
      <c r="Z137" s="15"/>
    </row>
    <row r="138" spans="1:26">
      <c r="A138">
        <v>144</v>
      </c>
      <c r="B138" s="10"/>
      <c r="C138" s="15">
        <f t="shared" si="20"/>
        <v>0.93579999999999997</v>
      </c>
      <c r="D138" s="15"/>
      <c r="E138" s="15">
        <f t="shared" si="21"/>
        <v>0.97620000000000007</v>
      </c>
      <c r="F138" s="17"/>
      <c r="G138" s="15"/>
      <c r="H138" s="15" t="str">
        <f t="shared" si="13"/>
        <v/>
      </c>
      <c r="I138" s="29">
        <f t="shared" si="12"/>
        <v>0</v>
      </c>
      <c r="J138" s="15" t="str">
        <f t="shared" si="14"/>
        <v/>
      </c>
      <c r="K138" s="29">
        <f t="shared" si="15"/>
        <v>0</v>
      </c>
      <c r="M138" s="15" t="str">
        <f t="shared" si="16"/>
        <v/>
      </c>
      <c r="N138" s="29">
        <f t="shared" si="17"/>
        <v>0</v>
      </c>
      <c r="O138" s="15" t="str">
        <f t="shared" si="18"/>
        <v/>
      </c>
      <c r="P138" s="29">
        <f t="shared" si="19"/>
        <v>0</v>
      </c>
      <c r="Q138" s="26"/>
      <c r="Z138" s="15"/>
    </row>
    <row r="139" spans="1:26">
      <c r="A139">
        <v>142</v>
      </c>
      <c r="B139" s="10"/>
      <c r="C139" s="15">
        <f t="shared" si="20"/>
        <v>0.93620000000000003</v>
      </c>
      <c r="D139" s="15"/>
      <c r="E139" s="15">
        <f t="shared" si="21"/>
        <v>0.97640000000000005</v>
      </c>
      <c r="F139" s="17"/>
      <c r="G139" s="15"/>
      <c r="H139" s="15" t="str">
        <f t="shared" si="13"/>
        <v/>
      </c>
      <c r="I139" s="29">
        <f t="shared" si="12"/>
        <v>0</v>
      </c>
      <c r="J139" s="15" t="str">
        <f t="shared" si="14"/>
        <v/>
      </c>
      <c r="K139" s="29">
        <f t="shared" si="15"/>
        <v>0</v>
      </c>
      <c r="M139" s="15" t="str">
        <f t="shared" si="16"/>
        <v/>
      </c>
      <c r="N139" s="29">
        <f t="shared" si="17"/>
        <v>0</v>
      </c>
      <c r="O139" s="15" t="str">
        <f t="shared" si="18"/>
        <v/>
      </c>
      <c r="P139" s="29">
        <f t="shared" si="19"/>
        <v>0</v>
      </c>
      <c r="Q139" s="26"/>
      <c r="Z139" s="15"/>
    </row>
    <row r="140" spans="1:26">
      <c r="A140">
        <v>138</v>
      </c>
      <c r="B140" s="10"/>
      <c r="C140" s="15">
        <f t="shared" si="20"/>
        <v>0.93700000000000006</v>
      </c>
      <c r="D140" s="15"/>
      <c r="E140" s="15">
        <f t="shared" si="21"/>
        <v>0.9768</v>
      </c>
      <c r="F140" s="17">
        <v>231698806</v>
      </c>
      <c r="G140" s="15">
        <v>1.0601800173199001</v>
      </c>
      <c r="H140" s="15">
        <f t="shared" si="13"/>
        <v>0.12318001731990003</v>
      </c>
      <c r="I140" s="29">
        <f t="shared" si="12"/>
        <v>0</v>
      </c>
      <c r="J140" s="15">
        <f t="shared" si="14"/>
        <v>8.3380017319900079E-2</v>
      </c>
      <c r="K140" s="29">
        <f t="shared" si="15"/>
        <v>0</v>
      </c>
      <c r="M140" s="15" t="str">
        <f t="shared" si="16"/>
        <v/>
      </c>
      <c r="N140" s="29">
        <f t="shared" si="17"/>
        <v>0</v>
      </c>
      <c r="O140" s="15" t="str">
        <f t="shared" si="18"/>
        <v/>
      </c>
      <c r="P140" s="29">
        <f t="shared" si="19"/>
        <v>0</v>
      </c>
      <c r="Q140" s="26">
        <v>3.6433706283569336</v>
      </c>
      <c r="Z140" s="15"/>
    </row>
    <row r="141" spans="1:26">
      <c r="A141">
        <v>133</v>
      </c>
      <c r="B141" s="10"/>
      <c r="C141" s="15">
        <f t="shared" si="20"/>
        <v>0.93800000000000006</v>
      </c>
      <c r="D141" s="15"/>
      <c r="E141" s="15">
        <f t="shared" si="21"/>
        <v>0.97730000000000006</v>
      </c>
      <c r="F141" s="17">
        <v>231808643</v>
      </c>
      <c r="G141" s="15">
        <v>1.0474828519449002</v>
      </c>
      <c r="H141" s="15">
        <f t="shared" si="13"/>
        <v>0.10948285194490015</v>
      </c>
      <c r="I141" s="29">
        <f t="shared" si="12"/>
        <v>0</v>
      </c>
      <c r="J141" s="15">
        <f t="shared" si="14"/>
        <v>7.0182851944900149E-2</v>
      </c>
      <c r="K141" s="29">
        <f t="shared" si="15"/>
        <v>0</v>
      </c>
      <c r="M141" s="15" t="str">
        <f t="shared" si="16"/>
        <v/>
      </c>
      <c r="N141" s="29">
        <f t="shared" si="17"/>
        <v>0</v>
      </c>
      <c r="O141" s="15" t="str">
        <f t="shared" si="18"/>
        <v/>
      </c>
      <c r="P141" s="29">
        <f t="shared" si="19"/>
        <v>0</v>
      </c>
      <c r="Q141" s="26">
        <v>3.678987979888916</v>
      </c>
      <c r="Z141" s="15"/>
    </row>
    <row r="142" spans="1:26">
      <c r="A142">
        <v>126</v>
      </c>
      <c r="B142" s="10"/>
      <c r="C142" s="15">
        <f t="shared" si="20"/>
        <v>0.93940000000000001</v>
      </c>
      <c r="D142" s="15"/>
      <c r="E142" s="15">
        <f t="shared" si="21"/>
        <v>0.97799999999999998</v>
      </c>
      <c r="F142" s="17">
        <v>230775979</v>
      </c>
      <c r="G142" s="15">
        <v>0.96314845129813342</v>
      </c>
      <c r="H142" s="15">
        <f t="shared" si="13"/>
        <v>2.3748451298133411E-2</v>
      </c>
      <c r="I142" s="29">
        <f t="shared" si="12"/>
        <v>0</v>
      </c>
      <c r="J142" s="15">
        <f t="shared" si="14"/>
        <v>-1.4851548701866557E-2</v>
      </c>
      <c r="K142" s="29">
        <f t="shared" si="15"/>
        <v>1</v>
      </c>
      <c r="M142" s="15" t="str">
        <f t="shared" si="16"/>
        <v/>
      </c>
      <c r="N142" s="29">
        <f t="shared" si="17"/>
        <v>0</v>
      </c>
      <c r="O142" s="15" t="str">
        <f t="shared" si="18"/>
        <v/>
      </c>
      <c r="P142" s="29">
        <f t="shared" si="19"/>
        <v>0</v>
      </c>
      <c r="Q142" s="26">
        <v>3.4908568859100342</v>
      </c>
      <c r="Z142" s="15"/>
    </row>
    <row r="143" spans="1:26">
      <c r="A143">
        <v>109</v>
      </c>
      <c r="B143" s="10"/>
      <c r="C143" s="15">
        <f t="shared" si="20"/>
        <v>0.94279999999999997</v>
      </c>
      <c r="D143" s="15"/>
      <c r="E143" s="15">
        <f t="shared" si="21"/>
        <v>0.97970000000000002</v>
      </c>
      <c r="F143" s="17">
        <v>231652307</v>
      </c>
      <c r="G143" s="15">
        <v>1.0485715568970999</v>
      </c>
      <c r="H143" s="15">
        <f t="shared" si="13"/>
        <v>0.10577155689709994</v>
      </c>
      <c r="I143" s="29">
        <f t="shared" si="12"/>
        <v>0</v>
      </c>
      <c r="J143" s="15">
        <f t="shared" si="14"/>
        <v>6.8871556897099895E-2</v>
      </c>
      <c r="K143" s="29">
        <f t="shared" si="15"/>
        <v>0</v>
      </c>
      <c r="M143" s="15" t="str">
        <f t="shared" si="16"/>
        <v/>
      </c>
      <c r="N143" s="29">
        <f t="shared" si="17"/>
        <v>0</v>
      </c>
      <c r="O143" s="15" t="str">
        <f t="shared" si="18"/>
        <v/>
      </c>
      <c r="P143" s="29">
        <f t="shared" si="19"/>
        <v>0</v>
      </c>
      <c r="Q143" s="26">
        <v>3.5105092525482178</v>
      </c>
      <c r="Z143" s="15"/>
    </row>
    <row r="144" spans="1:26">
      <c r="A144">
        <v>109</v>
      </c>
      <c r="B144" s="10"/>
      <c r="C144" s="15">
        <f t="shared" si="20"/>
        <v>0.94279999999999997</v>
      </c>
      <c r="D144" s="15"/>
      <c r="E144" s="15">
        <f t="shared" si="21"/>
        <v>0.97970000000000002</v>
      </c>
      <c r="F144" s="17">
        <v>231010271</v>
      </c>
      <c r="G144" s="15">
        <v>1.0823607201186334</v>
      </c>
      <c r="H144" s="15">
        <f t="shared" si="13"/>
        <v>0.13956072011863341</v>
      </c>
      <c r="I144" s="29">
        <f t="shared" si="12"/>
        <v>0</v>
      </c>
      <c r="J144" s="15">
        <f t="shared" si="14"/>
        <v>0.10266072011863336</v>
      </c>
      <c r="K144" s="29">
        <f t="shared" si="15"/>
        <v>0</v>
      </c>
      <c r="M144" s="15" t="str">
        <f t="shared" si="16"/>
        <v/>
      </c>
      <c r="N144" s="29">
        <f t="shared" si="17"/>
        <v>0</v>
      </c>
      <c r="O144" s="15" t="str">
        <f t="shared" si="18"/>
        <v/>
      </c>
      <c r="P144" s="29">
        <f t="shared" si="19"/>
        <v>0</v>
      </c>
      <c r="Q144" s="26">
        <v>3.1584157943725586</v>
      </c>
      <c r="Z144" s="15"/>
    </row>
    <row r="145" spans="1:26">
      <c r="A145">
        <v>105</v>
      </c>
      <c r="B145" s="10"/>
      <c r="C145" s="15">
        <f t="shared" si="20"/>
        <v>0.94359999999999999</v>
      </c>
      <c r="D145" s="15"/>
      <c r="E145" s="15">
        <f t="shared" si="21"/>
        <v>0.98010000000000008</v>
      </c>
      <c r="F145" s="17">
        <v>230891978</v>
      </c>
      <c r="G145" s="15">
        <v>0.9675514624867334</v>
      </c>
      <c r="H145" s="15">
        <f t="shared" si="13"/>
        <v>2.395146248673341E-2</v>
      </c>
      <c r="I145" s="29">
        <f t="shared" si="12"/>
        <v>0</v>
      </c>
      <c r="J145" s="15">
        <f t="shared" si="14"/>
        <v>-1.2548537513266678E-2</v>
      </c>
      <c r="K145" s="29">
        <f t="shared" si="15"/>
        <v>1</v>
      </c>
      <c r="M145" s="15" t="str">
        <f t="shared" si="16"/>
        <v/>
      </c>
      <c r="N145" s="29">
        <f t="shared" si="17"/>
        <v>0</v>
      </c>
      <c r="O145" s="15" t="str">
        <f t="shared" si="18"/>
        <v/>
      </c>
      <c r="P145" s="29">
        <f t="shared" si="19"/>
        <v>0</v>
      </c>
      <c r="Q145" s="26">
        <v>3.9696877002716064</v>
      </c>
      <c r="Z145" s="15"/>
    </row>
    <row r="146" spans="1:26">
      <c r="A146">
        <v>85</v>
      </c>
      <c r="B146" s="10"/>
      <c r="C146" s="15">
        <f t="shared" si="20"/>
        <v>0.9476</v>
      </c>
      <c r="D146" s="15"/>
      <c r="E146" s="15">
        <f t="shared" si="21"/>
        <v>0.98210000000000008</v>
      </c>
      <c r="F146" s="17">
        <v>231896558</v>
      </c>
      <c r="G146" s="15">
        <v>1.0584016305717334</v>
      </c>
      <c r="H146" s="15">
        <f t="shared" si="13"/>
        <v>0.11080163057173342</v>
      </c>
      <c r="I146" s="29">
        <f t="shared" si="12"/>
        <v>0</v>
      </c>
      <c r="J146" s="15">
        <f t="shared" si="14"/>
        <v>7.6301630571733337E-2</v>
      </c>
      <c r="K146" s="29">
        <f t="shared" si="15"/>
        <v>0</v>
      </c>
      <c r="M146" s="15" t="str">
        <f t="shared" si="16"/>
        <v/>
      </c>
      <c r="N146" s="29">
        <f t="shared" si="17"/>
        <v>0</v>
      </c>
      <c r="O146" s="15" t="str">
        <f t="shared" si="18"/>
        <v/>
      </c>
      <c r="P146" s="29">
        <f t="shared" si="19"/>
        <v>0</v>
      </c>
      <c r="Q146" s="26">
        <v>3.6430950164794922</v>
      </c>
      <c r="Z146" s="15"/>
    </row>
    <row r="147" spans="1:26">
      <c r="A147">
        <v>84</v>
      </c>
      <c r="B147" s="10"/>
      <c r="C147" s="15">
        <f t="shared" si="20"/>
        <v>0.94779999999999998</v>
      </c>
      <c r="D147" s="15"/>
      <c r="E147" s="15">
        <f t="shared" si="21"/>
        <v>0.98220000000000007</v>
      </c>
      <c r="F147" s="17">
        <v>232077849</v>
      </c>
      <c r="G147" s="15">
        <v>0.93248063091983346</v>
      </c>
      <c r="H147" s="15">
        <f t="shared" si="13"/>
        <v>-1.5319369080166512E-2</v>
      </c>
      <c r="I147" s="29">
        <f t="shared" si="12"/>
        <v>1</v>
      </c>
      <c r="J147" s="15">
        <f t="shared" si="14"/>
        <v>-4.9719369080166609E-2</v>
      </c>
      <c r="K147" s="29">
        <f t="shared" si="15"/>
        <v>1</v>
      </c>
      <c r="M147" s="15" t="str">
        <f t="shared" si="16"/>
        <v/>
      </c>
      <c r="N147" s="29">
        <f t="shared" si="17"/>
        <v>0</v>
      </c>
      <c r="O147" s="15" t="str">
        <f t="shared" si="18"/>
        <v/>
      </c>
      <c r="P147" s="29">
        <f t="shared" si="19"/>
        <v>0</v>
      </c>
      <c r="Q147" s="26">
        <v>4.1608681678771973</v>
      </c>
      <c r="Z147" s="15"/>
    </row>
    <row r="148" spans="1:26">
      <c r="A148">
        <v>79</v>
      </c>
      <c r="B148" s="10"/>
      <c r="C148" s="15">
        <f t="shared" si="20"/>
        <v>0.94879999999999998</v>
      </c>
      <c r="D148" s="15"/>
      <c r="E148" s="15">
        <f t="shared" si="21"/>
        <v>0.98270000000000002</v>
      </c>
      <c r="F148" s="17">
        <v>240096408</v>
      </c>
      <c r="G148" s="15">
        <v>1.0589419897391332</v>
      </c>
      <c r="H148" s="15">
        <f t="shared" si="13"/>
        <v>0.11014198973913325</v>
      </c>
      <c r="I148" s="29">
        <f t="shared" si="12"/>
        <v>0</v>
      </c>
      <c r="J148" s="15">
        <f t="shared" si="14"/>
        <v>7.6241989739133209E-2</v>
      </c>
      <c r="K148" s="29">
        <f t="shared" si="15"/>
        <v>0</v>
      </c>
      <c r="M148" s="15" t="str">
        <f t="shared" si="16"/>
        <v/>
      </c>
      <c r="N148" s="29">
        <f t="shared" si="17"/>
        <v>0</v>
      </c>
      <c r="O148" s="15" t="str">
        <f t="shared" si="18"/>
        <v/>
      </c>
      <c r="P148" s="29">
        <f t="shared" si="19"/>
        <v>0</v>
      </c>
      <c r="Q148" s="26">
        <v>3.5211482048034668</v>
      </c>
      <c r="Z148" s="15"/>
    </row>
    <row r="149" spans="1:26">
      <c r="A149">
        <v>69</v>
      </c>
      <c r="B149" s="10"/>
      <c r="C149" s="15">
        <f t="shared" si="20"/>
        <v>0.95079999999999998</v>
      </c>
      <c r="D149" s="15"/>
      <c r="E149" s="15">
        <f t="shared" si="21"/>
        <v>0.98370000000000002</v>
      </c>
      <c r="F149" s="17">
        <v>240153286</v>
      </c>
      <c r="G149" s="15">
        <v>1.0465664813633668</v>
      </c>
      <c r="H149" s="15">
        <f t="shared" si="13"/>
        <v>9.5766481363366851E-2</v>
      </c>
      <c r="I149" s="29">
        <f t="shared" si="12"/>
        <v>0</v>
      </c>
      <c r="J149" s="15">
        <f t="shared" si="14"/>
        <v>6.2866481363366811E-2</v>
      </c>
      <c r="K149" s="29">
        <f t="shared" si="15"/>
        <v>0</v>
      </c>
      <c r="M149" s="15" t="str">
        <f t="shared" si="16"/>
        <v/>
      </c>
      <c r="N149" s="29">
        <f t="shared" si="17"/>
        <v>0</v>
      </c>
      <c r="O149" s="15" t="str">
        <f t="shared" si="18"/>
        <v/>
      </c>
      <c r="P149" s="29">
        <f t="shared" si="19"/>
        <v>0</v>
      </c>
      <c r="Q149" s="26">
        <v>4.0549359321594238</v>
      </c>
      <c r="Z149" s="15"/>
    </row>
    <row r="150" spans="1:26">
      <c r="A150">
        <v>68</v>
      </c>
      <c r="B150" s="10"/>
      <c r="C150" s="15">
        <f t="shared" si="20"/>
        <v>0.95100000000000007</v>
      </c>
      <c r="D150" s="15"/>
      <c r="E150" s="15">
        <f t="shared" si="21"/>
        <v>0.98380000000000001</v>
      </c>
      <c r="F150" s="17"/>
      <c r="G150" s="15"/>
      <c r="H150" s="15" t="str">
        <f t="shared" si="13"/>
        <v/>
      </c>
      <c r="I150" s="29">
        <f t="shared" si="12"/>
        <v>0</v>
      </c>
      <c r="J150" s="15" t="str">
        <f t="shared" si="14"/>
        <v/>
      </c>
      <c r="K150" s="29">
        <f t="shared" si="15"/>
        <v>0</v>
      </c>
      <c r="M150" s="15" t="str">
        <f t="shared" si="16"/>
        <v/>
      </c>
      <c r="N150" s="29">
        <f t="shared" si="17"/>
        <v>0</v>
      </c>
      <c r="O150" s="15" t="str">
        <f t="shared" si="18"/>
        <v/>
      </c>
      <c r="P150" s="29">
        <f t="shared" si="19"/>
        <v>0</v>
      </c>
      <c r="Q150" s="26"/>
      <c r="Z150" s="15"/>
    </row>
    <row r="151" spans="1:26">
      <c r="A151">
        <v>55</v>
      </c>
      <c r="B151" s="10"/>
      <c r="C151" s="15">
        <f t="shared" si="20"/>
        <v>0.9536</v>
      </c>
      <c r="D151" s="15"/>
      <c r="E151" s="15">
        <f t="shared" si="21"/>
        <v>0.98510000000000009</v>
      </c>
      <c r="F151" s="17"/>
      <c r="G151" s="15"/>
      <c r="H151" s="15" t="str">
        <f t="shared" si="13"/>
        <v/>
      </c>
      <c r="I151" s="29">
        <f t="shared" si="12"/>
        <v>0</v>
      </c>
      <c r="J151" s="15" t="str">
        <f t="shared" si="14"/>
        <v/>
      </c>
      <c r="K151" s="29">
        <f t="shared" si="15"/>
        <v>0</v>
      </c>
      <c r="M151" s="15" t="str">
        <f t="shared" si="16"/>
        <v/>
      </c>
      <c r="N151" s="29">
        <f t="shared" si="17"/>
        <v>0</v>
      </c>
      <c r="O151" s="15" t="str">
        <f t="shared" si="18"/>
        <v/>
      </c>
      <c r="P151" s="29">
        <f t="shared" si="19"/>
        <v>0</v>
      </c>
      <c r="Q151" s="26"/>
      <c r="Z151" s="15"/>
    </row>
    <row r="152" spans="1:26">
      <c r="A152">
        <v>47</v>
      </c>
      <c r="B152" s="10"/>
      <c r="C152" s="15">
        <f t="shared" si="20"/>
        <v>0.95520000000000005</v>
      </c>
      <c r="D152" s="15"/>
      <c r="E152" s="15">
        <f t="shared" si="21"/>
        <v>0.9859</v>
      </c>
      <c r="F152" s="17"/>
      <c r="G152" s="15"/>
      <c r="H152" s="15" t="str">
        <f t="shared" si="13"/>
        <v/>
      </c>
      <c r="I152" s="29">
        <f t="shared" si="12"/>
        <v>0</v>
      </c>
      <c r="J152" s="15" t="str">
        <f t="shared" si="14"/>
        <v/>
      </c>
      <c r="K152" s="29">
        <f t="shared" si="15"/>
        <v>0</v>
      </c>
      <c r="M152" s="15" t="str">
        <f t="shared" si="16"/>
        <v/>
      </c>
      <c r="N152" s="29">
        <f t="shared" si="17"/>
        <v>0</v>
      </c>
      <c r="O152" s="15" t="str">
        <f t="shared" si="18"/>
        <v/>
      </c>
      <c r="P152" s="29">
        <f t="shared" si="19"/>
        <v>0</v>
      </c>
      <c r="Q152" s="26"/>
      <c r="Z152" s="15"/>
    </row>
    <row r="153" spans="1:26">
      <c r="A153">
        <v>47</v>
      </c>
      <c r="B153" s="10"/>
      <c r="C153" s="15">
        <f t="shared" si="20"/>
        <v>0.95520000000000005</v>
      </c>
      <c r="D153" s="15"/>
      <c r="E153" s="15">
        <f t="shared" si="21"/>
        <v>0.9859</v>
      </c>
      <c r="F153" s="17"/>
      <c r="G153" s="15"/>
      <c r="H153" s="15" t="str">
        <f t="shared" si="13"/>
        <v/>
      </c>
      <c r="I153" s="29">
        <f t="shared" si="12"/>
        <v>0</v>
      </c>
      <c r="J153" s="15" t="str">
        <f t="shared" si="14"/>
        <v/>
      </c>
      <c r="K153" s="29">
        <f t="shared" si="15"/>
        <v>0</v>
      </c>
      <c r="M153" s="15" t="str">
        <f t="shared" si="16"/>
        <v/>
      </c>
      <c r="N153" s="29">
        <f t="shared" si="17"/>
        <v>0</v>
      </c>
      <c r="O153" s="15" t="str">
        <f t="shared" si="18"/>
        <v/>
      </c>
      <c r="P153" s="29">
        <f t="shared" si="19"/>
        <v>0</v>
      </c>
      <c r="Q153" s="26"/>
      <c r="Z153" s="15"/>
    </row>
    <row r="154" spans="1:26">
      <c r="A154">
        <v>47</v>
      </c>
      <c r="B154" s="10"/>
      <c r="C154" s="15">
        <f t="shared" si="20"/>
        <v>0.95520000000000005</v>
      </c>
      <c r="D154" s="15"/>
      <c r="E154" s="15">
        <f t="shared" si="21"/>
        <v>0.9859</v>
      </c>
      <c r="F154" s="17"/>
      <c r="G154" s="15"/>
      <c r="H154" s="15" t="str">
        <f t="shared" si="13"/>
        <v/>
      </c>
      <c r="I154" s="29">
        <f t="shared" si="12"/>
        <v>0</v>
      </c>
      <c r="J154" s="15" t="str">
        <f t="shared" si="14"/>
        <v/>
      </c>
      <c r="K154" s="29">
        <f t="shared" si="15"/>
        <v>0</v>
      </c>
      <c r="M154" s="15" t="str">
        <f t="shared" si="16"/>
        <v/>
      </c>
      <c r="N154" s="29">
        <f t="shared" si="17"/>
        <v>0</v>
      </c>
      <c r="O154" s="15" t="str">
        <f t="shared" si="18"/>
        <v/>
      </c>
      <c r="P154" s="29">
        <f t="shared" si="19"/>
        <v>0</v>
      </c>
      <c r="Q154" s="26"/>
      <c r="Z154" s="15"/>
    </row>
    <row r="155" spans="1:26">
      <c r="A155">
        <v>41</v>
      </c>
      <c r="B155" s="10"/>
      <c r="C155" s="15">
        <f t="shared" si="20"/>
        <v>0.95640000000000003</v>
      </c>
      <c r="D155" s="15"/>
      <c r="E155" s="15">
        <f t="shared" si="21"/>
        <v>0.98650000000000004</v>
      </c>
      <c r="F155" s="17"/>
      <c r="G155" s="15"/>
      <c r="H155" s="15" t="str">
        <f t="shared" si="13"/>
        <v/>
      </c>
      <c r="I155" s="29">
        <f t="shared" si="12"/>
        <v>0</v>
      </c>
      <c r="J155" s="15" t="str">
        <f t="shared" si="14"/>
        <v/>
      </c>
      <c r="K155" s="29">
        <f t="shared" si="15"/>
        <v>0</v>
      </c>
      <c r="M155" s="15" t="str">
        <f t="shared" si="16"/>
        <v/>
      </c>
      <c r="N155" s="29">
        <f t="shared" si="17"/>
        <v>0</v>
      </c>
      <c r="O155" s="15" t="str">
        <f t="shared" si="18"/>
        <v/>
      </c>
      <c r="P155" s="29">
        <f t="shared" si="19"/>
        <v>0</v>
      </c>
      <c r="Q155" s="26"/>
      <c r="Z155" s="15"/>
    </row>
    <row r="156" spans="1:26">
      <c r="A156">
        <v>41</v>
      </c>
      <c r="B156" s="10"/>
      <c r="C156" s="15">
        <f t="shared" si="20"/>
        <v>0.95640000000000003</v>
      </c>
      <c r="D156" s="15"/>
      <c r="E156" s="15">
        <f t="shared" si="21"/>
        <v>0.98650000000000004</v>
      </c>
      <c r="F156" s="17">
        <v>240257786</v>
      </c>
      <c r="G156" s="15"/>
      <c r="H156" s="15" t="str">
        <f t="shared" si="13"/>
        <v/>
      </c>
      <c r="I156" s="29">
        <f t="shared" si="12"/>
        <v>0</v>
      </c>
      <c r="J156" s="15" t="str">
        <f t="shared" si="14"/>
        <v/>
      </c>
      <c r="K156" s="29">
        <f t="shared" si="15"/>
        <v>0</v>
      </c>
      <c r="M156" s="15" t="str">
        <f t="shared" si="16"/>
        <v/>
      </c>
      <c r="N156" s="29">
        <f t="shared" si="17"/>
        <v>0</v>
      </c>
      <c r="O156" s="15" t="str">
        <f t="shared" si="18"/>
        <v/>
      </c>
      <c r="P156" s="29">
        <f t="shared" si="19"/>
        <v>0</v>
      </c>
      <c r="Q156" s="26">
        <v>4.1218509674072266</v>
      </c>
      <c r="Z156" s="15"/>
    </row>
    <row r="157" spans="1:26">
      <c r="A157">
        <v>31</v>
      </c>
      <c r="B157" s="10"/>
      <c r="C157" s="15">
        <f t="shared" si="20"/>
        <v>0.95840000000000003</v>
      </c>
      <c r="D157" s="15"/>
      <c r="E157" s="15">
        <f t="shared" si="21"/>
        <v>0.98750000000000004</v>
      </c>
      <c r="F157" s="17"/>
      <c r="G157" s="15"/>
      <c r="H157" s="15" t="str">
        <f t="shared" si="13"/>
        <v/>
      </c>
      <c r="I157" s="29">
        <f t="shared" si="12"/>
        <v>0</v>
      </c>
      <c r="J157" s="15" t="str">
        <f t="shared" si="14"/>
        <v/>
      </c>
      <c r="K157" s="29">
        <f t="shared" si="15"/>
        <v>0</v>
      </c>
      <c r="M157" s="15" t="str">
        <f t="shared" si="16"/>
        <v/>
      </c>
      <c r="N157" s="29">
        <f t="shared" si="17"/>
        <v>0</v>
      </c>
      <c r="O157" s="15" t="str">
        <f t="shared" si="18"/>
        <v/>
      </c>
      <c r="P157" s="29">
        <f t="shared" si="19"/>
        <v>0</v>
      </c>
      <c r="Q157" s="26"/>
      <c r="Z157" s="15"/>
    </row>
    <row r="158" spans="1:26">
      <c r="A158">
        <v>28</v>
      </c>
      <c r="B158" s="10"/>
      <c r="C158" s="15">
        <f t="shared" si="20"/>
        <v>0.95899999999999996</v>
      </c>
      <c r="D158" s="15"/>
      <c r="E158" s="15">
        <f t="shared" si="21"/>
        <v>0.98780000000000001</v>
      </c>
      <c r="F158" s="17"/>
      <c r="G158" s="15"/>
      <c r="H158" s="15" t="str">
        <f t="shared" si="13"/>
        <v/>
      </c>
      <c r="I158" s="29">
        <f t="shared" si="12"/>
        <v>0</v>
      </c>
      <c r="J158" s="15" t="str">
        <f t="shared" si="14"/>
        <v/>
      </c>
      <c r="K158" s="29">
        <f t="shared" si="15"/>
        <v>0</v>
      </c>
      <c r="M158" s="15" t="str">
        <f t="shared" si="16"/>
        <v/>
      </c>
      <c r="N158" s="29">
        <f t="shared" si="17"/>
        <v>0</v>
      </c>
      <c r="O158" s="15" t="str">
        <f t="shared" si="18"/>
        <v/>
      </c>
      <c r="P158" s="29">
        <f t="shared" si="19"/>
        <v>0</v>
      </c>
      <c r="Q158" s="26"/>
      <c r="Z158" s="15"/>
    </row>
    <row r="159" spans="1:26">
      <c r="A159">
        <v>22</v>
      </c>
      <c r="B159" s="10"/>
      <c r="C159" s="15">
        <f t="shared" si="20"/>
        <v>0.96020000000000005</v>
      </c>
      <c r="D159" s="15"/>
      <c r="E159" s="15">
        <f t="shared" si="21"/>
        <v>0.98840000000000006</v>
      </c>
      <c r="F159" s="17"/>
      <c r="G159" s="15"/>
      <c r="H159" s="15" t="str">
        <f t="shared" si="13"/>
        <v/>
      </c>
      <c r="I159" s="29">
        <f t="shared" si="12"/>
        <v>0</v>
      </c>
      <c r="J159" s="15" t="str">
        <f t="shared" si="14"/>
        <v/>
      </c>
      <c r="K159" s="29">
        <f t="shared" si="15"/>
        <v>0</v>
      </c>
      <c r="M159" s="15" t="str">
        <f t="shared" si="16"/>
        <v/>
      </c>
      <c r="N159" s="29">
        <f t="shared" si="17"/>
        <v>0</v>
      </c>
      <c r="O159" s="15" t="str">
        <f t="shared" si="18"/>
        <v/>
      </c>
      <c r="P159" s="29">
        <f t="shared" si="19"/>
        <v>0</v>
      </c>
      <c r="Q159" s="26"/>
      <c r="Z159" s="15"/>
    </row>
    <row r="160" spans="1:26">
      <c r="A160">
        <v>389</v>
      </c>
      <c r="B160" s="10"/>
      <c r="C160" s="15">
        <f t="shared" si="20"/>
        <v>0.88680000000000003</v>
      </c>
      <c r="D160" s="15"/>
      <c r="E160" s="15">
        <f t="shared" si="21"/>
        <v>0.95169999999999999</v>
      </c>
      <c r="F160" s="17">
        <v>230257550</v>
      </c>
      <c r="H160" s="15" t="str">
        <f t="shared" si="13"/>
        <v/>
      </c>
      <c r="I160" s="29">
        <f t="shared" si="12"/>
        <v>0</v>
      </c>
      <c r="J160" s="15" t="str">
        <f t="shared" si="14"/>
        <v/>
      </c>
      <c r="K160" s="29">
        <f t="shared" si="15"/>
        <v>0</v>
      </c>
      <c r="L160" s="15">
        <v>0.92187907465450003</v>
      </c>
      <c r="M160" s="15">
        <f>IF(ISBLANK(L160),"",L160-C160)</f>
        <v>3.5079074654499998E-2</v>
      </c>
      <c r="N160" s="29">
        <f t="shared" si="17"/>
        <v>0</v>
      </c>
      <c r="O160" s="15">
        <f>IF(ISBLANK(L160),"",L160-E160)</f>
        <v>-2.982092534549996E-2</v>
      </c>
      <c r="P160" s="29">
        <f t="shared" si="19"/>
        <v>1</v>
      </c>
      <c r="Q160" s="26">
        <v>3.5477848052978516</v>
      </c>
      <c r="Z160" s="15"/>
    </row>
    <row r="161" spans="1:27">
      <c r="A161">
        <v>389</v>
      </c>
      <c r="B161" s="10"/>
      <c r="C161" s="15">
        <f t="shared" si="20"/>
        <v>0.88680000000000003</v>
      </c>
      <c r="D161" s="15"/>
      <c r="E161" s="15">
        <f t="shared" si="21"/>
        <v>0.95169999999999999</v>
      </c>
      <c r="F161" s="17">
        <v>230257558</v>
      </c>
      <c r="H161" s="15" t="str">
        <f t="shared" si="13"/>
        <v/>
      </c>
      <c r="I161" s="29">
        <f t="shared" si="12"/>
        <v>0</v>
      </c>
      <c r="J161" s="15" t="str">
        <f t="shared" si="14"/>
        <v/>
      </c>
      <c r="K161" s="29">
        <f t="shared" si="15"/>
        <v>0</v>
      </c>
      <c r="L161" s="15">
        <v>0.92604323206975003</v>
      </c>
      <c r="M161" s="15">
        <f t="shared" ref="M161:M224" si="22">IF(ISBLANK(L161),"",L161-C161)</f>
        <v>3.924323206975E-2</v>
      </c>
      <c r="N161" s="29">
        <f t="shared" si="17"/>
        <v>0</v>
      </c>
      <c r="O161" s="15">
        <f t="shared" ref="O161:O224" si="23">IF(ISBLANK(L161),"",L161-E161)</f>
        <v>-2.5656767930249957E-2</v>
      </c>
      <c r="P161" s="29">
        <f t="shared" si="19"/>
        <v>1</v>
      </c>
      <c r="Q161" s="26">
        <v>3.5481433868408203</v>
      </c>
      <c r="Z161" s="15"/>
    </row>
    <row r="162" spans="1:27">
      <c r="A162">
        <v>379</v>
      </c>
      <c r="B162" s="10"/>
      <c r="C162" s="15">
        <f t="shared" si="20"/>
        <v>0.88880000000000003</v>
      </c>
      <c r="D162" s="15"/>
      <c r="E162" s="15">
        <f t="shared" si="21"/>
        <v>0.95269999999999999</v>
      </c>
      <c r="F162" s="17">
        <v>240621483</v>
      </c>
      <c r="H162" s="15" t="str">
        <f t="shared" si="13"/>
        <v/>
      </c>
      <c r="I162" s="29">
        <f t="shared" si="12"/>
        <v>0</v>
      </c>
      <c r="J162" s="15" t="str">
        <f t="shared" si="14"/>
        <v/>
      </c>
      <c r="K162" s="29">
        <f t="shared" si="15"/>
        <v>0</v>
      </c>
      <c r="L162" s="15">
        <v>1.0354991820905</v>
      </c>
      <c r="M162" s="15">
        <f t="shared" si="22"/>
        <v>0.14669918209049992</v>
      </c>
      <c r="N162" s="29">
        <f t="shared" si="17"/>
        <v>0</v>
      </c>
      <c r="O162" s="15">
        <f t="shared" si="23"/>
        <v>8.2799182090499968E-2</v>
      </c>
      <c r="P162" s="29">
        <f t="shared" si="19"/>
        <v>0</v>
      </c>
      <c r="Q162" s="26">
        <v>3.7776262760162354</v>
      </c>
      <c r="Z162" s="15"/>
    </row>
    <row r="163" spans="1:27">
      <c r="A163">
        <v>376</v>
      </c>
      <c r="B163" s="10"/>
      <c r="C163" s="15">
        <f t="shared" si="20"/>
        <v>0.88939999999999997</v>
      </c>
      <c r="D163" s="15"/>
      <c r="E163" s="15">
        <f t="shared" si="21"/>
        <v>0.95300000000000007</v>
      </c>
      <c r="F163" s="17">
        <v>230386338</v>
      </c>
      <c r="H163" s="15" t="str">
        <f t="shared" si="13"/>
        <v/>
      </c>
      <c r="I163" s="29">
        <f t="shared" si="12"/>
        <v>0</v>
      </c>
      <c r="J163" s="15" t="str">
        <f t="shared" si="14"/>
        <v/>
      </c>
      <c r="K163" s="29">
        <f t="shared" si="15"/>
        <v>0</v>
      </c>
      <c r="L163" s="15">
        <v>0.85637840752500005</v>
      </c>
      <c r="M163" s="15">
        <f t="shared" si="22"/>
        <v>-3.3021592474999917E-2</v>
      </c>
      <c r="N163" s="29">
        <f t="shared" si="17"/>
        <v>1</v>
      </c>
      <c r="O163" s="15">
        <f t="shared" si="23"/>
        <v>-9.6621592475000018E-2</v>
      </c>
      <c r="P163" s="29">
        <f t="shared" si="19"/>
        <v>1</v>
      </c>
      <c r="Q163" s="26">
        <v>4.1140117645263672</v>
      </c>
      <c r="Z163" s="15"/>
    </row>
    <row r="164" spans="1:27">
      <c r="A164">
        <v>376</v>
      </c>
      <c r="B164" s="10"/>
      <c r="C164" s="15">
        <f t="shared" si="20"/>
        <v>0.88939999999999997</v>
      </c>
      <c r="D164" s="15"/>
      <c r="E164" s="15">
        <f t="shared" si="21"/>
        <v>0.95300000000000007</v>
      </c>
      <c r="F164" s="17">
        <v>230257933</v>
      </c>
      <c r="H164" s="15" t="str">
        <f t="shared" si="13"/>
        <v/>
      </c>
      <c r="I164" s="29">
        <f t="shared" si="12"/>
        <v>0</v>
      </c>
      <c r="J164" s="15" t="str">
        <f t="shared" si="14"/>
        <v/>
      </c>
      <c r="K164" s="29">
        <f t="shared" si="15"/>
        <v>0</v>
      </c>
      <c r="L164" s="15">
        <v>1.0235712755812501</v>
      </c>
      <c r="M164" s="15">
        <f t="shared" si="22"/>
        <v>0.13417127558125008</v>
      </c>
      <c r="N164" s="29">
        <f t="shared" si="17"/>
        <v>0</v>
      </c>
      <c r="O164" s="15">
        <f t="shared" si="23"/>
        <v>7.0571275581249981E-2</v>
      </c>
      <c r="P164" s="29">
        <f t="shared" si="19"/>
        <v>0</v>
      </c>
      <c r="Q164" s="26">
        <v>4.0815567970275879</v>
      </c>
      <c r="Z164" s="15"/>
    </row>
    <row r="165" spans="1:27">
      <c r="A165">
        <v>376</v>
      </c>
      <c r="B165" s="10"/>
      <c r="C165" s="15">
        <f t="shared" si="20"/>
        <v>0.88939999999999997</v>
      </c>
      <c r="D165" s="15"/>
      <c r="E165" s="15">
        <f t="shared" si="21"/>
        <v>0.95300000000000007</v>
      </c>
      <c r="F165" s="17">
        <v>230386332</v>
      </c>
      <c r="H165" s="15" t="str">
        <f t="shared" si="13"/>
        <v/>
      </c>
      <c r="I165" s="29">
        <f t="shared" si="12"/>
        <v>0</v>
      </c>
      <c r="J165" s="15" t="str">
        <f t="shared" si="14"/>
        <v/>
      </c>
      <c r="K165" s="29">
        <f t="shared" si="15"/>
        <v>0</v>
      </c>
      <c r="L165" s="15">
        <v>0.89626059428394989</v>
      </c>
      <c r="M165" s="15">
        <f t="shared" si="22"/>
        <v>6.8605942839499168E-3</v>
      </c>
      <c r="N165" s="29">
        <f t="shared" si="17"/>
        <v>0</v>
      </c>
      <c r="O165" s="15">
        <f t="shared" si="23"/>
        <v>-5.6739405716050184E-2</v>
      </c>
      <c r="P165" s="29">
        <f t="shared" si="19"/>
        <v>1</v>
      </c>
      <c r="Q165" s="26">
        <v>4.099794864654541</v>
      </c>
      <c r="AA165" s="15"/>
    </row>
    <row r="166" spans="1:27">
      <c r="A166">
        <v>371</v>
      </c>
      <c r="B166" s="10"/>
      <c r="C166" s="15">
        <f t="shared" si="20"/>
        <v>0.89039999999999997</v>
      </c>
      <c r="D166" s="15"/>
      <c r="E166" s="15">
        <f t="shared" si="21"/>
        <v>0.95350000000000001</v>
      </c>
      <c r="F166" s="17">
        <v>230417531</v>
      </c>
      <c r="H166" s="15" t="str">
        <f t="shared" si="13"/>
        <v/>
      </c>
      <c r="I166" s="29">
        <f t="shared" si="12"/>
        <v>0</v>
      </c>
      <c r="J166" s="15" t="str">
        <f t="shared" si="14"/>
        <v/>
      </c>
      <c r="K166" s="29">
        <f t="shared" si="15"/>
        <v>0</v>
      </c>
      <c r="L166" s="15">
        <v>0.91598321126255</v>
      </c>
      <c r="M166" s="15">
        <f t="shared" si="22"/>
        <v>2.5583211262550032E-2</v>
      </c>
      <c r="N166" s="29">
        <f t="shared" si="17"/>
        <v>0</v>
      </c>
      <c r="O166" s="15">
        <f t="shared" si="23"/>
        <v>-3.7516788737450013E-2</v>
      </c>
      <c r="P166" s="29">
        <f t="shared" si="19"/>
        <v>1</v>
      </c>
      <c r="Q166" s="26">
        <v>2.995171070098877</v>
      </c>
      <c r="AA166" s="15"/>
    </row>
    <row r="167" spans="1:27">
      <c r="A167">
        <v>370</v>
      </c>
      <c r="B167" s="10"/>
      <c r="C167" s="15">
        <f t="shared" si="20"/>
        <v>0.89060000000000006</v>
      </c>
      <c r="D167" s="15"/>
      <c r="E167" s="15">
        <f t="shared" si="21"/>
        <v>0.9536</v>
      </c>
      <c r="F167" s="17">
        <v>230257107</v>
      </c>
      <c r="H167" s="15" t="str">
        <f t="shared" si="13"/>
        <v/>
      </c>
      <c r="I167" s="29">
        <f t="shared" si="12"/>
        <v>0</v>
      </c>
      <c r="J167" s="15" t="str">
        <f t="shared" si="14"/>
        <v/>
      </c>
      <c r="K167" s="29">
        <f t="shared" si="15"/>
        <v>0</v>
      </c>
      <c r="L167" s="15">
        <v>1.0336616542897499</v>
      </c>
      <c r="M167" s="15">
        <f t="shared" si="22"/>
        <v>0.14306165428974982</v>
      </c>
      <c r="N167" s="29">
        <f t="shared" si="17"/>
        <v>0</v>
      </c>
      <c r="O167" s="15">
        <f t="shared" si="23"/>
        <v>8.0061654289749873E-2</v>
      </c>
      <c r="P167" s="29">
        <f t="shared" si="19"/>
        <v>0</v>
      </c>
      <c r="Q167" s="26">
        <v>3.4252099990844727</v>
      </c>
      <c r="AA167" s="15"/>
    </row>
    <row r="168" spans="1:27">
      <c r="A168">
        <v>367</v>
      </c>
      <c r="B168" s="10"/>
      <c r="C168" s="15">
        <f t="shared" si="20"/>
        <v>0.89119999999999999</v>
      </c>
      <c r="D168" s="15"/>
      <c r="E168" s="15">
        <f t="shared" si="21"/>
        <v>0.95390000000000008</v>
      </c>
      <c r="F168" s="17">
        <v>230417556</v>
      </c>
      <c r="H168" s="15" t="str">
        <f t="shared" si="13"/>
        <v/>
      </c>
      <c r="I168" s="29">
        <f t="shared" si="12"/>
        <v>0</v>
      </c>
      <c r="J168" s="15" t="str">
        <f t="shared" si="14"/>
        <v/>
      </c>
      <c r="K168" s="29">
        <f t="shared" si="15"/>
        <v>0</v>
      </c>
      <c r="L168" s="15">
        <v>1.0275153677747499</v>
      </c>
      <c r="M168" s="15">
        <f t="shared" si="22"/>
        <v>0.13631536777474995</v>
      </c>
      <c r="N168" s="29">
        <f t="shared" si="17"/>
        <v>0</v>
      </c>
      <c r="O168" s="15">
        <f t="shared" si="23"/>
        <v>7.3615367774749862E-2</v>
      </c>
      <c r="P168" s="29">
        <f t="shared" si="19"/>
        <v>0</v>
      </c>
      <c r="Q168" s="26">
        <v>3.4602277278900146</v>
      </c>
      <c r="AA168" s="15"/>
    </row>
    <row r="169" spans="1:27">
      <c r="A169">
        <v>336</v>
      </c>
      <c r="B169" s="10"/>
      <c r="C169" s="15">
        <f t="shared" si="20"/>
        <v>0.89739999999999998</v>
      </c>
      <c r="D169" s="15"/>
      <c r="E169" s="15">
        <f t="shared" si="21"/>
        <v>0.95700000000000007</v>
      </c>
      <c r="F169" s="17">
        <v>230581556</v>
      </c>
      <c r="H169" s="15" t="str">
        <f t="shared" si="13"/>
        <v/>
      </c>
      <c r="I169" s="29">
        <f t="shared" si="12"/>
        <v>0</v>
      </c>
      <c r="J169" s="15" t="str">
        <f t="shared" si="14"/>
        <v/>
      </c>
      <c r="K169" s="29">
        <f t="shared" si="15"/>
        <v>0</v>
      </c>
      <c r="L169" s="15">
        <v>0.96041432937404991</v>
      </c>
      <c r="M169" s="15">
        <f t="shared" si="22"/>
        <v>6.3014329374049938E-2</v>
      </c>
      <c r="N169" s="29">
        <f t="shared" si="17"/>
        <v>0</v>
      </c>
      <c r="O169" s="15">
        <f t="shared" si="23"/>
        <v>3.4143293740498404E-3</v>
      </c>
      <c r="P169" s="29">
        <f t="shared" si="19"/>
        <v>0</v>
      </c>
      <c r="Q169" s="26">
        <v>3.1921083927154541</v>
      </c>
      <c r="AA169" s="15"/>
    </row>
    <row r="170" spans="1:27">
      <c r="A170">
        <v>318</v>
      </c>
      <c r="B170" s="10"/>
      <c r="C170" s="15">
        <f t="shared" si="20"/>
        <v>0.90100000000000002</v>
      </c>
      <c r="D170" s="15"/>
      <c r="E170" s="15">
        <f t="shared" si="21"/>
        <v>0.95879999999999999</v>
      </c>
      <c r="F170" s="17">
        <v>230709074</v>
      </c>
      <c r="H170" s="15" t="str">
        <f t="shared" si="13"/>
        <v/>
      </c>
      <c r="I170" s="29">
        <f t="shared" si="12"/>
        <v>0</v>
      </c>
      <c r="J170" s="15" t="str">
        <f t="shared" si="14"/>
        <v/>
      </c>
      <c r="K170" s="29">
        <f t="shared" si="15"/>
        <v>0</v>
      </c>
      <c r="L170" s="15">
        <v>0.87533082819584995</v>
      </c>
      <c r="M170" s="15">
        <f t="shared" si="22"/>
        <v>-2.566917180415007E-2</v>
      </c>
      <c r="N170" s="29">
        <f t="shared" si="17"/>
        <v>1</v>
      </c>
      <c r="O170" s="15">
        <f t="shared" si="23"/>
        <v>-8.3469171804150033E-2</v>
      </c>
      <c r="P170" s="29">
        <f t="shared" si="19"/>
        <v>1</v>
      </c>
      <c r="Q170" s="26">
        <v>3.4945740699768066</v>
      </c>
      <c r="AA170" s="15"/>
    </row>
    <row r="171" spans="1:27">
      <c r="A171">
        <v>324</v>
      </c>
      <c r="B171" s="10"/>
      <c r="C171" s="15">
        <f t="shared" si="20"/>
        <v>0.89980000000000004</v>
      </c>
      <c r="D171" s="15"/>
      <c r="E171" s="15">
        <f t="shared" si="21"/>
        <v>0.95820000000000005</v>
      </c>
      <c r="F171" s="17">
        <v>230650202</v>
      </c>
      <c r="H171" s="15" t="str">
        <f t="shared" si="13"/>
        <v/>
      </c>
      <c r="I171" s="29">
        <f t="shared" si="12"/>
        <v>0</v>
      </c>
      <c r="J171" s="15" t="str">
        <f t="shared" si="14"/>
        <v/>
      </c>
      <c r="K171" s="29">
        <f t="shared" si="15"/>
        <v>0</v>
      </c>
      <c r="L171" s="15">
        <v>8.7977423556600001E-2</v>
      </c>
      <c r="M171" s="15">
        <f t="shared" si="22"/>
        <v>-0.81182257644340006</v>
      </c>
      <c r="N171" s="29">
        <f t="shared" si="17"/>
        <v>1</v>
      </c>
      <c r="O171" s="15">
        <f t="shared" si="23"/>
        <v>-0.87022257644340006</v>
      </c>
      <c r="P171" s="29">
        <f t="shared" si="19"/>
        <v>1</v>
      </c>
      <c r="Q171" s="26">
        <v>3.6156466230750084E-3</v>
      </c>
      <c r="AA171" s="15"/>
    </row>
    <row r="172" spans="1:27">
      <c r="A172">
        <v>311</v>
      </c>
      <c r="B172" s="10"/>
      <c r="C172" s="15">
        <f t="shared" si="20"/>
        <v>0.90239999999999998</v>
      </c>
      <c r="D172" s="15"/>
      <c r="E172" s="15">
        <f t="shared" si="21"/>
        <v>0.95950000000000002</v>
      </c>
      <c r="F172" s="17">
        <v>230759692</v>
      </c>
      <c r="H172" s="15" t="str">
        <f t="shared" si="13"/>
        <v/>
      </c>
      <c r="I172" s="29">
        <f t="shared" si="12"/>
        <v>0</v>
      </c>
      <c r="J172" s="15" t="str">
        <f t="shared" si="14"/>
        <v/>
      </c>
      <c r="K172" s="29">
        <f t="shared" si="15"/>
        <v>0</v>
      </c>
      <c r="L172" s="15">
        <v>0.81916446034144996</v>
      </c>
      <c r="M172" s="15">
        <f t="shared" si="22"/>
        <v>-8.3235539658550017E-2</v>
      </c>
      <c r="N172" s="29">
        <f t="shared" si="17"/>
        <v>1</v>
      </c>
      <c r="O172" s="15">
        <f t="shared" si="23"/>
        <v>-0.14033553965855006</v>
      </c>
      <c r="P172" s="29">
        <f t="shared" si="19"/>
        <v>1</v>
      </c>
      <c r="Q172" s="26">
        <v>4.1417937278747559</v>
      </c>
      <c r="AA172" s="15"/>
    </row>
    <row r="173" spans="1:27">
      <c r="A173">
        <v>307</v>
      </c>
      <c r="B173" s="10"/>
      <c r="C173" s="15">
        <f t="shared" si="20"/>
        <v>0.9032</v>
      </c>
      <c r="D173" s="15"/>
      <c r="E173" s="15">
        <f t="shared" si="21"/>
        <v>0.95990000000000009</v>
      </c>
      <c r="F173" s="17">
        <v>230738171</v>
      </c>
      <c r="H173" s="15" t="str">
        <f t="shared" si="13"/>
        <v/>
      </c>
      <c r="I173" s="29">
        <f t="shared" si="12"/>
        <v>0</v>
      </c>
      <c r="J173" s="15" t="str">
        <f t="shared" si="14"/>
        <v/>
      </c>
      <c r="K173" s="29">
        <f t="shared" si="15"/>
        <v>0</v>
      </c>
      <c r="L173" s="15">
        <v>0.88067482831230004</v>
      </c>
      <c r="M173" s="15">
        <f t="shared" si="22"/>
        <v>-2.2525171687699963E-2</v>
      </c>
      <c r="N173" s="29">
        <f t="shared" si="17"/>
        <v>1</v>
      </c>
      <c r="O173" s="15">
        <f t="shared" si="23"/>
        <v>-7.9225171687700047E-2</v>
      </c>
      <c r="P173" s="29">
        <f t="shared" si="19"/>
        <v>1</v>
      </c>
      <c r="Q173" s="26">
        <v>2.7249598503112793</v>
      </c>
      <c r="AA173" s="15"/>
    </row>
    <row r="174" spans="1:27">
      <c r="A174">
        <v>307</v>
      </c>
      <c r="B174" s="10"/>
      <c r="C174" s="15">
        <f t="shared" si="20"/>
        <v>0.9032</v>
      </c>
      <c r="D174" s="15"/>
      <c r="E174" s="15">
        <f t="shared" si="21"/>
        <v>0.95990000000000009</v>
      </c>
      <c r="F174" s="17">
        <v>230775388</v>
      </c>
      <c r="H174" s="15" t="str">
        <f t="shared" si="13"/>
        <v/>
      </c>
      <c r="I174" s="29">
        <f t="shared" ref="I174:I237" si="24">IF(H174&lt;0,1,0)</f>
        <v>0</v>
      </c>
      <c r="J174" s="15" t="str">
        <f t="shared" si="14"/>
        <v/>
      </c>
      <c r="K174" s="29">
        <f t="shared" si="15"/>
        <v>0</v>
      </c>
      <c r="L174" s="15">
        <v>0.8670422142707499</v>
      </c>
      <c r="M174" s="15">
        <f t="shared" si="22"/>
        <v>-3.6157785729250103E-2</v>
      </c>
      <c r="N174" s="29">
        <f t="shared" si="17"/>
        <v>1</v>
      </c>
      <c r="O174" s="15">
        <f t="shared" si="23"/>
        <v>-9.2857785729250186E-2</v>
      </c>
      <c r="P174" s="29">
        <f t="shared" si="19"/>
        <v>1</v>
      </c>
      <c r="Q174" s="26">
        <v>3.6858623027801514</v>
      </c>
      <c r="AA174" s="15"/>
    </row>
    <row r="175" spans="1:27">
      <c r="A175">
        <v>307</v>
      </c>
      <c r="B175" s="10"/>
      <c r="C175" s="15">
        <f t="shared" si="20"/>
        <v>0.9032</v>
      </c>
      <c r="D175" s="15"/>
      <c r="E175" s="15">
        <f t="shared" si="21"/>
        <v>0.95990000000000009</v>
      </c>
      <c r="F175" s="17">
        <v>230737576</v>
      </c>
      <c r="H175" s="15" t="str">
        <f t="shared" si="13"/>
        <v/>
      </c>
      <c r="I175" s="29">
        <f t="shared" si="24"/>
        <v>0</v>
      </c>
      <c r="J175" s="15" t="str">
        <f t="shared" si="14"/>
        <v/>
      </c>
      <c r="K175" s="29">
        <f t="shared" si="15"/>
        <v>0</v>
      </c>
      <c r="L175" s="15">
        <v>1.0300132777258</v>
      </c>
      <c r="M175" s="15">
        <f t="shared" si="22"/>
        <v>0.12681327772579998</v>
      </c>
      <c r="N175" s="29">
        <f t="shared" si="17"/>
        <v>0</v>
      </c>
      <c r="O175" s="15">
        <f t="shared" si="23"/>
        <v>7.0113277725799894E-2</v>
      </c>
      <c r="P175" s="29">
        <f t="shared" si="19"/>
        <v>0</v>
      </c>
      <c r="Q175" s="26">
        <v>3.5157790184020996</v>
      </c>
      <c r="AA175" s="15"/>
    </row>
    <row r="176" spans="1:27">
      <c r="A176">
        <v>301</v>
      </c>
      <c r="B176" s="10"/>
      <c r="C176" s="15">
        <f t="shared" si="20"/>
        <v>0.90439999999999998</v>
      </c>
      <c r="D176" s="15"/>
      <c r="E176" s="15">
        <f t="shared" si="21"/>
        <v>0.96050000000000002</v>
      </c>
      <c r="F176" s="17">
        <v>230576169</v>
      </c>
      <c r="H176" s="15" t="str">
        <f t="shared" si="13"/>
        <v/>
      </c>
      <c r="I176" s="29">
        <f t="shared" si="24"/>
        <v>0</v>
      </c>
      <c r="J176" s="15" t="str">
        <f t="shared" si="14"/>
        <v/>
      </c>
      <c r="K176" s="29">
        <f t="shared" si="15"/>
        <v>0</v>
      </c>
      <c r="L176" s="15">
        <v>0.83236494136845007</v>
      </c>
      <c r="M176" s="15">
        <f t="shared" si="22"/>
        <v>-7.2035058631549909E-2</v>
      </c>
      <c r="N176" s="29">
        <f t="shared" si="17"/>
        <v>1</v>
      </c>
      <c r="O176" s="15">
        <f t="shared" si="23"/>
        <v>-0.12813505863154995</v>
      </c>
      <c r="P176" s="29">
        <f t="shared" si="19"/>
        <v>1</v>
      </c>
      <c r="Q176" s="26">
        <v>3.6710569858551025</v>
      </c>
      <c r="AA176" s="15"/>
    </row>
    <row r="177" spans="1:27">
      <c r="A177">
        <v>290</v>
      </c>
      <c r="B177" s="10"/>
      <c r="C177" s="15">
        <f t="shared" si="20"/>
        <v>0.90659999999999996</v>
      </c>
      <c r="D177" s="15"/>
      <c r="E177" s="15">
        <f t="shared" si="21"/>
        <v>0.96160000000000001</v>
      </c>
      <c r="F177" s="17">
        <v>230770784</v>
      </c>
      <c r="H177" s="15" t="str">
        <f t="shared" si="13"/>
        <v/>
      </c>
      <c r="I177" s="29">
        <f t="shared" si="24"/>
        <v>0</v>
      </c>
      <c r="J177" s="15" t="str">
        <f t="shared" si="14"/>
        <v/>
      </c>
      <c r="K177" s="29">
        <f t="shared" si="15"/>
        <v>0</v>
      </c>
      <c r="L177" s="15">
        <v>1.0235485468677001</v>
      </c>
      <c r="M177" s="15">
        <f t="shared" si="22"/>
        <v>0.11694854686770018</v>
      </c>
      <c r="N177" s="29">
        <f t="shared" si="17"/>
        <v>0</v>
      </c>
      <c r="O177" s="15">
        <f t="shared" si="23"/>
        <v>6.1948546867700127E-2</v>
      </c>
      <c r="P177" s="29">
        <f t="shared" si="19"/>
        <v>0</v>
      </c>
      <c r="Q177" s="26">
        <v>3.5990815162658691</v>
      </c>
      <c r="AA177" s="15"/>
    </row>
    <row r="178" spans="1:27">
      <c r="A178">
        <v>318</v>
      </c>
      <c r="B178" s="10"/>
      <c r="C178" s="15">
        <f t="shared" si="20"/>
        <v>0.90100000000000002</v>
      </c>
      <c r="D178" s="15"/>
      <c r="E178" s="15">
        <f t="shared" si="21"/>
        <v>0.95879999999999999</v>
      </c>
      <c r="F178" s="17">
        <v>230709042</v>
      </c>
      <c r="H178" s="15" t="str">
        <f t="shared" si="13"/>
        <v/>
      </c>
      <c r="I178" s="29">
        <f t="shared" si="24"/>
        <v>0</v>
      </c>
      <c r="J178" s="15" t="str">
        <f t="shared" si="14"/>
        <v/>
      </c>
      <c r="K178" s="29">
        <f t="shared" si="15"/>
        <v>0</v>
      </c>
      <c r="L178" s="15">
        <v>0.87248958081899985</v>
      </c>
      <c r="M178" s="15">
        <f t="shared" si="22"/>
        <v>-2.8510419181000168E-2</v>
      </c>
      <c r="N178" s="29">
        <f t="shared" si="17"/>
        <v>1</v>
      </c>
      <c r="O178" s="15">
        <f t="shared" si="23"/>
        <v>-8.6310419181000131E-2</v>
      </c>
      <c r="P178" s="29">
        <f t="shared" si="19"/>
        <v>1</v>
      </c>
      <c r="Q178" s="26">
        <v>3.4872736930847168</v>
      </c>
      <c r="AA178" s="15"/>
    </row>
    <row r="179" spans="1:27">
      <c r="A179">
        <v>279</v>
      </c>
      <c r="B179" s="10"/>
      <c r="C179" s="15">
        <f t="shared" si="20"/>
        <v>0.90880000000000005</v>
      </c>
      <c r="D179" s="15"/>
      <c r="E179" s="15">
        <f t="shared" si="21"/>
        <v>0.9627</v>
      </c>
      <c r="F179" s="17">
        <v>230856633</v>
      </c>
      <c r="H179" s="15" t="str">
        <f t="shared" si="13"/>
        <v/>
      </c>
      <c r="I179" s="29">
        <f t="shared" si="24"/>
        <v>0</v>
      </c>
      <c r="J179" s="15" t="str">
        <f t="shared" si="14"/>
        <v/>
      </c>
      <c r="K179" s="29">
        <f t="shared" si="15"/>
        <v>0</v>
      </c>
      <c r="L179" s="15">
        <v>0.83210155598254998</v>
      </c>
      <c r="M179" s="15">
        <f t="shared" si="22"/>
        <v>-7.6698444017450074E-2</v>
      </c>
      <c r="N179" s="29">
        <f t="shared" si="17"/>
        <v>1</v>
      </c>
      <c r="O179" s="15">
        <f t="shared" si="23"/>
        <v>-0.13059844401745002</v>
      </c>
      <c r="P179" s="29">
        <f t="shared" si="19"/>
        <v>1</v>
      </c>
      <c r="Q179" s="26">
        <v>3.9075884819030762</v>
      </c>
      <c r="AA179" s="15"/>
    </row>
    <row r="180" spans="1:27">
      <c r="A180">
        <v>274</v>
      </c>
      <c r="B180" s="10"/>
      <c r="C180" s="15">
        <f t="shared" si="20"/>
        <v>0.90980000000000005</v>
      </c>
      <c r="D180" s="15"/>
      <c r="E180" s="15">
        <f t="shared" si="21"/>
        <v>0.96320000000000006</v>
      </c>
      <c r="F180" s="17">
        <v>231063136</v>
      </c>
      <c r="H180" s="15" t="str">
        <f t="shared" si="13"/>
        <v/>
      </c>
      <c r="I180" s="29">
        <f t="shared" si="24"/>
        <v>0</v>
      </c>
      <c r="J180" s="15" t="str">
        <f t="shared" si="14"/>
        <v/>
      </c>
      <c r="K180" s="29">
        <f t="shared" si="15"/>
        <v>0</v>
      </c>
      <c r="L180" s="15">
        <v>0.83786002099645007</v>
      </c>
      <c r="M180" s="15">
        <f t="shared" si="22"/>
        <v>-7.1939979003549981E-2</v>
      </c>
      <c r="N180" s="29">
        <f t="shared" si="17"/>
        <v>1</v>
      </c>
      <c r="O180" s="15">
        <f t="shared" si="23"/>
        <v>-0.12533997900354998</v>
      </c>
      <c r="P180" s="29">
        <f t="shared" si="19"/>
        <v>1</v>
      </c>
      <c r="Q180" s="26">
        <v>4.1184563636779785</v>
      </c>
      <c r="AA180" s="15"/>
    </row>
    <row r="181" spans="1:27">
      <c r="A181">
        <v>270</v>
      </c>
      <c r="B181" s="10"/>
      <c r="C181" s="15">
        <f t="shared" si="20"/>
        <v>0.91059999999999997</v>
      </c>
      <c r="D181" s="15"/>
      <c r="E181" s="15">
        <f t="shared" si="21"/>
        <v>0.96360000000000001</v>
      </c>
      <c r="F181" s="17">
        <v>230861417</v>
      </c>
      <c r="H181" s="15" t="str">
        <f t="shared" si="13"/>
        <v/>
      </c>
      <c r="I181" s="29">
        <f t="shared" si="24"/>
        <v>0</v>
      </c>
      <c r="J181" s="15" t="str">
        <f t="shared" si="14"/>
        <v/>
      </c>
      <c r="K181" s="29">
        <f t="shared" si="15"/>
        <v>0</v>
      </c>
      <c r="L181" s="15">
        <v>0.84537638057169995</v>
      </c>
      <c r="M181" s="15">
        <f t="shared" si="22"/>
        <v>-6.5223619428300017E-2</v>
      </c>
      <c r="N181" s="29">
        <f t="shared" si="17"/>
        <v>1</v>
      </c>
      <c r="O181" s="15">
        <f t="shared" si="23"/>
        <v>-0.11822361942830006</v>
      </c>
      <c r="P181" s="29">
        <f t="shared" si="19"/>
        <v>1</v>
      </c>
      <c r="Q181" s="26">
        <v>3.9910745620727539</v>
      </c>
      <c r="AA181" s="15"/>
    </row>
    <row r="182" spans="1:27">
      <c r="A182">
        <v>269</v>
      </c>
      <c r="B182" s="10"/>
      <c r="C182" s="15">
        <f t="shared" si="20"/>
        <v>0.91080000000000005</v>
      </c>
      <c r="D182" s="15"/>
      <c r="E182" s="15">
        <f t="shared" si="21"/>
        <v>0.9637</v>
      </c>
      <c r="F182" s="17">
        <v>231041064</v>
      </c>
      <c r="H182" s="15" t="str">
        <f t="shared" si="13"/>
        <v/>
      </c>
      <c r="I182" s="29">
        <f t="shared" si="24"/>
        <v>0</v>
      </c>
      <c r="J182" s="15" t="str">
        <f t="shared" si="14"/>
        <v/>
      </c>
      <c r="K182" s="29">
        <f t="shared" si="15"/>
        <v>0</v>
      </c>
      <c r="L182" s="15">
        <v>1.0306707706896998</v>
      </c>
      <c r="M182" s="15">
        <f t="shared" si="22"/>
        <v>0.11987077068969976</v>
      </c>
      <c r="N182" s="29">
        <f t="shared" si="17"/>
        <v>0</v>
      </c>
      <c r="O182" s="15">
        <f t="shared" si="23"/>
        <v>6.697077068969981E-2</v>
      </c>
      <c r="P182" s="29">
        <f t="shared" si="19"/>
        <v>0</v>
      </c>
      <c r="Q182" s="26">
        <v>3.6549794673919678</v>
      </c>
      <c r="AA182" s="15"/>
    </row>
    <row r="183" spans="1:27">
      <c r="A183">
        <v>269</v>
      </c>
      <c r="B183" s="10"/>
      <c r="C183" s="15">
        <f t="shared" si="20"/>
        <v>0.91080000000000005</v>
      </c>
      <c r="D183" s="15"/>
      <c r="E183" s="15">
        <f t="shared" si="21"/>
        <v>0.9637</v>
      </c>
      <c r="F183" s="17">
        <v>230855354</v>
      </c>
      <c r="H183" s="15" t="str">
        <f t="shared" si="13"/>
        <v/>
      </c>
      <c r="I183" s="29">
        <f t="shared" si="24"/>
        <v>0</v>
      </c>
      <c r="J183" s="15" t="str">
        <f t="shared" si="14"/>
        <v/>
      </c>
      <c r="K183" s="29">
        <f t="shared" si="15"/>
        <v>0</v>
      </c>
      <c r="L183" s="15">
        <v>1.0437022496025501</v>
      </c>
      <c r="M183" s="15">
        <f t="shared" si="22"/>
        <v>0.13290224960255004</v>
      </c>
      <c r="N183" s="29">
        <f t="shared" si="17"/>
        <v>0</v>
      </c>
      <c r="O183" s="15">
        <f t="shared" si="23"/>
        <v>8.0002249602550091E-2</v>
      </c>
      <c r="P183" s="29">
        <f t="shared" si="19"/>
        <v>0</v>
      </c>
      <c r="Q183" s="26">
        <v>3.5810067653656006</v>
      </c>
      <c r="AA183" s="15"/>
    </row>
    <row r="184" spans="1:27">
      <c r="A184">
        <v>269</v>
      </c>
      <c r="B184" s="10"/>
      <c r="C184" s="15">
        <f t="shared" si="20"/>
        <v>0.91080000000000005</v>
      </c>
      <c r="D184" s="15"/>
      <c r="E184" s="15">
        <f t="shared" si="21"/>
        <v>0.9637</v>
      </c>
      <c r="F184" s="17">
        <v>231041033</v>
      </c>
      <c r="H184" s="15" t="str">
        <f t="shared" si="13"/>
        <v/>
      </c>
      <c r="I184" s="29">
        <f t="shared" si="24"/>
        <v>0</v>
      </c>
      <c r="J184" s="15" t="str">
        <f t="shared" si="14"/>
        <v/>
      </c>
      <c r="K184" s="29">
        <f t="shared" si="15"/>
        <v>0</v>
      </c>
      <c r="L184" s="15">
        <v>1.0387544749697</v>
      </c>
      <c r="M184" s="15">
        <f t="shared" si="22"/>
        <v>0.12795447496969992</v>
      </c>
      <c r="N184" s="29">
        <f t="shared" si="17"/>
        <v>0</v>
      </c>
      <c r="O184" s="15">
        <f t="shared" si="23"/>
        <v>7.5054474969699969E-2</v>
      </c>
      <c r="P184" s="29">
        <f t="shared" si="19"/>
        <v>0</v>
      </c>
      <c r="Q184" s="26">
        <v>3.5818707942962646</v>
      </c>
      <c r="AA184" s="15"/>
    </row>
    <row r="185" spans="1:27">
      <c r="A185">
        <v>269</v>
      </c>
      <c r="B185" s="10"/>
      <c r="C185" s="15">
        <f t="shared" si="20"/>
        <v>0.91080000000000005</v>
      </c>
      <c r="D185" s="15"/>
      <c r="E185" s="15">
        <f t="shared" si="21"/>
        <v>0.9637</v>
      </c>
      <c r="F185" s="17">
        <v>231065144</v>
      </c>
      <c r="H185" s="15" t="str">
        <f t="shared" si="13"/>
        <v/>
      </c>
      <c r="I185" s="29">
        <f t="shared" si="24"/>
        <v>0</v>
      </c>
      <c r="J185" s="15" t="str">
        <f t="shared" si="14"/>
        <v/>
      </c>
      <c r="K185" s="29">
        <f t="shared" si="15"/>
        <v>0</v>
      </c>
      <c r="L185" s="15">
        <v>1.00325068759675</v>
      </c>
      <c r="M185" s="15">
        <f t="shared" si="22"/>
        <v>9.2450687596749903E-2</v>
      </c>
      <c r="N185" s="29">
        <f t="shared" si="17"/>
        <v>0</v>
      </c>
      <c r="O185" s="15">
        <f t="shared" si="23"/>
        <v>3.9550687596749956E-2</v>
      </c>
      <c r="P185" s="29">
        <f t="shared" si="19"/>
        <v>0</v>
      </c>
      <c r="Q185" s="26">
        <v>3.6845993995666504</v>
      </c>
      <c r="AA185" s="15"/>
    </row>
    <row r="186" spans="1:27">
      <c r="A186">
        <v>266</v>
      </c>
      <c r="B186" s="10"/>
      <c r="C186" s="15">
        <f t="shared" si="20"/>
        <v>0.91139999999999999</v>
      </c>
      <c r="D186" s="15"/>
      <c r="E186" s="15">
        <f t="shared" si="21"/>
        <v>0.96400000000000008</v>
      </c>
      <c r="F186" s="17">
        <v>230858702</v>
      </c>
      <c r="H186" s="15" t="str">
        <f t="shared" si="13"/>
        <v/>
      </c>
      <c r="I186" s="29">
        <f t="shared" si="24"/>
        <v>0</v>
      </c>
      <c r="J186" s="15" t="str">
        <f t="shared" si="14"/>
        <v/>
      </c>
      <c r="K186" s="29">
        <f t="shared" si="15"/>
        <v>0</v>
      </c>
      <c r="L186" s="15">
        <v>0.98730154022615002</v>
      </c>
      <c r="M186" s="15">
        <f t="shared" si="22"/>
        <v>7.5901540226150033E-2</v>
      </c>
      <c r="N186" s="29">
        <f t="shared" si="17"/>
        <v>0</v>
      </c>
      <c r="O186" s="15">
        <f t="shared" si="23"/>
        <v>2.3301540226149942E-2</v>
      </c>
      <c r="P186" s="29">
        <f t="shared" si="19"/>
        <v>0</v>
      </c>
      <c r="Q186" s="26">
        <v>3.9482834339141846</v>
      </c>
      <c r="AA186" s="15"/>
    </row>
    <row r="187" spans="1:27">
      <c r="A187">
        <v>263</v>
      </c>
      <c r="B187" s="10"/>
      <c r="C187" s="15">
        <f t="shared" si="20"/>
        <v>0.91200000000000003</v>
      </c>
      <c r="D187" s="15"/>
      <c r="E187" s="15">
        <f t="shared" si="21"/>
        <v>0.96430000000000005</v>
      </c>
      <c r="F187" s="17">
        <v>231065519</v>
      </c>
      <c r="H187" s="15" t="str">
        <f t="shared" si="13"/>
        <v/>
      </c>
      <c r="I187" s="29">
        <f t="shared" si="24"/>
        <v>0</v>
      </c>
      <c r="J187" s="15" t="str">
        <f t="shared" si="14"/>
        <v/>
      </c>
      <c r="K187" s="29">
        <f t="shared" si="15"/>
        <v>0</v>
      </c>
      <c r="L187" s="15">
        <v>1.0174050583108498</v>
      </c>
      <c r="M187" s="15">
        <f t="shared" si="22"/>
        <v>0.10540505831084979</v>
      </c>
      <c r="N187" s="29">
        <f t="shared" si="17"/>
        <v>0</v>
      </c>
      <c r="O187" s="15">
        <f t="shared" si="23"/>
        <v>5.3105058310849773E-2</v>
      </c>
      <c r="P187" s="29">
        <f t="shared" si="19"/>
        <v>0</v>
      </c>
      <c r="Q187" s="26">
        <v>4.159604549407959</v>
      </c>
      <c r="AA187" s="15"/>
    </row>
    <row r="188" spans="1:27">
      <c r="A188">
        <v>263</v>
      </c>
      <c r="B188" s="10"/>
      <c r="C188" s="15">
        <f t="shared" si="20"/>
        <v>0.91200000000000003</v>
      </c>
      <c r="D188" s="15"/>
      <c r="E188" s="15">
        <f t="shared" si="21"/>
        <v>0.96430000000000005</v>
      </c>
      <c r="F188" s="17">
        <v>231065520</v>
      </c>
      <c r="H188" s="15" t="str">
        <f t="shared" si="13"/>
        <v/>
      </c>
      <c r="I188" s="29">
        <f t="shared" si="24"/>
        <v>0</v>
      </c>
      <c r="J188" s="15" t="str">
        <f t="shared" si="14"/>
        <v/>
      </c>
      <c r="K188" s="29">
        <f t="shared" si="15"/>
        <v>0</v>
      </c>
      <c r="L188" s="15">
        <v>1.02604035211905</v>
      </c>
      <c r="M188" s="15">
        <f t="shared" si="22"/>
        <v>0.11404035211904995</v>
      </c>
      <c r="N188" s="29">
        <f t="shared" si="17"/>
        <v>0</v>
      </c>
      <c r="O188" s="15">
        <f t="shared" si="23"/>
        <v>6.1740352119049935E-2</v>
      </c>
      <c r="P188" s="29">
        <f t="shared" si="19"/>
        <v>0</v>
      </c>
      <c r="Q188" s="26">
        <v>4.1652512550354004</v>
      </c>
      <c r="AA188" s="15"/>
    </row>
    <row r="189" spans="1:27">
      <c r="A189">
        <v>269</v>
      </c>
      <c r="B189" s="10"/>
      <c r="C189" s="15">
        <f t="shared" si="20"/>
        <v>0.91080000000000005</v>
      </c>
      <c r="D189" s="15"/>
      <c r="E189" s="15">
        <f t="shared" si="21"/>
        <v>0.9637</v>
      </c>
      <c r="F189" s="17"/>
      <c r="H189" s="15" t="str">
        <f t="shared" ref="H189:H252" si="25">IF(ISBLANK(G189),"",G189-C189)</f>
        <v/>
      </c>
      <c r="I189" s="29">
        <f t="shared" si="24"/>
        <v>0</v>
      </c>
      <c r="J189" s="15" t="str">
        <f t="shared" ref="J189:J252" si="26">IF(ISBLANK(G189),"",G189-E189)</f>
        <v/>
      </c>
      <c r="K189" s="29">
        <f t="shared" ref="K189:K252" si="27">IF(J189&lt;0,1,0)</f>
        <v>0</v>
      </c>
      <c r="L189" s="15"/>
      <c r="M189" s="15" t="str">
        <f t="shared" si="22"/>
        <v/>
      </c>
      <c r="N189" s="29">
        <f t="shared" ref="N189:N252" si="28">IF(M189&lt;0,1,0)</f>
        <v>0</v>
      </c>
      <c r="O189" s="15" t="str">
        <f t="shared" si="23"/>
        <v/>
      </c>
      <c r="P189" s="29">
        <f t="shared" ref="P189:P252" si="29">IF(O189&lt;0,1,0)</f>
        <v>0</v>
      </c>
      <c r="Q189" s="26"/>
      <c r="AA189" s="15"/>
    </row>
    <row r="190" spans="1:27">
      <c r="A190">
        <v>262</v>
      </c>
      <c r="B190" s="10"/>
      <c r="C190" s="15">
        <f t="shared" si="20"/>
        <v>0.91220000000000001</v>
      </c>
      <c r="D190" s="15"/>
      <c r="E190" s="15">
        <f t="shared" si="21"/>
        <v>0.96440000000000003</v>
      </c>
      <c r="F190" s="17">
        <v>230855187</v>
      </c>
      <c r="H190" s="15" t="str">
        <f t="shared" si="25"/>
        <v/>
      </c>
      <c r="I190" s="29">
        <f t="shared" si="24"/>
        <v>0</v>
      </c>
      <c r="J190" s="15" t="str">
        <f t="shared" si="26"/>
        <v/>
      </c>
      <c r="K190" s="29">
        <f t="shared" si="27"/>
        <v>0</v>
      </c>
      <c r="L190" s="15">
        <v>1.0157666995227002</v>
      </c>
      <c r="M190" s="15">
        <f t="shared" si="22"/>
        <v>0.10356669952270015</v>
      </c>
      <c r="N190" s="29">
        <f t="shared" si="28"/>
        <v>0</v>
      </c>
      <c r="O190" s="15">
        <f t="shared" si="23"/>
        <v>5.1366699522700121E-2</v>
      </c>
      <c r="P190" s="29">
        <f t="shared" si="29"/>
        <v>0</v>
      </c>
      <c r="Q190" s="26">
        <v>3.6347649097442627</v>
      </c>
      <c r="AA190" s="15"/>
    </row>
    <row r="191" spans="1:27">
      <c r="A191">
        <v>262</v>
      </c>
      <c r="B191" s="10"/>
      <c r="C191" s="15">
        <f t="shared" si="20"/>
        <v>0.91220000000000001</v>
      </c>
      <c r="D191" s="15"/>
      <c r="E191" s="15">
        <f t="shared" si="21"/>
        <v>0.96440000000000003</v>
      </c>
      <c r="F191" s="17">
        <v>230855182</v>
      </c>
      <c r="H191" s="15" t="str">
        <f t="shared" si="25"/>
        <v/>
      </c>
      <c r="I191" s="29">
        <f t="shared" si="24"/>
        <v>0</v>
      </c>
      <c r="J191" s="15" t="str">
        <f t="shared" si="26"/>
        <v/>
      </c>
      <c r="K191" s="29">
        <f t="shared" si="27"/>
        <v>0</v>
      </c>
      <c r="L191" s="15">
        <v>1.0188191826850501</v>
      </c>
      <c r="M191" s="15">
        <f t="shared" si="22"/>
        <v>0.10661918268505011</v>
      </c>
      <c r="N191" s="29">
        <f t="shared" si="28"/>
        <v>0</v>
      </c>
      <c r="O191" s="15">
        <f t="shared" si="23"/>
        <v>5.4419182685050083E-2</v>
      </c>
      <c r="P191" s="29">
        <f t="shared" si="29"/>
        <v>0</v>
      </c>
      <c r="Q191" s="26">
        <v>3.6328489780426025</v>
      </c>
      <c r="AA191" s="15"/>
    </row>
    <row r="192" spans="1:27">
      <c r="A192">
        <v>254</v>
      </c>
      <c r="B192" s="10"/>
      <c r="C192" s="15">
        <f t="shared" si="20"/>
        <v>0.91380000000000006</v>
      </c>
      <c r="D192" s="15"/>
      <c r="E192" s="15">
        <f t="shared" si="21"/>
        <v>0.96520000000000006</v>
      </c>
      <c r="F192" s="17">
        <v>231122070</v>
      </c>
      <c r="H192" s="15" t="str">
        <f t="shared" si="25"/>
        <v/>
      </c>
      <c r="I192" s="29">
        <f t="shared" si="24"/>
        <v>0</v>
      </c>
      <c r="J192" s="15" t="str">
        <f t="shared" si="26"/>
        <v/>
      </c>
      <c r="K192" s="29">
        <f t="shared" si="27"/>
        <v>0</v>
      </c>
      <c r="L192" s="15">
        <v>1.00691854736185</v>
      </c>
      <c r="M192" s="15">
        <f t="shared" si="22"/>
        <v>9.311854736184999E-2</v>
      </c>
      <c r="N192" s="29">
        <f t="shared" si="28"/>
        <v>0</v>
      </c>
      <c r="O192" s="15">
        <f t="shared" si="23"/>
        <v>4.1718547361849989E-2</v>
      </c>
      <c r="P192" s="29">
        <f t="shared" si="29"/>
        <v>0</v>
      </c>
      <c r="Q192" s="26">
        <v>4.1087698936462402</v>
      </c>
      <c r="AA192" s="15"/>
    </row>
    <row r="193" spans="1:27">
      <c r="A193">
        <v>252</v>
      </c>
      <c r="B193" s="10"/>
      <c r="C193" s="15">
        <f t="shared" si="20"/>
        <v>0.91420000000000001</v>
      </c>
      <c r="D193" s="15"/>
      <c r="E193" s="15">
        <f t="shared" si="21"/>
        <v>0.96540000000000004</v>
      </c>
      <c r="F193" s="17">
        <v>231187600</v>
      </c>
      <c r="H193" s="15" t="str">
        <f t="shared" si="25"/>
        <v/>
      </c>
      <c r="I193" s="29">
        <f t="shared" si="24"/>
        <v>0</v>
      </c>
      <c r="J193" s="15" t="str">
        <f t="shared" si="26"/>
        <v/>
      </c>
      <c r="K193" s="29">
        <f t="shared" si="27"/>
        <v>0</v>
      </c>
      <c r="L193" s="15">
        <v>0.96522514889619992</v>
      </c>
      <c r="M193" s="15">
        <f t="shared" si="22"/>
        <v>5.1025148896199912E-2</v>
      </c>
      <c r="N193" s="29">
        <f t="shared" si="28"/>
        <v>0</v>
      </c>
      <c r="O193" s="15">
        <f t="shared" si="23"/>
        <v>-1.7485110380011104E-4</v>
      </c>
      <c r="P193" s="29">
        <f t="shared" si="29"/>
        <v>1</v>
      </c>
      <c r="Q193" s="26">
        <v>0.89202868938446045</v>
      </c>
      <c r="AA193" s="15"/>
    </row>
    <row r="194" spans="1:27">
      <c r="A194">
        <v>252</v>
      </c>
      <c r="B194" s="10"/>
      <c r="C194" s="15">
        <f t="shared" si="20"/>
        <v>0.91420000000000001</v>
      </c>
      <c r="D194" s="15"/>
      <c r="E194" s="15">
        <f t="shared" si="21"/>
        <v>0.96540000000000004</v>
      </c>
      <c r="F194" s="17">
        <v>231187246</v>
      </c>
      <c r="H194" s="15" t="str">
        <f t="shared" si="25"/>
        <v/>
      </c>
      <c r="I194" s="29">
        <f t="shared" si="24"/>
        <v>0</v>
      </c>
      <c r="J194" s="15" t="str">
        <f t="shared" si="26"/>
        <v/>
      </c>
      <c r="K194" s="29">
        <f t="shared" si="27"/>
        <v>0</v>
      </c>
      <c r="L194" s="15">
        <v>0.79669149602304989</v>
      </c>
      <c r="M194" s="15">
        <f t="shared" si="22"/>
        <v>-0.11750850397695012</v>
      </c>
      <c r="N194" s="29">
        <f t="shared" si="28"/>
        <v>1</v>
      </c>
      <c r="O194" s="15">
        <f t="shared" si="23"/>
        <v>-0.16870850397695014</v>
      </c>
      <c r="P194" s="29">
        <f t="shared" si="29"/>
        <v>1</v>
      </c>
      <c r="Q194" s="26">
        <v>3.5089900493621826</v>
      </c>
      <c r="AA194" s="15"/>
    </row>
    <row r="195" spans="1:27">
      <c r="A195">
        <v>262</v>
      </c>
      <c r="B195" s="10"/>
      <c r="C195" s="15">
        <f t="shared" ref="C195:C258" si="30">-0.0002*A195+0.9646</f>
        <v>0.91220000000000001</v>
      </c>
      <c r="D195" s="15"/>
      <c r="E195" s="15">
        <f t="shared" ref="E195:E258" si="31">-0.0001*A195+0.9906</f>
        <v>0.96440000000000003</v>
      </c>
      <c r="F195" s="17"/>
      <c r="H195" s="15" t="str">
        <f t="shared" si="25"/>
        <v/>
      </c>
      <c r="I195" s="29">
        <f t="shared" si="24"/>
        <v>0</v>
      </c>
      <c r="J195" s="15" t="str">
        <f t="shared" si="26"/>
        <v/>
      </c>
      <c r="K195" s="29">
        <f t="shared" si="27"/>
        <v>0</v>
      </c>
      <c r="L195" s="15"/>
      <c r="M195" s="15" t="str">
        <f t="shared" si="22"/>
        <v/>
      </c>
      <c r="N195" s="29">
        <f t="shared" si="28"/>
        <v>0</v>
      </c>
      <c r="O195" s="15" t="str">
        <f t="shared" si="23"/>
        <v/>
      </c>
      <c r="P195" s="29">
        <f t="shared" si="29"/>
        <v>0</v>
      </c>
      <c r="Q195" s="26"/>
      <c r="AA195" s="15"/>
    </row>
    <row r="196" spans="1:27">
      <c r="A196">
        <v>311</v>
      </c>
      <c r="B196" s="10"/>
      <c r="C196" s="15">
        <f t="shared" si="30"/>
        <v>0.90239999999999998</v>
      </c>
      <c r="D196" s="15"/>
      <c r="E196" s="15">
        <f t="shared" si="31"/>
        <v>0.95950000000000002</v>
      </c>
      <c r="F196" s="17">
        <v>230759683</v>
      </c>
      <c r="H196" s="15" t="str">
        <f t="shared" si="25"/>
        <v/>
      </c>
      <c r="I196" s="29">
        <f t="shared" si="24"/>
        <v>0</v>
      </c>
      <c r="J196" s="15" t="str">
        <f t="shared" si="26"/>
        <v/>
      </c>
      <c r="K196" s="29">
        <f t="shared" si="27"/>
        <v>0</v>
      </c>
      <c r="L196" s="15">
        <v>0.82404594655894992</v>
      </c>
      <c r="M196" s="15">
        <f t="shared" si="22"/>
        <v>-7.8354053441050064E-2</v>
      </c>
      <c r="N196" s="29">
        <f t="shared" si="28"/>
        <v>1</v>
      </c>
      <c r="O196" s="15">
        <f t="shared" si="23"/>
        <v>-0.1354540534410501</v>
      </c>
      <c r="P196" s="29">
        <f t="shared" si="29"/>
        <v>1</v>
      </c>
      <c r="Q196" s="26">
        <v>4.1794595718383789</v>
      </c>
      <c r="AA196" s="15"/>
    </row>
    <row r="197" spans="1:27">
      <c r="A197">
        <v>247</v>
      </c>
      <c r="B197" s="10"/>
      <c r="C197" s="15">
        <f t="shared" si="30"/>
        <v>0.91520000000000001</v>
      </c>
      <c r="D197" s="15"/>
      <c r="E197" s="15">
        <f t="shared" si="31"/>
        <v>0.96589999999999998</v>
      </c>
      <c r="F197" s="17">
        <v>231210638</v>
      </c>
      <c r="H197" s="15" t="str">
        <f t="shared" si="25"/>
        <v/>
      </c>
      <c r="I197" s="29">
        <f t="shared" si="24"/>
        <v>0</v>
      </c>
      <c r="J197" s="15" t="str">
        <f t="shared" si="26"/>
        <v/>
      </c>
      <c r="K197" s="29">
        <f t="shared" si="27"/>
        <v>0</v>
      </c>
      <c r="L197" s="15">
        <v>0.98024323691955006</v>
      </c>
      <c r="M197" s="15">
        <f t="shared" si="22"/>
        <v>6.5043236919550051E-2</v>
      </c>
      <c r="N197" s="29">
        <f t="shared" si="28"/>
        <v>0</v>
      </c>
      <c r="O197" s="15">
        <f t="shared" si="23"/>
        <v>1.4343236919550084E-2</v>
      </c>
      <c r="P197" s="29">
        <f t="shared" si="29"/>
        <v>0</v>
      </c>
      <c r="Q197" s="26">
        <v>3.7926912307739258</v>
      </c>
      <c r="AA197" s="15"/>
    </row>
    <row r="198" spans="1:27">
      <c r="A198">
        <v>252</v>
      </c>
      <c r="B198" s="10"/>
      <c r="C198" s="15">
        <f t="shared" si="30"/>
        <v>0.91420000000000001</v>
      </c>
      <c r="D198" s="15"/>
      <c r="E198" s="15">
        <f t="shared" si="31"/>
        <v>0.96540000000000004</v>
      </c>
      <c r="F198" s="17"/>
      <c r="H198" s="15" t="str">
        <f t="shared" si="25"/>
        <v/>
      </c>
      <c r="I198" s="29">
        <f t="shared" si="24"/>
        <v>0</v>
      </c>
      <c r="J198" s="15" t="str">
        <f t="shared" si="26"/>
        <v/>
      </c>
      <c r="K198" s="29">
        <f t="shared" si="27"/>
        <v>0</v>
      </c>
      <c r="L198" s="15"/>
      <c r="M198" s="15" t="str">
        <f t="shared" si="22"/>
        <v/>
      </c>
      <c r="N198" s="29">
        <f t="shared" si="28"/>
        <v>0</v>
      </c>
      <c r="O198" s="15" t="str">
        <f t="shared" si="23"/>
        <v/>
      </c>
      <c r="P198" s="29">
        <f t="shared" si="29"/>
        <v>0</v>
      </c>
      <c r="Q198" s="26"/>
      <c r="AA198" s="15"/>
    </row>
    <row r="199" spans="1:27">
      <c r="A199">
        <v>252</v>
      </c>
      <c r="B199" s="10"/>
      <c r="C199" s="15">
        <f t="shared" si="30"/>
        <v>0.91420000000000001</v>
      </c>
      <c r="D199" s="15"/>
      <c r="E199" s="15">
        <f t="shared" si="31"/>
        <v>0.96540000000000004</v>
      </c>
      <c r="F199" s="17"/>
      <c r="H199" s="15" t="str">
        <f t="shared" si="25"/>
        <v/>
      </c>
      <c r="I199" s="29">
        <f t="shared" si="24"/>
        <v>0</v>
      </c>
      <c r="J199" s="15" t="str">
        <f t="shared" si="26"/>
        <v/>
      </c>
      <c r="K199" s="29">
        <f t="shared" si="27"/>
        <v>0</v>
      </c>
      <c r="L199" s="15"/>
      <c r="M199" s="15" t="str">
        <f t="shared" si="22"/>
        <v/>
      </c>
      <c r="N199" s="29">
        <f t="shared" si="28"/>
        <v>0</v>
      </c>
      <c r="O199" s="15" t="str">
        <f t="shared" si="23"/>
        <v/>
      </c>
      <c r="P199" s="29">
        <f t="shared" si="29"/>
        <v>0</v>
      </c>
      <c r="Q199" s="26"/>
      <c r="AA199" s="15"/>
    </row>
    <row r="200" spans="1:27">
      <c r="A200">
        <v>230</v>
      </c>
      <c r="B200" s="10"/>
      <c r="C200" s="15">
        <f t="shared" si="30"/>
        <v>0.91859999999999997</v>
      </c>
      <c r="D200" s="15"/>
      <c r="E200" s="15">
        <f t="shared" si="31"/>
        <v>0.96760000000000002</v>
      </c>
      <c r="F200" s="17">
        <v>231269201</v>
      </c>
      <c r="H200" s="15" t="str">
        <f t="shared" si="25"/>
        <v/>
      </c>
      <c r="I200" s="29">
        <f t="shared" si="24"/>
        <v>0</v>
      </c>
      <c r="J200" s="15" t="str">
        <f t="shared" si="26"/>
        <v/>
      </c>
      <c r="K200" s="29">
        <f t="shared" si="27"/>
        <v>0</v>
      </c>
      <c r="L200" s="15">
        <v>1.0359087539935501</v>
      </c>
      <c r="M200" s="15">
        <f t="shared" si="22"/>
        <v>0.11730875399355012</v>
      </c>
      <c r="N200" s="29">
        <f t="shared" si="28"/>
        <v>0</v>
      </c>
      <c r="O200" s="15">
        <f t="shared" si="23"/>
        <v>6.8308753993550075E-2</v>
      </c>
      <c r="P200" s="29">
        <f t="shared" si="29"/>
        <v>0</v>
      </c>
      <c r="Q200" s="26">
        <v>3.5277659893035889</v>
      </c>
      <c r="AA200" s="15"/>
    </row>
    <row r="201" spans="1:27">
      <c r="A201">
        <v>227</v>
      </c>
      <c r="B201" s="10"/>
      <c r="C201" s="15">
        <f t="shared" si="30"/>
        <v>0.91920000000000002</v>
      </c>
      <c r="D201" s="15"/>
      <c r="E201" s="15">
        <f t="shared" si="31"/>
        <v>0.96789999999999998</v>
      </c>
      <c r="F201" s="17">
        <v>231140541</v>
      </c>
      <c r="H201" s="15" t="str">
        <f t="shared" si="25"/>
        <v/>
      </c>
      <c r="I201" s="29">
        <f t="shared" si="24"/>
        <v>0</v>
      </c>
      <c r="J201" s="15" t="str">
        <f t="shared" si="26"/>
        <v/>
      </c>
      <c r="K201" s="29">
        <f t="shared" si="27"/>
        <v>0</v>
      </c>
      <c r="L201" s="15">
        <v>1.0316348815826999</v>
      </c>
      <c r="M201" s="15">
        <f t="shared" si="22"/>
        <v>0.11243488158269987</v>
      </c>
      <c r="N201" s="29">
        <f t="shared" si="28"/>
        <v>0</v>
      </c>
      <c r="O201" s="15">
        <f t="shared" si="23"/>
        <v>6.3734881582699909E-2</v>
      </c>
      <c r="P201" s="29">
        <f t="shared" si="29"/>
        <v>0</v>
      </c>
      <c r="Q201" s="26">
        <v>3.6191904544830322</v>
      </c>
      <c r="AA201" s="15"/>
    </row>
    <row r="202" spans="1:27">
      <c r="A202">
        <v>222</v>
      </c>
      <c r="B202" s="10"/>
      <c r="C202" s="15">
        <f t="shared" si="30"/>
        <v>0.92020000000000002</v>
      </c>
      <c r="D202" s="15"/>
      <c r="E202" s="15">
        <f t="shared" si="31"/>
        <v>0.96840000000000004</v>
      </c>
      <c r="F202" s="17">
        <v>231271401</v>
      </c>
      <c r="H202" s="15" t="str">
        <f t="shared" si="25"/>
        <v/>
      </c>
      <c r="I202" s="29">
        <f t="shared" si="24"/>
        <v>0</v>
      </c>
      <c r="J202" s="15" t="str">
        <f t="shared" si="26"/>
        <v/>
      </c>
      <c r="K202" s="29">
        <f t="shared" si="27"/>
        <v>0</v>
      </c>
      <c r="L202" s="15">
        <v>1.033546548718</v>
      </c>
      <c r="M202" s="15">
        <f t="shared" si="22"/>
        <v>0.11334654871799998</v>
      </c>
      <c r="N202" s="29">
        <f t="shared" si="28"/>
        <v>0</v>
      </c>
      <c r="O202" s="15">
        <f t="shared" si="23"/>
        <v>6.5146548717999964E-2</v>
      </c>
      <c r="P202" s="29">
        <f t="shared" si="29"/>
        <v>0</v>
      </c>
      <c r="Q202" s="26">
        <v>3.5013134479522705</v>
      </c>
      <c r="AA202" s="15"/>
    </row>
    <row r="203" spans="1:27">
      <c r="A203">
        <v>307</v>
      </c>
      <c r="B203" s="10"/>
      <c r="C203" s="15">
        <f t="shared" si="30"/>
        <v>0.9032</v>
      </c>
      <c r="D203" s="15"/>
      <c r="E203" s="15">
        <f t="shared" si="31"/>
        <v>0.95990000000000009</v>
      </c>
      <c r="F203" s="17">
        <v>230738128</v>
      </c>
      <c r="H203" s="15" t="str">
        <f t="shared" si="25"/>
        <v/>
      </c>
      <c r="I203" s="29">
        <f t="shared" si="24"/>
        <v>0</v>
      </c>
      <c r="J203" s="15" t="str">
        <f t="shared" si="26"/>
        <v/>
      </c>
      <c r="K203" s="29">
        <f t="shared" si="27"/>
        <v>0</v>
      </c>
      <c r="L203" s="15">
        <v>0.90916813503055005</v>
      </c>
      <c r="M203" s="15">
        <f t="shared" si="22"/>
        <v>5.968135030550048E-3</v>
      </c>
      <c r="N203" s="29">
        <f t="shared" si="28"/>
        <v>0</v>
      </c>
      <c r="O203" s="15">
        <f t="shared" si="23"/>
        <v>-5.0731864969450036E-2</v>
      </c>
      <c r="P203" s="29">
        <f t="shared" si="29"/>
        <v>1</v>
      </c>
      <c r="Q203" s="26">
        <v>3.5213830471038818</v>
      </c>
      <c r="AA203" s="15"/>
    </row>
    <row r="204" spans="1:27">
      <c r="A204">
        <v>294</v>
      </c>
      <c r="B204" s="10"/>
      <c r="C204" s="15">
        <f t="shared" si="30"/>
        <v>0.90580000000000005</v>
      </c>
      <c r="E204" s="15">
        <f t="shared" si="31"/>
        <v>0.96120000000000005</v>
      </c>
      <c r="F204" s="17">
        <v>230738048</v>
      </c>
      <c r="H204" s="15" t="str">
        <f t="shared" si="25"/>
        <v/>
      </c>
      <c r="I204" s="29">
        <f t="shared" si="24"/>
        <v>0</v>
      </c>
      <c r="J204" s="15" t="str">
        <f t="shared" si="26"/>
        <v/>
      </c>
      <c r="K204" s="29">
        <f t="shared" si="27"/>
        <v>0</v>
      </c>
      <c r="L204" s="15">
        <v>0.89553887578820002</v>
      </c>
      <c r="M204" s="15">
        <f t="shared" si="22"/>
        <v>-1.0261124211800032E-2</v>
      </c>
      <c r="N204" s="29">
        <f t="shared" si="28"/>
        <v>1</v>
      </c>
      <c r="O204" s="15">
        <f t="shared" si="23"/>
        <v>-6.5661124211800037E-2</v>
      </c>
      <c r="P204" s="29">
        <f t="shared" si="29"/>
        <v>1</v>
      </c>
      <c r="Q204" s="26">
        <v>3.5406880378723145</v>
      </c>
      <c r="AA204" s="15"/>
    </row>
    <row r="205" spans="1:27">
      <c r="A205">
        <v>245</v>
      </c>
      <c r="B205" s="10"/>
      <c r="C205" s="15">
        <f t="shared" si="30"/>
        <v>0.91559999999999997</v>
      </c>
      <c r="E205" s="15">
        <f t="shared" si="31"/>
        <v>0.96610000000000007</v>
      </c>
      <c r="F205" s="17">
        <v>231212154</v>
      </c>
      <c r="H205" s="15" t="str">
        <f t="shared" si="25"/>
        <v/>
      </c>
      <c r="I205" s="29">
        <f t="shared" si="24"/>
        <v>0</v>
      </c>
      <c r="J205" s="15" t="str">
        <f t="shared" si="26"/>
        <v/>
      </c>
      <c r="K205" s="29">
        <f t="shared" si="27"/>
        <v>0</v>
      </c>
      <c r="L205" s="15">
        <v>1.01388214702655</v>
      </c>
      <c r="M205" s="15">
        <f t="shared" si="22"/>
        <v>9.8282147026550026E-2</v>
      </c>
      <c r="N205" s="29">
        <f t="shared" si="28"/>
        <v>0</v>
      </c>
      <c r="O205" s="15">
        <f t="shared" si="23"/>
        <v>4.7782147026549926E-2</v>
      </c>
      <c r="P205" s="29">
        <f t="shared" si="29"/>
        <v>0</v>
      </c>
      <c r="Q205" s="26">
        <v>3.8201334476470947</v>
      </c>
      <c r="AA205" s="15"/>
    </row>
    <row r="206" spans="1:27">
      <c r="A206">
        <v>220</v>
      </c>
      <c r="B206" s="10"/>
      <c r="C206" s="15">
        <f t="shared" si="30"/>
        <v>0.92059999999999997</v>
      </c>
      <c r="E206" s="15">
        <f t="shared" si="31"/>
        <v>0.96860000000000002</v>
      </c>
      <c r="F206" s="17">
        <v>231445247</v>
      </c>
      <c r="H206" s="15" t="str">
        <f t="shared" si="25"/>
        <v/>
      </c>
      <c r="I206" s="29">
        <f t="shared" si="24"/>
        <v>0</v>
      </c>
      <c r="J206" s="15" t="str">
        <f t="shared" si="26"/>
        <v/>
      </c>
      <c r="K206" s="29">
        <f t="shared" si="27"/>
        <v>0</v>
      </c>
      <c r="L206" s="15">
        <v>0.99908638998709998</v>
      </c>
      <c r="M206" s="15">
        <f t="shared" si="22"/>
        <v>7.8486389987100003E-2</v>
      </c>
      <c r="N206" s="29">
        <f t="shared" si="28"/>
        <v>0</v>
      </c>
      <c r="O206" s="15">
        <f t="shared" si="23"/>
        <v>3.048638998709996E-2</v>
      </c>
      <c r="P206" s="29">
        <f t="shared" si="29"/>
        <v>0</v>
      </c>
      <c r="Q206" s="26">
        <v>4.1308431625366211</v>
      </c>
      <c r="AA206" s="15"/>
    </row>
    <row r="207" spans="1:27">
      <c r="A207">
        <v>214</v>
      </c>
      <c r="B207" s="10"/>
      <c r="C207" s="15">
        <f t="shared" si="30"/>
        <v>0.92179999999999995</v>
      </c>
      <c r="E207" s="15">
        <f t="shared" si="31"/>
        <v>0.96920000000000006</v>
      </c>
      <c r="F207" s="17">
        <v>231445247</v>
      </c>
      <c r="H207" s="15" t="str">
        <f t="shared" si="25"/>
        <v/>
      </c>
      <c r="I207" s="29">
        <f t="shared" si="24"/>
        <v>0</v>
      </c>
      <c r="J207" s="15" t="str">
        <f t="shared" si="26"/>
        <v/>
      </c>
      <c r="K207" s="29">
        <f t="shared" si="27"/>
        <v>0</v>
      </c>
      <c r="L207" s="15">
        <v>1.0371065289721499</v>
      </c>
      <c r="M207" s="15">
        <f t="shared" si="22"/>
        <v>0.11530652897214999</v>
      </c>
      <c r="N207" s="29">
        <f t="shared" si="28"/>
        <v>0</v>
      </c>
      <c r="O207" s="15">
        <f t="shared" si="23"/>
        <v>6.7906528972149882E-2</v>
      </c>
      <c r="P207" s="29">
        <f t="shared" si="29"/>
        <v>0</v>
      </c>
      <c r="Q207" s="26">
        <v>3.5197293758392334</v>
      </c>
      <c r="AA207" s="15"/>
    </row>
    <row r="208" spans="1:27">
      <c r="A208">
        <v>214</v>
      </c>
      <c r="B208" s="10"/>
      <c r="C208" s="15">
        <f t="shared" si="30"/>
        <v>0.92179999999999995</v>
      </c>
      <c r="E208" s="15">
        <f t="shared" si="31"/>
        <v>0.96920000000000006</v>
      </c>
      <c r="F208" s="17">
        <v>231445227</v>
      </c>
      <c r="H208" s="15" t="str">
        <f t="shared" si="25"/>
        <v/>
      </c>
      <c r="I208" s="29">
        <f t="shared" si="24"/>
        <v>0</v>
      </c>
      <c r="J208" s="15" t="str">
        <f t="shared" si="26"/>
        <v/>
      </c>
      <c r="K208" s="29">
        <f t="shared" si="27"/>
        <v>0</v>
      </c>
      <c r="L208" s="15">
        <v>1.0402916915036999</v>
      </c>
      <c r="M208" s="15">
        <f t="shared" si="22"/>
        <v>0.11849169150369998</v>
      </c>
      <c r="N208" s="29">
        <f t="shared" si="28"/>
        <v>0</v>
      </c>
      <c r="O208" s="15">
        <f t="shared" si="23"/>
        <v>7.1091691503699872E-2</v>
      </c>
      <c r="P208" s="29">
        <f t="shared" si="29"/>
        <v>0</v>
      </c>
      <c r="Q208" s="26">
        <v>3.4992234706878662</v>
      </c>
      <c r="AA208" s="15"/>
    </row>
    <row r="209" spans="1:27">
      <c r="A209">
        <v>210</v>
      </c>
      <c r="B209" s="10"/>
      <c r="C209" s="15">
        <f t="shared" si="30"/>
        <v>0.92259999999999998</v>
      </c>
      <c r="E209" s="15">
        <f t="shared" si="31"/>
        <v>0.96960000000000002</v>
      </c>
      <c r="F209" s="17">
        <v>231271107</v>
      </c>
      <c r="H209" s="15" t="str">
        <f t="shared" si="25"/>
        <v/>
      </c>
      <c r="I209" s="29">
        <f t="shared" si="24"/>
        <v>0</v>
      </c>
      <c r="J209" s="15" t="str">
        <f t="shared" si="26"/>
        <v/>
      </c>
      <c r="K209" s="29">
        <f t="shared" si="27"/>
        <v>0</v>
      </c>
      <c r="L209" s="15">
        <v>1.0246462645215</v>
      </c>
      <c r="M209" s="15">
        <f t="shared" si="22"/>
        <v>0.10204626452150001</v>
      </c>
      <c r="N209" s="29">
        <f t="shared" si="28"/>
        <v>0</v>
      </c>
      <c r="O209" s="15">
        <f t="shared" si="23"/>
        <v>5.5046264521499966E-2</v>
      </c>
      <c r="P209" s="29">
        <f t="shared" si="29"/>
        <v>0</v>
      </c>
      <c r="Q209" s="26">
        <v>3.4994626045227051</v>
      </c>
      <c r="AA209" s="15"/>
    </row>
    <row r="210" spans="1:27">
      <c r="A210">
        <v>210</v>
      </c>
      <c r="B210" s="10"/>
      <c r="C210" s="15">
        <f t="shared" si="30"/>
        <v>0.92259999999999998</v>
      </c>
      <c r="E210" s="15">
        <f t="shared" si="31"/>
        <v>0.96960000000000002</v>
      </c>
      <c r="F210" s="17">
        <v>231271094</v>
      </c>
      <c r="H210" s="15" t="str">
        <f t="shared" si="25"/>
        <v/>
      </c>
      <c r="I210" s="29">
        <f t="shared" si="24"/>
        <v>0</v>
      </c>
      <c r="J210" s="15" t="str">
        <f t="shared" si="26"/>
        <v/>
      </c>
      <c r="K210" s="29">
        <f t="shared" si="27"/>
        <v>0</v>
      </c>
      <c r="L210" s="15">
        <v>1.0357196846337</v>
      </c>
      <c r="M210" s="15">
        <f t="shared" si="22"/>
        <v>0.11311968463370004</v>
      </c>
      <c r="N210" s="29">
        <f t="shared" si="28"/>
        <v>0</v>
      </c>
      <c r="O210" s="15">
        <f t="shared" si="23"/>
        <v>6.6119684633699993E-2</v>
      </c>
      <c r="P210" s="29">
        <f t="shared" si="29"/>
        <v>0</v>
      </c>
      <c r="Q210" s="26">
        <v>3.3499336242675781</v>
      </c>
      <c r="AA210" s="15"/>
    </row>
    <row r="211" spans="1:27">
      <c r="A211">
        <v>210</v>
      </c>
      <c r="B211" s="10"/>
      <c r="C211" s="15">
        <f t="shared" si="30"/>
        <v>0.92259999999999998</v>
      </c>
      <c r="E211" s="15">
        <f t="shared" si="31"/>
        <v>0.96960000000000002</v>
      </c>
      <c r="F211" s="17">
        <v>231271089</v>
      </c>
      <c r="H211" s="15" t="str">
        <f t="shared" si="25"/>
        <v/>
      </c>
      <c r="I211" s="29">
        <f t="shared" si="24"/>
        <v>0</v>
      </c>
      <c r="J211" s="15" t="str">
        <f t="shared" si="26"/>
        <v/>
      </c>
      <c r="K211" s="29">
        <f t="shared" si="27"/>
        <v>0</v>
      </c>
      <c r="L211" s="15">
        <v>1.02623453411265</v>
      </c>
      <c r="M211" s="15">
        <f t="shared" si="22"/>
        <v>0.10363453411265</v>
      </c>
      <c r="N211" s="29">
        <f t="shared" si="28"/>
        <v>0</v>
      </c>
      <c r="O211" s="15">
        <f t="shared" si="23"/>
        <v>5.6634534112649959E-2</v>
      </c>
      <c r="P211" s="29">
        <f t="shared" si="29"/>
        <v>0</v>
      </c>
      <c r="Q211" s="26">
        <v>3.3851602077484131</v>
      </c>
      <c r="AA211" s="15"/>
    </row>
    <row r="212" spans="1:27">
      <c r="A212">
        <v>184</v>
      </c>
      <c r="B212" s="10"/>
      <c r="C212" s="15">
        <f t="shared" si="30"/>
        <v>0.92779999999999996</v>
      </c>
      <c r="E212" s="15">
        <f t="shared" si="31"/>
        <v>0.97220000000000006</v>
      </c>
      <c r="F212" s="17">
        <v>231510817</v>
      </c>
      <c r="H212" s="15" t="str">
        <f t="shared" si="25"/>
        <v/>
      </c>
      <c r="I212" s="29">
        <f t="shared" si="24"/>
        <v>0</v>
      </c>
      <c r="J212" s="15" t="str">
        <f t="shared" si="26"/>
        <v/>
      </c>
      <c r="K212" s="29">
        <f t="shared" si="27"/>
        <v>0</v>
      </c>
      <c r="L212" s="15">
        <v>0.94627021504920006</v>
      </c>
      <c r="M212" s="15">
        <f t="shared" si="22"/>
        <v>1.84702150492001E-2</v>
      </c>
      <c r="N212" s="29">
        <f t="shared" si="28"/>
        <v>0</v>
      </c>
      <c r="O212" s="15">
        <f t="shared" si="23"/>
        <v>-2.5929784950800006E-2</v>
      </c>
      <c r="P212" s="29">
        <f t="shared" si="29"/>
        <v>1</v>
      </c>
      <c r="Q212" s="26">
        <v>3.5283806324005127</v>
      </c>
      <c r="AA212" s="15"/>
    </row>
    <row r="213" spans="1:27">
      <c r="A213">
        <v>184</v>
      </c>
      <c r="B213" s="10"/>
      <c r="C213" s="15">
        <f t="shared" si="30"/>
        <v>0.92779999999999996</v>
      </c>
      <c r="E213" s="15">
        <f t="shared" si="31"/>
        <v>0.97220000000000006</v>
      </c>
      <c r="F213" s="17">
        <v>231510832</v>
      </c>
      <c r="H213" s="15" t="str">
        <f t="shared" si="25"/>
        <v/>
      </c>
      <c r="I213" s="29">
        <f t="shared" si="24"/>
        <v>0</v>
      </c>
      <c r="J213" s="15" t="str">
        <f t="shared" si="26"/>
        <v/>
      </c>
      <c r="K213" s="29">
        <f t="shared" si="27"/>
        <v>0</v>
      </c>
      <c r="L213" s="15">
        <v>0.89641935952124996</v>
      </c>
      <c r="M213" s="15">
        <f t="shared" si="22"/>
        <v>-3.1380640478749999E-2</v>
      </c>
      <c r="N213" s="29">
        <f t="shared" si="28"/>
        <v>1</v>
      </c>
      <c r="O213" s="15">
        <f t="shared" si="23"/>
        <v>-7.5780640478750105E-2</v>
      </c>
      <c r="P213" s="29">
        <f t="shared" si="29"/>
        <v>1</v>
      </c>
      <c r="Q213" s="26">
        <v>3.5395886898040771</v>
      </c>
      <c r="AA213" s="15"/>
    </row>
    <row r="214" spans="1:27">
      <c r="A214">
        <v>174</v>
      </c>
      <c r="B214" s="10"/>
      <c r="C214" s="15">
        <f t="shared" si="30"/>
        <v>0.92979999999999996</v>
      </c>
      <c r="E214" s="15">
        <f t="shared" si="31"/>
        <v>0.97320000000000007</v>
      </c>
      <c r="F214" s="17">
        <v>232121602</v>
      </c>
      <c r="H214" s="15" t="str">
        <f t="shared" si="25"/>
        <v/>
      </c>
      <c r="I214" s="29">
        <f t="shared" si="24"/>
        <v>0</v>
      </c>
      <c r="J214" s="15" t="str">
        <f t="shared" si="26"/>
        <v/>
      </c>
      <c r="K214" s="29">
        <f t="shared" si="27"/>
        <v>0</v>
      </c>
      <c r="L214" s="15">
        <v>1.01561199965105</v>
      </c>
      <c r="M214" s="15">
        <f t="shared" si="22"/>
        <v>8.5811999651050019E-2</v>
      </c>
      <c r="N214" s="29">
        <f t="shared" si="28"/>
        <v>0</v>
      </c>
      <c r="O214" s="15">
        <f t="shared" si="23"/>
        <v>4.2411999651049914E-2</v>
      </c>
      <c r="P214" s="29">
        <f t="shared" si="29"/>
        <v>0</v>
      </c>
      <c r="Q214" s="26">
        <v>4.1267342567443848</v>
      </c>
      <c r="AA214" s="15"/>
    </row>
    <row r="215" spans="1:27">
      <c r="A215">
        <v>140</v>
      </c>
      <c r="B215" s="10"/>
      <c r="C215" s="15">
        <f t="shared" si="30"/>
        <v>0.93659999999999999</v>
      </c>
      <c r="E215" s="15">
        <f t="shared" si="31"/>
        <v>0.97660000000000002</v>
      </c>
      <c r="F215" s="17">
        <v>231812234</v>
      </c>
      <c r="H215" s="15" t="str">
        <f t="shared" si="25"/>
        <v/>
      </c>
      <c r="I215" s="29">
        <f t="shared" si="24"/>
        <v>0</v>
      </c>
      <c r="J215" s="15" t="str">
        <f t="shared" si="26"/>
        <v/>
      </c>
      <c r="K215" s="29">
        <f t="shared" si="27"/>
        <v>0</v>
      </c>
      <c r="L215" s="15">
        <v>1.01097549832935</v>
      </c>
      <c r="M215" s="15">
        <f t="shared" si="22"/>
        <v>7.4375498329349976E-2</v>
      </c>
      <c r="N215" s="29">
        <f t="shared" si="28"/>
        <v>0</v>
      </c>
      <c r="O215" s="15">
        <f t="shared" si="23"/>
        <v>3.4375498329349941E-2</v>
      </c>
      <c r="P215" s="29">
        <f t="shared" si="29"/>
        <v>0</v>
      </c>
      <c r="Q215" s="26">
        <v>3.9255335330963135</v>
      </c>
      <c r="AA215" s="15"/>
    </row>
    <row r="216" spans="1:27">
      <c r="A216">
        <v>140</v>
      </c>
      <c r="B216" s="10"/>
      <c r="C216" s="15">
        <f t="shared" si="30"/>
        <v>0.93659999999999999</v>
      </c>
      <c r="E216" s="15">
        <f t="shared" si="31"/>
        <v>0.97660000000000002</v>
      </c>
      <c r="F216" s="17">
        <v>231812244</v>
      </c>
      <c r="H216" s="15" t="str">
        <f t="shared" si="25"/>
        <v/>
      </c>
      <c r="I216" s="29">
        <f t="shared" si="24"/>
        <v>0</v>
      </c>
      <c r="J216" s="15" t="str">
        <f t="shared" si="26"/>
        <v/>
      </c>
      <c r="K216" s="29">
        <f t="shared" si="27"/>
        <v>0</v>
      </c>
      <c r="L216" s="15">
        <v>1.0182536658336501</v>
      </c>
      <c r="M216" s="15">
        <f t="shared" si="22"/>
        <v>8.165366583365008E-2</v>
      </c>
      <c r="N216" s="29">
        <f t="shared" si="28"/>
        <v>0</v>
      </c>
      <c r="O216" s="15">
        <f t="shared" si="23"/>
        <v>4.1653665833650044E-2</v>
      </c>
      <c r="P216" s="29">
        <f t="shared" si="29"/>
        <v>0</v>
      </c>
      <c r="Q216" s="26">
        <v>1.5777492523193359</v>
      </c>
      <c r="AA216" s="15"/>
    </row>
    <row r="217" spans="1:27">
      <c r="A217">
        <v>367</v>
      </c>
      <c r="B217" s="10"/>
      <c r="C217" s="15">
        <f t="shared" si="30"/>
        <v>0.89119999999999999</v>
      </c>
      <c r="E217" s="15">
        <f t="shared" si="31"/>
        <v>0.95390000000000008</v>
      </c>
      <c r="F217" s="17">
        <v>230417573</v>
      </c>
      <c r="H217" s="15" t="str">
        <f t="shared" si="25"/>
        <v/>
      </c>
      <c r="I217" s="29">
        <f t="shared" si="24"/>
        <v>0</v>
      </c>
      <c r="J217" s="15" t="str">
        <f t="shared" si="26"/>
        <v/>
      </c>
      <c r="K217" s="29">
        <f t="shared" si="27"/>
        <v>0</v>
      </c>
      <c r="L217" s="15">
        <v>1.0296906174765001</v>
      </c>
      <c r="M217" s="15">
        <f t="shared" si="22"/>
        <v>0.13849061747650016</v>
      </c>
      <c r="N217" s="29">
        <f t="shared" si="28"/>
        <v>0</v>
      </c>
      <c r="O217" s="15">
        <f t="shared" si="23"/>
        <v>7.5790617476500066E-2</v>
      </c>
      <c r="P217" s="29">
        <f t="shared" si="29"/>
        <v>0</v>
      </c>
      <c r="Q217" s="26">
        <v>4.1323838233947754</v>
      </c>
      <c r="AA217" s="15"/>
    </row>
    <row r="218" spans="1:27">
      <c r="A218">
        <v>126</v>
      </c>
      <c r="B218" s="10"/>
      <c r="C218" s="15">
        <f t="shared" si="30"/>
        <v>0.93940000000000001</v>
      </c>
      <c r="E218" s="15">
        <f t="shared" si="31"/>
        <v>0.97799999999999998</v>
      </c>
      <c r="F218" s="17">
        <v>231120194</v>
      </c>
      <c r="H218" s="15" t="str">
        <f t="shared" si="25"/>
        <v/>
      </c>
      <c r="I218" s="29">
        <f t="shared" si="24"/>
        <v>0</v>
      </c>
      <c r="J218" s="15" t="str">
        <f t="shared" si="26"/>
        <v/>
      </c>
      <c r="K218" s="29">
        <f t="shared" si="27"/>
        <v>0</v>
      </c>
      <c r="L218" s="15">
        <v>0.98660455074940001</v>
      </c>
      <c r="M218" s="15">
        <f t="shared" si="22"/>
        <v>4.7204550749399998E-2</v>
      </c>
      <c r="N218" s="29">
        <f t="shared" si="28"/>
        <v>0</v>
      </c>
      <c r="O218" s="15">
        <f t="shared" si="23"/>
        <v>8.6045507494000306E-3</v>
      </c>
      <c r="P218" s="29">
        <f t="shared" si="29"/>
        <v>0</v>
      </c>
      <c r="Q218" s="26">
        <v>3.4986453056335449</v>
      </c>
      <c r="AA218" s="15"/>
    </row>
    <row r="219" spans="1:27">
      <c r="A219">
        <v>125</v>
      </c>
      <c r="B219" s="10"/>
      <c r="C219" s="15">
        <f t="shared" si="30"/>
        <v>0.93959999999999999</v>
      </c>
      <c r="E219" s="15">
        <f t="shared" si="31"/>
        <v>0.97810000000000008</v>
      </c>
      <c r="F219" s="17">
        <v>231882796</v>
      </c>
      <c r="H219" s="15" t="str">
        <f t="shared" si="25"/>
        <v/>
      </c>
      <c r="I219" s="29">
        <f t="shared" si="24"/>
        <v>0</v>
      </c>
      <c r="J219" s="15" t="str">
        <f t="shared" si="26"/>
        <v/>
      </c>
      <c r="K219" s="29">
        <f t="shared" si="27"/>
        <v>0</v>
      </c>
      <c r="L219" s="15">
        <v>0.92469556250890006</v>
      </c>
      <c r="M219" s="15">
        <f t="shared" si="22"/>
        <v>-1.4904437491099931E-2</v>
      </c>
      <c r="N219" s="29">
        <f t="shared" si="28"/>
        <v>1</v>
      </c>
      <c r="O219" s="15">
        <f t="shared" si="23"/>
        <v>-5.3404437491100021E-2</v>
      </c>
      <c r="P219" s="29">
        <f t="shared" si="29"/>
        <v>1</v>
      </c>
      <c r="Q219" s="26">
        <v>3.5277202129364014</v>
      </c>
      <c r="AA219" s="15"/>
    </row>
    <row r="220" spans="1:27">
      <c r="A220">
        <v>123</v>
      </c>
      <c r="B220" s="10"/>
      <c r="C220" s="15">
        <f t="shared" si="30"/>
        <v>0.94000000000000006</v>
      </c>
      <c r="E220" s="15">
        <f t="shared" si="31"/>
        <v>0.97830000000000006</v>
      </c>
      <c r="F220" s="17">
        <v>231817488</v>
      </c>
      <c r="H220" s="15" t="str">
        <f t="shared" si="25"/>
        <v/>
      </c>
      <c r="I220" s="29">
        <f t="shared" si="24"/>
        <v>0</v>
      </c>
      <c r="J220" s="15" t="str">
        <f t="shared" si="26"/>
        <v/>
      </c>
      <c r="K220" s="29">
        <f t="shared" si="27"/>
        <v>0</v>
      </c>
      <c r="L220" s="15">
        <v>1.0329852930895</v>
      </c>
      <c r="M220" s="15">
        <f t="shared" si="22"/>
        <v>9.2985293089499987E-2</v>
      </c>
      <c r="N220" s="29">
        <f t="shared" si="28"/>
        <v>0</v>
      </c>
      <c r="O220" s="15">
        <f t="shared" si="23"/>
        <v>5.4685293089499987E-2</v>
      </c>
      <c r="P220" s="29">
        <f t="shared" si="29"/>
        <v>0</v>
      </c>
      <c r="Q220" s="26">
        <v>3.3673703670501709</v>
      </c>
      <c r="AA220" s="15"/>
    </row>
    <row r="221" spans="1:27">
      <c r="A221">
        <v>118</v>
      </c>
      <c r="B221" s="10"/>
      <c r="C221" s="15">
        <f t="shared" si="30"/>
        <v>0.94100000000000006</v>
      </c>
      <c r="E221" s="15">
        <f t="shared" si="31"/>
        <v>0.9788</v>
      </c>
      <c r="F221" s="17">
        <v>231881943</v>
      </c>
      <c r="H221" s="15" t="str">
        <f t="shared" si="25"/>
        <v/>
      </c>
      <c r="I221" s="29">
        <f t="shared" si="24"/>
        <v>0</v>
      </c>
      <c r="J221" s="15" t="str">
        <f t="shared" si="26"/>
        <v/>
      </c>
      <c r="K221" s="29">
        <f t="shared" si="27"/>
        <v>0</v>
      </c>
      <c r="L221" s="15">
        <v>1.0288643598690999</v>
      </c>
      <c r="M221" s="15">
        <f t="shared" si="22"/>
        <v>8.7864359869099795E-2</v>
      </c>
      <c r="N221" s="29">
        <f t="shared" si="28"/>
        <v>0</v>
      </c>
      <c r="O221" s="15">
        <f t="shared" si="23"/>
        <v>5.006435986909985E-2</v>
      </c>
      <c r="P221" s="29">
        <f t="shared" si="29"/>
        <v>0</v>
      </c>
      <c r="Q221" s="26">
        <v>3.682945728302002</v>
      </c>
      <c r="AA221" s="15"/>
    </row>
    <row r="222" spans="1:27">
      <c r="A222">
        <v>110</v>
      </c>
      <c r="B222" s="10"/>
      <c r="C222" s="15">
        <f t="shared" si="30"/>
        <v>0.94259999999999999</v>
      </c>
      <c r="E222" s="15">
        <f t="shared" si="31"/>
        <v>0.97960000000000003</v>
      </c>
      <c r="F222" s="17">
        <v>231965898</v>
      </c>
      <c r="H222" s="15" t="str">
        <f t="shared" si="25"/>
        <v/>
      </c>
      <c r="I222" s="29">
        <f t="shared" si="24"/>
        <v>0</v>
      </c>
      <c r="J222" s="15" t="str">
        <f t="shared" si="26"/>
        <v/>
      </c>
      <c r="K222" s="29">
        <f t="shared" si="27"/>
        <v>0</v>
      </c>
      <c r="L222" s="15">
        <v>1.0331304031258999</v>
      </c>
      <c r="M222" s="15">
        <f t="shared" si="22"/>
        <v>9.0530403125899883E-2</v>
      </c>
      <c r="N222" s="29">
        <f t="shared" si="28"/>
        <v>0</v>
      </c>
      <c r="O222" s="15">
        <f t="shared" si="23"/>
        <v>5.353040312589985E-2</v>
      </c>
      <c r="P222" s="29">
        <f t="shared" si="29"/>
        <v>0</v>
      </c>
      <c r="Q222" s="26">
        <v>3.8764166831970215</v>
      </c>
      <c r="AA222" s="15"/>
    </row>
    <row r="223" spans="1:27">
      <c r="A223">
        <v>109</v>
      </c>
      <c r="B223" s="10"/>
      <c r="C223" s="15">
        <f t="shared" si="30"/>
        <v>0.94279999999999997</v>
      </c>
      <c r="E223" s="15">
        <f t="shared" si="31"/>
        <v>0.97970000000000002</v>
      </c>
      <c r="F223" s="17">
        <v>231754334</v>
      </c>
      <c r="H223" s="15" t="str">
        <f t="shared" si="25"/>
        <v/>
      </c>
      <c r="I223" s="29">
        <f t="shared" si="24"/>
        <v>0</v>
      </c>
      <c r="J223" s="15" t="str">
        <f t="shared" si="26"/>
        <v/>
      </c>
      <c r="K223" s="29">
        <f t="shared" si="27"/>
        <v>0</v>
      </c>
      <c r="L223" s="15">
        <v>1.04204253978465</v>
      </c>
      <c r="M223" s="15">
        <f t="shared" si="22"/>
        <v>9.924253978465003E-2</v>
      </c>
      <c r="N223" s="29">
        <f t="shared" si="28"/>
        <v>0</v>
      </c>
      <c r="O223" s="15">
        <f t="shared" si="23"/>
        <v>6.2342539784649986E-2</v>
      </c>
      <c r="P223" s="29">
        <f t="shared" si="29"/>
        <v>0</v>
      </c>
      <c r="Q223" s="26">
        <v>3.4930360317230225</v>
      </c>
      <c r="AA223" s="15"/>
    </row>
    <row r="224" spans="1:27">
      <c r="A224">
        <v>109</v>
      </c>
      <c r="B224" s="10"/>
      <c r="C224" s="15">
        <f t="shared" si="30"/>
        <v>0.94279999999999997</v>
      </c>
      <c r="E224" s="15">
        <f t="shared" si="31"/>
        <v>0.97970000000000002</v>
      </c>
      <c r="F224" s="17"/>
      <c r="H224" s="15" t="str">
        <f t="shared" si="25"/>
        <v/>
      </c>
      <c r="I224" s="29">
        <f t="shared" si="24"/>
        <v>0</v>
      </c>
      <c r="J224" s="15" t="str">
        <f t="shared" si="26"/>
        <v/>
      </c>
      <c r="K224" s="29">
        <f t="shared" si="27"/>
        <v>0</v>
      </c>
      <c r="L224" s="15"/>
      <c r="M224" s="15" t="str">
        <f t="shared" si="22"/>
        <v/>
      </c>
      <c r="N224" s="29">
        <f t="shared" si="28"/>
        <v>0</v>
      </c>
      <c r="O224" s="15" t="str">
        <f t="shared" si="23"/>
        <v/>
      </c>
      <c r="P224" s="29">
        <f t="shared" si="29"/>
        <v>0</v>
      </c>
      <c r="Q224" s="26"/>
      <c r="AA224" s="15"/>
    </row>
    <row r="225" spans="1:27">
      <c r="A225">
        <v>109</v>
      </c>
      <c r="B225" s="10"/>
      <c r="C225" s="15">
        <f t="shared" si="30"/>
        <v>0.94279999999999997</v>
      </c>
      <c r="E225" s="15">
        <f t="shared" si="31"/>
        <v>0.97970000000000002</v>
      </c>
      <c r="F225" s="17"/>
      <c r="H225" s="15" t="str">
        <f t="shared" si="25"/>
        <v/>
      </c>
      <c r="I225" s="29">
        <f t="shared" si="24"/>
        <v>0</v>
      </c>
      <c r="J225" s="15" t="str">
        <f t="shared" si="26"/>
        <v/>
      </c>
      <c r="K225" s="29">
        <f t="shared" si="27"/>
        <v>0</v>
      </c>
      <c r="L225" s="15"/>
      <c r="M225" s="15" t="str">
        <f t="shared" ref="M225:M259" si="32">IF(ISBLANK(L225),"",L225-C225)</f>
        <v/>
      </c>
      <c r="N225" s="29">
        <f t="shared" si="28"/>
        <v>0</v>
      </c>
      <c r="O225" s="15" t="str">
        <f t="shared" ref="O225:O259" si="33">IF(ISBLANK(L225),"",L225-E225)</f>
        <v/>
      </c>
      <c r="P225" s="29">
        <f t="shared" si="29"/>
        <v>0</v>
      </c>
      <c r="Q225" s="26"/>
      <c r="AA225" s="15"/>
    </row>
    <row r="226" spans="1:27">
      <c r="A226">
        <v>109</v>
      </c>
      <c r="B226" s="10"/>
      <c r="C226" s="15">
        <f t="shared" si="30"/>
        <v>0.94279999999999997</v>
      </c>
      <c r="E226" s="15">
        <f t="shared" si="31"/>
        <v>0.97970000000000002</v>
      </c>
      <c r="F226" s="17"/>
      <c r="H226" s="15" t="str">
        <f t="shared" si="25"/>
        <v/>
      </c>
      <c r="I226" s="29">
        <f t="shared" si="24"/>
        <v>0</v>
      </c>
      <c r="J226" s="15" t="str">
        <f t="shared" si="26"/>
        <v/>
      </c>
      <c r="K226" s="29">
        <f t="shared" si="27"/>
        <v>0</v>
      </c>
      <c r="L226" s="15"/>
      <c r="M226" s="15" t="str">
        <f t="shared" si="32"/>
        <v/>
      </c>
      <c r="N226" s="29">
        <f t="shared" si="28"/>
        <v>0</v>
      </c>
      <c r="O226" s="15" t="str">
        <f t="shared" si="33"/>
        <v/>
      </c>
      <c r="P226" s="29">
        <f t="shared" si="29"/>
        <v>0</v>
      </c>
      <c r="Q226" s="26"/>
      <c r="AA226" s="15"/>
    </row>
    <row r="227" spans="1:27">
      <c r="A227">
        <v>109</v>
      </c>
      <c r="B227" s="10"/>
      <c r="C227" s="15">
        <f t="shared" si="30"/>
        <v>0.94279999999999997</v>
      </c>
      <c r="E227" s="15">
        <f t="shared" si="31"/>
        <v>0.97970000000000002</v>
      </c>
      <c r="F227" s="17"/>
      <c r="H227" s="15" t="str">
        <f t="shared" si="25"/>
        <v/>
      </c>
      <c r="I227" s="29">
        <f t="shared" si="24"/>
        <v>0</v>
      </c>
      <c r="J227" s="15" t="str">
        <f t="shared" si="26"/>
        <v/>
      </c>
      <c r="K227" s="29">
        <f t="shared" si="27"/>
        <v>0</v>
      </c>
      <c r="L227" s="15"/>
      <c r="M227" s="15" t="str">
        <f t="shared" si="32"/>
        <v/>
      </c>
      <c r="N227" s="29">
        <f t="shared" si="28"/>
        <v>0</v>
      </c>
      <c r="O227" s="15" t="str">
        <f t="shared" si="33"/>
        <v/>
      </c>
      <c r="P227" s="29">
        <f t="shared" si="29"/>
        <v>0</v>
      </c>
      <c r="Q227" s="26"/>
      <c r="AA227" s="15"/>
    </row>
    <row r="228" spans="1:27">
      <c r="A228">
        <v>97</v>
      </c>
      <c r="B228" s="10"/>
      <c r="C228" s="15">
        <f t="shared" si="30"/>
        <v>0.94520000000000004</v>
      </c>
      <c r="E228" s="15">
        <f t="shared" si="31"/>
        <v>0.98089999999999999</v>
      </c>
      <c r="F228" s="17">
        <v>232048480</v>
      </c>
      <c r="H228" s="15" t="str">
        <f t="shared" si="25"/>
        <v/>
      </c>
      <c r="I228" s="29">
        <f t="shared" si="24"/>
        <v>0</v>
      </c>
      <c r="J228" s="15" t="str">
        <f t="shared" si="26"/>
        <v/>
      </c>
      <c r="K228" s="29">
        <f t="shared" si="27"/>
        <v>0</v>
      </c>
      <c r="L228" s="15">
        <v>1.0595186276953998</v>
      </c>
      <c r="M228" s="15">
        <f t="shared" si="32"/>
        <v>0.1143186276953998</v>
      </c>
      <c r="N228" s="29">
        <f t="shared" si="28"/>
        <v>0</v>
      </c>
      <c r="O228" s="15">
        <f t="shared" si="33"/>
        <v>7.8618627695399845E-2</v>
      </c>
      <c r="P228" s="29">
        <f t="shared" si="29"/>
        <v>0</v>
      </c>
      <c r="Q228" s="26">
        <v>3.5017623901367188</v>
      </c>
      <c r="AA228" s="15"/>
    </row>
    <row r="229" spans="1:27">
      <c r="A229">
        <v>96</v>
      </c>
      <c r="B229" s="10"/>
      <c r="C229" s="15">
        <f t="shared" si="30"/>
        <v>0.94540000000000002</v>
      </c>
      <c r="E229" s="15">
        <f t="shared" si="31"/>
        <v>0.98099999999999998</v>
      </c>
      <c r="F229" s="17">
        <v>231754405</v>
      </c>
      <c r="H229" s="15" t="str">
        <f t="shared" si="25"/>
        <v/>
      </c>
      <c r="I229" s="29">
        <f t="shared" si="24"/>
        <v>0</v>
      </c>
      <c r="J229" s="15" t="str">
        <f t="shared" si="26"/>
        <v/>
      </c>
      <c r="K229" s="29">
        <f t="shared" si="27"/>
        <v>0</v>
      </c>
      <c r="L229" s="15">
        <v>1.0181366471553999</v>
      </c>
      <c r="M229" s="15">
        <f t="shared" si="32"/>
        <v>7.2736647155399847E-2</v>
      </c>
      <c r="N229" s="29">
        <f t="shared" si="28"/>
        <v>0</v>
      </c>
      <c r="O229" s="15">
        <f t="shared" si="33"/>
        <v>3.7136647155399882E-2</v>
      </c>
      <c r="P229" s="29">
        <f t="shared" si="29"/>
        <v>0</v>
      </c>
      <c r="Q229" s="28">
        <v>4.0812821388244629</v>
      </c>
      <c r="AA229" s="15"/>
    </row>
    <row r="230" spans="1:27">
      <c r="A230">
        <v>96</v>
      </c>
      <c r="B230" s="10"/>
      <c r="C230" s="15">
        <f t="shared" si="30"/>
        <v>0.94540000000000002</v>
      </c>
      <c r="E230" s="15">
        <f t="shared" si="31"/>
        <v>0.98099999999999998</v>
      </c>
      <c r="F230" s="17"/>
      <c r="H230" s="15" t="str">
        <f t="shared" si="25"/>
        <v/>
      </c>
      <c r="I230" s="29">
        <f t="shared" si="24"/>
        <v>0</v>
      </c>
      <c r="J230" s="15" t="str">
        <f t="shared" si="26"/>
        <v/>
      </c>
      <c r="K230" s="29">
        <f t="shared" si="27"/>
        <v>0</v>
      </c>
      <c r="L230" s="15"/>
      <c r="M230" s="15" t="str">
        <f t="shared" si="32"/>
        <v/>
      </c>
      <c r="N230" s="29">
        <f t="shared" si="28"/>
        <v>0</v>
      </c>
      <c r="O230" s="15" t="str">
        <f t="shared" si="33"/>
        <v/>
      </c>
      <c r="P230" s="29">
        <f t="shared" si="29"/>
        <v>0</v>
      </c>
      <c r="Q230" s="26"/>
      <c r="AA230" s="15"/>
    </row>
    <row r="231" spans="1:27">
      <c r="A231">
        <v>96</v>
      </c>
      <c r="B231" s="10"/>
      <c r="C231" s="15">
        <f t="shared" si="30"/>
        <v>0.94540000000000002</v>
      </c>
      <c r="E231" s="15">
        <f t="shared" si="31"/>
        <v>0.98099999999999998</v>
      </c>
      <c r="F231" s="17"/>
      <c r="H231" s="15" t="str">
        <f t="shared" si="25"/>
        <v/>
      </c>
      <c r="I231" s="29">
        <f t="shared" si="24"/>
        <v>0</v>
      </c>
      <c r="J231" s="15" t="str">
        <f t="shared" si="26"/>
        <v/>
      </c>
      <c r="K231" s="29">
        <f t="shared" si="27"/>
        <v>0</v>
      </c>
      <c r="L231" s="15"/>
      <c r="M231" s="15" t="str">
        <f t="shared" si="32"/>
        <v/>
      </c>
      <c r="N231" s="29">
        <f t="shared" si="28"/>
        <v>0</v>
      </c>
      <c r="O231" s="15" t="str">
        <f t="shared" si="33"/>
        <v/>
      </c>
      <c r="P231" s="29">
        <f t="shared" si="29"/>
        <v>0</v>
      </c>
      <c r="Q231" s="26"/>
      <c r="AA231" s="15"/>
    </row>
    <row r="232" spans="1:27">
      <c r="A232">
        <v>96</v>
      </c>
      <c r="B232" s="10"/>
      <c r="C232" s="15">
        <f t="shared" si="30"/>
        <v>0.94540000000000002</v>
      </c>
      <c r="E232" s="15">
        <f t="shared" si="31"/>
        <v>0.98099999999999998</v>
      </c>
      <c r="F232" s="17"/>
      <c r="H232" s="15" t="str">
        <f t="shared" si="25"/>
        <v/>
      </c>
      <c r="I232" s="29">
        <f t="shared" si="24"/>
        <v>0</v>
      </c>
      <c r="J232" s="15" t="str">
        <f t="shared" si="26"/>
        <v/>
      </c>
      <c r="K232" s="29">
        <f t="shared" si="27"/>
        <v>0</v>
      </c>
      <c r="L232" s="15"/>
      <c r="M232" s="15" t="str">
        <f t="shared" si="32"/>
        <v/>
      </c>
      <c r="N232" s="29">
        <f t="shared" si="28"/>
        <v>0</v>
      </c>
      <c r="O232" s="15" t="str">
        <f t="shared" si="33"/>
        <v/>
      </c>
      <c r="P232" s="29">
        <f t="shared" si="29"/>
        <v>0</v>
      </c>
      <c r="Q232" s="26"/>
      <c r="AA232" s="15"/>
    </row>
    <row r="233" spans="1:27">
      <c r="A233">
        <v>94</v>
      </c>
      <c r="B233" s="10"/>
      <c r="C233" s="15">
        <f t="shared" si="30"/>
        <v>0.94579999999999997</v>
      </c>
      <c r="E233" s="15">
        <f t="shared" si="31"/>
        <v>0.98120000000000007</v>
      </c>
      <c r="F233" s="17"/>
      <c r="H233" s="15" t="str">
        <f t="shared" si="25"/>
        <v/>
      </c>
      <c r="I233" s="29">
        <f t="shared" si="24"/>
        <v>0</v>
      </c>
      <c r="J233" s="15" t="str">
        <f t="shared" si="26"/>
        <v/>
      </c>
      <c r="K233" s="29">
        <f t="shared" si="27"/>
        <v>0</v>
      </c>
      <c r="L233" s="15"/>
      <c r="M233" s="15" t="str">
        <f t="shared" si="32"/>
        <v/>
      </c>
      <c r="N233" s="29">
        <f t="shared" si="28"/>
        <v>0</v>
      </c>
      <c r="O233" s="15" t="str">
        <f t="shared" si="33"/>
        <v/>
      </c>
      <c r="P233" s="29">
        <f t="shared" si="29"/>
        <v>0</v>
      </c>
      <c r="Q233" s="26"/>
      <c r="AA233" s="15"/>
    </row>
    <row r="234" spans="1:27">
      <c r="A234">
        <v>88</v>
      </c>
      <c r="B234" s="10"/>
      <c r="C234" s="15">
        <f t="shared" si="30"/>
        <v>0.94700000000000006</v>
      </c>
      <c r="E234" s="15">
        <f t="shared" si="31"/>
        <v>0.98180000000000001</v>
      </c>
      <c r="F234" s="17"/>
      <c r="H234" s="15" t="str">
        <f t="shared" si="25"/>
        <v/>
      </c>
      <c r="I234" s="29">
        <f t="shared" si="24"/>
        <v>0</v>
      </c>
      <c r="J234" s="15" t="str">
        <f t="shared" si="26"/>
        <v/>
      </c>
      <c r="K234" s="29">
        <f t="shared" si="27"/>
        <v>0</v>
      </c>
      <c r="L234" s="15"/>
      <c r="M234" s="15" t="str">
        <f t="shared" si="32"/>
        <v/>
      </c>
      <c r="N234" s="29">
        <f t="shared" si="28"/>
        <v>0</v>
      </c>
      <c r="O234" s="15" t="str">
        <f t="shared" si="33"/>
        <v/>
      </c>
      <c r="P234" s="29">
        <f t="shared" si="29"/>
        <v>0</v>
      </c>
      <c r="Q234" s="26"/>
      <c r="AA234" s="15"/>
    </row>
    <row r="235" spans="1:27">
      <c r="A235">
        <v>85</v>
      </c>
      <c r="B235" s="10"/>
      <c r="C235" s="15">
        <f t="shared" si="30"/>
        <v>0.9476</v>
      </c>
      <c r="E235" s="15">
        <f t="shared" si="31"/>
        <v>0.98210000000000008</v>
      </c>
      <c r="F235" s="17"/>
      <c r="H235" s="15" t="str">
        <f t="shared" si="25"/>
        <v/>
      </c>
      <c r="I235" s="29">
        <f t="shared" si="24"/>
        <v>0</v>
      </c>
      <c r="J235" s="15" t="str">
        <f t="shared" si="26"/>
        <v/>
      </c>
      <c r="K235" s="29">
        <f t="shared" si="27"/>
        <v>0</v>
      </c>
      <c r="L235" s="15"/>
      <c r="M235" s="15" t="str">
        <f t="shared" si="32"/>
        <v/>
      </c>
      <c r="N235" s="29">
        <f t="shared" si="28"/>
        <v>0</v>
      </c>
      <c r="O235" s="15" t="str">
        <f t="shared" si="33"/>
        <v/>
      </c>
      <c r="P235" s="29">
        <f t="shared" si="29"/>
        <v>0</v>
      </c>
      <c r="Q235" s="26"/>
      <c r="AA235" s="15"/>
    </row>
    <row r="236" spans="1:27">
      <c r="A236">
        <v>85</v>
      </c>
      <c r="B236" s="10"/>
      <c r="C236" s="15">
        <f t="shared" si="30"/>
        <v>0.9476</v>
      </c>
      <c r="E236" s="15">
        <f t="shared" si="31"/>
        <v>0.98210000000000008</v>
      </c>
      <c r="F236" s="17"/>
      <c r="H236" s="15" t="str">
        <f t="shared" si="25"/>
        <v/>
      </c>
      <c r="I236" s="29">
        <f t="shared" si="24"/>
        <v>0</v>
      </c>
      <c r="J236" s="15" t="str">
        <f t="shared" si="26"/>
        <v/>
      </c>
      <c r="K236" s="29">
        <f t="shared" si="27"/>
        <v>0</v>
      </c>
      <c r="L236" s="15"/>
      <c r="M236" s="15" t="str">
        <f t="shared" si="32"/>
        <v/>
      </c>
      <c r="N236" s="29">
        <f t="shared" si="28"/>
        <v>0</v>
      </c>
      <c r="O236" s="15" t="str">
        <f t="shared" si="33"/>
        <v/>
      </c>
      <c r="P236" s="29">
        <f t="shared" si="29"/>
        <v>0</v>
      </c>
      <c r="Q236" s="26"/>
      <c r="AA236" s="15"/>
    </row>
    <row r="237" spans="1:27">
      <c r="A237">
        <v>83</v>
      </c>
      <c r="B237" s="10"/>
      <c r="C237" s="15">
        <f t="shared" si="30"/>
        <v>0.94800000000000006</v>
      </c>
      <c r="E237" s="15">
        <f t="shared" si="31"/>
        <v>0.98230000000000006</v>
      </c>
      <c r="F237" s="17"/>
      <c r="H237" s="15" t="str">
        <f t="shared" si="25"/>
        <v/>
      </c>
      <c r="I237" s="29">
        <f t="shared" si="24"/>
        <v>0</v>
      </c>
      <c r="J237" s="15" t="str">
        <f t="shared" si="26"/>
        <v/>
      </c>
      <c r="K237" s="29">
        <f t="shared" si="27"/>
        <v>0</v>
      </c>
      <c r="L237" s="15"/>
      <c r="M237" s="15" t="str">
        <f t="shared" si="32"/>
        <v/>
      </c>
      <c r="N237" s="29">
        <f t="shared" si="28"/>
        <v>0</v>
      </c>
      <c r="O237" s="15" t="str">
        <f t="shared" si="33"/>
        <v/>
      </c>
      <c r="P237" s="29">
        <f t="shared" si="29"/>
        <v>0</v>
      </c>
      <c r="Q237" s="26"/>
      <c r="AA237" s="15"/>
    </row>
    <row r="238" spans="1:27">
      <c r="A238">
        <v>83</v>
      </c>
      <c r="B238" s="10"/>
      <c r="C238" s="15">
        <f t="shared" si="30"/>
        <v>0.94800000000000006</v>
      </c>
      <c r="E238" s="15">
        <f t="shared" si="31"/>
        <v>0.98230000000000006</v>
      </c>
      <c r="F238" s="17"/>
      <c r="H238" s="15" t="str">
        <f t="shared" si="25"/>
        <v/>
      </c>
      <c r="I238" s="29">
        <f t="shared" ref="I238:I259" si="34">IF(H238&lt;0,1,0)</f>
        <v>0</v>
      </c>
      <c r="J238" s="15" t="str">
        <f t="shared" si="26"/>
        <v/>
      </c>
      <c r="K238" s="29">
        <f t="shared" si="27"/>
        <v>0</v>
      </c>
      <c r="L238" s="15"/>
      <c r="M238" s="15" t="str">
        <f t="shared" si="32"/>
        <v/>
      </c>
      <c r="N238" s="29">
        <f t="shared" si="28"/>
        <v>0</v>
      </c>
      <c r="O238" s="15" t="str">
        <f t="shared" si="33"/>
        <v/>
      </c>
      <c r="P238" s="29">
        <f t="shared" si="29"/>
        <v>0</v>
      </c>
      <c r="Q238" s="26"/>
      <c r="AA238" s="15"/>
    </row>
    <row r="239" spans="1:27">
      <c r="A239">
        <v>80</v>
      </c>
      <c r="B239" s="10"/>
      <c r="C239" s="15">
        <f t="shared" si="30"/>
        <v>0.9486</v>
      </c>
      <c r="E239" s="15">
        <f t="shared" si="31"/>
        <v>0.98260000000000003</v>
      </c>
      <c r="F239" s="17"/>
      <c r="H239" s="15" t="str">
        <f t="shared" si="25"/>
        <v/>
      </c>
      <c r="I239" s="29">
        <f t="shared" si="34"/>
        <v>0</v>
      </c>
      <c r="J239" s="15" t="str">
        <f t="shared" si="26"/>
        <v/>
      </c>
      <c r="K239" s="29">
        <f t="shared" si="27"/>
        <v>0</v>
      </c>
      <c r="L239" s="15"/>
      <c r="M239" s="15" t="str">
        <f t="shared" si="32"/>
        <v/>
      </c>
      <c r="N239" s="29">
        <f t="shared" si="28"/>
        <v>0</v>
      </c>
      <c r="O239" s="15" t="str">
        <f t="shared" si="33"/>
        <v/>
      </c>
      <c r="P239" s="29">
        <f t="shared" si="29"/>
        <v>0</v>
      </c>
      <c r="Q239" s="26"/>
      <c r="AA239" s="15"/>
    </row>
    <row r="240" spans="1:27">
      <c r="A240">
        <v>80</v>
      </c>
      <c r="B240" s="10"/>
      <c r="C240" s="15">
        <f t="shared" si="30"/>
        <v>0.9486</v>
      </c>
      <c r="E240" s="15">
        <f t="shared" si="31"/>
        <v>0.98260000000000003</v>
      </c>
      <c r="F240" s="17"/>
      <c r="H240" s="15" t="str">
        <f t="shared" si="25"/>
        <v/>
      </c>
      <c r="I240" s="29">
        <f t="shared" si="34"/>
        <v>0</v>
      </c>
      <c r="J240" s="15" t="str">
        <f t="shared" si="26"/>
        <v/>
      </c>
      <c r="K240" s="29">
        <f t="shared" si="27"/>
        <v>0</v>
      </c>
      <c r="L240" s="15"/>
      <c r="M240" s="15" t="str">
        <f t="shared" si="32"/>
        <v/>
      </c>
      <c r="N240" s="29">
        <f t="shared" si="28"/>
        <v>0</v>
      </c>
      <c r="O240" s="15" t="str">
        <f t="shared" si="33"/>
        <v/>
      </c>
      <c r="P240" s="29">
        <f t="shared" si="29"/>
        <v>0</v>
      </c>
      <c r="Q240" s="26"/>
      <c r="AA240" s="15"/>
    </row>
    <row r="241" spans="1:27">
      <c r="A241">
        <v>74</v>
      </c>
      <c r="B241" s="10"/>
      <c r="C241" s="15">
        <f t="shared" si="30"/>
        <v>0.94979999999999998</v>
      </c>
      <c r="E241" s="15">
        <f t="shared" si="31"/>
        <v>0.98320000000000007</v>
      </c>
      <c r="F241" s="17"/>
      <c r="H241" s="15" t="str">
        <f t="shared" si="25"/>
        <v/>
      </c>
      <c r="I241" s="29">
        <f t="shared" si="34"/>
        <v>0</v>
      </c>
      <c r="J241" s="15" t="str">
        <f t="shared" si="26"/>
        <v/>
      </c>
      <c r="K241" s="29">
        <f t="shared" si="27"/>
        <v>0</v>
      </c>
      <c r="L241" s="15"/>
      <c r="M241" s="15" t="str">
        <f t="shared" si="32"/>
        <v/>
      </c>
      <c r="N241" s="29">
        <f t="shared" si="28"/>
        <v>0</v>
      </c>
      <c r="O241" s="15" t="str">
        <f t="shared" si="33"/>
        <v/>
      </c>
      <c r="P241" s="29">
        <f t="shared" si="29"/>
        <v>0</v>
      </c>
      <c r="Q241" s="26"/>
      <c r="AA241" s="15"/>
    </row>
    <row r="242" spans="1:27">
      <c r="A242">
        <v>69</v>
      </c>
      <c r="B242" s="10"/>
      <c r="C242" s="15">
        <f t="shared" si="30"/>
        <v>0.95079999999999998</v>
      </c>
      <c r="E242" s="15">
        <f t="shared" si="31"/>
        <v>0.98370000000000002</v>
      </c>
      <c r="F242" s="17"/>
      <c r="H242" s="15" t="str">
        <f t="shared" si="25"/>
        <v/>
      </c>
      <c r="I242" s="29">
        <f t="shared" si="34"/>
        <v>0</v>
      </c>
      <c r="J242" s="15" t="str">
        <f t="shared" si="26"/>
        <v/>
      </c>
      <c r="K242" s="29">
        <f t="shared" si="27"/>
        <v>0</v>
      </c>
      <c r="L242" s="15"/>
      <c r="M242" s="15" t="str">
        <f t="shared" si="32"/>
        <v/>
      </c>
      <c r="N242" s="29">
        <f t="shared" si="28"/>
        <v>0</v>
      </c>
      <c r="O242" s="15" t="str">
        <f t="shared" si="33"/>
        <v/>
      </c>
      <c r="P242" s="29">
        <f t="shared" si="29"/>
        <v>0</v>
      </c>
      <c r="Q242" s="26"/>
      <c r="AA242" s="15"/>
    </row>
    <row r="243" spans="1:27">
      <c r="A243">
        <v>68</v>
      </c>
      <c r="B243" s="10"/>
      <c r="C243" s="15">
        <f t="shared" si="30"/>
        <v>0.95100000000000007</v>
      </c>
      <c r="E243" s="15">
        <f t="shared" si="31"/>
        <v>0.98380000000000001</v>
      </c>
      <c r="F243" s="17"/>
      <c r="H243" s="15" t="str">
        <f t="shared" si="25"/>
        <v/>
      </c>
      <c r="I243" s="29">
        <f t="shared" si="34"/>
        <v>0</v>
      </c>
      <c r="J243" s="15" t="str">
        <f t="shared" si="26"/>
        <v/>
      </c>
      <c r="K243" s="29">
        <f t="shared" si="27"/>
        <v>0</v>
      </c>
      <c r="L243" s="15"/>
      <c r="M243" s="15" t="str">
        <f t="shared" si="32"/>
        <v/>
      </c>
      <c r="N243" s="29">
        <f t="shared" si="28"/>
        <v>0</v>
      </c>
      <c r="O243" s="15" t="str">
        <f t="shared" si="33"/>
        <v/>
      </c>
      <c r="P243" s="29">
        <f t="shared" si="29"/>
        <v>0</v>
      </c>
      <c r="Q243" s="26"/>
      <c r="AA243" s="15"/>
    </row>
    <row r="244" spans="1:27">
      <c r="A244">
        <v>61</v>
      </c>
      <c r="B244" s="10"/>
      <c r="C244" s="15">
        <f t="shared" si="30"/>
        <v>0.95240000000000002</v>
      </c>
      <c r="E244" s="15">
        <f t="shared" si="31"/>
        <v>0.98450000000000004</v>
      </c>
      <c r="F244" s="17"/>
      <c r="H244" s="15" t="str">
        <f t="shared" si="25"/>
        <v/>
      </c>
      <c r="I244" s="29">
        <f t="shared" si="34"/>
        <v>0</v>
      </c>
      <c r="J244" s="15" t="str">
        <f t="shared" si="26"/>
        <v/>
      </c>
      <c r="K244" s="29">
        <f t="shared" si="27"/>
        <v>0</v>
      </c>
      <c r="L244" s="15"/>
      <c r="M244" s="15" t="str">
        <f t="shared" si="32"/>
        <v/>
      </c>
      <c r="N244" s="29">
        <f t="shared" si="28"/>
        <v>0</v>
      </c>
      <c r="O244" s="15" t="str">
        <f t="shared" si="33"/>
        <v/>
      </c>
      <c r="P244" s="29">
        <f t="shared" si="29"/>
        <v>0</v>
      </c>
      <c r="Q244" s="26"/>
      <c r="AA244" s="15"/>
    </row>
    <row r="245" spans="1:27">
      <c r="A245">
        <v>51</v>
      </c>
      <c r="B245" s="10"/>
      <c r="C245" s="15">
        <f t="shared" si="30"/>
        <v>0.95440000000000003</v>
      </c>
      <c r="E245" s="15">
        <f t="shared" si="31"/>
        <v>0.98550000000000004</v>
      </c>
      <c r="F245" s="17"/>
      <c r="H245" s="15" t="str">
        <f t="shared" si="25"/>
        <v/>
      </c>
      <c r="I245" s="29">
        <f t="shared" si="34"/>
        <v>0</v>
      </c>
      <c r="J245" s="15" t="str">
        <f t="shared" si="26"/>
        <v/>
      </c>
      <c r="K245" s="29">
        <f t="shared" si="27"/>
        <v>0</v>
      </c>
      <c r="L245" s="15"/>
      <c r="M245" s="15" t="str">
        <f t="shared" si="32"/>
        <v/>
      </c>
      <c r="N245" s="29">
        <f t="shared" si="28"/>
        <v>0</v>
      </c>
      <c r="O245" s="15" t="str">
        <f t="shared" si="33"/>
        <v/>
      </c>
      <c r="P245" s="29">
        <f t="shared" si="29"/>
        <v>0</v>
      </c>
      <c r="Q245" s="26"/>
      <c r="AA245" s="15"/>
    </row>
    <row r="246" spans="1:27">
      <c r="A246">
        <v>50</v>
      </c>
      <c r="B246" s="10"/>
      <c r="C246" s="15">
        <f t="shared" si="30"/>
        <v>0.9546</v>
      </c>
      <c r="E246" s="15">
        <f t="shared" si="31"/>
        <v>0.98560000000000003</v>
      </c>
      <c r="F246" s="17"/>
      <c r="H246" s="15" t="str">
        <f t="shared" si="25"/>
        <v/>
      </c>
      <c r="I246" s="29">
        <f t="shared" si="34"/>
        <v>0</v>
      </c>
      <c r="J246" s="15" t="str">
        <f t="shared" si="26"/>
        <v/>
      </c>
      <c r="K246" s="29">
        <f t="shared" si="27"/>
        <v>0</v>
      </c>
      <c r="L246" s="15"/>
      <c r="M246" s="15" t="str">
        <f t="shared" si="32"/>
        <v/>
      </c>
      <c r="N246" s="29">
        <f t="shared" si="28"/>
        <v>0</v>
      </c>
      <c r="O246" s="15" t="str">
        <f t="shared" si="33"/>
        <v/>
      </c>
      <c r="P246" s="29">
        <f t="shared" si="29"/>
        <v>0</v>
      </c>
      <c r="Q246" s="26"/>
      <c r="AA246" s="15"/>
    </row>
    <row r="247" spans="1:27">
      <c r="A247">
        <v>49</v>
      </c>
      <c r="B247" s="10"/>
      <c r="C247" s="15">
        <f t="shared" si="30"/>
        <v>0.95479999999999998</v>
      </c>
      <c r="E247" s="15">
        <f t="shared" si="31"/>
        <v>0.98570000000000002</v>
      </c>
      <c r="F247" s="17"/>
      <c r="H247" s="15" t="str">
        <f t="shared" si="25"/>
        <v/>
      </c>
      <c r="I247" s="29">
        <f t="shared" si="34"/>
        <v>0</v>
      </c>
      <c r="J247" s="15" t="str">
        <f t="shared" si="26"/>
        <v/>
      </c>
      <c r="K247" s="29">
        <f t="shared" si="27"/>
        <v>0</v>
      </c>
      <c r="L247" s="15"/>
      <c r="M247" s="15" t="str">
        <f t="shared" si="32"/>
        <v/>
      </c>
      <c r="N247" s="29">
        <f t="shared" si="28"/>
        <v>0</v>
      </c>
      <c r="O247" s="15" t="str">
        <f t="shared" si="33"/>
        <v/>
      </c>
      <c r="P247" s="29">
        <f t="shared" si="29"/>
        <v>0</v>
      </c>
      <c r="Q247" s="26"/>
      <c r="AA247" s="15"/>
    </row>
    <row r="248" spans="1:27">
      <c r="A248">
        <v>49</v>
      </c>
      <c r="B248" s="10"/>
      <c r="C248" s="15">
        <f t="shared" si="30"/>
        <v>0.95479999999999998</v>
      </c>
      <c r="E248" s="15">
        <f t="shared" si="31"/>
        <v>0.98570000000000002</v>
      </c>
      <c r="F248" s="17"/>
      <c r="H248" s="15" t="str">
        <f t="shared" si="25"/>
        <v/>
      </c>
      <c r="I248" s="29">
        <f t="shared" si="34"/>
        <v>0</v>
      </c>
      <c r="J248" s="15" t="str">
        <f t="shared" si="26"/>
        <v/>
      </c>
      <c r="K248" s="29">
        <f t="shared" si="27"/>
        <v>0</v>
      </c>
      <c r="L248" s="15"/>
      <c r="M248" s="15" t="str">
        <f t="shared" si="32"/>
        <v/>
      </c>
      <c r="N248" s="29">
        <f t="shared" si="28"/>
        <v>0</v>
      </c>
      <c r="O248" s="15" t="str">
        <f t="shared" si="33"/>
        <v/>
      </c>
      <c r="P248" s="29">
        <f t="shared" si="29"/>
        <v>0</v>
      </c>
      <c r="Q248" s="26"/>
      <c r="AA248" s="15"/>
    </row>
    <row r="249" spans="1:27">
      <c r="A249">
        <v>49</v>
      </c>
      <c r="B249" s="10"/>
      <c r="C249" s="15">
        <f t="shared" si="30"/>
        <v>0.95479999999999998</v>
      </c>
      <c r="E249" s="15">
        <f t="shared" si="31"/>
        <v>0.98570000000000002</v>
      </c>
      <c r="F249" s="17"/>
      <c r="H249" s="15" t="str">
        <f t="shared" si="25"/>
        <v/>
      </c>
      <c r="I249" s="29">
        <f t="shared" si="34"/>
        <v>0</v>
      </c>
      <c r="J249" s="15" t="str">
        <f t="shared" si="26"/>
        <v/>
      </c>
      <c r="K249" s="29">
        <f t="shared" si="27"/>
        <v>0</v>
      </c>
      <c r="L249" s="15"/>
      <c r="M249" s="15" t="str">
        <f t="shared" si="32"/>
        <v/>
      </c>
      <c r="N249" s="29">
        <f t="shared" si="28"/>
        <v>0</v>
      </c>
      <c r="O249" s="15" t="str">
        <f t="shared" si="33"/>
        <v/>
      </c>
      <c r="P249" s="29">
        <f t="shared" si="29"/>
        <v>0</v>
      </c>
      <c r="Q249" s="26"/>
      <c r="AA249" s="15"/>
    </row>
    <row r="250" spans="1:27">
      <c r="A250">
        <v>48</v>
      </c>
      <c r="B250" s="10"/>
      <c r="C250" s="15">
        <f t="shared" si="30"/>
        <v>0.95499999999999996</v>
      </c>
      <c r="E250" s="15">
        <f t="shared" si="31"/>
        <v>0.98580000000000001</v>
      </c>
      <c r="F250" s="17"/>
      <c r="H250" s="15" t="str">
        <f t="shared" si="25"/>
        <v/>
      </c>
      <c r="I250" s="29">
        <f t="shared" si="34"/>
        <v>0</v>
      </c>
      <c r="J250" s="15" t="str">
        <f t="shared" si="26"/>
        <v/>
      </c>
      <c r="K250" s="29">
        <f t="shared" si="27"/>
        <v>0</v>
      </c>
      <c r="L250" s="15"/>
      <c r="M250" s="15" t="str">
        <f t="shared" si="32"/>
        <v/>
      </c>
      <c r="N250" s="29">
        <f t="shared" si="28"/>
        <v>0</v>
      </c>
      <c r="O250" s="15" t="str">
        <f t="shared" si="33"/>
        <v/>
      </c>
      <c r="P250" s="29">
        <f t="shared" si="29"/>
        <v>0</v>
      </c>
      <c r="Q250" s="26"/>
      <c r="AA250" s="15"/>
    </row>
    <row r="251" spans="1:27">
      <c r="A251">
        <v>47</v>
      </c>
      <c r="B251" s="10"/>
      <c r="C251" s="15">
        <f t="shared" si="30"/>
        <v>0.95520000000000005</v>
      </c>
      <c r="E251" s="15">
        <f t="shared" si="31"/>
        <v>0.9859</v>
      </c>
      <c r="F251" s="17"/>
      <c r="H251" s="15" t="str">
        <f t="shared" si="25"/>
        <v/>
      </c>
      <c r="I251" s="29">
        <f t="shared" si="34"/>
        <v>0</v>
      </c>
      <c r="J251" s="15" t="str">
        <f t="shared" si="26"/>
        <v/>
      </c>
      <c r="K251" s="29">
        <f t="shared" si="27"/>
        <v>0</v>
      </c>
      <c r="L251" s="15"/>
      <c r="M251" s="15" t="str">
        <f t="shared" si="32"/>
        <v/>
      </c>
      <c r="N251" s="29">
        <f t="shared" si="28"/>
        <v>0</v>
      </c>
      <c r="O251" s="15" t="str">
        <f t="shared" si="33"/>
        <v/>
      </c>
      <c r="P251" s="29">
        <f t="shared" si="29"/>
        <v>0</v>
      </c>
      <c r="Q251" s="26"/>
      <c r="AA251" s="15"/>
    </row>
    <row r="252" spans="1:27">
      <c r="A252">
        <v>47</v>
      </c>
      <c r="B252" s="10"/>
      <c r="C252" s="15">
        <f t="shared" si="30"/>
        <v>0.95520000000000005</v>
      </c>
      <c r="E252" s="15">
        <f t="shared" si="31"/>
        <v>0.9859</v>
      </c>
      <c r="F252" s="17"/>
      <c r="H252" s="15" t="str">
        <f t="shared" si="25"/>
        <v/>
      </c>
      <c r="I252" s="29">
        <f t="shared" si="34"/>
        <v>0</v>
      </c>
      <c r="J252" s="15" t="str">
        <f t="shared" si="26"/>
        <v/>
      </c>
      <c r="K252" s="29">
        <f t="shared" si="27"/>
        <v>0</v>
      </c>
      <c r="L252" s="15"/>
      <c r="M252" s="15" t="str">
        <f t="shared" si="32"/>
        <v/>
      </c>
      <c r="N252" s="29">
        <f t="shared" si="28"/>
        <v>0</v>
      </c>
      <c r="O252" s="15" t="str">
        <f t="shared" si="33"/>
        <v/>
      </c>
      <c r="P252" s="29">
        <f t="shared" si="29"/>
        <v>0</v>
      </c>
      <c r="Q252" s="26"/>
      <c r="AA252" s="15"/>
    </row>
    <row r="253" spans="1:27">
      <c r="A253">
        <v>34</v>
      </c>
      <c r="B253" s="10"/>
      <c r="C253" s="15">
        <f t="shared" si="30"/>
        <v>0.95779999999999998</v>
      </c>
      <c r="E253" s="15">
        <f t="shared" si="31"/>
        <v>0.98720000000000008</v>
      </c>
      <c r="F253" s="17"/>
      <c r="H253" s="15" t="str">
        <f t="shared" ref="H253:H259" si="35">IF(ISBLANK(G253),"",G253-C253)</f>
        <v/>
      </c>
      <c r="I253" s="29">
        <f t="shared" si="34"/>
        <v>0</v>
      </c>
      <c r="J253" s="15" t="str">
        <f t="shared" ref="J253:J259" si="36">IF(ISBLANK(G253),"",G253-E253)</f>
        <v/>
      </c>
      <c r="K253" s="29">
        <f t="shared" ref="K253:K259" si="37">IF(J253&lt;0,1,0)</f>
        <v>0</v>
      </c>
      <c r="L253" s="15"/>
      <c r="M253" s="15" t="str">
        <f t="shared" si="32"/>
        <v/>
      </c>
      <c r="N253" s="29">
        <f t="shared" ref="N253:N259" si="38">IF(M253&lt;0,1,0)</f>
        <v>0</v>
      </c>
      <c r="O253" s="15" t="str">
        <f t="shared" si="33"/>
        <v/>
      </c>
      <c r="P253" s="29">
        <f t="shared" ref="P253:P259" si="39">IF(O253&lt;0,1,0)</f>
        <v>0</v>
      </c>
      <c r="Q253" s="26"/>
      <c r="AA253" s="15"/>
    </row>
    <row r="254" spans="1:27">
      <c r="A254">
        <v>34</v>
      </c>
      <c r="B254" s="10"/>
      <c r="C254" s="15">
        <f t="shared" si="30"/>
        <v>0.95779999999999998</v>
      </c>
      <c r="E254" s="15">
        <f t="shared" si="31"/>
        <v>0.98720000000000008</v>
      </c>
      <c r="F254" s="17"/>
      <c r="H254" s="15" t="str">
        <f t="shared" si="35"/>
        <v/>
      </c>
      <c r="I254" s="29">
        <f t="shared" si="34"/>
        <v>0</v>
      </c>
      <c r="J254" s="15" t="str">
        <f t="shared" si="36"/>
        <v/>
      </c>
      <c r="K254" s="29">
        <f t="shared" si="37"/>
        <v>0</v>
      </c>
      <c r="L254" s="15"/>
      <c r="M254" s="15" t="str">
        <f t="shared" si="32"/>
        <v/>
      </c>
      <c r="N254" s="29">
        <f t="shared" si="38"/>
        <v>0</v>
      </c>
      <c r="O254" s="15" t="str">
        <f t="shared" si="33"/>
        <v/>
      </c>
      <c r="P254" s="29">
        <f t="shared" si="39"/>
        <v>0</v>
      </c>
      <c r="Q254" s="26"/>
      <c r="AA254" s="15"/>
    </row>
    <row r="255" spans="1:27">
      <c r="A255">
        <v>34</v>
      </c>
      <c r="B255" s="10"/>
      <c r="C255" s="15">
        <f t="shared" si="30"/>
        <v>0.95779999999999998</v>
      </c>
      <c r="E255" s="15">
        <f t="shared" si="31"/>
        <v>0.98720000000000008</v>
      </c>
      <c r="F255" s="17"/>
      <c r="H255" s="15" t="str">
        <f t="shared" si="35"/>
        <v/>
      </c>
      <c r="I255" s="29">
        <f t="shared" si="34"/>
        <v>0</v>
      </c>
      <c r="J255" s="15" t="str">
        <f t="shared" si="36"/>
        <v/>
      </c>
      <c r="K255" s="29">
        <f t="shared" si="37"/>
        <v>0</v>
      </c>
      <c r="L255" s="15"/>
      <c r="M255" s="15" t="str">
        <f t="shared" si="32"/>
        <v/>
      </c>
      <c r="N255" s="29">
        <f t="shared" si="38"/>
        <v>0</v>
      </c>
      <c r="O255" s="15" t="str">
        <f t="shared" si="33"/>
        <v/>
      </c>
      <c r="P255" s="29">
        <f t="shared" si="39"/>
        <v>0</v>
      </c>
      <c r="Q255" s="26"/>
      <c r="AA255" s="15"/>
    </row>
    <row r="256" spans="1:27">
      <c r="A256">
        <v>29</v>
      </c>
      <c r="B256" s="10"/>
      <c r="C256" s="15">
        <f t="shared" si="30"/>
        <v>0.95879999999999999</v>
      </c>
      <c r="E256" s="15">
        <f t="shared" si="31"/>
        <v>0.98770000000000002</v>
      </c>
      <c r="F256" s="17"/>
      <c r="H256" s="15" t="str">
        <f t="shared" si="35"/>
        <v/>
      </c>
      <c r="I256" s="29">
        <f t="shared" si="34"/>
        <v>0</v>
      </c>
      <c r="J256" s="15" t="str">
        <f t="shared" si="36"/>
        <v/>
      </c>
      <c r="K256" s="29">
        <f t="shared" si="37"/>
        <v>0</v>
      </c>
      <c r="L256" s="15"/>
      <c r="M256" s="15" t="str">
        <f t="shared" si="32"/>
        <v/>
      </c>
      <c r="N256" s="29">
        <f t="shared" si="38"/>
        <v>0</v>
      </c>
      <c r="O256" s="15" t="str">
        <f t="shared" si="33"/>
        <v/>
      </c>
      <c r="P256" s="29">
        <f t="shared" si="39"/>
        <v>0</v>
      </c>
      <c r="Q256" s="26"/>
      <c r="AA256" s="15"/>
    </row>
    <row r="257" spans="1:27">
      <c r="A257">
        <v>25</v>
      </c>
      <c r="B257" s="10"/>
      <c r="C257" s="15">
        <f t="shared" si="30"/>
        <v>0.95960000000000001</v>
      </c>
      <c r="E257" s="15">
        <f t="shared" si="31"/>
        <v>0.98810000000000009</v>
      </c>
      <c r="F257" s="17"/>
      <c r="H257" s="15" t="str">
        <f t="shared" si="35"/>
        <v/>
      </c>
      <c r="I257" s="29">
        <f t="shared" si="34"/>
        <v>0</v>
      </c>
      <c r="J257" s="15" t="str">
        <f t="shared" si="36"/>
        <v/>
      </c>
      <c r="K257" s="29">
        <f t="shared" si="37"/>
        <v>0</v>
      </c>
      <c r="L257" s="15"/>
      <c r="M257" s="15" t="str">
        <f t="shared" si="32"/>
        <v/>
      </c>
      <c r="N257" s="29">
        <f t="shared" si="38"/>
        <v>0</v>
      </c>
      <c r="O257" s="15" t="str">
        <f t="shared" si="33"/>
        <v/>
      </c>
      <c r="P257" s="29">
        <f t="shared" si="39"/>
        <v>0</v>
      </c>
      <c r="Q257" s="26"/>
      <c r="AA257" s="15"/>
    </row>
    <row r="258" spans="1:27">
      <c r="A258">
        <v>25</v>
      </c>
      <c r="B258" s="10"/>
      <c r="C258" s="15">
        <f t="shared" si="30"/>
        <v>0.95960000000000001</v>
      </c>
      <c r="E258" s="15">
        <f t="shared" si="31"/>
        <v>0.98810000000000009</v>
      </c>
      <c r="F258" s="17"/>
      <c r="H258" s="15" t="str">
        <f t="shared" si="35"/>
        <v/>
      </c>
      <c r="I258" s="29">
        <f t="shared" si="34"/>
        <v>0</v>
      </c>
      <c r="J258" s="15" t="str">
        <f t="shared" si="36"/>
        <v/>
      </c>
      <c r="K258" s="29">
        <f t="shared" si="37"/>
        <v>0</v>
      </c>
      <c r="L258" s="15"/>
      <c r="M258" s="15" t="str">
        <f t="shared" si="32"/>
        <v/>
      </c>
      <c r="N258" s="29">
        <f t="shared" si="38"/>
        <v>0</v>
      </c>
      <c r="O258" s="15" t="str">
        <f t="shared" si="33"/>
        <v/>
      </c>
      <c r="P258" s="29">
        <f t="shared" si="39"/>
        <v>0</v>
      </c>
      <c r="Q258" s="26"/>
      <c r="AA258" s="15"/>
    </row>
    <row r="259" spans="1:27">
      <c r="A259">
        <v>25</v>
      </c>
      <c r="B259" s="10"/>
      <c r="C259" s="15">
        <f t="shared" ref="C259" si="40">-0.0002*A259+0.9646</f>
        <v>0.95960000000000001</v>
      </c>
      <c r="E259" s="15">
        <f t="shared" ref="E259" si="41">-0.0001*A259+0.9906</f>
        <v>0.98810000000000009</v>
      </c>
      <c r="F259" s="17"/>
      <c r="H259" s="15" t="str">
        <f t="shared" si="35"/>
        <v/>
      </c>
      <c r="I259" s="29">
        <f t="shared" si="34"/>
        <v>0</v>
      </c>
      <c r="J259" s="15" t="str">
        <f t="shared" si="36"/>
        <v/>
      </c>
      <c r="K259" s="29">
        <f t="shared" si="37"/>
        <v>0</v>
      </c>
      <c r="L259" s="15"/>
      <c r="M259" s="15" t="str">
        <f t="shared" si="32"/>
        <v/>
      </c>
      <c r="N259" s="29">
        <f t="shared" si="38"/>
        <v>0</v>
      </c>
      <c r="O259" s="15" t="str">
        <f t="shared" si="33"/>
        <v/>
      </c>
      <c r="P259" s="29">
        <f t="shared" si="39"/>
        <v>0</v>
      </c>
      <c r="Q259" s="26"/>
      <c r="AA259" s="15"/>
    </row>
    <row r="260" spans="1:27">
      <c r="B260" s="10"/>
      <c r="C260" s="10"/>
      <c r="G260">
        <f>COUNT(G60:G259)</f>
        <v>65</v>
      </c>
      <c r="I260" s="29">
        <f>SUM(I60:I259)</f>
        <v>14</v>
      </c>
      <c r="K260" s="29">
        <f>SUM(K60:K259)</f>
        <v>40</v>
      </c>
      <c r="L260">
        <f>COUNT(L60:L259)</f>
        <v>62</v>
      </c>
      <c r="N260" s="29">
        <f>SUM(N60:N259)</f>
        <v>16</v>
      </c>
      <c r="P260" s="29">
        <f>SUM(P60:P259)</f>
        <v>23</v>
      </c>
      <c r="AA260" s="15"/>
    </row>
    <row r="261" spans="1:27">
      <c r="B261" s="10"/>
      <c r="C261" s="10"/>
      <c r="G261" t="s">
        <v>55</v>
      </c>
      <c r="I261" s="30">
        <f>I260/G260</f>
        <v>0.2153846153846154</v>
      </c>
      <c r="K261" s="30">
        <f>K260/G260</f>
        <v>0.61538461538461542</v>
      </c>
      <c r="L261" t="s">
        <v>56</v>
      </c>
      <c r="N261" s="30">
        <f>N260/L260</f>
        <v>0.25806451612903225</v>
      </c>
      <c r="P261" s="30">
        <f>P260/L260</f>
        <v>0.37096774193548387</v>
      </c>
      <c r="AA261" s="15"/>
    </row>
    <row r="262" spans="1:27">
      <c r="B262" s="10"/>
      <c r="C262" s="10"/>
      <c r="AA262" s="15"/>
    </row>
    <row r="263" spans="1:27">
      <c r="B263" s="10"/>
      <c r="C263" s="10"/>
      <c r="AA263" s="15"/>
    </row>
    <row r="264" spans="1:27">
      <c r="B264" s="10"/>
      <c r="C264" s="10"/>
      <c r="AA264" s="15"/>
    </row>
    <row r="265" spans="1:27">
      <c r="B265" s="10"/>
      <c r="C265" s="10"/>
    </row>
    <row r="266" spans="1:27">
      <c r="B266" s="10"/>
      <c r="C266" s="10"/>
    </row>
    <row r="267" spans="1:27">
      <c r="B267" s="10"/>
      <c r="C267" s="10"/>
    </row>
    <row r="268" spans="1:27">
      <c r="B268" s="10"/>
      <c r="C268" s="10"/>
    </row>
    <row r="269" spans="1:27">
      <c r="B269" s="10"/>
      <c r="C269" s="10"/>
    </row>
    <row r="270" spans="1:27">
      <c r="B270" s="10"/>
      <c r="C270" s="10"/>
    </row>
    <row r="271" spans="1:27">
      <c r="B271" s="10"/>
      <c r="C271" s="10"/>
    </row>
    <row r="272" spans="1:27">
      <c r="B272" s="10"/>
      <c r="C272" s="10"/>
    </row>
    <row r="273" spans="2:3">
      <c r="B273" s="10"/>
      <c r="C273" s="10"/>
    </row>
    <row r="274" spans="2:3">
      <c r="B274" s="10"/>
      <c r="C274" s="10"/>
    </row>
    <row r="275" spans="2:3">
      <c r="B275" s="10"/>
      <c r="C275" s="10"/>
    </row>
    <row r="276" spans="2:3">
      <c r="B276" s="10"/>
      <c r="C276" s="10"/>
    </row>
    <row r="277" spans="2:3">
      <c r="B277" s="10"/>
      <c r="C277" s="10"/>
    </row>
    <row r="278" spans="2:3">
      <c r="B278" s="10"/>
      <c r="C278" s="10"/>
    </row>
    <row r="279" spans="2:3">
      <c r="B279" s="10"/>
      <c r="C279" s="10"/>
    </row>
    <row r="280" spans="2:3">
      <c r="B280" s="10"/>
      <c r="C280" s="10"/>
    </row>
    <row r="281" spans="2:3">
      <c r="B281" s="10"/>
      <c r="C281" s="10"/>
    </row>
    <row r="282" spans="2:3">
      <c r="B282" s="10"/>
      <c r="C282" s="10"/>
    </row>
    <row r="283" spans="2:3">
      <c r="B283" s="10"/>
      <c r="C283" s="10"/>
    </row>
    <row r="284" spans="2:3">
      <c r="B284" s="10"/>
      <c r="C284" s="10"/>
    </row>
    <row r="285" spans="2:3">
      <c r="B285" s="10"/>
      <c r="C285" s="10"/>
    </row>
    <row r="286" spans="2:3">
      <c r="B286" s="10"/>
      <c r="C286" s="10"/>
    </row>
    <row r="287" spans="2:3">
      <c r="B287" s="10"/>
      <c r="C287" s="10"/>
    </row>
    <row r="288" spans="2:3">
      <c r="B288" s="10"/>
      <c r="C288" s="10"/>
    </row>
    <row r="289" spans="2:3">
      <c r="B289" s="10"/>
      <c r="C289" s="10"/>
    </row>
    <row r="290" spans="2:3">
      <c r="B290" s="10"/>
      <c r="C290" s="10"/>
    </row>
    <row r="291" spans="2:3">
      <c r="B291" s="10"/>
      <c r="C291" s="10"/>
    </row>
    <row r="292" spans="2:3">
      <c r="B292" s="10"/>
      <c r="C292" s="10"/>
    </row>
    <row r="293" spans="2:3">
      <c r="B293" s="10"/>
      <c r="C293" s="10"/>
    </row>
    <row r="294" spans="2:3">
      <c r="B294" s="10"/>
      <c r="C294" s="10"/>
    </row>
    <row r="295" spans="2:3">
      <c r="B295" s="10"/>
      <c r="C295" s="10"/>
    </row>
    <row r="296" spans="2:3">
      <c r="B296" s="10"/>
      <c r="C296" s="10"/>
    </row>
    <row r="297" spans="2:3">
      <c r="B297" s="10"/>
      <c r="C297" s="10"/>
    </row>
    <row r="298" spans="2:3">
      <c r="B298" s="10"/>
      <c r="C298" s="10"/>
    </row>
    <row r="299" spans="2:3">
      <c r="B299" s="10"/>
      <c r="C299" s="10"/>
    </row>
    <row r="300" spans="2:3">
      <c r="B300" s="10"/>
      <c r="C300" s="10"/>
    </row>
    <row r="301" spans="2:3">
      <c r="B301" s="10"/>
      <c r="C301" s="10"/>
    </row>
    <row r="302" spans="2:3">
      <c r="B302" s="10"/>
      <c r="C302" s="10"/>
    </row>
    <row r="303" spans="2:3">
      <c r="B303" s="10"/>
      <c r="C303" s="10"/>
    </row>
  </sheetData>
  <conditionalFormatting sqref="Q60:Q259">
    <cfRule type="cellIs" dxfId="0" priority="1" operator="between">
      <formula>0.000000001</formula>
      <formula>3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Mike Klocke</dc:creator>
  <cp:keywords/>
  <dc:description/>
  <cp:lastModifiedBy/>
  <cp:revision/>
  <dcterms:created xsi:type="dcterms:W3CDTF">2022-11-09T20:33:19Z</dcterms:created>
  <dcterms:modified xsi:type="dcterms:W3CDTF">2024-10-25T19:06:04Z</dcterms:modified>
  <cp:category/>
  <cp:contentStatus/>
</cp:coreProperties>
</file>