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931A7E9-7303-4D43-8BDC-7378CD45515B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Report" sheetId="1" r:id="rId1"/>
    <sheet name="AnotherWackAtIt" sheetId="4" r:id="rId2"/>
    <sheet name="Formats" sheetId="2" r:id="rId3"/>
    <sheet name="Lists" sheetId="3" r:id="rId4"/>
  </sheets>
  <definedNames>
    <definedName name="_nA">_xlfn.ANCHORARRAY(AnotherWackAtIt!$C$31)</definedName>
    <definedName name="_nActual">AnotherWackAtIt!$T$31:$T$31</definedName>
    <definedName name="_nCaps">AnotherWackAtIt!$K$34:$K$59</definedName>
    <definedName name="_nGood">AnotherWackAtIt!$R$33:$R$95</definedName>
    <definedName name="_nLw">AnotherWackAtIt!$L$34:$L$59</definedName>
    <definedName name="_nNu">AnotherWackAtIt!$N$34:$N$43</definedName>
    <definedName name="_nPu">AnotherWackAtIt!$P$34:$P$35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5" i="4" l="1"/>
  <c r="N34" i="4" a="1"/>
  <c r="N34" i="4" s="1"/>
  <c r="L34" i="4" a="1"/>
  <c r="L34" i="4" s="1"/>
  <c r="J34" i="4" a="1"/>
  <c r="J34" i="4" s="1"/>
  <c r="K34" i="4" s="1"/>
  <c r="D61" i="1"/>
  <c r="D62" i="1" s="1"/>
  <c r="C62" i="1" a="1"/>
  <c r="C62" i="1" s="1"/>
  <c r="C56" i="1"/>
  <c r="C54" i="1"/>
  <c r="C44" i="1" a="1"/>
  <c r="C44" i="1" s="1"/>
  <c r="C35" i="1"/>
  <c r="C31" i="1"/>
  <c r="C32" i="1" s="1"/>
  <c r="G38" i="1"/>
  <c r="C29" i="1" a="1"/>
  <c r="C29" i="1" s="1"/>
  <c r="C27" i="1" a="1"/>
  <c r="C27" i="1" s="1"/>
  <c r="C39" i="1" a="1"/>
  <c r="C39" i="1" s="1"/>
  <c r="D39" i="1" s="1" a="1"/>
  <c r="D39" i="1" s="1"/>
  <c r="B3" i="3" a="1"/>
  <c r="B3" i="3" s="1"/>
  <c r="B3" i="2" a="1"/>
  <c r="B3" i="2" s="1"/>
  <c r="B3" i="1" a="1"/>
  <c r="B3" i="1" s="1"/>
  <c r="K47" i="4" l="1"/>
  <c r="K48" i="4"/>
  <c r="K37" i="4"/>
  <c r="K36" i="4"/>
  <c r="K35" i="4"/>
  <c r="K38" i="4"/>
  <c r="K54" i="4"/>
  <c r="K53" i="4"/>
  <c r="K52" i="4"/>
  <c r="K51" i="4"/>
  <c r="K50" i="4"/>
  <c r="K49" i="4"/>
  <c r="K46" i="4"/>
  <c r="K45" i="4"/>
  <c r="R33" i="4" s="1" a="1"/>
  <c r="R33" i="4" s="1"/>
  <c r="B15" i="4" s="1" a="1"/>
  <c r="B15" i="4" s="1"/>
  <c r="K44" i="4"/>
  <c r="K59" i="4"/>
  <c r="K43" i="4"/>
  <c r="K58" i="4"/>
  <c r="K42" i="4"/>
  <c r="K56" i="4"/>
  <c r="K57" i="4"/>
  <c r="K41" i="4"/>
  <c r="K40" i="4"/>
  <c r="K55" i="4"/>
  <c r="K39" i="4"/>
  <c r="C36" i="1"/>
  <c r="C34" i="1"/>
  <c r="H32" i="1" a="1"/>
  <c r="H32" i="1" s="1"/>
  <c r="I32" i="1" s="1"/>
  <c r="B18" i="4" l="1" a="1"/>
  <c r="B18" i="4" s="1"/>
  <c r="B16" i="4" a="1"/>
  <c r="B16" i="4" s="1"/>
  <c r="B19" i="4" a="1"/>
  <c r="B19" i="4" s="1"/>
  <c r="B17" i="4" a="1"/>
  <c r="B17" i="4" s="1"/>
  <c r="B20" i="4" a="1"/>
  <c r="B20" i="4" s="1"/>
  <c r="I91" i="1"/>
  <c r="I56" i="1"/>
  <c r="I57" i="1"/>
  <c r="I98" i="1"/>
  <c r="I75" i="1"/>
  <c r="I62" i="1"/>
  <c r="I87" i="1"/>
  <c r="I97" i="1"/>
  <c r="I85" i="1"/>
  <c r="I41" i="1"/>
  <c r="I53" i="1"/>
  <c r="I39" i="1"/>
  <c r="I65" i="1"/>
  <c r="I88" i="1"/>
  <c r="I84" i="1"/>
  <c r="I70" i="1"/>
  <c r="I49" i="1"/>
  <c r="I96" i="1"/>
  <c r="I52" i="1"/>
  <c r="I38" i="1"/>
  <c r="I33" i="1"/>
  <c r="I80" i="1"/>
  <c r="I99" i="1"/>
  <c r="I69" i="1"/>
  <c r="I93" i="1"/>
  <c r="I64" i="1"/>
  <c r="I82" i="1"/>
  <c r="I37" i="1"/>
  <c r="I48" i="1"/>
  <c r="I68" i="1"/>
  <c r="I95" i="1"/>
  <c r="I36" i="1"/>
  <c r="I79" i="1"/>
  <c r="I83" i="1"/>
  <c r="I63" i="1"/>
  <c r="I67" i="1"/>
  <c r="I76" i="1"/>
  <c r="I42" i="1"/>
  <c r="I60" i="1"/>
  <c r="I44" i="1"/>
  <c r="I35" i="1"/>
  <c r="I55" i="1"/>
  <c r="I72" i="1"/>
  <c r="I66" i="1"/>
  <c r="I59" i="1"/>
  <c r="I46" i="1"/>
  <c r="I54" i="1"/>
  <c r="I73" i="1"/>
  <c r="I71" i="1"/>
  <c r="I81" i="1"/>
  <c r="I77" i="1"/>
  <c r="I34" i="1"/>
  <c r="I61" i="1"/>
  <c r="I90" i="1"/>
  <c r="I45" i="1"/>
  <c r="I74" i="1"/>
  <c r="I92" i="1"/>
  <c r="I58" i="1"/>
  <c r="I47" i="1"/>
  <c r="I51" i="1"/>
  <c r="I94" i="1"/>
  <c r="I89" i="1"/>
  <c r="I78" i="1"/>
  <c r="I86" i="1"/>
  <c r="I40" i="1"/>
  <c r="I50" i="1"/>
  <c r="I43" i="1"/>
  <c r="B31" i="4" l="1" a="1"/>
  <c r="B31" i="4" s="1"/>
  <c r="C31" i="4" s="1" a="1"/>
  <c r="C31" i="4" s="1"/>
  <c r="B26" i="4" s="1" a="1"/>
  <c r="B26" i="4" s="1"/>
  <c r="B28" i="4" l="1" a="1"/>
  <c r="B28" i="4" s="1"/>
  <c r="B25" i="4" a="1"/>
  <c r="B25" i="4" s="1"/>
  <c r="B27" i="4" a="1"/>
  <c r="B27" i="4" s="1"/>
  <c r="B24" i="4" a="1"/>
  <c r="B24" i="4" s="1"/>
  <c r="B29" i="4" a="1"/>
  <c r="B29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<sst xmlns="http://schemas.openxmlformats.org/spreadsheetml/2006/main" count="102" uniqueCount="64">
  <si>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</si>
  <si>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</si>
  <si>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</si>
  <si>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</si>
  <si>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</si>
  <si>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</si>
  <si>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</si>
  <si>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</si>
  <si>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</si>
  <si>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</si>
  <si>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</si>
  <si>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</si>
  <si>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</si>
  <si>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</si>
  <si>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</si>
  <si>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</si>
  <si>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</si>
  <si>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</si>
  <si>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</si>
  <si>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</si>
  <si>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</si>
  <si>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</si>
  <si>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</si>
  <si>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</si>
  <si>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</si>
  <si>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</si>
  <si>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</si>
  <si>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#CCFFCC</t>
  </si>
  <si>
    <t>#FF9999</t>
  </si>
  <si>
    <t>#99CCFF</t>
  </si>
  <si>
    <t>#FCEDD6</t>
  </si>
  <si>
    <t>#BFBFBF</t>
  </si>
  <si>
    <t>#FFBDFF</t>
  </si>
  <si>
    <t>                              New        OLD</t>
  </si>
  <si>
    <t>LowBatteryShutdownTimeout                   4 hours      30 minutes</t>
  </si>
  <si>
    <t>BatteryMonitor  LowBatteryThresholdBootup            1.0703125        1.13 </t>
  </si>
  <si>
    <t>BatteryMonitor  LowBatteryThreshold             1.05859375    1.16</t>
  </si>
  <si>
    <t>BatteryMonitor  VeryLowBatteryShutdownThreshold      1.03125       1.10 </t>
  </si>
  <si>
    <t>BatteryMonitor  VeryLowBatteryShutdownTimeout         10        10</t>
  </si>
  <si>
    <t>BatteryMonitor </t>
  </si>
  <si>
    <t> LowBatteryThresholdBootup        </t>
  </si>
  <si>
    <t> LowBatteryThreshold             1</t>
  </si>
  <si>
    <t> VeryLowBatteryShutdownThreshold  </t>
  </si>
  <si>
    <t> VeryLowBatteryShutdownTimeout    </t>
  </si>
  <si>
    <t>New</t>
  </si>
  <si>
    <t>Old</t>
  </si>
  <si>
    <t>LowBatteryShutdownTimeout</t>
  </si>
  <si>
    <t>4 hours</t>
  </si>
  <si>
    <t>30 minutes</t>
  </si>
  <si>
    <t>Parameter</t>
  </si>
  <si>
    <t>Section</t>
  </si>
  <si>
    <t>ABCDEFGHIJKLMNOPQRSTUVWXYZabcdefghijklmnopqrstuvwxyz0123456789</t>
  </si>
  <si>
    <t>x</t>
  </si>
  <si>
    <t>BatteryMonitor  LowBatteryThresholdBootup         1.0703125    1.13 </t>
  </si>
  <si>
    <t xml:space="preserve">         </t>
  </si>
  <si>
    <t xml:space="preserve">BatteryMonitor  LowBatteryThresholdBootup         1.0703125    1.13 </t>
  </si>
  <si>
    <t>BatteryMonitor LowBatteryThresholdBootup 1.0703125 1.13</t>
  </si>
  <si>
    <t>What did I learn here? Beware of Unicode characters for things like em spaces.</t>
  </si>
  <si>
    <t>How should I approach parsing something like this?</t>
  </si>
  <si>
    <t>Caps</t>
  </si>
  <si>
    <t>Lw</t>
  </si>
  <si>
    <t>Nu</t>
  </si>
  <si>
    <t>Pu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</si>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</sst>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Alignment="1">
      <alignment horizontal="right"/>
    </xf>
    <xf numFmtId="0" fontId="16" fillId="0" borderId="0" xfId="0" applyFont="1"/>
    <xf numFmtId="0" fontId="0" fillId="12" borderId="0" xfId="0" applyFill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pivotCacheDefinition" Target="pivotCache/pivotCacheDefinition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1970" y="523875"/>
          <a:ext cx="2112645" cy="52768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414.389751736111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65F616-C45B-4EDA-9CD7-B1EFE19896EC}" name="Table2" displayName="Table2" ref="C9:F14" totalsRowShown="0">
  <autoFilter ref="C9:F14" xr:uid="{0865F616-C45B-4EDA-9CD7-B1EFE19896EC}"/>
  <tableColumns count="4">
    <tableColumn id="1" xr3:uid="{5E652A38-9BAD-440C-9C69-5AA9EA235FA0}" name="Section"/>
    <tableColumn id="2" xr3:uid="{D37CD7D0-3EFA-40EB-87A6-1EB59E798E33}" name="Parameter"/>
    <tableColumn id="3" xr3:uid="{D6A2CC6A-C024-44DB-9396-98300FE33253}" name="New"/>
    <tableColumn id="4" xr3:uid="{E6799168-4E64-4742-9B8B-7EE227B5DA8A}" name="Old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BA136"/>
  <sheetViews>
    <sheetView topLeftCell="A12" zoomScale="130" zoomScaleNormal="130" workbookViewId="0">
      <selection activeCell="C19" sqref="C19:F25"/>
    </sheetView>
  </sheetViews>
  <sheetFormatPr defaultRowHeight="13.2" x14ac:dyDescent="0.25"/>
  <cols>
    <col min="3" max="3" width="14.88671875" customWidth="1"/>
    <col min="4" max="4" width="32.21875" customWidth="1"/>
    <col min="5" max="5" width="23.88671875" customWidth="1"/>
    <col min="6" max="6" width="13.77734375" customWidth="1"/>
    <col min="8" max="8" width="16.5546875" customWidth="1"/>
  </cols>
  <sheetData>
    <row r="1" spans="1:9" x14ac:dyDescent="0.25">
      <c r="A1" s="1" t="s">
        <v>0</v>
      </c>
      <c r="B1" s="2" t="s">
        <v>1</v>
      </c>
      <c r="C1" s="2"/>
    </row>
    <row r="2" spans="1:9" x14ac:dyDescent="0.25">
      <c r="A2" s="1" t="s">
        <v>2</v>
      </c>
      <c r="B2" s="2"/>
      <c r="C2" s="2"/>
    </row>
    <row r="3" spans="1:9" x14ac:dyDescent="0.25">
      <c r="A3" s="1" t="s">
        <v>3</v>
      </c>
      <c r="B3" s="2" t="str" cm="1">
        <f t="array" aca="1" ref="B3" ca="1">HD_Date</f>
        <v>05-May-2024</v>
      </c>
      <c r="C3" s="2"/>
    </row>
    <row r="9" spans="1:9" x14ac:dyDescent="0.25">
      <c r="C9" t="s">
        <v>50</v>
      </c>
      <c r="D9" t="s">
        <v>49</v>
      </c>
      <c r="E9" t="s">
        <v>44</v>
      </c>
      <c r="F9" t="s">
        <v>45</v>
      </c>
    </row>
    <row r="10" spans="1:9" x14ac:dyDescent="0.25">
      <c r="C10" t="s">
        <v>39</v>
      </c>
      <c r="D10" t="s">
        <v>46</v>
      </c>
      <c r="E10" s="13" t="s">
        <v>47</v>
      </c>
      <c r="F10" s="13" t="s">
        <v>48</v>
      </c>
    </row>
    <row r="11" spans="1:9" x14ac:dyDescent="0.25">
      <c r="C11" t="s">
        <v>39</v>
      </c>
      <c r="D11" t="s">
        <v>40</v>
      </c>
      <c r="E11">
        <v>1.0703125</v>
      </c>
      <c r="F11">
        <v>1.1299999999999999</v>
      </c>
      <c r="H11" s="13"/>
      <c r="I11" s="13"/>
    </row>
    <row r="12" spans="1:9" x14ac:dyDescent="0.25">
      <c r="C12" t="s">
        <v>39</v>
      </c>
      <c r="D12" t="s">
        <v>41</v>
      </c>
      <c r="E12">
        <v>1.05859375</v>
      </c>
      <c r="F12">
        <v>1.1599999999999999</v>
      </c>
      <c r="H12" s="13"/>
      <c r="I12" s="13"/>
    </row>
    <row r="13" spans="1:9" x14ac:dyDescent="0.25">
      <c r="C13" t="s">
        <v>39</v>
      </c>
      <c r="D13" t="s">
        <v>42</v>
      </c>
      <c r="E13">
        <v>1.03125</v>
      </c>
      <c r="F13">
        <v>1.1000000000000001</v>
      </c>
      <c r="H13" s="13"/>
      <c r="I13" s="13"/>
    </row>
    <row r="14" spans="1:9" x14ac:dyDescent="0.25">
      <c r="C14" t="s">
        <v>39</v>
      </c>
      <c r="D14" t="s">
        <v>43</v>
      </c>
      <c r="E14">
        <v>10</v>
      </c>
      <c r="F14">
        <v>10</v>
      </c>
      <c r="H14" s="13"/>
      <c r="I14" s="13"/>
    </row>
    <row r="16" spans="1:9" x14ac:dyDescent="0.25">
      <c r="B16" s="10" t="s">
        <v>57</v>
      </c>
    </row>
    <row r="19" spans="2:53" x14ac:dyDescent="0.25">
      <c r="C19" t="s">
        <v>33</v>
      </c>
    </row>
    <row r="20" spans="2:53" x14ac:dyDescent="0.25">
      <c r="C20" t="s">
        <v>34</v>
      </c>
    </row>
    <row r="22" spans="2:53" x14ac:dyDescent="0.25">
      <c r="C22" t="s">
        <v>35</v>
      </c>
      <c r="H22" t="s">
        <v>51</v>
      </c>
    </row>
    <row r="23" spans="2:53" x14ac:dyDescent="0.25">
      <c r="C23" t="s">
        <v>36</v>
      </c>
    </row>
    <row r="24" spans="2:53" x14ac:dyDescent="0.25">
      <c r="C24" t="s">
        <v>37</v>
      </c>
    </row>
    <row r="25" spans="2:53" x14ac:dyDescent="0.25">
      <c r="C25" t="s">
        <v>38</v>
      </c>
    </row>
    <row r="27" spans="2:53" x14ac:dyDescent="0.25">
      <c r="B27" t="s">
        <v>52</v>
      </c>
      <c r="C27" t="str" cm="1">
        <f t="array" ref="C27:BA27">_xlfn.TEXTSPLIT(C22,{0,"A","B","C","D","E","F","G","H","I","J","K","L","M","N","O","P","Q","R","S","T","U","V","W","X","Y","Z","a","b","c","d","e","f","g","h","i","j","k","l","m","n","o","p","q","r","s","t","u","v","w","x","y","z","0","1","2","3","4","5","6","7","8","9"})</f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>  </v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>            </v>
      </c>
      <c r="AQ27" t="str">
        <v>.</v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 xml:space="preserve">        </v>
      </c>
      <c r="AY27" t="str">
        <v>.</v>
      </c>
      <c r="AZ27" t="str">
        <v/>
      </c>
      <c r="BA27" t="str">
        <v> </v>
      </c>
    </row>
    <row r="29" spans="2:53" x14ac:dyDescent="0.25">
      <c r="C29" t="str" cm="1">
        <f t="array" ref="C29">TRIM(_xlfn.REDUCE(C22,CHAR(E39:E40),_xlfn.LAMBDA(_xlpm.a,_xlpm.v,SUBSTITUTE(_xlpm.a,_xlpm.v,""))))</f>
        <v>BatteryMonitor  LowBatteryThresholdBootup         1.0703125    1.13 </v>
      </c>
    </row>
    <row r="30" spans="2:53" x14ac:dyDescent="0.25">
      <c r="C30" t="s">
        <v>53</v>
      </c>
    </row>
    <row r="31" spans="2:53" x14ac:dyDescent="0.25">
      <c r="C31" t="str">
        <f>SUBSTITUTE(C30,CHAR(63)," ")</f>
        <v>BatteryMonitor  LowBatteryThresholdBootup         1.0703125    1.13 </v>
      </c>
    </row>
    <row r="32" spans="2:53" x14ac:dyDescent="0.25">
      <c r="C32" t="str">
        <f>TRIM(C31)</f>
        <v>BatteryMonitor  LowBatteryThresholdBootup         1.0703125    1.13 </v>
      </c>
      <c r="H32" cm="1">
        <f t="array" ref="H32:H99">CODE(MID(C32,_xlfn.SEQUENCE(LEN(C32)),1))</f>
        <v>66</v>
      </c>
      <c r="I32" t="str">
        <f>CHAR(H32)</f>
        <v>B</v>
      </c>
    </row>
    <row r="33" spans="3:9" x14ac:dyDescent="0.25">
      <c r="G33" t="s">
        <v>54</v>
      </c>
      <c r="H33">
        <v>97</v>
      </c>
      <c r="I33" t="str">
        <f t="shared" ref="I33:I96" si="0">CHAR(H33)</f>
        <v>a</v>
      </c>
    </row>
    <row r="34" spans="3:9" x14ac:dyDescent="0.25">
      <c r="C34">
        <f>LEN(C32)-LEN(SUBSTITUTE(C32," ",""))</f>
        <v>14</v>
      </c>
      <c r="H34">
        <v>116</v>
      </c>
      <c r="I34" t="str">
        <f t="shared" si="0"/>
        <v>t</v>
      </c>
    </row>
    <row r="35" spans="3:9" x14ac:dyDescent="0.25">
      <c r="C35">
        <f>_xlfn.UNICODE(" ")</f>
        <v>8195</v>
      </c>
      <c r="H35">
        <v>116</v>
      </c>
      <c r="I35" t="str">
        <f t="shared" si="0"/>
        <v>t</v>
      </c>
    </row>
    <row r="36" spans="3:9" x14ac:dyDescent="0.25">
      <c r="C36" t="str">
        <f>SUBSTITUTE(C32,_xlfn.UNICODE(8195),CHAR(32))</f>
        <v>BatteryMonitor  LowBatteryThresholdBootup         1.0703125    1.13 </v>
      </c>
      <c r="H36">
        <v>101</v>
      </c>
      <c r="I36" t="str">
        <f t="shared" si="0"/>
        <v>e</v>
      </c>
    </row>
    <row r="37" spans="3:9" x14ac:dyDescent="0.25">
      <c r="C37" t="s">
        <v>53</v>
      </c>
      <c r="H37">
        <v>114</v>
      </c>
      <c r="I37" t="str">
        <f t="shared" si="0"/>
        <v>r</v>
      </c>
    </row>
    <row r="38" spans="3:9" x14ac:dyDescent="0.25">
      <c r="G38">
        <f>CODE(MID(G33,1,1))</f>
        <v>63</v>
      </c>
      <c r="H38">
        <v>121</v>
      </c>
      <c r="I38" t="str">
        <f t="shared" si="0"/>
        <v>y</v>
      </c>
    </row>
    <row r="39" spans="3:9" x14ac:dyDescent="0.25">
      <c r="C39" t="e" cm="1" vm="1">
        <f t="array" ref="C39">CODE(MID(C33,_xlfn.SEQUENCE(LEN(C33)),1))</f>
        <v>#VALUE!</v>
      </c>
      <c r="D39" t="e" cm="1" vm="2">
        <f t="array" ref="D39">_xlfn.UNIQUE(_xlfn.ANCHORARRAY(C39))</f>
        <v>#VALUE!</v>
      </c>
      <c r="E39">
        <v>63</v>
      </c>
      <c r="H39">
        <v>77</v>
      </c>
      <c r="I39" t="str">
        <f t="shared" si="0"/>
        <v>M</v>
      </c>
    </row>
    <row r="40" spans="3:9" x14ac:dyDescent="0.25">
      <c r="E40">
        <v>160</v>
      </c>
      <c r="H40">
        <v>111</v>
      </c>
      <c r="I40" t="str">
        <f t="shared" si="0"/>
        <v>o</v>
      </c>
    </row>
    <row r="41" spans="3:9" x14ac:dyDescent="0.25">
      <c r="H41">
        <v>110</v>
      </c>
      <c r="I41" t="str">
        <f t="shared" si="0"/>
        <v>n</v>
      </c>
    </row>
    <row r="42" spans="3:9" x14ac:dyDescent="0.25">
      <c r="C42" t="s">
        <v>53</v>
      </c>
      <c r="H42">
        <v>105</v>
      </c>
      <c r="I42" t="str">
        <f t="shared" si="0"/>
        <v>i</v>
      </c>
    </row>
    <row r="43" spans="3:9" x14ac:dyDescent="0.25">
      <c r="C43" t="s">
        <v>54</v>
      </c>
      <c r="H43">
        <v>116</v>
      </c>
      <c r="I43" t="str">
        <f t="shared" si="0"/>
        <v>t</v>
      </c>
    </row>
    <row r="44" spans="3:9" x14ac:dyDescent="0.25">
      <c r="C44" cm="1">
        <f t="array" ref="C44:C52">_xlfn.UNICODE(MID(C43,_xlfn.SEQUENCE(LEN(C43)),1))</f>
        <v>8195</v>
      </c>
      <c r="H44">
        <v>111</v>
      </c>
      <c r="I44" t="str">
        <f t="shared" si="0"/>
        <v>o</v>
      </c>
    </row>
    <row r="45" spans="3:9" x14ac:dyDescent="0.25">
      <c r="C45">
        <v>8195</v>
      </c>
      <c r="H45">
        <v>114</v>
      </c>
      <c r="I45" t="str">
        <f t="shared" si="0"/>
        <v>r</v>
      </c>
    </row>
    <row r="46" spans="3:9" x14ac:dyDescent="0.25">
      <c r="C46">
        <v>8195</v>
      </c>
      <c r="H46">
        <v>63</v>
      </c>
      <c r="I46" t="str">
        <f t="shared" si="0"/>
        <v>?</v>
      </c>
    </row>
    <row r="47" spans="3:9" x14ac:dyDescent="0.25">
      <c r="C47">
        <v>8195</v>
      </c>
      <c r="H47">
        <v>63</v>
      </c>
      <c r="I47" t="str">
        <f t="shared" si="0"/>
        <v>?</v>
      </c>
    </row>
    <row r="48" spans="3:9" x14ac:dyDescent="0.25">
      <c r="C48">
        <v>8195</v>
      </c>
      <c r="H48">
        <v>76</v>
      </c>
      <c r="I48" t="str">
        <f t="shared" si="0"/>
        <v>L</v>
      </c>
    </row>
    <row r="49" spans="3:9" x14ac:dyDescent="0.25">
      <c r="C49">
        <v>8195</v>
      </c>
      <c r="H49">
        <v>111</v>
      </c>
      <c r="I49" t="str">
        <f t="shared" si="0"/>
        <v>o</v>
      </c>
    </row>
    <row r="50" spans="3:9" x14ac:dyDescent="0.25">
      <c r="C50">
        <v>8195</v>
      </c>
      <c r="H50">
        <v>119</v>
      </c>
      <c r="I50" t="str">
        <f t="shared" si="0"/>
        <v>w</v>
      </c>
    </row>
    <row r="51" spans="3:9" x14ac:dyDescent="0.25">
      <c r="C51">
        <v>8195</v>
      </c>
      <c r="H51">
        <v>66</v>
      </c>
      <c r="I51" t="str">
        <f t="shared" si="0"/>
        <v>B</v>
      </c>
    </row>
    <row r="52" spans="3:9" x14ac:dyDescent="0.25">
      <c r="C52">
        <v>32</v>
      </c>
      <c r="H52">
        <v>97</v>
      </c>
      <c r="I52" t="str">
        <f t="shared" si="0"/>
        <v>a</v>
      </c>
    </row>
    <row r="53" spans="3:9" x14ac:dyDescent="0.25">
      <c r="H53">
        <v>116</v>
      </c>
      <c r="I53" t="str">
        <f t="shared" si="0"/>
        <v>t</v>
      </c>
    </row>
    <row r="54" spans="3:9" x14ac:dyDescent="0.25">
      <c r="C54" t="str">
        <f>SUBSTITUTE(C42," "," ")</f>
        <v xml:space="preserve">BatteryMonitor  LowBatteryThresholdBootup         1.0703125    1.13 </v>
      </c>
      <c r="H54">
        <v>116</v>
      </c>
      <c r="I54" t="str">
        <f t="shared" si="0"/>
        <v>t</v>
      </c>
    </row>
    <row r="55" spans="3:9" x14ac:dyDescent="0.25">
      <c r="C55" t="s">
        <v>55</v>
      </c>
      <c r="H55">
        <v>101</v>
      </c>
      <c r="I55" t="str">
        <f t="shared" si="0"/>
        <v>e</v>
      </c>
    </row>
    <row r="56" spans="3:9" x14ac:dyDescent="0.25">
      <c r="C56" t="str">
        <f>TRIM(C55)</f>
        <v>BatteryMonitor LowBatteryThresholdBootup 1.0703125 1.13</v>
      </c>
      <c r="H56">
        <v>114</v>
      </c>
      <c r="I56" t="str">
        <f t="shared" si="0"/>
        <v>r</v>
      </c>
    </row>
    <row r="57" spans="3:9" x14ac:dyDescent="0.25">
      <c r="H57">
        <v>121</v>
      </c>
      <c r="I57" t="str">
        <f t="shared" si="0"/>
        <v>y</v>
      </c>
    </row>
    <row r="58" spans="3:9" x14ac:dyDescent="0.25">
      <c r="H58">
        <v>84</v>
      </c>
      <c r="I58" t="str">
        <f t="shared" si="0"/>
        <v>T</v>
      </c>
    </row>
    <row r="59" spans="3:9" x14ac:dyDescent="0.25">
      <c r="C59" s="14" t="s">
        <v>35</v>
      </c>
      <c r="H59">
        <v>104</v>
      </c>
      <c r="I59" t="str">
        <f t="shared" si="0"/>
        <v>h</v>
      </c>
    </row>
    <row r="60" spans="3:9" x14ac:dyDescent="0.25">
      <c r="H60">
        <v>114</v>
      </c>
      <c r="I60" t="str">
        <f t="shared" si="0"/>
        <v>r</v>
      </c>
    </row>
    <row r="61" spans="3:9" x14ac:dyDescent="0.25">
      <c r="D61" t="str">
        <f>SUBSTITUTE(SUBSTITUTE(C59,_xlfn.UNICHAR(8195)," "),CHAR(160)," ")</f>
        <v xml:space="preserve">BatteryMonitor  LowBatteryThresholdBootup            1.0703125        1.13 </v>
      </c>
      <c r="H61">
        <v>101</v>
      </c>
      <c r="I61" t="str">
        <f t="shared" si="0"/>
        <v>e</v>
      </c>
    </row>
    <row r="62" spans="3:9" x14ac:dyDescent="0.25">
      <c r="C62" cm="1">
        <f t="array" ref="C62:C136">_xlfn.UNICODE(MID(C59,_xlfn.SEQUENCE(LEN(C59)),1))</f>
        <v>66</v>
      </c>
      <c r="D62" t="str">
        <f>TRIM(D61)</f>
        <v>BatteryMonitor LowBatteryThresholdBootup 1.0703125 1.13</v>
      </c>
      <c r="H62">
        <v>115</v>
      </c>
      <c r="I62" t="str">
        <f t="shared" si="0"/>
        <v>s</v>
      </c>
    </row>
    <row r="63" spans="3:9" x14ac:dyDescent="0.25">
      <c r="C63">
        <v>97</v>
      </c>
      <c r="D63" t="s">
        <v>56</v>
      </c>
      <c r="H63">
        <v>104</v>
      </c>
      <c r="I63" t="str">
        <f t="shared" si="0"/>
        <v>h</v>
      </c>
    </row>
    <row r="64" spans="3:9" x14ac:dyDescent="0.25">
      <c r="C64">
        <v>116</v>
      </c>
      <c r="H64">
        <v>111</v>
      </c>
      <c r="I64" t="str">
        <f t="shared" si="0"/>
        <v>o</v>
      </c>
    </row>
    <row r="65" spans="3:9" x14ac:dyDescent="0.25">
      <c r="C65">
        <v>116</v>
      </c>
      <c r="H65">
        <v>108</v>
      </c>
      <c r="I65" t="str">
        <f t="shared" si="0"/>
        <v>l</v>
      </c>
    </row>
    <row r="66" spans="3:9" x14ac:dyDescent="0.25">
      <c r="C66">
        <v>101</v>
      </c>
      <c r="H66">
        <v>100</v>
      </c>
      <c r="I66" t="str">
        <f t="shared" si="0"/>
        <v>d</v>
      </c>
    </row>
    <row r="67" spans="3:9" x14ac:dyDescent="0.25">
      <c r="C67">
        <v>114</v>
      </c>
      <c r="H67">
        <v>66</v>
      </c>
      <c r="I67" t="str">
        <f t="shared" si="0"/>
        <v>B</v>
      </c>
    </row>
    <row r="68" spans="3:9" x14ac:dyDescent="0.25">
      <c r="C68">
        <v>121</v>
      </c>
      <c r="H68">
        <v>111</v>
      </c>
      <c r="I68" t="str">
        <f t="shared" si="0"/>
        <v>o</v>
      </c>
    </row>
    <row r="69" spans="3:9" x14ac:dyDescent="0.25">
      <c r="C69">
        <v>77</v>
      </c>
      <c r="H69">
        <v>111</v>
      </c>
      <c r="I69" t="str">
        <f t="shared" si="0"/>
        <v>o</v>
      </c>
    </row>
    <row r="70" spans="3:9" x14ac:dyDescent="0.25">
      <c r="C70">
        <v>111</v>
      </c>
      <c r="H70">
        <v>116</v>
      </c>
      <c r="I70" t="str">
        <f t="shared" si="0"/>
        <v>t</v>
      </c>
    </row>
    <row r="71" spans="3:9" x14ac:dyDescent="0.25">
      <c r="C71">
        <v>110</v>
      </c>
      <c r="H71">
        <v>117</v>
      </c>
      <c r="I71" t="str">
        <f t="shared" si="0"/>
        <v>u</v>
      </c>
    </row>
    <row r="72" spans="3:9" x14ac:dyDescent="0.25">
      <c r="C72">
        <v>105</v>
      </c>
      <c r="H72">
        <v>112</v>
      </c>
      <c r="I72" t="str">
        <f t="shared" si="0"/>
        <v>p</v>
      </c>
    </row>
    <row r="73" spans="3:9" x14ac:dyDescent="0.25">
      <c r="C73">
        <v>116</v>
      </c>
      <c r="H73">
        <v>63</v>
      </c>
      <c r="I73" t="str">
        <f t="shared" si="0"/>
        <v>?</v>
      </c>
    </row>
    <row r="74" spans="3:9" x14ac:dyDescent="0.25">
      <c r="C74">
        <v>111</v>
      </c>
      <c r="H74">
        <v>63</v>
      </c>
      <c r="I74" t="str">
        <f t="shared" si="0"/>
        <v>?</v>
      </c>
    </row>
    <row r="75" spans="3:9" x14ac:dyDescent="0.25">
      <c r="C75">
        <v>114</v>
      </c>
      <c r="H75">
        <v>63</v>
      </c>
      <c r="I75" t="str">
        <f t="shared" si="0"/>
        <v>?</v>
      </c>
    </row>
    <row r="76" spans="3:9" x14ac:dyDescent="0.25">
      <c r="C76">
        <v>8195</v>
      </c>
      <c r="H76">
        <v>63</v>
      </c>
      <c r="I76" t="str">
        <f t="shared" si="0"/>
        <v>?</v>
      </c>
    </row>
    <row r="77" spans="3:9" x14ac:dyDescent="0.25">
      <c r="C77">
        <v>8195</v>
      </c>
      <c r="H77">
        <v>63</v>
      </c>
      <c r="I77" t="str">
        <f t="shared" si="0"/>
        <v>?</v>
      </c>
    </row>
    <row r="78" spans="3:9" x14ac:dyDescent="0.25">
      <c r="C78">
        <v>76</v>
      </c>
      <c r="H78">
        <v>63</v>
      </c>
      <c r="I78" t="str">
        <f t="shared" si="0"/>
        <v>?</v>
      </c>
    </row>
    <row r="79" spans="3:9" x14ac:dyDescent="0.25">
      <c r="C79">
        <v>111</v>
      </c>
      <c r="H79">
        <v>63</v>
      </c>
      <c r="I79" t="str">
        <f t="shared" si="0"/>
        <v>?</v>
      </c>
    </row>
    <row r="80" spans="3:9" x14ac:dyDescent="0.25">
      <c r="C80">
        <v>119</v>
      </c>
      <c r="H80">
        <v>63</v>
      </c>
      <c r="I80" t="str">
        <f t="shared" si="0"/>
        <v>?</v>
      </c>
    </row>
    <row r="81" spans="3:9" x14ac:dyDescent="0.25">
      <c r="C81">
        <v>66</v>
      </c>
      <c r="H81">
        <v>32</v>
      </c>
      <c r="I81" t="str">
        <f t="shared" si="0"/>
        <v xml:space="preserve"> </v>
      </c>
    </row>
    <row r="82" spans="3:9" x14ac:dyDescent="0.25">
      <c r="C82">
        <v>97</v>
      </c>
      <c r="H82">
        <v>49</v>
      </c>
      <c r="I82" t="str">
        <f t="shared" si="0"/>
        <v>1</v>
      </c>
    </row>
    <row r="83" spans="3:9" x14ac:dyDescent="0.25">
      <c r="C83">
        <v>116</v>
      </c>
      <c r="H83">
        <v>46</v>
      </c>
      <c r="I83" t="str">
        <f t="shared" si="0"/>
        <v>.</v>
      </c>
    </row>
    <row r="84" spans="3:9" x14ac:dyDescent="0.25">
      <c r="C84">
        <v>116</v>
      </c>
      <c r="H84">
        <v>48</v>
      </c>
      <c r="I84" t="str">
        <f t="shared" si="0"/>
        <v>0</v>
      </c>
    </row>
    <row r="85" spans="3:9" x14ac:dyDescent="0.25">
      <c r="C85">
        <v>101</v>
      </c>
      <c r="H85">
        <v>55</v>
      </c>
      <c r="I85" t="str">
        <f t="shared" si="0"/>
        <v>7</v>
      </c>
    </row>
    <row r="86" spans="3:9" x14ac:dyDescent="0.25">
      <c r="C86">
        <v>114</v>
      </c>
      <c r="H86">
        <v>48</v>
      </c>
      <c r="I86" t="str">
        <f t="shared" si="0"/>
        <v>0</v>
      </c>
    </row>
    <row r="87" spans="3:9" x14ac:dyDescent="0.25">
      <c r="C87">
        <v>121</v>
      </c>
      <c r="H87">
        <v>51</v>
      </c>
      <c r="I87" t="str">
        <f t="shared" si="0"/>
        <v>3</v>
      </c>
    </row>
    <row r="88" spans="3:9" x14ac:dyDescent="0.25">
      <c r="C88">
        <v>84</v>
      </c>
      <c r="H88">
        <v>49</v>
      </c>
      <c r="I88" t="str">
        <f t="shared" si="0"/>
        <v>1</v>
      </c>
    </row>
    <row r="89" spans="3:9" x14ac:dyDescent="0.25">
      <c r="C89">
        <v>104</v>
      </c>
      <c r="H89">
        <v>50</v>
      </c>
      <c r="I89" t="str">
        <f t="shared" si="0"/>
        <v>2</v>
      </c>
    </row>
    <row r="90" spans="3:9" x14ac:dyDescent="0.25">
      <c r="C90">
        <v>114</v>
      </c>
      <c r="H90">
        <v>53</v>
      </c>
      <c r="I90" t="str">
        <f t="shared" si="0"/>
        <v>5</v>
      </c>
    </row>
    <row r="91" spans="3:9" x14ac:dyDescent="0.25">
      <c r="C91">
        <v>101</v>
      </c>
      <c r="H91">
        <v>63</v>
      </c>
      <c r="I91" t="str">
        <f t="shared" si="0"/>
        <v>?</v>
      </c>
    </row>
    <row r="92" spans="3:9" x14ac:dyDescent="0.25">
      <c r="C92">
        <v>115</v>
      </c>
      <c r="H92">
        <v>63</v>
      </c>
      <c r="I92" t="str">
        <f t="shared" si="0"/>
        <v>?</v>
      </c>
    </row>
    <row r="93" spans="3:9" x14ac:dyDescent="0.25">
      <c r="C93">
        <v>104</v>
      </c>
      <c r="H93">
        <v>63</v>
      </c>
      <c r="I93" t="str">
        <f t="shared" si="0"/>
        <v>?</v>
      </c>
    </row>
    <row r="94" spans="3:9" x14ac:dyDescent="0.25">
      <c r="C94">
        <v>111</v>
      </c>
      <c r="H94">
        <v>32</v>
      </c>
      <c r="I94" t="str">
        <f t="shared" si="0"/>
        <v xml:space="preserve"> </v>
      </c>
    </row>
    <row r="95" spans="3:9" x14ac:dyDescent="0.25">
      <c r="C95">
        <v>108</v>
      </c>
      <c r="H95">
        <v>49</v>
      </c>
      <c r="I95" t="str">
        <f t="shared" si="0"/>
        <v>1</v>
      </c>
    </row>
    <row r="96" spans="3:9" x14ac:dyDescent="0.25">
      <c r="C96">
        <v>100</v>
      </c>
      <c r="H96">
        <v>46</v>
      </c>
      <c r="I96" t="str">
        <f t="shared" si="0"/>
        <v>.</v>
      </c>
    </row>
    <row r="97" spans="3:9" x14ac:dyDescent="0.25">
      <c r="C97">
        <v>66</v>
      </c>
      <c r="H97">
        <v>49</v>
      </c>
      <c r="I97" t="str">
        <f t="shared" ref="I97:I99" si="1">CHAR(H97)</f>
        <v>1</v>
      </c>
    </row>
    <row r="98" spans="3:9" x14ac:dyDescent="0.25">
      <c r="C98">
        <v>111</v>
      </c>
      <c r="H98">
        <v>51</v>
      </c>
      <c r="I98" t="str">
        <f t="shared" si="1"/>
        <v>3</v>
      </c>
    </row>
    <row r="99" spans="3:9" x14ac:dyDescent="0.25">
      <c r="C99">
        <v>111</v>
      </c>
      <c r="H99">
        <v>63</v>
      </c>
      <c r="I99" t="str">
        <f t="shared" si="1"/>
        <v>?</v>
      </c>
    </row>
    <row r="100" spans="3:9" x14ac:dyDescent="0.25">
      <c r="C100">
        <v>116</v>
      </c>
    </row>
    <row r="101" spans="3:9" x14ac:dyDescent="0.25">
      <c r="C101">
        <v>117</v>
      </c>
    </row>
    <row r="102" spans="3:9" x14ac:dyDescent="0.25">
      <c r="C102">
        <v>112</v>
      </c>
    </row>
    <row r="103" spans="3:9" x14ac:dyDescent="0.25">
      <c r="C103">
        <v>8195</v>
      </c>
    </row>
    <row r="104" spans="3:9" x14ac:dyDescent="0.25">
      <c r="C104">
        <v>8195</v>
      </c>
    </row>
    <row r="105" spans="3:9" x14ac:dyDescent="0.25">
      <c r="C105">
        <v>8195</v>
      </c>
    </row>
    <row r="106" spans="3:9" x14ac:dyDescent="0.25">
      <c r="C106">
        <v>8195</v>
      </c>
    </row>
    <row r="107" spans="3:9" x14ac:dyDescent="0.25">
      <c r="C107">
        <v>8195</v>
      </c>
    </row>
    <row r="108" spans="3:9" x14ac:dyDescent="0.25">
      <c r="C108">
        <v>8195</v>
      </c>
    </row>
    <row r="109" spans="3:9" x14ac:dyDescent="0.25">
      <c r="C109">
        <v>8195</v>
      </c>
    </row>
    <row r="110" spans="3:9" x14ac:dyDescent="0.25">
      <c r="C110">
        <v>8195</v>
      </c>
    </row>
    <row r="111" spans="3:9" x14ac:dyDescent="0.25">
      <c r="C111">
        <v>32</v>
      </c>
    </row>
    <row r="112" spans="3:9" x14ac:dyDescent="0.25">
      <c r="C112">
        <v>160</v>
      </c>
    </row>
    <row r="113" spans="3:3" x14ac:dyDescent="0.25">
      <c r="C113">
        <v>32</v>
      </c>
    </row>
    <row r="114" spans="3:3" x14ac:dyDescent="0.25">
      <c r="C114">
        <v>160</v>
      </c>
    </row>
    <row r="115" spans="3:3" x14ac:dyDescent="0.25">
      <c r="C115">
        <v>49</v>
      </c>
    </row>
    <row r="116" spans="3:3" x14ac:dyDescent="0.25">
      <c r="C116">
        <v>46</v>
      </c>
    </row>
    <row r="117" spans="3:3" x14ac:dyDescent="0.25">
      <c r="C117">
        <v>48</v>
      </c>
    </row>
    <row r="118" spans="3:3" x14ac:dyDescent="0.25">
      <c r="C118">
        <v>55</v>
      </c>
    </row>
    <row r="119" spans="3:3" x14ac:dyDescent="0.25">
      <c r="C119">
        <v>48</v>
      </c>
    </row>
    <row r="120" spans="3:3" x14ac:dyDescent="0.25">
      <c r="C120">
        <v>51</v>
      </c>
    </row>
    <row r="121" spans="3:3" x14ac:dyDescent="0.25">
      <c r="C121">
        <v>49</v>
      </c>
    </row>
    <row r="122" spans="3:3" x14ac:dyDescent="0.25">
      <c r="C122">
        <v>50</v>
      </c>
    </row>
    <row r="123" spans="3:3" x14ac:dyDescent="0.25">
      <c r="C123">
        <v>53</v>
      </c>
    </row>
    <row r="124" spans="3:3" x14ac:dyDescent="0.25">
      <c r="C124">
        <v>8195</v>
      </c>
    </row>
    <row r="125" spans="3:3" x14ac:dyDescent="0.25">
      <c r="C125">
        <v>8195</v>
      </c>
    </row>
    <row r="126" spans="3:3" x14ac:dyDescent="0.25">
      <c r="C126">
        <v>8195</v>
      </c>
    </row>
    <row r="127" spans="3:3" x14ac:dyDescent="0.25">
      <c r="C127">
        <v>32</v>
      </c>
    </row>
    <row r="128" spans="3:3" x14ac:dyDescent="0.25">
      <c r="C128">
        <v>160</v>
      </c>
    </row>
    <row r="129" spans="3:3" x14ac:dyDescent="0.25">
      <c r="C129">
        <v>32</v>
      </c>
    </row>
    <row r="130" spans="3:3" x14ac:dyDescent="0.25">
      <c r="C130">
        <v>160</v>
      </c>
    </row>
    <row r="131" spans="3:3" x14ac:dyDescent="0.25">
      <c r="C131">
        <v>32</v>
      </c>
    </row>
    <row r="132" spans="3:3" x14ac:dyDescent="0.25">
      <c r="C132">
        <v>49</v>
      </c>
    </row>
    <row r="133" spans="3:3" x14ac:dyDescent="0.25">
      <c r="C133">
        <v>46</v>
      </c>
    </row>
    <row r="134" spans="3:3" x14ac:dyDescent="0.25">
      <c r="C134">
        <v>49</v>
      </c>
    </row>
    <row r="135" spans="3:3" x14ac:dyDescent="0.25">
      <c r="C135">
        <v>51</v>
      </c>
    </row>
    <row r="136" spans="3:3" x14ac:dyDescent="0.25">
      <c r="C136">
        <v>8195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7A3D-90F8-4290-B85F-D4D4A3914864}">
  <dimension ref="A3:BF96"/>
  <sheetViews>
    <sheetView tabSelected="1" workbookViewId="0">
      <selection activeCell="F14" sqref="F14"/>
    </sheetView>
  </sheetViews>
  <sheetFormatPr defaultRowHeight="13.2" x14ac:dyDescent="0.25"/>
  <cols>
    <col min="2" max="2" width="26.44140625" bestFit="1" customWidth="1"/>
    <col min="3" max="3" width="32.5546875" bestFit="1" customWidth="1"/>
    <col min="4" max="4" width="14.109375" bestFit="1" customWidth="1"/>
    <col min="5" max="5" width="10" bestFit="1" customWidth="1"/>
  </cols>
  <sheetData>
    <row r="3" spans="1:42" x14ac:dyDescent="0.25">
      <c r="A3">
        <v>1</v>
      </c>
      <c r="B3" t="s">
        <v>33</v>
      </c>
    </row>
    <row r="4" spans="1:42" x14ac:dyDescent="0.25">
      <c r="A4">
        <v>2</v>
      </c>
      <c r="B4" t="s">
        <v>34</v>
      </c>
    </row>
    <row r="5" spans="1:42" x14ac:dyDescent="0.25">
      <c r="A5">
        <v>4</v>
      </c>
      <c r="B5" t="s">
        <v>35</v>
      </c>
    </row>
    <row r="6" spans="1:42" x14ac:dyDescent="0.25">
      <c r="A6">
        <v>5</v>
      </c>
      <c r="B6" t="s">
        <v>36</v>
      </c>
    </row>
    <row r="7" spans="1:42" x14ac:dyDescent="0.25">
      <c r="A7">
        <v>6</v>
      </c>
      <c r="B7" t="s">
        <v>37</v>
      </c>
    </row>
    <row r="8" spans="1:42" x14ac:dyDescent="0.25">
      <c r="A8">
        <v>7</v>
      </c>
      <c r="B8" t="s">
        <v>38</v>
      </c>
    </row>
    <row r="13" spans="1:42" ht="14.4" x14ac:dyDescent="0.3">
      <c r="A13" s="4" t="s">
        <v>58</v>
      </c>
    </row>
    <row r="15" spans="1:42" x14ac:dyDescent="0.25">
      <c r="A15">
        <v>1</v>
      </c>
      <c r="B15" t="str" cm="1">
        <f t="array" ref="B15:C15">_xlfn.TEXTSPLIT(B3,_nGood,,TRUE,)</f>
        <v>                              </v>
      </c>
      <c r="C15" t="str">
        <v>        </v>
      </c>
    </row>
    <row r="16" spans="1:42" x14ac:dyDescent="0.25">
      <c r="A16">
        <v>2</v>
      </c>
      <c r="B16" t="str" cm="1">
        <f t="array" ref="B16:AP16">_xlfn.TEXTSPLIT(B4,_nGood)</f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 xml:space="preserve">                   </v>
      </c>
      <c r="AB16" t="str">
        <v xml:space="preserve"> </v>
      </c>
      <c r="AC16" t="str">
        <v/>
      </c>
      <c r="AD16" t="str">
        <v/>
      </c>
      <c r="AE16" t="str">
        <v/>
      </c>
      <c r="AF16" t="str">
        <v/>
      </c>
      <c r="AG16" t="str">
        <v>      </v>
      </c>
      <c r="AH16" t="str">
        <v/>
      </c>
      <c r="AI16" t="str">
        <v xml:space="preserve"> </v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</row>
    <row r="17" spans="1:58" x14ac:dyDescent="0.25">
      <c r="A17">
        <v>3</v>
      </c>
      <c r="B17" t="str" cm="1">
        <f t="array" ref="B17:BB17">_xlfn.TEXTSPLIT(B5,_nGood)</f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>  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>            </v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 xml:space="preserve">        </v>
      </c>
      <c r="AY17" t="str">
        <v/>
      </c>
      <c r="AZ17" t="str">
        <v/>
      </c>
      <c r="BA17" t="str">
        <v/>
      </c>
      <c r="BB17" t="str">
        <v> </v>
      </c>
    </row>
    <row r="18" spans="1:58" x14ac:dyDescent="0.25">
      <c r="A18">
        <v>4</v>
      </c>
      <c r="B18" t="str" cm="1">
        <f t="array" ref="B18:AW18">_xlfn.TEXTSPLIT(B6,_nGood)</f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>  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 xml:space="preserve">             </v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>    </v>
      </c>
      <c r="AT18" t="str">
        <v/>
      </c>
      <c r="AU18" t="str">
        <v/>
      </c>
      <c r="AV18" t="str">
        <v/>
      </c>
      <c r="AW18" t="str">
        <v/>
      </c>
    </row>
    <row r="19" spans="1:58" x14ac:dyDescent="0.25">
      <c r="A19">
        <v>5</v>
      </c>
      <c r="B19" t="str" cm="1">
        <f t="array" ref="B19:BF19">_xlfn.TEXTSPLIT(B7,_nGood)</f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>  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>      </v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>       </v>
      </c>
      <c r="BC19" t="str">
        <v/>
      </c>
      <c r="BD19" t="str">
        <v/>
      </c>
      <c r="BE19" t="str">
        <v/>
      </c>
      <c r="BF19" t="str">
        <v> </v>
      </c>
    </row>
    <row r="20" spans="1:58" x14ac:dyDescent="0.25">
      <c r="A20">
        <v>6</v>
      </c>
      <c r="B20" t="str" cm="1">
        <f t="array" ref="B20:AW20">_xlfn.TEXTSPLIT(B8,_nGood)</f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>  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 xml:space="preserve">         </v>
      </c>
      <c r="AT20" t="str">
        <v/>
      </c>
      <c r="AU20" t="str">
        <v>        </v>
      </c>
      <c r="AV20" t="str">
        <v/>
      </c>
      <c r="AW20" t="str">
        <v/>
      </c>
    </row>
    <row r="24" spans="1:58" x14ac:dyDescent="0.25">
      <c r="A24">
        <v>1</v>
      </c>
      <c r="B24" s="13" t="str" cm="1">
        <f t="array" ref="B24:C24">_xlfn.TEXTSPLIT(B3,_xlfn.UNICHAR(_nA),,TRUE)</f>
        <v>New</v>
      </c>
      <c r="C24" s="13" t="str">
        <v>OLD</v>
      </c>
      <c r="D24" s="13"/>
      <c r="E24" s="13"/>
    </row>
    <row r="25" spans="1:58" x14ac:dyDescent="0.25">
      <c r="A25">
        <v>2</v>
      </c>
      <c r="B25" s="13" t="str" cm="1">
        <f t="array" ref="B25:D25">_xlfn.TEXTSPLIT(B4,_xlfn.UNICHAR(_nA),,TRUE)</f>
        <v>LowBatteryShutdownTimeout</v>
      </c>
      <c r="C25" s="13" t="str">
        <v xml:space="preserve">   4 hours</v>
      </c>
      <c r="D25" s="13" t="str">
        <v>30 minutes</v>
      </c>
      <c r="E25" s="13"/>
    </row>
    <row r="26" spans="1:58" x14ac:dyDescent="0.25">
      <c r="A26">
        <v>3</v>
      </c>
      <c r="B26" s="13" t="str" cm="1">
        <f t="array" ref="B26:E26">_xlfn.TEXTSPLIT(B5,_xlfn.UNICHAR(_nA),,TRUE)</f>
        <v>BatteryMonitor</v>
      </c>
      <c r="C26" s="13" t="str">
        <v>LowBatteryThresholdBootup</v>
      </c>
      <c r="D26" s="13" t="str">
        <v xml:space="preserve">    1.0703125</v>
      </c>
      <c r="E26" s="13" t="str">
        <v xml:space="preserve">     1.13</v>
      </c>
    </row>
    <row r="27" spans="1:58" x14ac:dyDescent="0.25">
      <c r="A27">
        <v>4</v>
      </c>
      <c r="B27" s="13" t="str" cm="1">
        <f t="array" ref="B27:E27">_xlfn.TEXTSPLIT(B6,_xlfn.UNICHAR(_nA),,TRUE)</f>
        <v>BatteryMonitor</v>
      </c>
      <c r="C27" s="13" t="str">
        <v>LowBatteryThreshold</v>
      </c>
      <c r="D27" s="13" t="str">
        <v xml:space="preserve"> 1.05859375</v>
      </c>
      <c r="E27" s="13" t="str">
        <v>1.16</v>
      </c>
    </row>
    <row r="28" spans="1:58" x14ac:dyDescent="0.25">
      <c r="A28">
        <v>5</v>
      </c>
      <c r="B28" s="13" t="str" cm="1">
        <f t="array" ref="B28:E28">_xlfn.TEXTSPLIT(B7,_xlfn.UNICHAR(_nA),,TRUE)</f>
        <v>BatteryMonitor</v>
      </c>
      <c r="C28" s="13" t="str">
        <v>VeryLowBatteryShutdownThreshold</v>
      </c>
      <c r="D28" s="13" t="str">
        <v>1.03125</v>
      </c>
      <c r="E28" s="13" t="str">
        <v xml:space="preserve">  1.10</v>
      </c>
    </row>
    <row r="29" spans="1:58" x14ac:dyDescent="0.25">
      <c r="A29">
        <v>6</v>
      </c>
      <c r="B29" s="13" t="str" cm="1">
        <f t="array" ref="B29:E29">_xlfn.TEXTSPLIT(B8,_xlfn.UNICHAR(_nA),,TRUE)</f>
        <v>BatteryMonitor</v>
      </c>
      <c r="C29" s="13" t="str">
        <v>VeryLowBatteryShutdownTimeout</v>
      </c>
      <c r="D29" s="13" t="str">
        <v xml:space="preserve">   10</v>
      </c>
      <c r="E29" s="13" t="str">
        <v>10</v>
      </c>
    </row>
    <row r="31" spans="1:58" x14ac:dyDescent="0.25">
      <c r="B31" t="str" cm="1">
        <f t="array" ref="B31">_xlfn.LET(_xlpm.x,_xlfn.UNIQUE(_xlfn.TOCOL(B15:B20)),_xlfn._xlws.FILTER(_xlpm.x,LEN(_xlpm.x)&gt;0))</f>
        <v>                              </v>
      </c>
      <c r="C31" s="15" cm="1">
        <f t="array" ref="C31">_xlfn.UNICODE(_xlfn.ANCHORARRAY(B31))</f>
        <v>8195</v>
      </c>
    </row>
    <row r="33" spans="10:18" x14ac:dyDescent="0.25">
      <c r="J33" t="s">
        <v>59</v>
      </c>
      <c r="L33" t="s">
        <v>60</v>
      </c>
      <c r="N33" t="s">
        <v>61</v>
      </c>
      <c r="P33" t="s">
        <v>62</v>
      </c>
      <c r="R33" t="str" cm="1">
        <f t="array" ref="R33:R96">_xlfn.VSTACK(_nCaps,_nLw,_nNu,_nPu)</f>
        <v>A</v>
      </c>
    </row>
    <row r="34" spans="10:18" x14ac:dyDescent="0.25">
      <c r="J34" cm="1">
        <f t="array" ref="J34:J59">_xlfn.SEQUENCE(26,1,CODE("A"))</f>
        <v>65</v>
      </c>
      <c r="K34" t="str">
        <f>CHAR(J34)</f>
        <v>A</v>
      </c>
      <c r="L34" t="str" cm="1">
        <f t="array" ref="L34:L59">CHAR(_xlfn.SEQUENCE(26,1,CODE("a")))</f>
        <v>a</v>
      </c>
      <c r="N34" t="str" cm="1">
        <f t="array" ref="N34:N43">CHAR(_xlfn.SEQUENCE(10,1,CODE("0")))</f>
        <v>0</v>
      </c>
      <c r="P34" t="s">
        <v>63</v>
      </c>
      <c r="R34" t="str">
        <v>B</v>
      </c>
    </row>
    <row r="35" spans="10:18" x14ac:dyDescent="0.25">
      <c r="J35">
        <v>66</v>
      </c>
      <c r="K35" t="str">
        <f t="shared" ref="K35:K59" si="0">CHAR(J35)</f>
        <v>B</v>
      </c>
      <c r="L35" t="str">
        <v>b</v>
      </c>
      <c r="N35" t="str">
        <v>1</v>
      </c>
      <c r="P35" t="str">
        <f>CHAR(32)</f>
        <v xml:space="preserve"> </v>
      </c>
      <c r="R35" t="str">
        <v>C</v>
      </c>
    </row>
    <row r="36" spans="10:18" x14ac:dyDescent="0.25">
      <c r="J36">
        <v>67</v>
      </c>
      <c r="K36" t="str">
        <f t="shared" si="0"/>
        <v>C</v>
      </c>
      <c r="L36" t="str">
        <v>c</v>
      </c>
      <c r="N36" t="str">
        <v>2</v>
      </c>
      <c r="R36" t="str">
        <v>D</v>
      </c>
    </row>
    <row r="37" spans="10:18" x14ac:dyDescent="0.25">
      <c r="J37">
        <v>68</v>
      </c>
      <c r="K37" t="str">
        <f t="shared" si="0"/>
        <v>D</v>
      </c>
      <c r="L37" t="str">
        <v>d</v>
      </c>
      <c r="N37" t="str">
        <v>3</v>
      </c>
      <c r="R37" t="str">
        <v>E</v>
      </c>
    </row>
    <row r="38" spans="10:18" x14ac:dyDescent="0.25">
      <c r="J38">
        <v>69</v>
      </c>
      <c r="K38" t="str">
        <f t="shared" si="0"/>
        <v>E</v>
      </c>
      <c r="L38" t="str">
        <v>e</v>
      </c>
      <c r="N38" t="str">
        <v>4</v>
      </c>
      <c r="R38" t="str">
        <v>F</v>
      </c>
    </row>
    <row r="39" spans="10:18" x14ac:dyDescent="0.25">
      <c r="J39">
        <v>70</v>
      </c>
      <c r="K39" t="str">
        <f t="shared" si="0"/>
        <v>F</v>
      </c>
      <c r="L39" t="str">
        <v>f</v>
      </c>
      <c r="N39" t="str">
        <v>5</v>
      </c>
      <c r="R39" t="str">
        <v>G</v>
      </c>
    </row>
    <row r="40" spans="10:18" x14ac:dyDescent="0.25">
      <c r="J40">
        <v>71</v>
      </c>
      <c r="K40" t="str">
        <f t="shared" si="0"/>
        <v>G</v>
      </c>
      <c r="L40" t="str">
        <v>g</v>
      </c>
      <c r="N40" t="str">
        <v>6</v>
      </c>
      <c r="R40" t="str">
        <v>H</v>
      </c>
    </row>
    <row r="41" spans="10:18" x14ac:dyDescent="0.25">
      <c r="J41">
        <v>72</v>
      </c>
      <c r="K41" t="str">
        <f t="shared" si="0"/>
        <v>H</v>
      </c>
      <c r="L41" t="str">
        <v>h</v>
      </c>
      <c r="N41" t="str">
        <v>7</v>
      </c>
      <c r="R41" t="str">
        <v>I</v>
      </c>
    </row>
    <row r="42" spans="10:18" x14ac:dyDescent="0.25">
      <c r="J42">
        <v>73</v>
      </c>
      <c r="K42" t="str">
        <f t="shared" si="0"/>
        <v>I</v>
      </c>
      <c r="L42" t="str">
        <v>i</v>
      </c>
      <c r="N42" t="str">
        <v>8</v>
      </c>
      <c r="R42" t="str">
        <v>J</v>
      </c>
    </row>
    <row r="43" spans="10:18" x14ac:dyDescent="0.25">
      <c r="J43">
        <v>74</v>
      </c>
      <c r="K43" t="str">
        <f t="shared" si="0"/>
        <v>J</v>
      </c>
      <c r="L43" t="str">
        <v>j</v>
      </c>
      <c r="N43" t="str">
        <v>9</v>
      </c>
      <c r="R43" t="str">
        <v>K</v>
      </c>
    </row>
    <row r="44" spans="10:18" x14ac:dyDescent="0.25">
      <c r="J44">
        <v>75</v>
      </c>
      <c r="K44" t="str">
        <f t="shared" si="0"/>
        <v>K</v>
      </c>
      <c r="L44" t="str">
        <v>k</v>
      </c>
      <c r="R44" t="str">
        <v>L</v>
      </c>
    </row>
    <row r="45" spans="10:18" x14ac:dyDescent="0.25">
      <c r="J45">
        <v>76</v>
      </c>
      <c r="K45" t="str">
        <f t="shared" si="0"/>
        <v>L</v>
      </c>
      <c r="L45" t="str">
        <v>l</v>
      </c>
      <c r="R45" t="str">
        <v>M</v>
      </c>
    </row>
    <row r="46" spans="10:18" x14ac:dyDescent="0.25">
      <c r="J46">
        <v>77</v>
      </c>
      <c r="K46" t="str">
        <f t="shared" si="0"/>
        <v>M</v>
      </c>
      <c r="L46" t="str">
        <v>m</v>
      </c>
      <c r="R46" t="str">
        <v>N</v>
      </c>
    </row>
    <row r="47" spans="10:18" x14ac:dyDescent="0.25">
      <c r="J47">
        <v>78</v>
      </c>
      <c r="K47" t="str">
        <f t="shared" si="0"/>
        <v>N</v>
      </c>
      <c r="L47" t="str">
        <v>n</v>
      </c>
      <c r="R47" t="str">
        <v>O</v>
      </c>
    </row>
    <row r="48" spans="10:18" x14ac:dyDescent="0.25">
      <c r="J48">
        <v>79</v>
      </c>
      <c r="K48" t="str">
        <f t="shared" si="0"/>
        <v>O</v>
      </c>
      <c r="L48" t="str">
        <v>o</v>
      </c>
      <c r="R48" t="str">
        <v>P</v>
      </c>
    </row>
    <row r="49" spans="10:18" x14ac:dyDescent="0.25">
      <c r="J49">
        <v>80</v>
      </c>
      <c r="K49" t="str">
        <f t="shared" si="0"/>
        <v>P</v>
      </c>
      <c r="L49" t="str">
        <v>p</v>
      </c>
      <c r="R49" t="str">
        <v>Q</v>
      </c>
    </row>
    <row r="50" spans="10:18" x14ac:dyDescent="0.25">
      <c r="J50">
        <v>81</v>
      </c>
      <c r="K50" t="str">
        <f t="shared" si="0"/>
        <v>Q</v>
      </c>
      <c r="L50" t="str">
        <v>q</v>
      </c>
      <c r="R50" t="str">
        <v>R</v>
      </c>
    </row>
    <row r="51" spans="10:18" x14ac:dyDescent="0.25">
      <c r="J51">
        <v>82</v>
      </c>
      <c r="K51" t="str">
        <f t="shared" si="0"/>
        <v>R</v>
      </c>
      <c r="L51" t="str">
        <v>r</v>
      </c>
      <c r="R51" t="str">
        <v>S</v>
      </c>
    </row>
    <row r="52" spans="10:18" x14ac:dyDescent="0.25">
      <c r="J52">
        <v>83</v>
      </c>
      <c r="K52" t="str">
        <f t="shared" si="0"/>
        <v>S</v>
      </c>
      <c r="L52" t="str">
        <v>s</v>
      </c>
      <c r="R52" t="str">
        <v>T</v>
      </c>
    </row>
    <row r="53" spans="10:18" x14ac:dyDescent="0.25">
      <c r="J53">
        <v>84</v>
      </c>
      <c r="K53" t="str">
        <f t="shared" si="0"/>
        <v>T</v>
      </c>
      <c r="L53" t="str">
        <v>t</v>
      </c>
      <c r="R53" t="str">
        <v>U</v>
      </c>
    </row>
    <row r="54" spans="10:18" x14ac:dyDescent="0.25">
      <c r="J54">
        <v>85</v>
      </c>
      <c r="K54" t="str">
        <f t="shared" si="0"/>
        <v>U</v>
      </c>
      <c r="L54" t="str">
        <v>u</v>
      </c>
      <c r="R54" t="str">
        <v>V</v>
      </c>
    </row>
    <row r="55" spans="10:18" x14ac:dyDescent="0.25">
      <c r="J55">
        <v>86</v>
      </c>
      <c r="K55" t="str">
        <f t="shared" si="0"/>
        <v>V</v>
      </c>
      <c r="L55" t="str">
        <v>v</v>
      </c>
      <c r="R55" t="str">
        <v>W</v>
      </c>
    </row>
    <row r="56" spans="10:18" x14ac:dyDescent="0.25">
      <c r="J56">
        <v>87</v>
      </c>
      <c r="K56" t="str">
        <f t="shared" si="0"/>
        <v>W</v>
      </c>
      <c r="L56" t="str">
        <v>w</v>
      </c>
      <c r="R56" t="str">
        <v>X</v>
      </c>
    </row>
    <row r="57" spans="10:18" x14ac:dyDescent="0.25">
      <c r="J57">
        <v>88</v>
      </c>
      <c r="K57" t="str">
        <f t="shared" si="0"/>
        <v>X</v>
      </c>
      <c r="L57" t="str">
        <v>x</v>
      </c>
      <c r="R57" t="str">
        <v>Y</v>
      </c>
    </row>
    <row r="58" spans="10:18" x14ac:dyDescent="0.25">
      <c r="J58">
        <v>89</v>
      </c>
      <c r="K58" t="str">
        <f t="shared" si="0"/>
        <v>Y</v>
      </c>
      <c r="L58" t="str">
        <v>y</v>
      </c>
      <c r="R58" t="str">
        <v>Z</v>
      </c>
    </row>
    <row r="59" spans="10:18" x14ac:dyDescent="0.25">
      <c r="J59">
        <v>90</v>
      </c>
      <c r="K59" t="str">
        <f t="shared" si="0"/>
        <v>Z</v>
      </c>
      <c r="L59" t="str">
        <v>z</v>
      </c>
      <c r="R59" t="str">
        <v>a</v>
      </c>
    </row>
    <row r="60" spans="10:18" x14ac:dyDescent="0.25">
      <c r="R60" t="str">
        <v>b</v>
      </c>
    </row>
    <row r="61" spans="10:18" x14ac:dyDescent="0.25">
      <c r="R61" t="str">
        <v>c</v>
      </c>
    </row>
    <row r="62" spans="10:18" x14ac:dyDescent="0.25">
      <c r="R62" t="str">
        <v>d</v>
      </c>
    </row>
    <row r="63" spans="10:18" x14ac:dyDescent="0.25">
      <c r="R63" t="str">
        <v>e</v>
      </c>
    </row>
    <row r="64" spans="10:18" x14ac:dyDescent="0.25">
      <c r="R64" t="str">
        <v>f</v>
      </c>
    </row>
    <row r="65" spans="18:18" x14ac:dyDescent="0.25">
      <c r="R65" t="str">
        <v>g</v>
      </c>
    </row>
    <row r="66" spans="18:18" x14ac:dyDescent="0.25">
      <c r="R66" t="str">
        <v>h</v>
      </c>
    </row>
    <row r="67" spans="18:18" x14ac:dyDescent="0.25">
      <c r="R67" t="str">
        <v>i</v>
      </c>
    </row>
    <row r="68" spans="18:18" x14ac:dyDescent="0.25">
      <c r="R68" t="str">
        <v>j</v>
      </c>
    </row>
    <row r="69" spans="18:18" x14ac:dyDescent="0.25">
      <c r="R69" t="str">
        <v>k</v>
      </c>
    </row>
    <row r="70" spans="18:18" x14ac:dyDescent="0.25">
      <c r="R70" t="str">
        <v>l</v>
      </c>
    </row>
    <row r="71" spans="18:18" x14ac:dyDescent="0.25">
      <c r="R71" t="str">
        <v>m</v>
      </c>
    </row>
    <row r="72" spans="18:18" x14ac:dyDescent="0.25">
      <c r="R72" t="str">
        <v>n</v>
      </c>
    </row>
    <row r="73" spans="18:18" x14ac:dyDescent="0.25">
      <c r="R73" t="str">
        <v>o</v>
      </c>
    </row>
    <row r="74" spans="18:18" x14ac:dyDescent="0.25">
      <c r="R74" t="str">
        <v>p</v>
      </c>
    </row>
    <row r="75" spans="18:18" x14ac:dyDescent="0.25">
      <c r="R75" t="str">
        <v>q</v>
      </c>
    </row>
    <row r="76" spans="18:18" x14ac:dyDescent="0.25">
      <c r="R76" t="str">
        <v>r</v>
      </c>
    </row>
    <row r="77" spans="18:18" x14ac:dyDescent="0.25">
      <c r="R77" t="str">
        <v>s</v>
      </c>
    </row>
    <row r="78" spans="18:18" x14ac:dyDescent="0.25">
      <c r="R78" t="str">
        <v>t</v>
      </c>
    </row>
    <row r="79" spans="18:18" x14ac:dyDescent="0.25">
      <c r="R79" t="str">
        <v>u</v>
      </c>
    </row>
    <row r="80" spans="18:18" x14ac:dyDescent="0.25">
      <c r="R80" t="str">
        <v>v</v>
      </c>
    </row>
    <row r="81" spans="18:18" x14ac:dyDescent="0.25">
      <c r="R81" t="str">
        <v>w</v>
      </c>
    </row>
    <row r="82" spans="18:18" x14ac:dyDescent="0.25">
      <c r="R82" t="str">
        <v>x</v>
      </c>
    </row>
    <row r="83" spans="18:18" x14ac:dyDescent="0.25">
      <c r="R83" t="str">
        <v>y</v>
      </c>
    </row>
    <row r="84" spans="18:18" x14ac:dyDescent="0.25">
      <c r="R84" t="str">
        <v>z</v>
      </c>
    </row>
    <row r="85" spans="18:18" x14ac:dyDescent="0.25">
      <c r="R85" t="str">
        <v>0</v>
      </c>
    </row>
    <row r="86" spans="18:18" x14ac:dyDescent="0.25">
      <c r="R86" t="str">
        <v>1</v>
      </c>
    </row>
    <row r="87" spans="18:18" x14ac:dyDescent="0.25">
      <c r="R87" t="str">
        <v>2</v>
      </c>
    </row>
    <row r="88" spans="18:18" x14ac:dyDescent="0.25">
      <c r="R88" t="str">
        <v>3</v>
      </c>
    </row>
    <row r="89" spans="18:18" x14ac:dyDescent="0.25">
      <c r="R89" t="str">
        <v>4</v>
      </c>
    </row>
    <row r="90" spans="18:18" x14ac:dyDescent="0.25">
      <c r="R90" t="str">
        <v>5</v>
      </c>
    </row>
    <row r="91" spans="18:18" x14ac:dyDescent="0.25">
      <c r="R91" t="str">
        <v>6</v>
      </c>
    </row>
    <row r="92" spans="18:18" x14ac:dyDescent="0.25">
      <c r="R92" t="str">
        <v>7</v>
      </c>
    </row>
    <row r="93" spans="18:18" x14ac:dyDescent="0.25">
      <c r="R93" t="str">
        <v>8</v>
      </c>
    </row>
    <row r="94" spans="18:18" x14ac:dyDescent="0.25">
      <c r="R94" t="str">
        <v>9</v>
      </c>
    </row>
    <row r="95" spans="18:18" x14ac:dyDescent="0.25">
      <c r="R95" t="str">
        <v>.</v>
      </c>
    </row>
    <row r="96" spans="18:18" x14ac:dyDescent="0.25">
      <c r="R96" t="str">
        <v xml:space="preserve"> 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zoomScaleNormal="100" workbookViewId="0">
      <selection activeCell="K10" sqref="K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05-May-2024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3" x14ac:dyDescent="0.25">
      <c r="B34" s="7" t="s">
        <v>18</v>
      </c>
      <c r="C34" t="s">
        <v>27</v>
      </c>
    </row>
    <row r="35" spans="2:3" x14ac:dyDescent="0.25">
      <c r="B35" s="8" t="s">
        <v>17</v>
      </c>
      <c r="C35" t="s">
        <v>28</v>
      </c>
    </row>
    <row r="36" spans="2:3" x14ac:dyDescent="0.25">
      <c r="B36" s="6" t="s">
        <v>19</v>
      </c>
      <c r="C36" t="s">
        <v>29</v>
      </c>
    </row>
    <row r="37" spans="2:3" x14ac:dyDescent="0.25">
      <c r="B37" s="9" t="s">
        <v>21</v>
      </c>
      <c r="C37" t="s">
        <v>30</v>
      </c>
    </row>
    <row r="38" spans="2:3" x14ac:dyDescent="0.25">
      <c r="B38" s="5" t="s">
        <v>20</v>
      </c>
      <c r="C38" t="s">
        <v>31</v>
      </c>
    </row>
    <row r="39" spans="2:3" x14ac:dyDescent="0.25">
      <c r="B39" s="11" t="s">
        <v>25</v>
      </c>
      <c r="C39" t="s">
        <v>32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B3" sqref="B3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05-May-2024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Report</vt:lpstr>
      <vt:lpstr>AnotherWackAtIt</vt:lpstr>
      <vt:lpstr>Formats</vt:lpstr>
      <vt:lpstr>Lists</vt:lpstr>
      <vt:lpstr>_nActual</vt:lpstr>
      <vt:lpstr>_nCaps</vt:lpstr>
      <vt:lpstr>_nGood</vt:lpstr>
      <vt:lpstr>_nLw</vt:lpstr>
      <vt:lpstr>_nNu</vt:lpstr>
      <vt:lpstr>_nPu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2024-05-06T01:26:09Z</dcterms:modified>
</cp:coreProperties>
</file>