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EDFAD33B-0D46-4CDC-B788-AC3E79567EDA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IF IF IF IF IF" sheetId="1" r:id="rId1"/>
    <sheet name="Rules" sheetId="2" r:id="rId2"/>
    <sheet name="Rules - Rewritten" sheetId="7" r:id="rId3"/>
    <sheet name="Products" sheetId="3" r:id="rId4"/>
  </sheets>
  <definedNames>
    <definedName name="_xlnm._FilterDatabase" localSheetId="3" hidden="1">Products!$B$2:$C$24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5" i="1"/>
  <c r="I5" i="1"/>
  <c r="H10" i="1" a="1"/>
  <c r="H10" i="1" s="1"/>
  <c r="H11" i="1" a="1"/>
  <c r="H11" i="1" s="1"/>
  <c r="H12" i="1" a="1"/>
  <c r="H12" i="1" s="1"/>
  <c r="H5" i="1" a="1"/>
  <c r="H5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H6" i="1" a="1"/>
  <c r="H6" i="1" s="1"/>
  <c r="H7" i="1" a="1"/>
  <c r="H7" i="1" s="1"/>
  <c r="H8" i="1" a="1"/>
  <c r="H8" i="1" s="1"/>
  <c r="H9" i="1" a="1"/>
  <c r="H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<sst xmlns="http://schemas.openxmlformats.org/spreadsheetml/2006/main" count="325" uniqueCount="99">
  <si>
    <t>Discount rules - Awesome Chocolates</t>
  </si>
  <si>
    <t>Order Quantity</t>
  </si>
  <si>
    <t>For customers in India, UK &amp; USA:</t>
  </si>
  <si>
    <t>If order quantity is 200 to 999 boxes</t>
  </si>
  <si>
    <t>Bars &amp; Bites category</t>
  </si>
  <si>
    <t>First time customer</t>
  </si>
  <si>
    <t>Repeat customer</t>
  </si>
  <si>
    <t>Bars category</t>
  </si>
  <si>
    <t>Bites Category</t>
  </si>
  <si>
    <t>All customers</t>
  </si>
  <si>
    <t>For customers in Canada</t>
  </si>
  <si>
    <t>Bars</t>
  </si>
  <si>
    <t>First time customers</t>
  </si>
  <si>
    <t>Repeat - Bars Category</t>
  </si>
  <si>
    <t>Repeat - Bites Category</t>
  </si>
  <si>
    <t>Bars Category</t>
  </si>
  <si>
    <t>Repeat customers</t>
  </si>
  <si>
    <t>Bites category</t>
  </si>
  <si>
    <t>Order quantity 200 to 1999</t>
  </si>
  <si>
    <t>For customers in NZ &amp; Australia</t>
  </si>
  <si>
    <t>Order quantity 200 to 499</t>
  </si>
  <si>
    <t>Bites</t>
  </si>
  <si>
    <t>Order quantity 500 to 999</t>
  </si>
  <si>
    <t>Order quantity 1000 or more</t>
  </si>
  <si>
    <t>How much discount?</t>
  </si>
  <si>
    <t>Customer</t>
  </si>
  <si>
    <t>Status</t>
  </si>
  <si>
    <t>Location</t>
  </si>
  <si>
    <t>Discount %</t>
  </si>
  <si>
    <t>Product</t>
  </si>
  <si>
    <t>Manuka Honey Choco</t>
  </si>
  <si>
    <t>White Choc</t>
  </si>
  <si>
    <t>Peanut Butter Cubes</t>
  </si>
  <si>
    <t>Mint Chip Choco</t>
  </si>
  <si>
    <t>Orange Choco</t>
  </si>
  <si>
    <t>Baker's Choco Chips</t>
  </si>
  <si>
    <t>Fruit &amp; Nut Bars</t>
  </si>
  <si>
    <t>Spicy Special Slims</t>
  </si>
  <si>
    <t>99% Dark &amp; Pure</t>
  </si>
  <si>
    <t>Organic Choco Syrup</t>
  </si>
  <si>
    <t>After Nines</t>
  </si>
  <si>
    <t>Eclairs</t>
  </si>
  <si>
    <t>Caramel Stuffed Bars</t>
  </si>
  <si>
    <t>Raspberry Choco</t>
  </si>
  <si>
    <t>Smooth Sliky Salty</t>
  </si>
  <si>
    <t>Drinking Coco</t>
  </si>
  <si>
    <t>Choco Coated Almonds</t>
  </si>
  <si>
    <t>50% Dark Bites</t>
  </si>
  <si>
    <t>Almond Choco</t>
  </si>
  <si>
    <t>70% Dark Bites</t>
  </si>
  <si>
    <t>85% Dark Bars</t>
  </si>
  <si>
    <t>Milk Bars</t>
  </si>
  <si>
    <t>Other</t>
  </si>
  <si>
    <t>Category</t>
  </si>
  <si>
    <t>Name</t>
  </si>
  <si>
    <t>Wallmart</t>
  </si>
  <si>
    <t>Starget</t>
  </si>
  <si>
    <t>Tescocoa</t>
  </si>
  <si>
    <t>Walgrowns</t>
  </si>
  <si>
    <t>Andi</t>
  </si>
  <si>
    <t>Carremelfour</t>
  </si>
  <si>
    <t>Countgown</t>
  </si>
  <si>
    <t>6Eleven</t>
  </si>
  <si>
    <t>Figkart</t>
  </si>
  <si>
    <t>Klover</t>
  </si>
  <si>
    <t>Amazoff</t>
  </si>
  <si>
    <t>Metrow</t>
  </si>
  <si>
    <t>Most</t>
  </si>
  <si>
    <t>Lindl</t>
  </si>
  <si>
    <t>Jupiter</t>
  </si>
  <si>
    <t>Spicesir</t>
  </si>
  <si>
    <t>Jellyance</t>
  </si>
  <si>
    <t>Pak'n'Shave</t>
  </si>
  <si>
    <t>FiveSquare</t>
  </si>
  <si>
    <t>BigBucket</t>
  </si>
  <si>
    <t>USA</t>
  </si>
  <si>
    <t>UK</t>
  </si>
  <si>
    <t>CANADA</t>
  </si>
  <si>
    <t>NZ</t>
  </si>
  <si>
    <t>AUSTRALIA</t>
  </si>
  <si>
    <t>INDIA</t>
  </si>
  <si>
    <t>New</t>
  </si>
  <si>
    <t>Repeat</t>
  </si>
  <si>
    <t>Country</t>
  </si>
  <si>
    <t>Customer Type</t>
  </si>
  <si>
    <t>Quantity from</t>
  </si>
  <si>
    <t>Quantity to</t>
  </si>
  <si>
    <t>Discount</t>
  </si>
  <si>
    <t>Bars, Bites</t>
  </si>
  <si>
    <t>Bars, Bites, Other</t>
  </si>
  <si>
    <t>India, USA, UK</t>
  </si>
  <si>
    <t>Canada</t>
  </si>
  <si>
    <t>NZ, Australia</t>
  </si>
  <si>
    <t>New, Repeat</t>
  </si>
  <si>
    <t>2000 or more</t>
  </si>
  <si>
    <t>LONG Formula</t>
  </si>
  <si>
    <t>Short Formula</t>
  </si>
  <si>
    <t>If order quantity is 1000 to 1999 boxes</t>
  </si>
  <si>
    <t>If quantity 2000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</si>
</sst>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;;;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7CDC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0" borderId="0" xfId="0" applyFont="1"/>
    <xf numFmtId="164" fontId="0" fillId="0" borderId="0" xfId="0" applyNumberFormat="1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3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6" borderId="10" xfId="0" applyFill="1" applyBorder="1"/>
    <xf numFmtId="164" fontId="0" fillId="0" borderId="9" xfId="1" quotePrefix="1" applyNumberFormat="1" applyFont="1" applyBorder="1" applyAlignment="1">
      <alignment horizontal="center" wrapText="1"/>
    </xf>
    <xf numFmtId="164" fontId="0" fillId="0" borderId="9" xfId="1" applyNumberFormat="1" applyFont="1" applyBorder="1" applyAlignment="1">
      <alignment horizontal="center"/>
    </xf>
    <xf numFmtId="164" fontId="0" fillId="6" borderId="10" xfId="1" quotePrefix="1" applyNumberFormat="1" applyFont="1" applyFill="1" applyBorder="1" applyAlignment="1">
      <alignment horizontal="center" wrapText="1"/>
    </xf>
    <xf numFmtId="164" fontId="0" fillId="6" borderId="10" xfId="1" applyNumberFormat="1" applyFont="1" applyFill="1" applyBorder="1" applyAlignment="1">
      <alignment horizontal="center"/>
    </xf>
    <xf numFmtId="164" fontId="0" fillId="0" borderId="10" xfId="1" quotePrefix="1" applyNumberFormat="1" applyFont="1" applyBorder="1" applyAlignment="1">
      <alignment horizontal="center" wrapText="1"/>
    </xf>
    <xf numFmtId="164" fontId="0" fillId="0" borderId="10" xfId="1" applyNumberFormat="1" applyFont="1" applyBorder="1" applyAlignment="1">
      <alignment horizontal="center"/>
    </xf>
    <xf numFmtId="3" fontId="0" fillId="0" borderId="9" xfId="0" applyNumberFormat="1" applyBorder="1"/>
    <xf numFmtId="3" fontId="0" fillId="6" borderId="10" xfId="0" applyNumberFormat="1" applyFill="1" applyBorder="1"/>
    <xf numFmtId="3" fontId="0" fillId="0" borderId="10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1" xfId="0" applyBorder="1"/>
    <xf numFmtId="164" fontId="0" fillId="0" borderId="12" xfId="0" applyNumberFormat="1" applyBorder="1" applyAlignment="1">
      <alignment horizontal="center"/>
    </xf>
    <xf numFmtId="0" fontId="0" fillId="6" borderId="11" xfId="0" applyFill="1" applyBorder="1"/>
    <xf numFmtId="164" fontId="0" fillId="6" borderId="12" xfId="0" applyNumberFormat="1" applyFill="1" applyBorder="1" applyAlignment="1">
      <alignment horizontal="center"/>
    </xf>
    <xf numFmtId="165" fontId="0" fillId="6" borderId="10" xfId="1" quotePrefix="1" applyNumberFormat="1" applyFont="1" applyFill="1" applyBorder="1" applyAlignment="1">
      <alignment horizontal="center" wrapText="1"/>
    </xf>
    <xf numFmtId="165" fontId="0" fillId="0" borderId="10" xfId="1" quotePrefix="1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indent="1" readingOrder="1"/>
    </xf>
    <xf numFmtId="0" fontId="4" fillId="0" borderId="0" xfId="0" applyFont="1" applyAlignment="1">
      <alignment horizontal="left" vertical="center" indent="1" readingOrder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523D40D6-151C-45EA-A45F-A192596293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a-clever-technique-to-simplify-your-long-nested-if-formula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4" Type="http://schemas.openxmlformats.org/officeDocument/2006/relationships/hyperlink" Target="https://youtu.be/HCEIzeIdiD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617483</xdr:colOff>
      <xdr:row>0</xdr:row>
      <xdr:rowOff>90837</xdr:rowOff>
    </xdr:from>
    <xdr:to>
      <xdr:col>9</xdr:col>
      <xdr:colOff>314324</xdr:colOff>
      <xdr:row>1</xdr:row>
      <xdr:rowOff>131379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638" y="90837"/>
          <a:ext cx="2488652" cy="710576"/>
        </a:xfrm>
        <a:prstGeom prst="rect">
          <a:avLst/>
        </a:prstGeom>
      </xdr:spPr>
    </xdr:pic>
    <xdr:clientData/>
  </xdr:twoCellAnchor>
  <xdr:twoCellAnchor>
    <xdr:from>
      <xdr:col>16</xdr:col>
      <xdr:colOff>225136</xdr:colOff>
      <xdr:row>5</xdr:row>
      <xdr:rowOff>178375</xdr:rowOff>
    </xdr:from>
    <xdr:to>
      <xdr:col>21</xdr:col>
      <xdr:colOff>467589</xdr:colOff>
      <xdr:row>13</xdr:row>
      <xdr:rowOff>178376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6785DAB-94F0-8EF7-764F-9E736EC7E867}"/>
            </a:ext>
          </a:extLst>
        </xdr:cNvPr>
        <xdr:cNvGrpSpPr/>
      </xdr:nvGrpSpPr>
      <xdr:grpSpPr>
        <a:xfrm>
          <a:off x="13102936" y="1563830"/>
          <a:ext cx="3290453" cy="1440873"/>
          <a:chOff x="8323118" y="1113558"/>
          <a:chExt cx="3290453" cy="1440873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2E5E062C-4777-FA9F-7E4B-3AF454DC03D6}"/>
              </a:ext>
            </a:extLst>
          </xdr:cNvPr>
          <xdr:cNvSpPr/>
        </xdr:nvSpPr>
        <xdr:spPr>
          <a:xfrm>
            <a:off x="8323118" y="1113558"/>
            <a:ext cx="3290453" cy="1440873"/>
          </a:xfrm>
          <a:prstGeom prst="roundRect">
            <a:avLst>
              <a:gd name="adj" fmla="val 7108"/>
            </a:avLst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chemeClr val="tx1">
                    <a:lumMod val="85000"/>
                    <a:lumOff val="15000"/>
                  </a:schemeClr>
                </a:solidFill>
              </a:rPr>
              <a:t>Learn more about this technique:</a:t>
            </a:r>
          </a:p>
        </xdr:txBody>
      </xdr:sp>
      <xdr:sp macro="" textlink="">
        <xdr:nvSpPr>
          <xdr:cNvPr id="3" name="Rectangle: Rounded Corners 2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3ADB4FC4-0966-0F66-A942-3EB894941D21}"/>
              </a:ext>
            </a:extLst>
          </xdr:cNvPr>
          <xdr:cNvSpPr/>
        </xdr:nvSpPr>
        <xdr:spPr>
          <a:xfrm>
            <a:off x="8673811" y="1446069"/>
            <a:ext cx="2677391" cy="412172"/>
          </a:xfrm>
          <a:prstGeom prst="roundRect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Read the article </a:t>
            </a:r>
            <a:r>
              <a:rPr lang="en-NZ" sz="1200" b="1">
                <a:solidFill>
                  <a:schemeClr val="tx1">
                    <a:lumMod val="85000"/>
                    <a:lumOff val="1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📰</a:t>
            </a:r>
            <a:endParaRPr lang="en-US" sz="1200" b="1">
              <a:solidFill>
                <a:schemeClr val="tx1">
                  <a:lumMod val="85000"/>
                  <a:lumOff val="15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endParaRPr>
          </a:p>
        </xdr:txBody>
      </xdr:sp>
      <xdr:sp macro="" textlink="">
        <xdr:nvSpPr>
          <xdr:cNvPr id="6" name="Rectangle: Rounded Corners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FA0C924A-32A7-E4C5-0157-065F91FA83DE}"/>
              </a:ext>
            </a:extLst>
          </xdr:cNvPr>
          <xdr:cNvSpPr/>
        </xdr:nvSpPr>
        <xdr:spPr>
          <a:xfrm>
            <a:off x="8673811" y="1956955"/>
            <a:ext cx="2677391" cy="412172"/>
          </a:xfrm>
          <a:prstGeom prst="roundRect">
            <a:avLst/>
          </a:prstGeom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Watch the video </a:t>
            </a:r>
            <a:r>
              <a:rPr lang="en-NZ" sz="1200" b="1">
                <a:solidFill>
                  <a:schemeClr val="tx1">
                    <a:lumMod val="85000"/>
                    <a:lumOff val="1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</a:rPr>
              <a:t>📺</a:t>
            </a:r>
            <a:endParaRPr lang="en-US" sz="1200" b="1">
              <a:solidFill>
                <a:schemeClr val="tx1">
                  <a:lumMod val="85000"/>
                  <a:lumOff val="15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93BA76-AF6B-4093-8279-0AAF2A82A181}" name="discount" displayName="discount" ref="B2:G23" totalsRowShown="0">
  <tableColumns count="6">
    <tableColumn id="1" xr3:uid="{6D69256A-A463-4493-8DC5-DEF34AB74528}" name="Country"/>
    <tableColumn id="2" xr3:uid="{437E3A88-3F4D-4A5A-9944-7449E2B77C21}" name="Quantity from" dataDxfId="2"/>
    <tableColumn id="3" xr3:uid="{5343A325-5FD5-48FB-B826-F72D3BB1B6FD}" name="Quantity to" dataDxfId="1"/>
    <tableColumn id="4" xr3:uid="{68C8C474-3844-4058-B0B2-285B459E6E73}" name="Category"/>
    <tableColumn id="5" xr3:uid="{079042F0-E1D1-44BC-90A2-0658370D59E5}" name="Customer Type"/>
    <tableColumn id="6" xr3:uid="{9BDD1C56-A03F-43F2-AED1-EA0CE5E47E1D}" name="Discount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EA532-4219-4A8D-B1A7-BD4C29C2A482}" name="products" displayName="products" ref="B2:C24" totalsRowShown="0">
  <sortState xmlns:xlrd2="http://schemas.microsoft.com/office/spreadsheetml/2017/richdata2" ref="B3:C24">
    <sortCondition ref="B2:B24"/>
  </sortState>
  <tableColumns count="2">
    <tableColumn id="1" xr3:uid="{A0B11EEF-C551-4C42-8D77-E5B930EF5B63}" name="Name"/>
    <tableColumn id="2" xr3:uid="{62D582DA-4A94-4977-9459-7F8A5FB84D3B}" name="Categor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7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08A139-4011-4D7C-B70A-33EC25208EF4}">
  <we:reference id="wa200003696" version="1.1.0.0" store="en-US" storeType="OMEX"/>
  <we:alternateReferences>
    <we:reference id="WA200003696" version="1.1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sheetPr>
    <tabColor theme="3"/>
  </sheetPr>
  <dimension ref="A1:M44"/>
  <sheetViews>
    <sheetView showGridLines="0" tabSelected="1" topLeftCell="D1" zoomScale="110" zoomScaleNormal="110" workbookViewId="0">
      <selection activeCell="K5" sqref="K5:K44"/>
    </sheetView>
  </sheetViews>
  <sheetFormatPr defaultRowHeight="14.4" x14ac:dyDescent="0.3"/>
  <cols>
    <col min="1" max="1" width="1.6640625" customWidth="1"/>
    <col min="2" max="2" width="3.6640625" customWidth="1"/>
    <col min="3" max="3" width="16.6640625" customWidth="1"/>
    <col min="4" max="4" width="13.5546875" customWidth="1"/>
    <col min="5" max="5" width="12" customWidth="1"/>
    <col min="6" max="6" width="20.33203125" bestFit="1" customWidth="1"/>
    <col min="7" max="7" width="14.44140625" bestFit="1" customWidth="1"/>
    <col min="8" max="8" width="13.88671875" bestFit="1" customWidth="1"/>
    <col min="9" max="9" width="13.5546875" bestFit="1" customWidth="1"/>
    <col min="10" max="10" width="9.109375" customWidth="1"/>
    <col min="11" max="11" width="11.44140625" customWidth="1"/>
    <col min="15" max="15" width="21.88671875" bestFit="1" customWidth="1"/>
  </cols>
  <sheetData>
    <row r="1" spans="1:13" s="2" customFormat="1" ht="52.5" customHeight="1" x14ac:dyDescent="0.3">
      <c r="A1" s="1"/>
      <c r="C1" s="3" t="s">
        <v>24</v>
      </c>
      <c r="D1" s="3"/>
    </row>
    <row r="3" spans="1:13" x14ac:dyDescent="0.3">
      <c r="H3" s="16" t="s">
        <v>95</v>
      </c>
      <c r="I3" s="17" t="s">
        <v>96</v>
      </c>
    </row>
    <row r="4" spans="1:13" x14ac:dyDescent="0.3">
      <c r="C4" s="7" t="s">
        <v>25</v>
      </c>
      <c r="D4" s="7" t="s">
        <v>27</v>
      </c>
      <c r="E4" s="7" t="s">
        <v>26</v>
      </c>
      <c r="F4" s="7" t="s">
        <v>29</v>
      </c>
      <c r="G4" s="7" t="s">
        <v>1</v>
      </c>
      <c r="H4" s="15" t="s">
        <v>28</v>
      </c>
      <c r="I4" s="15" t="s">
        <v>28</v>
      </c>
    </row>
    <row r="5" spans="1:13" x14ac:dyDescent="0.3">
      <c r="C5" s="18" t="s">
        <v>55</v>
      </c>
      <c r="D5" s="18" t="s">
        <v>75</v>
      </c>
      <c r="E5" s="18" t="s">
        <v>82</v>
      </c>
      <c r="F5" s="18" t="s">
        <v>45</v>
      </c>
      <c r="G5" s="27">
        <v>712</v>
      </c>
      <c r="H5" s="21" cm="1">
        <f t="array" ref="H5">_xlfn.LET(_xlpm.cat, _xlfn.XLOOKUP(F5,products[Name], products[Category]),
_xlfn.IFS(OR(D5="India", D5="USA",D5="UK"),
_xlfn.IFS(AND(G5&gt;=200, G5&lt;=999), IF(OR(_xlpm.cat="Bars", _xlpm.cat="bites"), IF(E5="New",Rules!$F$7, Rules!$F$8),0),
AND(G5&gt;=1000, G5&lt;=1999), _xlfn.IFS(_xlpm.cat="Bars", IF(E5="New",Rules!$F$11, Rules!$F$12), _xlpm.cat="Bites", Rules!$F$14,TRUE, 0),
G5&gt;=2000, IF(E5="New", Rules!$F$16, _xlfn.IFS(_xlpm.cat="Bars", Rules!$F$17, _xlpm.cat="Bites", Rules!$F$18, TRUE, 0)))))</f>
        <v>0</v>
      </c>
      <c r="I5" s="22">
        <f>_xlfn.LET(_xlpm.cat, "*"&amp;_xlfn.XLOOKUP(F5,products[Name],products[Category])&amp;"*",
SUMIFS(discount[Discount], discount[Country],"*"&amp;D5&amp;"*",
discount[Category],_xlpm.cat, discount[Customer Type],"*"&amp;E5&amp;"*",
discount[Quantity from],"&lt;="&amp;G5, discount[Quantity to],"&gt;="&amp;G5))</f>
        <v>0</v>
      </c>
      <c r="K5" s="43">
        <f>_xlfn.LET(
    _xlpm.cat, "*" &amp; _xlfn.XLOOKUP(F5, products[Name], products[Category]) &amp;
        "*",
    SUMIFS(
        discount[Discount],
        discount[Country], "*" &amp; D5 &amp; "*",
        discount[Category], _xlpm.cat,
        discount[Customer Type], "*" &amp; E5 &amp; "*",
        discount[Quantity from], "&lt;=" &amp; G5,
        discount[Quantity to], "&gt;=" &amp; G5
    )
)</f>
        <v>0</v>
      </c>
    </row>
    <row r="6" spans="1:13" x14ac:dyDescent="0.3">
      <c r="C6" s="20" t="s">
        <v>56</v>
      </c>
      <c r="D6" s="20" t="s">
        <v>75</v>
      </c>
      <c r="E6" s="20" t="s">
        <v>82</v>
      </c>
      <c r="F6" s="20" t="s">
        <v>49</v>
      </c>
      <c r="G6" s="28">
        <v>693</v>
      </c>
      <c r="H6" s="23" cm="1">
        <f t="array" ref="H6">_xlfn.LET(_xlpm.cat, _xlfn.XLOOKUP(F6,products[Name], products[Category]),
_xlfn.IFS(OR(D6="India", D6="USA",D6="UK"),
_xlfn.IFS(AND(G6&gt;=200, G6&lt;=999), IF(OR(_xlpm.cat="Bars", _xlpm.cat="bites"), IF(E6="New",Rules!$F$7, Rules!$F$8),0),
AND(G6&gt;=1000, G6&lt;=1999), _xlfn.IFS(_xlpm.cat="Bars", IF(E6="New",Rules!$F$11, Rules!$F$12), _xlpm.cat="Bites", Rules!$F$14,TRUE, 0),
G6&gt;=2000, IF(E6="New", Rules!$F$16, _xlfn.IFS(_xlpm.cat="Bars", Rules!$F$17, _xlpm.cat="Bites", Rules!$F$18, TRUE, 0)))))</f>
        <v>0.04</v>
      </c>
      <c r="I6" s="24">
        <f>_xlfn.LET(_xlpm.cat, "*"&amp;_xlfn.XLOOKUP(F6,products[Name],products[Category])&amp;"*",
SUMIFS(discount[Discount], discount[Country],"*"&amp;D6&amp;"*",
discount[Category],_xlpm.cat, discount[Customer Type],"*"&amp;E6&amp;"*",
discount[Quantity from],"&lt;="&amp;G6, discount[Quantity to],"&gt;="&amp;G6))</f>
        <v>0.04</v>
      </c>
      <c r="K6" s="43">
        <f>_xlfn.LET(
    _xlpm.cat, "*" &amp; _xlfn.XLOOKUP(F6, products[Name], products[Category]) &amp;
        "*",
    SUMIFS(
        discount[Discount],
        discount[Country], "*" &amp; D6 &amp; "*",
        discount[Category], _xlpm.cat,
        discount[Customer Type], "*" &amp; E6 &amp; "*",
        discount[Quantity from], "&lt;=" &amp; G6,
        discount[Quantity to], "&gt;=" &amp; G6
    )
)</f>
        <v>0.04</v>
      </c>
    </row>
    <row r="7" spans="1:13" x14ac:dyDescent="0.3">
      <c r="C7" s="19" t="s">
        <v>57</v>
      </c>
      <c r="D7" s="19" t="s">
        <v>76</v>
      </c>
      <c r="E7" s="19" t="s">
        <v>81</v>
      </c>
      <c r="F7" s="19" t="s">
        <v>47</v>
      </c>
      <c r="G7" s="29">
        <v>1105</v>
      </c>
      <c r="H7" s="25" cm="1">
        <f t="array" ref="H7">_xlfn.LET(_xlpm.cat, _xlfn.XLOOKUP(F7,products[Name], products[Category]),
_xlfn.IFS(OR(D7="India", D7="USA",D7="UK"),
_xlfn.IFS(AND(G7&gt;=200, G7&lt;=999), IF(OR(_xlpm.cat="Bars", _xlpm.cat="bites"), IF(E7="New",Rules!$F$7, Rules!$F$8),0),
AND(G7&gt;=1000, G7&lt;=1999), _xlfn.IFS(_xlpm.cat="Bars", IF(E7="New",Rules!$F$11, Rules!$F$12), _xlpm.cat="Bites", Rules!$F$14,TRUE, 0),
G7&gt;=2000, IF(E7="New", Rules!$F$16, _xlfn.IFS(_xlpm.cat="Bars", Rules!$F$17, _xlpm.cat="Bites", Rules!$F$18, TRUE, 0)))))</f>
        <v>0.05</v>
      </c>
      <c r="I7" s="26">
        <f>_xlfn.LET(_xlpm.cat, "*"&amp;_xlfn.XLOOKUP(F7,products[Name],products[Category])&amp;"*",
SUMIFS(discount[Discount], discount[Country],"*"&amp;D7&amp;"*",
discount[Category],_xlpm.cat, discount[Customer Type],"*"&amp;E7&amp;"*",
discount[Quantity from],"&lt;="&amp;G7, discount[Quantity to],"&gt;="&amp;G7))</f>
        <v>0.05</v>
      </c>
      <c r="K7" s="43">
        <f>_xlfn.LET(
    _xlpm.cat, "*" &amp; _xlfn.XLOOKUP(F7, products[Name], products[Category]) &amp;
        "*",
    SUMIFS(
        discount[Discount],
        discount[Country], "*" &amp; D7 &amp; "*",
        discount[Category], _xlpm.cat,
        discount[Customer Type], "*" &amp; E7 &amp; "*",
        discount[Quantity from], "&lt;=" &amp; G7,
        discount[Quantity to], "&gt;=" &amp; G7
    )
)</f>
        <v>0.05</v>
      </c>
    </row>
    <row r="8" spans="1:13" x14ac:dyDescent="0.3">
      <c r="C8" s="20" t="s">
        <v>58</v>
      </c>
      <c r="D8" s="20" t="s">
        <v>76</v>
      </c>
      <c r="E8" s="20" t="s">
        <v>82</v>
      </c>
      <c r="F8" s="20" t="s">
        <v>44</v>
      </c>
      <c r="G8" s="28">
        <v>1975</v>
      </c>
      <c r="H8" s="23" cm="1">
        <f t="array" ref="H8">_xlfn.LET(_xlpm.cat, _xlfn.XLOOKUP(F8,products[Name], products[Category]),
_xlfn.IFS(OR(D8="India", D8="USA",D8="UK"),
_xlfn.IFS(AND(G8&gt;=200, G8&lt;=999), IF(OR(_xlpm.cat="Bars", _xlpm.cat="bites"), IF(E8="New",Rules!$F$7, Rules!$F$8),0),
AND(G8&gt;=1000, G8&lt;=1999), _xlfn.IFS(_xlpm.cat="Bars", IF(E8="New",Rules!$F$11, Rules!$F$12), _xlpm.cat="Bites", Rules!$F$14,TRUE, 0),
G8&gt;=2000, IF(E8="New", Rules!$F$16, _xlfn.IFS(_xlpm.cat="Bars", Rules!$F$17, _xlpm.cat="Bites", Rules!$F$18, TRUE, 0)))))</f>
        <v>0.06</v>
      </c>
      <c r="I8" s="24">
        <f>_xlfn.LET(_xlpm.cat, "*"&amp;_xlfn.XLOOKUP(F8,products[Name],products[Category])&amp;"*",
SUMIFS(discount[Discount], discount[Country],"*"&amp;D8&amp;"*",
discount[Category],_xlpm.cat, discount[Customer Type],"*"&amp;E8&amp;"*",
discount[Quantity from],"&lt;="&amp;G8, discount[Quantity to],"&gt;="&amp;G8))</f>
        <v>0.06</v>
      </c>
      <c r="K8" s="43">
        <f>_xlfn.LET(
    _xlpm.cat, "*" &amp; _xlfn.XLOOKUP(F8, products[Name], products[Category]) &amp;
        "*",
    SUMIFS(
        discount[Discount],
        discount[Country], "*" &amp; D8 &amp; "*",
        discount[Category], _xlpm.cat,
        discount[Customer Type], "*" &amp; E8 &amp; "*",
        discount[Quantity from], "&lt;=" &amp; G8,
        discount[Quantity to], "&gt;=" &amp; G8
    )
)</f>
        <v>0.06</v>
      </c>
    </row>
    <row r="9" spans="1:13" x14ac:dyDescent="0.3">
      <c r="C9" s="19" t="s">
        <v>59</v>
      </c>
      <c r="D9" s="19" t="s">
        <v>76</v>
      </c>
      <c r="E9" s="19" t="s">
        <v>82</v>
      </c>
      <c r="F9" s="19" t="s">
        <v>38</v>
      </c>
      <c r="G9" s="29">
        <v>1603</v>
      </c>
      <c r="H9" s="25" cm="1">
        <f t="array" ref="H9">_xlfn.LET(_xlpm.cat, _xlfn.XLOOKUP(F9,products[Name], products[Category]),
_xlfn.IFS(OR(D9="India", D9="USA",D9="UK"),
_xlfn.IFS(AND(G9&gt;=200, G9&lt;=999), IF(OR(_xlpm.cat="Bars", _xlpm.cat="bites"), IF(E9="New",Rules!$F$7, Rules!$F$8),0),
AND(G9&gt;=1000, G9&lt;=1999), _xlfn.IFS(_xlpm.cat="Bars", IF(E9="New",Rules!$F$11, Rules!$F$12), _xlpm.cat="Bites", Rules!$F$14,TRUE, 0),
G9&gt;=2000, IF(E9="New", Rules!$F$16, _xlfn.IFS(_xlpm.cat="Bars", Rules!$F$17, _xlpm.cat="Bites", Rules!$F$18, TRUE, 0)))))</f>
        <v>0.06</v>
      </c>
      <c r="I9" s="26">
        <f>_xlfn.LET(_xlpm.cat, "*"&amp;_xlfn.XLOOKUP(F9,products[Name],products[Category])&amp;"*",
SUMIFS(discount[Discount], discount[Country],"*"&amp;D9&amp;"*",
discount[Category],_xlpm.cat, discount[Customer Type],"*"&amp;E9&amp;"*",
discount[Quantity from],"&lt;="&amp;G9, discount[Quantity to],"&gt;="&amp;G9))</f>
        <v>0.06</v>
      </c>
      <c r="K9" s="43">
        <f>_xlfn.LET(
    _xlpm.cat, "*" &amp; _xlfn.XLOOKUP(F9, products[Name], products[Category]) &amp;
        "*",
    SUMIFS(
        discount[Discount],
        discount[Country], "*" &amp; D9 &amp; "*",
        discount[Category], _xlpm.cat,
        discount[Customer Type], "*" &amp; E9 &amp; "*",
        discount[Quantity from], "&lt;=" &amp; G9,
        discount[Quantity to], "&gt;=" &amp; G9
    )
)</f>
        <v>0.06</v>
      </c>
    </row>
    <row r="10" spans="1:13" x14ac:dyDescent="0.3">
      <c r="C10" s="20" t="s">
        <v>60</v>
      </c>
      <c r="D10" s="20" t="s">
        <v>77</v>
      </c>
      <c r="E10" s="20" t="s">
        <v>82</v>
      </c>
      <c r="F10" s="20" t="s">
        <v>48</v>
      </c>
      <c r="G10" s="28">
        <v>1850</v>
      </c>
      <c r="H10" s="36" t="e" cm="1">
        <f t="array" ref="H10">_xlfn.LET(_xlpm.cat, _xlfn.XLOOKUP(F10,products[Name], products[Category]),
_xlfn.IFS(OR(D10="India", D10="USA",D10="UK"),
_xlfn.IFS(AND(G10&gt;=200, G10&lt;=999), IF(OR(_xlpm.cat="Bars", _xlpm.cat="bites"), IF(E10="New",Rules!$F$7, Rules!$F$8),0),
AND(G10&gt;=1000, G10&lt;=1999), _xlfn.IFS(_xlpm.cat="Bars", IF(E10="New",Rules!$F$11, Rules!$F$12), _xlpm.cat="Bites", Rules!$F$14,TRUE, 0),
G10&gt;=2000, IF(E10="New", Rules!$F$16, _xlfn.IFS(_xlpm.cat="Bars", Rules!$F$17, _xlpm.cat="Bites", Rules!$F$18, TRUE, 0)))))</f>
        <v>#N/A</v>
      </c>
      <c r="I10" s="24">
        <f>_xlfn.LET(_xlpm.cat, "*"&amp;_xlfn.XLOOKUP(F10,products[Name],products[Category])&amp;"*",
SUMIFS(discount[Discount], discount[Country],"*"&amp;D10&amp;"*",
discount[Category],_xlpm.cat, discount[Customer Type],"*"&amp;E10&amp;"*",
discount[Quantity from],"&lt;="&amp;G10, discount[Quantity to],"&gt;="&amp;G10))</f>
        <v>3.5000000000000003E-2</v>
      </c>
      <c r="K10" s="43">
        <f>_xlfn.LET(
    _xlpm.cat, "*" &amp; _xlfn.XLOOKUP(F10, products[Name], products[Category]) &amp;
        "*",
    SUMIFS(
        discount[Discount],
        discount[Country], "*" &amp; D10 &amp; "*",
        discount[Category], _xlpm.cat,
        discount[Customer Type], "*" &amp; E10 &amp; "*",
        discount[Quantity from], "&lt;=" &amp; G10,
        discount[Quantity to], "&gt;=" &amp; G10
    )
)</f>
        <v>3.5000000000000003E-2</v>
      </c>
    </row>
    <row r="11" spans="1:13" x14ac:dyDescent="0.3">
      <c r="C11" s="19" t="s">
        <v>61</v>
      </c>
      <c r="D11" s="19" t="s">
        <v>78</v>
      </c>
      <c r="E11" s="19" t="s">
        <v>81</v>
      </c>
      <c r="F11" s="19" t="s">
        <v>45</v>
      </c>
      <c r="G11" s="29">
        <v>1163</v>
      </c>
      <c r="H11" s="37" t="e" cm="1">
        <f t="array" ref="H11">_xlfn.LET(_xlpm.cat, _xlfn.XLOOKUP(F11,products[Name], products[Category]),
_xlfn.IFS(OR(D11="India", D11="USA",D11="UK"),
_xlfn.IFS(AND(G11&gt;=200, G11&lt;=999), IF(OR(_xlpm.cat="Bars", _xlpm.cat="bites"), IF(E11="New",Rules!$F$7, Rules!$F$8),0),
AND(G11&gt;=1000, G11&lt;=1999), _xlfn.IFS(_xlpm.cat="Bars", IF(E11="New",Rules!$F$11, Rules!$F$12), _xlpm.cat="Bites", Rules!$F$14,TRUE, 0),
G11&gt;=2000, IF(E11="New", Rules!$F$16, _xlfn.IFS(_xlpm.cat="Bars", Rules!$F$17, _xlpm.cat="Bites", Rules!$F$18, TRUE, 0)))))</f>
        <v>#N/A</v>
      </c>
      <c r="I11" s="26">
        <f>_xlfn.LET(_xlpm.cat, "*"&amp;_xlfn.XLOOKUP(F11,products[Name],products[Category])&amp;"*",
SUMIFS(discount[Discount], discount[Country],"*"&amp;D11&amp;"*",
discount[Category],_xlpm.cat, discount[Customer Type],"*"&amp;E11&amp;"*",
discount[Quantity from],"&lt;="&amp;G11, discount[Quantity to],"&gt;="&amp;G11))</f>
        <v>0.05</v>
      </c>
      <c r="K11" s="43">
        <f>_xlfn.LET(
    _xlpm.cat, "*" &amp; _xlfn.XLOOKUP(F11, products[Name], products[Category]) &amp;
        "*",
    SUMIFS(
        discount[Discount],
        discount[Country], "*" &amp; D11 &amp; "*",
        discount[Category], _xlpm.cat,
        discount[Customer Type], "*" &amp; E11 &amp; "*",
        discount[Quantity from], "&lt;=" &amp; G11,
        discount[Quantity to], "&gt;=" &amp; G11
    )
)</f>
        <v>0.05</v>
      </c>
    </row>
    <row r="12" spans="1:13" x14ac:dyDescent="0.3">
      <c r="C12" s="20" t="s">
        <v>62</v>
      </c>
      <c r="D12" s="20" t="s">
        <v>79</v>
      </c>
      <c r="E12" s="20" t="s">
        <v>82</v>
      </c>
      <c r="F12" s="20" t="s">
        <v>34</v>
      </c>
      <c r="G12" s="28">
        <v>1682</v>
      </c>
      <c r="H12" s="36" t="e" cm="1">
        <f t="array" ref="H12">_xlfn.LET(_xlpm.cat, _xlfn.XLOOKUP(F12,products[Name], products[Category]),
_xlfn.IFS(OR(D12="India", D12="USA",D12="UK"),
_xlfn.IFS(AND(G12&gt;=200, G12&lt;=999), IF(OR(_xlpm.cat="Bars", _xlpm.cat="bites"), IF(E12="New",Rules!$F$7, Rules!$F$8),0),
AND(G12&gt;=1000, G12&lt;=1999), _xlfn.IFS(_xlpm.cat="Bars", IF(E12="New",Rules!$F$11, Rules!$F$12), _xlpm.cat="Bites", Rules!$F$14,TRUE, 0),
G12&gt;=2000, IF(E12="New", Rules!$F$16, _xlfn.IFS(_xlpm.cat="Bars", Rules!$F$17, _xlpm.cat="Bites", Rules!$F$18, TRUE, 0)))))</f>
        <v>#N/A</v>
      </c>
      <c r="I12" s="24">
        <f>_xlfn.LET(_xlpm.cat, "*"&amp;_xlfn.XLOOKUP(F12,products[Name],products[Category])&amp;"*",
SUMIFS(discount[Discount], discount[Country],"*"&amp;D12&amp;"*",
discount[Category],_xlpm.cat, discount[Customer Type],"*"&amp;E12&amp;"*",
discount[Quantity from],"&lt;="&amp;G12, discount[Quantity to],"&gt;="&amp;G12))</f>
        <v>0.05</v>
      </c>
      <c r="K12" s="43">
        <f>_xlfn.LET(
    _xlpm.cat, "*" &amp; _xlfn.XLOOKUP(F12, products[Name], products[Category]) &amp;
        "*",
    SUMIFS(
        discount[Discount],
        discount[Country], "*" &amp; D12 &amp; "*",
        discount[Category], _xlpm.cat,
        discount[Customer Type], "*" &amp; E12 &amp; "*",
        discount[Quantity from], "&lt;=" &amp; G12,
        discount[Quantity to], "&gt;=" &amp; G12
    )
)</f>
        <v>0.05</v>
      </c>
    </row>
    <row r="13" spans="1:13" x14ac:dyDescent="0.3">
      <c r="C13" s="19" t="s">
        <v>63</v>
      </c>
      <c r="D13" s="19" t="s">
        <v>80</v>
      </c>
      <c r="E13" s="19" t="s">
        <v>81</v>
      </c>
      <c r="F13" s="19" t="s">
        <v>35</v>
      </c>
      <c r="G13" s="29">
        <v>555</v>
      </c>
      <c r="H13" s="25"/>
      <c r="I13" s="26">
        <f>_xlfn.LET(_xlpm.cat, "*"&amp;_xlfn.XLOOKUP(F13,products[Name],products[Category])&amp;"*",
SUMIFS(discount[Discount], discount[Country],"*"&amp;D13&amp;"*",
discount[Category],_xlpm.cat, discount[Customer Type],"*"&amp;E13&amp;"*",
discount[Quantity from],"&lt;="&amp;G13, discount[Quantity to],"&gt;="&amp;G13))</f>
        <v>0.03</v>
      </c>
      <c r="K13" s="43">
        <f>_xlfn.LET(
    _xlpm.cat, "*" &amp; _xlfn.XLOOKUP(F13, products[Name], products[Category]) &amp;
        "*",
    SUMIFS(
        discount[Discount],
        discount[Country], "*" &amp; D13 &amp; "*",
        discount[Category], _xlpm.cat,
        discount[Customer Type], "*" &amp; E13 &amp; "*",
        discount[Quantity from], "&lt;=" &amp; G13,
        discount[Quantity to], "&gt;=" &amp; G13
    )
)</f>
        <v>0.03</v>
      </c>
    </row>
    <row r="14" spans="1:13" x14ac:dyDescent="0.3">
      <c r="C14" s="20" t="s">
        <v>64</v>
      </c>
      <c r="D14" s="20" t="s">
        <v>75</v>
      </c>
      <c r="E14" s="20" t="s">
        <v>82</v>
      </c>
      <c r="F14" s="20" t="s">
        <v>44</v>
      </c>
      <c r="G14" s="28">
        <v>2162</v>
      </c>
      <c r="H14" s="23"/>
      <c r="I14" s="24">
        <f>_xlfn.LET(_xlpm.cat, "*"&amp;_xlfn.XLOOKUP(F14,products[Name],products[Category])&amp;"*",
SUMIFS(discount[Discount], discount[Country],"*"&amp;D14&amp;"*",
discount[Category],_xlpm.cat, discount[Customer Type],"*"&amp;E14&amp;"*",
discount[Quantity from],"&lt;="&amp;G14, discount[Quantity to],"&gt;="&amp;G14))</f>
        <v>0.08</v>
      </c>
      <c r="K14" s="43">
        <f>_xlfn.LET(
    _xlpm.cat, "*" &amp; _xlfn.XLOOKUP(F14, products[Name], products[Category]) &amp;
        "*",
    SUMIFS(
        discount[Discount],
        discount[Country], "*" &amp; D14 &amp; "*",
        discount[Category], _xlpm.cat,
        discount[Customer Type], "*" &amp; E14 &amp; "*",
        discount[Quantity from], "&lt;=" &amp; G14,
        discount[Quantity to], "&gt;=" &amp; G14
    )
)</f>
        <v>0.08</v>
      </c>
    </row>
    <row r="15" spans="1:13" x14ac:dyDescent="0.3">
      <c r="C15" s="19" t="s">
        <v>65</v>
      </c>
      <c r="D15" s="19" t="s">
        <v>80</v>
      </c>
      <c r="E15" s="19" t="s">
        <v>81</v>
      </c>
      <c r="F15" s="19" t="s">
        <v>32</v>
      </c>
      <c r="G15" s="29">
        <v>1009</v>
      </c>
      <c r="H15" s="25"/>
      <c r="I15" s="26">
        <f>_xlfn.LET(_xlpm.cat, "*"&amp;_xlfn.XLOOKUP(F15,products[Name],products[Category])&amp;"*",
SUMIFS(discount[Discount], discount[Country],"*"&amp;D15&amp;"*",
discount[Category],_xlpm.cat, discount[Customer Type],"*"&amp;E15&amp;"*",
discount[Quantity from],"&lt;="&amp;G15, discount[Quantity to],"&gt;="&amp;G15))</f>
        <v>0.05</v>
      </c>
      <c r="K15" s="43">
        <f>_xlfn.LET(
    _xlpm.cat, "*" &amp; _xlfn.XLOOKUP(F15, products[Name], products[Category]) &amp;
        "*",
    SUMIFS(
        discount[Discount],
        discount[Country], "*" &amp; D15 &amp; "*",
        discount[Category], _xlpm.cat,
        discount[Customer Type], "*" &amp; E15 &amp; "*",
        discount[Quantity from], "&lt;=" &amp; G15,
        discount[Quantity to], "&gt;=" &amp; G15
    )
)</f>
        <v>0.05</v>
      </c>
      <c r="M15" s="41"/>
    </row>
    <row r="16" spans="1:13" x14ac:dyDescent="0.3">
      <c r="C16" s="20" t="s">
        <v>66</v>
      </c>
      <c r="D16" s="20" t="s">
        <v>76</v>
      </c>
      <c r="E16" s="20" t="s">
        <v>81</v>
      </c>
      <c r="F16" s="20" t="s">
        <v>38</v>
      </c>
      <c r="G16" s="28">
        <v>1123</v>
      </c>
      <c r="H16" s="23"/>
      <c r="I16" s="24">
        <f>_xlfn.LET(_xlpm.cat, "*"&amp;_xlfn.XLOOKUP(F16,products[Name],products[Category])&amp;"*",
SUMIFS(discount[Discount], discount[Country],"*"&amp;D16&amp;"*",
discount[Category],_xlpm.cat, discount[Customer Type],"*"&amp;E16&amp;"*",
discount[Quantity from],"&lt;="&amp;G16, discount[Quantity to],"&gt;="&amp;G16))</f>
        <v>4.4999999999999998E-2</v>
      </c>
      <c r="K16" s="43">
        <f>_xlfn.LET(
    _xlpm.cat, "*" &amp; _xlfn.XLOOKUP(F16, products[Name], products[Category]) &amp;
        "*",
    SUMIFS(
        discount[Discount],
        discount[Country], "*" &amp; D16 &amp; "*",
        discount[Category], _xlpm.cat,
        discount[Customer Type], "*" &amp; E16 &amp; "*",
        discount[Quantity from], "&lt;=" &amp; G16,
        discount[Quantity to], "&gt;=" &amp; G16
    )
)</f>
        <v>4.4999999999999998E-2</v>
      </c>
      <c r="M16" s="42"/>
    </row>
    <row r="17" spans="3:13" x14ac:dyDescent="0.3">
      <c r="C17" s="19" t="s">
        <v>67</v>
      </c>
      <c r="D17" s="19" t="s">
        <v>77</v>
      </c>
      <c r="E17" s="19" t="s">
        <v>82</v>
      </c>
      <c r="F17" s="19" t="s">
        <v>43</v>
      </c>
      <c r="G17" s="29">
        <v>1281</v>
      </c>
      <c r="H17" s="25"/>
      <c r="I17" s="26">
        <f>_xlfn.LET(_xlpm.cat, "*"&amp;_xlfn.XLOOKUP(F17,products[Name],products[Category])&amp;"*",
SUMIFS(discount[Discount], discount[Country],"*"&amp;D17&amp;"*",
discount[Category],_xlpm.cat, discount[Customer Type],"*"&amp;E17&amp;"*",
discount[Quantity from],"&lt;="&amp;G17, discount[Quantity to],"&gt;="&amp;G17))</f>
        <v>3.5000000000000003E-2</v>
      </c>
      <c r="K17" s="43">
        <f>_xlfn.LET(
    _xlpm.cat, "*" &amp; _xlfn.XLOOKUP(F17, products[Name], products[Category]) &amp;
        "*",
    SUMIFS(
        discount[Discount],
        discount[Country], "*" &amp; D17 &amp; "*",
        discount[Category], _xlpm.cat,
        discount[Customer Type], "*" &amp; E17 &amp; "*",
        discount[Quantity from], "&lt;=" &amp; G17,
        discount[Quantity to], "&gt;=" &amp; G17
    )
)</f>
        <v>3.5000000000000003E-2</v>
      </c>
      <c r="M17" s="42"/>
    </row>
    <row r="18" spans="3:13" x14ac:dyDescent="0.3">
      <c r="C18" s="20" t="s">
        <v>68</v>
      </c>
      <c r="D18" s="20" t="s">
        <v>77</v>
      </c>
      <c r="E18" s="20" t="s">
        <v>82</v>
      </c>
      <c r="F18" s="20" t="s">
        <v>38</v>
      </c>
      <c r="G18" s="28">
        <v>957</v>
      </c>
      <c r="H18" s="23"/>
      <c r="I18" s="24">
        <f>_xlfn.LET(_xlpm.cat, "*"&amp;_xlfn.XLOOKUP(F18,products[Name],products[Category])&amp;"*",
SUMIFS(discount[Discount], discount[Country],"*"&amp;D18&amp;"*",
discount[Category],_xlpm.cat, discount[Customer Type],"*"&amp;E18&amp;"*",
discount[Quantity from],"&lt;="&amp;G18, discount[Quantity to],"&gt;="&amp;G18))</f>
        <v>3.5000000000000003E-2</v>
      </c>
      <c r="K18" s="43">
        <f>_xlfn.LET(
    _xlpm.cat, "*" &amp; _xlfn.XLOOKUP(F18, products[Name], products[Category]) &amp;
        "*",
    SUMIFS(
        discount[Discount],
        discount[Country], "*" &amp; D18 &amp; "*",
        discount[Category], _xlpm.cat,
        discount[Customer Type], "*" &amp; E18 &amp; "*",
        discount[Quantity from], "&lt;=" &amp; G18,
        discount[Quantity to], "&gt;=" &amp; G18
    )
)</f>
        <v>3.5000000000000003E-2</v>
      </c>
      <c r="M18" s="42"/>
    </row>
    <row r="19" spans="3:13" x14ac:dyDescent="0.3">
      <c r="C19" s="19" t="s">
        <v>69</v>
      </c>
      <c r="D19" s="19" t="s">
        <v>79</v>
      </c>
      <c r="E19" s="19" t="s">
        <v>81</v>
      </c>
      <c r="F19" s="19" t="s">
        <v>43</v>
      </c>
      <c r="G19" s="29">
        <v>1578</v>
      </c>
      <c r="H19" s="25"/>
      <c r="I19" s="26">
        <f>_xlfn.LET(_xlpm.cat, "*"&amp;_xlfn.XLOOKUP(F19,products[Name],products[Category])&amp;"*",
SUMIFS(discount[Discount], discount[Country],"*"&amp;D19&amp;"*",
discount[Category],_xlpm.cat, discount[Customer Type],"*"&amp;E19&amp;"*",
discount[Quantity from],"&lt;="&amp;G19, discount[Quantity to],"&gt;="&amp;G19))</f>
        <v>0.05</v>
      </c>
      <c r="K19" s="43">
        <f>_xlfn.LET(
    _xlpm.cat, "*" &amp; _xlfn.XLOOKUP(F19, products[Name], products[Category]) &amp;
        "*",
    SUMIFS(
        discount[Discount],
        discount[Country], "*" &amp; D19 &amp; "*",
        discount[Category], _xlpm.cat,
        discount[Customer Type], "*" &amp; E19 &amp; "*",
        discount[Quantity from], "&lt;=" &amp; G19,
        discount[Quantity to], "&gt;=" &amp; G19
    )
)</f>
        <v>0.05</v>
      </c>
      <c r="M19" s="42"/>
    </row>
    <row r="20" spans="3:13" x14ac:dyDescent="0.3">
      <c r="C20" s="20" t="s">
        <v>70</v>
      </c>
      <c r="D20" s="20" t="s">
        <v>79</v>
      </c>
      <c r="E20" s="20" t="s">
        <v>82</v>
      </c>
      <c r="F20" s="20" t="s">
        <v>34</v>
      </c>
      <c r="G20" s="28">
        <v>948</v>
      </c>
      <c r="H20" s="23"/>
      <c r="I20" s="24">
        <f>_xlfn.LET(_xlpm.cat, "*"&amp;_xlfn.XLOOKUP(F20,products[Name],products[Category])&amp;"*",
SUMIFS(discount[Discount], discount[Country],"*"&amp;D20&amp;"*",
discount[Category],_xlpm.cat, discount[Customer Type],"*"&amp;E20&amp;"*",
discount[Quantity from],"&lt;="&amp;G20, discount[Quantity to],"&gt;="&amp;G20))</f>
        <v>0.04</v>
      </c>
      <c r="K20" s="43">
        <f>_xlfn.LET(
    _xlpm.cat, "*" &amp; _xlfn.XLOOKUP(F20, products[Name], products[Category]) &amp;
        "*",
    SUMIFS(
        discount[Discount],
        discount[Country], "*" &amp; D20 &amp; "*",
        discount[Category], _xlpm.cat,
        discount[Customer Type], "*" &amp; E20 &amp; "*",
        discount[Quantity from], "&lt;=" &amp; G20,
        discount[Quantity to], "&gt;=" &amp; G20
    )
)</f>
        <v>0.04</v>
      </c>
    </row>
    <row r="21" spans="3:13" x14ac:dyDescent="0.3">
      <c r="C21" s="19" t="s">
        <v>71</v>
      </c>
      <c r="D21" s="19" t="s">
        <v>80</v>
      </c>
      <c r="E21" s="19" t="s">
        <v>81</v>
      </c>
      <c r="F21" s="19" t="s">
        <v>51</v>
      </c>
      <c r="G21" s="29">
        <v>371</v>
      </c>
      <c r="H21" s="25"/>
      <c r="I21" s="26">
        <f>_xlfn.LET(_xlpm.cat, "*"&amp;_xlfn.XLOOKUP(F21,products[Name],products[Category])&amp;"*",
SUMIFS(discount[Discount], discount[Country],"*"&amp;D21&amp;"*",
discount[Category],_xlpm.cat, discount[Customer Type],"*"&amp;E21&amp;"*",
discount[Quantity from],"&lt;="&amp;G21, discount[Quantity to],"&gt;="&amp;G21))</f>
        <v>0.03</v>
      </c>
      <c r="K21" s="43">
        <f>_xlfn.LET(
    _xlpm.cat, "*" &amp; _xlfn.XLOOKUP(F21, products[Name], products[Category]) &amp;
        "*",
    SUMIFS(
        discount[Discount],
        discount[Country], "*" &amp; D21 &amp; "*",
        discount[Category], _xlpm.cat,
        discount[Customer Type], "*" &amp; E21 &amp; "*",
        discount[Quantity from], "&lt;=" &amp; G21,
        discount[Quantity to], "&gt;=" &amp; G21
    )
)</f>
        <v>0.03</v>
      </c>
    </row>
    <row r="22" spans="3:13" x14ac:dyDescent="0.3">
      <c r="C22" s="20" t="s">
        <v>72</v>
      </c>
      <c r="D22" s="20" t="s">
        <v>78</v>
      </c>
      <c r="E22" s="20" t="s">
        <v>82</v>
      </c>
      <c r="F22" s="20" t="s">
        <v>34</v>
      </c>
      <c r="G22" s="28">
        <v>1249</v>
      </c>
      <c r="H22" s="23"/>
      <c r="I22" s="24">
        <f>_xlfn.LET(_xlpm.cat, "*"&amp;_xlfn.XLOOKUP(F22,products[Name],products[Category])&amp;"*",
SUMIFS(discount[Discount], discount[Country],"*"&amp;D22&amp;"*",
discount[Category],_xlpm.cat, discount[Customer Type],"*"&amp;E22&amp;"*",
discount[Quantity from],"&lt;="&amp;G22, discount[Quantity to],"&gt;="&amp;G22))</f>
        <v>0.05</v>
      </c>
      <c r="K22" s="43">
        <f>_xlfn.LET(
    _xlpm.cat, "*" &amp; _xlfn.XLOOKUP(F22, products[Name], products[Category]) &amp;
        "*",
    SUMIFS(
        discount[Discount],
        discount[Country], "*" &amp; D22 &amp; "*",
        discount[Category], _xlpm.cat,
        discount[Customer Type], "*" &amp; E22 &amp; "*",
        discount[Quantity from], "&lt;=" &amp; G22,
        discount[Quantity to], "&gt;=" &amp; G22
    )
)</f>
        <v>0.05</v>
      </c>
    </row>
    <row r="23" spans="3:13" x14ac:dyDescent="0.3">
      <c r="C23" s="19" t="s">
        <v>73</v>
      </c>
      <c r="D23" s="19" t="s">
        <v>78</v>
      </c>
      <c r="E23" s="19" t="s">
        <v>82</v>
      </c>
      <c r="F23" s="19" t="s">
        <v>39</v>
      </c>
      <c r="G23" s="29">
        <v>548</v>
      </c>
      <c r="H23" s="25"/>
      <c r="I23" s="26">
        <f>_xlfn.LET(_xlpm.cat, "*"&amp;_xlfn.XLOOKUP(F23,products[Name],products[Category])&amp;"*",
SUMIFS(discount[Discount], discount[Country],"*"&amp;D23&amp;"*",
discount[Category],_xlpm.cat, discount[Customer Type],"*"&amp;E23&amp;"*",
discount[Quantity from],"&lt;="&amp;G23, discount[Quantity to],"&gt;="&amp;G23))</f>
        <v>0</v>
      </c>
      <c r="K23" s="43">
        <f>_xlfn.LET(
    _xlpm.cat, "*" &amp; _xlfn.XLOOKUP(F23, products[Name], products[Category]) &amp;
        "*",
    SUMIFS(
        discount[Discount],
        discount[Country], "*" &amp; D23 &amp; "*",
        discount[Category], _xlpm.cat,
        discount[Customer Type], "*" &amp; E23 &amp; "*",
        discount[Quantity from], "&lt;=" &amp; G23,
        discount[Quantity to], "&gt;=" &amp; G23
    )
)</f>
        <v>0</v>
      </c>
    </row>
    <row r="24" spans="3:13" x14ac:dyDescent="0.3">
      <c r="C24" s="20" t="s">
        <v>74</v>
      </c>
      <c r="D24" s="20" t="s">
        <v>80</v>
      </c>
      <c r="E24" s="20" t="s">
        <v>82</v>
      </c>
      <c r="F24" s="20" t="s">
        <v>48</v>
      </c>
      <c r="G24" s="28">
        <v>631</v>
      </c>
      <c r="H24" s="23"/>
      <c r="I24" s="24">
        <f>_xlfn.LET(_xlpm.cat, "*"&amp;_xlfn.XLOOKUP(F24,products[Name],products[Category])&amp;"*",
SUMIFS(discount[Discount], discount[Country],"*"&amp;D24&amp;"*",
discount[Category],_xlpm.cat, discount[Customer Type],"*"&amp;E24&amp;"*",
discount[Quantity from],"&lt;="&amp;G24, discount[Quantity to],"&gt;="&amp;G24))</f>
        <v>0.04</v>
      </c>
      <c r="K24" s="43">
        <f>_xlfn.LET(
    _xlpm.cat, "*" &amp; _xlfn.XLOOKUP(F24, products[Name], products[Category]) &amp;
        "*",
    SUMIFS(
        discount[Discount],
        discount[Country], "*" &amp; D24 &amp; "*",
        discount[Category], _xlpm.cat,
        discount[Customer Type], "*" &amp; E24 &amp; "*",
        discount[Quantity from], "&lt;=" &amp; G24,
        discount[Quantity to], "&gt;=" &amp; G24
    )
)</f>
        <v>0.04</v>
      </c>
    </row>
    <row r="25" spans="3:13" x14ac:dyDescent="0.3">
      <c r="C25" s="19" t="s">
        <v>55</v>
      </c>
      <c r="D25" s="19" t="s">
        <v>77</v>
      </c>
      <c r="E25" s="19" t="s">
        <v>81</v>
      </c>
      <c r="F25" s="19" t="s">
        <v>32</v>
      </c>
      <c r="G25" s="29">
        <v>1121</v>
      </c>
      <c r="H25" s="25"/>
      <c r="I25" s="26">
        <f>_xlfn.LET(_xlpm.cat, "*"&amp;_xlfn.XLOOKUP(F25,products[Name],products[Category])&amp;"*",
SUMIFS(discount[Discount], discount[Country],"*"&amp;D25&amp;"*",
discount[Category],_xlpm.cat, discount[Customer Type],"*"&amp;E25&amp;"*",
discount[Quantity from],"&lt;="&amp;G25, discount[Quantity to],"&gt;="&amp;G25))</f>
        <v>0.03</v>
      </c>
      <c r="K25" s="43">
        <f>_xlfn.LET(
    _xlpm.cat, "*" &amp; _xlfn.XLOOKUP(F25, products[Name], products[Category]) &amp;
        "*",
    SUMIFS(
        discount[Discount],
        discount[Country], "*" &amp; D25 &amp; "*",
        discount[Category], _xlpm.cat,
        discount[Customer Type], "*" &amp; E25 &amp; "*",
        discount[Quantity from], "&lt;=" &amp; G25,
        discount[Quantity to], "&gt;=" &amp; G25
    )
)</f>
        <v>0.03</v>
      </c>
    </row>
    <row r="26" spans="3:13" x14ac:dyDescent="0.3">
      <c r="C26" s="20" t="s">
        <v>56</v>
      </c>
      <c r="D26" s="20" t="s">
        <v>77</v>
      </c>
      <c r="E26" s="20" t="s">
        <v>82</v>
      </c>
      <c r="F26" s="20" t="s">
        <v>30</v>
      </c>
      <c r="G26" s="28">
        <v>2238</v>
      </c>
      <c r="H26" s="23"/>
      <c r="I26" s="24">
        <f>_xlfn.LET(_xlpm.cat, "*"&amp;_xlfn.XLOOKUP(F26,products[Name],products[Category])&amp;"*",
SUMIFS(discount[Discount], discount[Country],"*"&amp;D26&amp;"*",
discount[Category],_xlpm.cat, discount[Customer Type],"*"&amp;E26&amp;"*",
discount[Quantity from],"&lt;="&amp;G26, discount[Quantity to],"&gt;="&amp;G26))</f>
        <v>0</v>
      </c>
      <c r="K26" s="43">
        <f>_xlfn.LET(
    _xlpm.cat, "*" &amp; _xlfn.XLOOKUP(F26, products[Name], products[Category]) &amp;
        "*",
    SUMIFS(
        discount[Discount],
        discount[Country], "*" &amp; D26 &amp; "*",
        discount[Category], _xlpm.cat,
        discount[Customer Type], "*" &amp; E26 &amp; "*",
        discount[Quantity from], "&lt;=" &amp; G26,
        discount[Quantity to], "&gt;=" &amp; G26
    )
)</f>
        <v>0</v>
      </c>
    </row>
    <row r="27" spans="3:13" x14ac:dyDescent="0.3">
      <c r="C27" s="19" t="s">
        <v>57</v>
      </c>
      <c r="D27" s="19" t="s">
        <v>80</v>
      </c>
      <c r="E27" s="19" t="s">
        <v>82</v>
      </c>
      <c r="F27" s="19" t="s">
        <v>30</v>
      </c>
      <c r="G27" s="29">
        <v>1500</v>
      </c>
      <c r="H27" s="25"/>
      <c r="I27" s="26">
        <f>_xlfn.LET(_xlpm.cat, "*"&amp;_xlfn.XLOOKUP(F27,products[Name],products[Category])&amp;"*",
SUMIFS(discount[Discount], discount[Country],"*"&amp;D27&amp;"*",
discount[Category],_xlpm.cat, discount[Customer Type],"*"&amp;E27&amp;"*",
discount[Quantity from],"&lt;="&amp;G27, discount[Quantity to],"&gt;="&amp;G27))</f>
        <v>0</v>
      </c>
      <c r="K27" s="43">
        <f>_xlfn.LET(
    _xlpm.cat, "*" &amp; _xlfn.XLOOKUP(F27, products[Name], products[Category]) &amp;
        "*",
    SUMIFS(
        discount[Discount],
        discount[Country], "*" &amp; D27 &amp; "*",
        discount[Category], _xlpm.cat,
        discount[Customer Type], "*" &amp; E27 &amp; "*",
        discount[Quantity from], "&lt;=" &amp; G27,
        discount[Quantity to], "&gt;=" &amp; G27
    )
)</f>
        <v>0</v>
      </c>
    </row>
    <row r="28" spans="3:13" x14ac:dyDescent="0.3">
      <c r="C28" s="20" t="s">
        <v>58</v>
      </c>
      <c r="D28" s="20" t="s">
        <v>75</v>
      </c>
      <c r="E28" s="20" t="s">
        <v>82</v>
      </c>
      <c r="F28" s="20" t="s">
        <v>33</v>
      </c>
      <c r="G28" s="28">
        <v>239</v>
      </c>
      <c r="H28" s="23"/>
      <c r="I28" s="24">
        <f>_xlfn.LET(_xlpm.cat, "*"&amp;_xlfn.XLOOKUP(F28,products[Name],products[Category])&amp;"*",
SUMIFS(discount[Discount], discount[Country],"*"&amp;D28&amp;"*",
discount[Category],_xlpm.cat, discount[Customer Type],"*"&amp;E28&amp;"*",
discount[Quantity from],"&lt;="&amp;G28, discount[Quantity to],"&gt;="&amp;G28))</f>
        <v>0.04</v>
      </c>
      <c r="K28" s="43">
        <f>_xlfn.LET(
    _xlpm.cat, "*" &amp; _xlfn.XLOOKUP(F28, products[Name], products[Category]) &amp;
        "*",
    SUMIFS(
        discount[Discount],
        discount[Country], "*" &amp; D28 &amp; "*",
        discount[Category], _xlpm.cat,
        discount[Customer Type], "*" &amp; E28 &amp; "*",
        discount[Quantity from], "&lt;=" &amp; G28,
        discount[Quantity to], "&gt;=" &amp; G28
    )
)</f>
        <v>0.04</v>
      </c>
    </row>
    <row r="29" spans="3:13" x14ac:dyDescent="0.3">
      <c r="C29" s="19" t="s">
        <v>59</v>
      </c>
      <c r="D29" s="19" t="s">
        <v>75</v>
      </c>
      <c r="E29" s="19" t="s">
        <v>82</v>
      </c>
      <c r="F29" s="19" t="s">
        <v>32</v>
      </c>
      <c r="G29" s="29">
        <v>1455</v>
      </c>
      <c r="H29" s="25"/>
      <c r="I29" s="26">
        <f>_xlfn.LET(_xlpm.cat, "*"&amp;_xlfn.XLOOKUP(F29,products[Name],products[Category])&amp;"*",
SUMIFS(discount[Discount], discount[Country],"*"&amp;D29&amp;"*",
discount[Category],_xlpm.cat, discount[Customer Type],"*"&amp;E29&amp;"*",
discount[Quantity from],"&lt;="&amp;G29, discount[Quantity to],"&gt;="&amp;G29))</f>
        <v>0.05</v>
      </c>
      <c r="K29" s="43">
        <f>_xlfn.LET(
    _xlpm.cat, "*" &amp; _xlfn.XLOOKUP(F29, products[Name], products[Category]) &amp;
        "*",
    SUMIFS(
        discount[Discount],
        discount[Country], "*" &amp; D29 &amp; "*",
        discount[Category], _xlpm.cat,
        discount[Customer Type], "*" &amp; E29 &amp; "*",
        discount[Quantity from], "&lt;=" &amp; G29,
        discount[Quantity to], "&gt;=" &amp; G29
    )
)</f>
        <v>0.05</v>
      </c>
    </row>
    <row r="30" spans="3:13" x14ac:dyDescent="0.3">
      <c r="C30" s="20" t="s">
        <v>60</v>
      </c>
      <c r="D30" s="20" t="s">
        <v>77</v>
      </c>
      <c r="E30" s="20" t="s">
        <v>82</v>
      </c>
      <c r="F30" s="20" t="s">
        <v>35</v>
      </c>
      <c r="G30" s="28">
        <v>49</v>
      </c>
      <c r="H30" s="23"/>
      <c r="I30" s="24">
        <f>_xlfn.LET(_xlpm.cat, "*"&amp;_xlfn.XLOOKUP(F30,products[Name],products[Category])&amp;"*",
SUMIFS(discount[Discount], discount[Country],"*"&amp;D30&amp;"*",
discount[Category],_xlpm.cat, discount[Customer Type],"*"&amp;E30&amp;"*",
discount[Quantity from],"&lt;="&amp;G30, discount[Quantity to],"&gt;="&amp;G30))</f>
        <v>0</v>
      </c>
      <c r="K30" s="43">
        <f>_xlfn.LET(
    _xlpm.cat, "*" &amp; _xlfn.XLOOKUP(F30, products[Name], products[Category]) &amp;
        "*",
    SUMIFS(
        discount[Discount],
        discount[Country], "*" &amp; D30 &amp; "*",
        discount[Category], _xlpm.cat,
        discount[Customer Type], "*" &amp; E30 &amp; "*",
        discount[Quantity from], "&lt;=" &amp; G30,
        discount[Quantity to], "&gt;=" &amp; G30
    )
)</f>
        <v>0</v>
      </c>
    </row>
    <row r="31" spans="3:13" x14ac:dyDescent="0.3">
      <c r="C31" s="19" t="s">
        <v>61</v>
      </c>
      <c r="D31" s="19" t="s">
        <v>76</v>
      </c>
      <c r="E31" s="19" t="s">
        <v>82</v>
      </c>
      <c r="F31" s="19" t="s">
        <v>38</v>
      </c>
      <c r="G31" s="29">
        <v>576</v>
      </c>
      <c r="H31" s="25"/>
      <c r="I31" s="26">
        <f>_xlfn.LET(_xlpm.cat, "*"&amp;_xlfn.XLOOKUP(F31,products[Name],products[Category])&amp;"*",
SUMIFS(discount[Discount], discount[Country],"*"&amp;D31&amp;"*",
discount[Category],_xlpm.cat, discount[Customer Type],"*"&amp;E31&amp;"*",
discount[Quantity from],"&lt;="&amp;G31, discount[Quantity to],"&gt;="&amp;G31))</f>
        <v>0.04</v>
      </c>
      <c r="K31" s="43">
        <f>_xlfn.LET(
    _xlpm.cat, "*" &amp; _xlfn.XLOOKUP(F31, products[Name], products[Category]) &amp;
        "*",
    SUMIFS(
        discount[Discount],
        discount[Country], "*" &amp; D31 &amp; "*",
        discount[Category], _xlpm.cat,
        discount[Customer Type], "*" &amp; E31 &amp; "*",
        discount[Quantity from], "&lt;=" &amp; G31,
        discount[Quantity to], "&gt;=" &amp; G31
    )
)</f>
        <v>0.04</v>
      </c>
    </row>
    <row r="32" spans="3:13" x14ac:dyDescent="0.3">
      <c r="C32" s="20" t="s">
        <v>62</v>
      </c>
      <c r="D32" s="20" t="s">
        <v>75</v>
      </c>
      <c r="E32" s="20" t="s">
        <v>81</v>
      </c>
      <c r="F32" s="20" t="s">
        <v>34</v>
      </c>
      <c r="G32" s="28">
        <v>1481</v>
      </c>
      <c r="H32" s="23"/>
      <c r="I32" s="24">
        <f>_xlfn.LET(_xlpm.cat, "*"&amp;_xlfn.XLOOKUP(F32,products[Name],products[Category])&amp;"*",
SUMIFS(discount[Discount], discount[Country],"*"&amp;D32&amp;"*",
discount[Category],_xlpm.cat, discount[Customer Type],"*"&amp;E32&amp;"*",
discount[Quantity from],"&lt;="&amp;G32, discount[Quantity to],"&gt;="&amp;G32))</f>
        <v>4.4999999999999998E-2</v>
      </c>
      <c r="K32" s="43">
        <f>_xlfn.LET(
    _xlpm.cat, "*" &amp; _xlfn.XLOOKUP(F32, products[Name], products[Category]) &amp;
        "*",
    SUMIFS(
        discount[Discount],
        discount[Country], "*" &amp; D32 &amp; "*",
        discount[Category], _xlpm.cat,
        discount[Customer Type], "*" &amp; E32 &amp; "*",
        discount[Quantity from], "&lt;=" &amp; G32,
        discount[Quantity to], "&gt;=" &amp; G32
    )
)</f>
        <v>4.4999999999999998E-2</v>
      </c>
    </row>
    <row r="33" spans="3:11" x14ac:dyDescent="0.3">
      <c r="C33" s="19" t="s">
        <v>63</v>
      </c>
      <c r="D33" s="19" t="s">
        <v>79</v>
      </c>
      <c r="E33" s="19" t="s">
        <v>82</v>
      </c>
      <c r="F33" s="19" t="s">
        <v>49</v>
      </c>
      <c r="G33" s="29">
        <v>1030</v>
      </c>
      <c r="H33" s="25"/>
      <c r="I33" s="26">
        <f>_xlfn.LET(_xlpm.cat, "*"&amp;_xlfn.XLOOKUP(F33,products[Name],products[Category])&amp;"*",
SUMIFS(discount[Discount], discount[Country],"*"&amp;D33&amp;"*",
discount[Category],_xlpm.cat, discount[Customer Type],"*"&amp;E33&amp;"*",
discount[Quantity from],"&lt;="&amp;G33, discount[Quantity to],"&gt;="&amp;G33))</f>
        <v>0.05</v>
      </c>
      <c r="K33" s="43">
        <f>_xlfn.LET(
    _xlpm.cat, "*" &amp; _xlfn.XLOOKUP(F33, products[Name], products[Category]) &amp;
        "*",
    SUMIFS(
        discount[Discount],
        discount[Country], "*" &amp; D33 &amp; "*",
        discount[Category], _xlpm.cat,
        discount[Customer Type], "*" &amp; E33 &amp; "*",
        discount[Quantity from], "&lt;=" &amp; G33,
        discount[Quantity to], "&gt;=" &amp; G33
    )
)</f>
        <v>0.05</v>
      </c>
    </row>
    <row r="34" spans="3:11" x14ac:dyDescent="0.3">
      <c r="C34" s="20" t="s">
        <v>64</v>
      </c>
      <c r="D34" s="20" t="s">
        <v>77</v>
      </c>
      <c r="E34" s="20" t="s">
        <v>82</v>
      </c>
      <c r="F34" s="20" t="s">
        <v>34</v>
      </c>
      <c r="G34" s="28">
        <v>1431</v>
      </c>
      <c r="H34" s="23"/>
      <c r="I34" s="24">
        <f>_xlfn.LET(_xlpm.cat, "*"&amp;_xlfn.XLOOKUP(F34,products[Name],products[Category])&amp;"*",
SUMIFS(discount[Discount], discount[Country],"*"&amp;D34&amp;"*",
discount[Category],_xlpm.cat, discount[Customer Type],"*"&amp;E34&amp;"*",
discount[Quantity from],"&lt;="&amp;G34, discount[Quantity to],"&gt;="&amp;G34))</f>
        <v>3.5000000000000003E-2</v>
      </c>
      <c r="K34" s="43">
        <f>_xlfn.LET(
    _xlpm.cat, "*" &amp; _xlfn.XLOOKUP(F34, products[Name], products[Category]) &amp;
        "*",
    SUMIFS(
        discount[Discount],
        discount[Country], "*" &amp; D34 &amp; "*",
        discount[Category], _xlpm.cat,
        discount[Customer Type], "*" &amp; E34 &amp; "*",
        discount[Quantity from], "&lt;=" &amp; G34,
        discount[Quantity to], "&gt;=" &amp; G34
    )
)</f>
        <v>3.5000000000000003E-2</v>
      </c>
    </row>
    <row r="35" spans="3:11" x14ac:dyDescent="0.3">
      <c r="C35" s="19" t="s">
        <v>65</v>
      </c>
      <c r="D35" s="19" t="s">
        <v>76</v>
      </c>
      <c r="E35" s="19" t="s">
        <v>81</v>
      </c>
      <c r="F35" s="19" t="s">
        <v>50</v>
      </c>
      <c r="G35" s="29">
        <v>757</v>
      </c>
      <c r="H35" s="25"/>
      <c r="I35" s="26">
        <f>_xlfn.LET(_xlpm.cat, "*"&amp;_xlfn.XLOOKUP(F35,products[Name],products[Category])&amp;"*",
SUMIFS(discount[Discount], discount[Country],"*"&amp;D35&amp;"*",
discount[Category],_xlpm.cat, discount[Customer Type],"*"&amp;E35&amp;"*",
discount[Quantity from],"&lt;="&amp;G35, discount[Quantity to],"&gt;="&amp;G35))</f>
        <v>0.03</v>
      </c>
      <c r="K35" s="43">
        <f>_xlfn.LET(
    _xlpm.cat, "*" &amp; _xlfn.XLOOKUP(F35, products[Name], products[Category]) &amp;
        "*",
    SUMIFS(
        discount[Discount],
        discount[Country], "*" &amp; D35 &amp; "*",
        discount[Category], _xlpm.cat,
        discount[Customer Type], "*" &amp; E35 &amp; "*",
        discount[Quantity from], "&lt;=" &amp; G35,
        discount[Quantity to], "&gt;=" &amp; G35
    )
)</f>
        <v>0.03</v>
      </c>
    </row>
    <row r="36" spans="3:11" x14ac:dyDescent="0.3">
      <c r="C36" s="20" t="s">
        <v>66</v>
      </c>
      <c r="D36" s="20" t="s">
        <v>76</v>
      </c>
      <c r="E36" s="20" t="s">
        <v>82</v>
      </c>
      <c r="F36" s="20" t="s">
        <v>32</v>
      </c>
      <c r="G36" s="28">
        <v>859</v>
      </c>
      <c r="H36" s="23"/>
      <c r="I36" s="24">
        <f>_xlfn.LET(_xlpm.cat, "*"&amp;_xlfn.XLOOKUP(F36,products[Name],products[Category])&amp;"*",
SUMIFS(discount[Discount], discount[Country],"*"&amp;D36&amp;"*",
discount[Category],_xlpm.cat, discount[Customer Type],"*"&amp;E36&amp;"*",
discount[Quantity from],"&lt;="&amp;G36, discount[Quantity to],"&gt;="&amp;G36))</f>
        <v>0.04</v>
      </c>
      <c r="K36" s="43">
        <f>_xlfn.LET(
    _xlpm.cat, "*" &amp; _xlfn.XLOOKUP(F36, products[Name], products[Category]) &amp;
        "*",
    SUMIFS(
        discount[Discount],
        discount[Country], "*" &amp; D36 &amp; "*",
        discount[Category], _xlpm.cat,
        discount[Customer Type], "*" &amp; E36 &amp; "*",
        discount[Quantity from], "&lt;=" &amp; G36,
        discount[Quantity to], "&gt;=" &amp; G36
    )
)</f>
        <v>0.04</v>
      </c>
    </row>
    <row r="37" spans="3:11" x14ac:dyDescent="0.3">
      <c r="C37" s="19" t="s">
        <v>67</v>
      </c>
      <c r="D37" s="19" t="s">
        <v>77</v>
      </c>
      <c r="E37" s="19" t="s">
        <v>82</v>
      </c>
      <c r="F37" s="19" t="s">
        <v>44</v>
      </c>
      <c r="G37" s="29">
        <v>1872</v>
      </c>
      <c r="H37" s="25"/>
      <c r="I37" s="26">
        <f>_xlfn.LET(_xlpm.cat, "*"&amp;_xlfn.XLOOKUP(F37,products[Name],products[Category])&amp;"*",
SUMIFS(discount[Discount], discount[Country],"*"&amp;D37&amp;"*",
discount[Category],_xlpm.cat, discount[Customer Type],"*"&amp;E37&amp;"*",
discount[Quantity from],"&lt;="&amp;G37, discount[Quantity to],"&gt;="&amp;G37))</f>
        <v>3.5000000000000003E-2</v>
      </c>
      <c r="K37" s="43">
        <f>_xlfn.LET(
    _xlpm.cat, "*" &amp; _xlfn.XLOOKUP(F37, products[Name], products[Category]) &amp;
        "*",
    SUMIFS(
        discount[Discount],
        discount[Country], "*" &amp; D37 &amp; "*",
        discount[Category], _xlpm.cat,
        discount[Customer Type], "*" &amp; E37 &amp; "*",
        discount[Quantity from], "&lt;=" &amp; G37,
        discount[Quantity to], "&gt;=" &amp; G37
    )
)</f>
        <v>3.5000000000000003E-2</v>
      </c>
    </row>
    <row r="38" spans="3:11" x14ac:dyDescent="0.3">
      <c r="C38" s="20" t="s">
        <v>68</v>
      </c>
      <c r="D38" s="20" t="s">
        <v>75</v>
      </c>
      <c r="E38" s="20" t="s">
        <v>81</v>
      </c>
      <c r="F38" s="20" t="s">
        <v>40</v>
      </c>
      <c r="G38" s="28">
        <v>1076</v>
      </c>
      <c r="H38" s="23"/>
      <c r="I38" s="24">
        <f>_xlfn.LET(_xlpm.cat, "*"&amp;_xlfn.XLOOKUP(F38,products[Name],products[Category])&amp;"*",
SUMIFS(discount[Discount], discount[Country],"*"&amp;D38&amp;"*",
discount[Category],_xlpm.cat, discount[Customer Type],"*"&amp;E38&amp;"*",
discount[Quantity from],"&lt;="&amp;G38, discount[Quantity to],"&gt;="&amp;G38))</f>
        <v>0.05</v>
      </c>
      <c r="K38" s="43">
        <f>_xlfn.LET(
    _xlpm.cat, "*" &amp; _xlfn.XLOOKUP(F38, products[Name], products[Category]) &amp;
        "*",
    SUMIFS(
        discount[Discount],
        discount[Country], "*" &amp; D38 &amp; "*",
        discount[Category], _xlpm.cat,
        discount[Customer Type], "*" &amp; E38 &amp; "*",
        discount[Quantity from], "&lt;=" &amp; G38,
        discount[Quantity to], "&gt;=" &amp; G38
    )
)</f>
        <v>0.05</v>
      </c>
    </row>
    <row r="39" spans="3:11" x14ac:dyDescent="0.3">
      <c r="C39" s="19" t="s">
        <v>69</v>
      </c>
      <c r="D39" s="19" t="s">
        <v>76</v>
      </c>
      <c r="E39" s="19" t="s">
        <v>82</v>
      </c>
      <c r="F39" s="19" t="s">
        <v>42</v>
      </c>
      <c r="G39" s="29">
        <v>791</v>
      </c>
      <c r="H39" s="25"/>
      <c r="I39" s="26">
        <f>_xlfn.LET(_xlpm.cat, "*"&amp;_xlfn.XLOOKUP(F39,products[Name],products[Category])&amp;"*",
SUMIFS(discount[Discount], discount[Country],"*"&amp;D39&amp;"*",
discount[Category],_xlpm.cat, discount[Customer Type],"*"&amp;E39&amp;"*",
discount[Quantity from],"&lt;="&amp;G39, discount[Quantity to],"&gt;="&amp;G39))</f>
        <v>0.04</v>
      </c>
      <c r="K39" s="43">
        <f>_xlfn.LET(
    _xlpm.cat, "*" &amp; _xlfn.XLOOKUP(F39, products[Name], products[Category]) &amp;
        "*",
    SUMIFS(
        discount[Discount],
        discount[Country], "*" &amp; D39 &amp; "*",
        discount[Category], _xlpm.cat,
        discount[Customer Type], "*" &amp; E39 &amp; "*",
        discount[Quantity from], "&lt;=" &amp; G39,
        discount[Quantity to], "&gt;=" &amp; G39
    )
)</f>
        <v>0.04</v>
      </c>
    </row>
    <row r="40" spans="3:11" x14ac:dyDescent="0.3">
      <c r="C40" s="20" t="s">
        <v>70</v>
      </c>
      <c r="D40" s="20" t="s">
        <v>80</v>
      </c>
      <c r="E40" s="20" t="s">
        <v>81</v>
      </c>
      <c r="F40" s="20" t="s">
        <v>32</v>
      </c>
      <c r="G40" s="28">
        <v>174</v>
      </c>
      <c r="H40" s="23"/>
      <c r="I40" s="24">
        <f>_xlfn.LET(_xlpm.cat, "*"&amp;_xlfn.XLOOKUP(F40,products[Name],products[Category])&amp;"*",
SUMIFS(discount[Discount], discount[Country],"*"&amp;D40&amp;"*",
discount[Category],_xlpm.cat, discount[Customer Type],"*"&amp;E40&amp;"*",
discount[Quantity from],"&lt;="&amp;G40, discount[Quantity to],"&gt;="&amp;G40))</f>
        <v>0</v>
      </c>
      <c r="K40" s="43">
        <f>_xlfn.LET(
    _xlpm.cat, "*" &amp; _xlfn.XLOOKUP(F40, products[Name], products[Category]) &amp;
        "*",
    SUMIFS(
        discount[Discount],
        discount[Country], "*" &amp; D40 &amp; "*",
        discount[Category], _xlpm.cat,
        discount[Customer Type], "*" &amp; E40 &amp; "*",
        discount[Quantity from], "&lt;=" &amp; G40,
        discount[Quantity to], "&gt;=" &amp; G40
    )
)</f>
        <v>0</v>
      </c>
    </row>
    <row r="41" spans="3:11" x14ac:dyDescent="0.3">
      <c r="C41" s="19" t="s">
        <v>71</v>
      </c>
      <c r="D41" s="19" t="s">
        <v>75</v>
      </c>
      <c r="E41" s="19" t="s">
        <v>81</v>
      </c>
      <c r="F41" s="19" t="s">
        <v>36</v>
      </c>
      <c r="G41" s="29">
        <v>127</v>
      </c>
      <c r="H41" s="25"/>
      <c r="I41" s="26">
        <f>_xlfn.LET(_xlpm.cat, "*"&amp;_xlfn.XLOOKUP(F41,products[Name],products[Category])&amp;"*",
SUMIFS(discount[Discount], discount[Country],"*"&amp;D41&amp;"*",
discount[Category],_xlpm.cat, discount[Customer Type],"*"&amp;E41&amp;"*",
discount[Quantity from],"&lt;="&amp;G41, discount[Quantity to],"&gt;="&amp;G41))</f>
        <v>0</v>
      </c>
      <c r="K41" s="43">
        <f>_xlfn.LET(
    _xlpm.cat, "*" &amp; _xlfn.XLOOKUP(F41, products[Name], products[Category]) &amp;
        "*",
    SUMIFS(
        discount[Discount],
        discount[Country], "*" &amp; D41 &amp; "*",
        discount[Category], _xlpm.cat,
        discount[Customer Type], "*" &amp; E41 &amp; "*",
        discount[Quantity from], "&lt;=" &amp; G41,
        discount[Quantity to], "&gt;=" &amp; G41
    )
)</f>
        <v>0</v>
      </c>
    </row>
    <row r="42" spans="3:11" x14ac:dyDescent="0.3">
      <c r="C42" s="20" t="s">
        <v>72</v>
      </c>
      <c r="D42" s="20" t="s">
        <v>79</v>
      </c>
      <c r="E42" s="20" t="s">
        <v>82</v>
      </c>
      <c r="F42" s="20" t="s">
        <v>39</v>
      </c>
      <c r="G42" s="28">
        <v>779</v>
      </c>
      <c r="H42" s="23"/>
      <c r="I42" s="24">
        <f>_xlfn.LET(_xlpm.cat, "*"&amp;_xlfn.XLOOKUP(F42,products[Name],products[Category])&amp;"*",
SUMIFS(discount[Discount], discount[Country],"*"&amp;D42&amp;"*",
discount[Category],_xlpm.cat, discount[Customer Type],"*"&amp;E42&amp;"*",
discount[Quantity from],"&lt;="&amp;G42, discount[Quantity to],"&gt;="&amp;G42))</f>
        <v>0</v>
      </c>
      <c r="K42" s="43">
        <f>_xlfn.LET(
    _xlpm.cat, "*" &amp; _xlfn.XLOOKUP(F42, products[Name], products[Category]) &amp;
        "*",
    SUMIFS(
        discount[Discount],
        discount[Country], "*" &amp; D42 &amp; "*",
        discount[Category], _xlpm.cat,
        discount[Customer Type], "*" &amp; E42 &amp; "*",
        discount[Quantity from], "&lt;=" &amp; G42,
        discount[Quantity to], "&gt;=" &amp; G42
    )
)</f>
        <v>0</v>
      </c>
    </row>
    <row r="43" spans="3:11" x14ac:dyDescent="0.3">
      <c r="C43" s="19" t="s">
        <v>73</v>
      </c>
      <c r="D43" s="19" t="s">
        <v>77</v>
      </c>
      <c r="E43" s="19" t="s">
        <v>81</v>
      </c>
      <c r="F43" s="19" t="s">
        <v>42</v>
      </c>
      <c r="G43" s="29">
        <v>541</v>
      </c>
      <c r="H43" s="25"/>
      <c r="I43" s="26">
        <f>_xlfn.LET(_xlpm.cat, "*"&amp;_xlfn.XLOOKUP(F43,products[Name],products[Category])&amp;"*",
SUMIFS(discount[Discount], discount[Country],"*"&amp;D43&amp;"*",
discount[Category],_xlpm.cat, discount[Customer Type],"*"&amp;E43&amp;"*",
discount[Quantity from],"&lt;="&amp;G43, discount[Quantity to],"&gt;="&amp;G43))</f>
        <v>0.03</v>
      </c>
      <c r="K43" s="43">
        <f>_xlfn.LET(
    _xlpm.cat, "*" &amp; _xlfn.XLOOKUP(F43, products[Name], products[Category]) &amp;
        "*",
    SUMIFS(
        discount[Discount],
        discount[Country], "*" &amp; D43 &amp; "*",
        discount[Category], _xlpm.cat,
        discount[Customer Type], "*" &amp; E43 &amp; "*",
        discount[Quantity from], "&lt;=" &amp; G43,
        discount[Quantity to], "&gt;=" &amp; G43
    )
)</f>
        <v>0.03</v>
      </c>
    </row>
    <row r="44" spans="3:11" x14ac:dyDescent="0.3">
      <c r="C44" s="20" t="s">
        <v>74</v>
      </c>
      <c r="D44" s="20" t="s">
        <v>79</v>
      </c>
      <c r="E44" s="20" t="s">
        <v>82</v>
      </c>
      <c r="F44" s="20" t="s">
        <v>38</v>
      </c>
      <c r="G44" s="28">
        <v>393</v>
      </c>
      <c r="H44" s="23"/>
      <c r="I44" s="24">
        <f>_xlfn.LET(_xlpm.cat, "*"&amp;_xlfn.XLOOKUP(F44,products[Name],products[Category])&amp;"*",
SUMIFS(discount[Discount], discount[Country],"*"&amp;D44&amp;"*",
discount[Category],_xlpm.cat, discount[Customer Type],"*"&amp;E44&amp;"*",
discount[Quantity from],"&lt;="&amp;G44, discount[Quantity to],"&gt;="&amp;G44))</f>
        <v>2.5000000000000001E-2</v>
      </c>
      <c r="K44" s="43">
        <f>_xlfn.LET(
    _xlpm.cat, "*" &amp; _xlfn.XLOOKUP(F44, products[Name], products[Category]) &amp;
        "*",
    SUMIFS(
        discount[Discount],
        discount[Country], "*" &amp; D44 &amp; "*",
        discount[Category], _xlpm.cat,
        discount[Customer Type], "*" &amp; E44 &amp; "*",
        discount[Quantity from], "&lt;=" &amp; G44,
        discount[Quantity to], "&gt;=" &amp; G44
    )
)</f>
        <v>2.5000000000000001E-2</v>
      </c>
    </row>
  </sheetData>
  <pageMargins left="0.7" right="0.7" top="0.75" bottom="0.75" header="0.3" footer="0.3"/>
  <pageSetup orientation="portrait" horizontalDpi="90" verticalDpi="90" r:id="rId1"/>
  <ignoredErrors>
    <ignoredError sqref="H10 H11:H12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B50B-ED06-479B-9419-23AFA9FA5037}">
  <sheetPr>
    <tabColor theme="7"/>
  </sheetPr>
  <dimension ref="B2:R31"/>
  <sheetViews>
    <sheetView showGridLines="0" topLeftCell="A10" zoomScale="160" zoomScaleNormal="160" workbookViewId="0">
      <selection activeCell="I19" sqref="I19"/>
    </sheetView>
  </sheetViews>
  <sheetFormatPr defaultRowHeight="14.4" x14ac:dyDescent="0.3"/>
  <cols>
    <col min="2" max="4" width="2" customWidth="1"/>
    <col min="5" max="5" width="23.5546875" customWidth="1"/>
    <col min="8" max="8" width="4.88671875" customWidth="1"/>
    <col min="9" max="9" width="5.44140625" customWidth="1"/>
    <col min="10" max="10" width="4.5546875" customWidth="1"/>
    <col min="11" max="11" width="19.109375" customWidth="1"/>
    <col min="14" max="14" width="4.88671875" customWidth="1"/>
    <col min="15" max="15" width="5.44140625" customWidth="1"/>
    <col min="16" max="16" width="4.5546875" customWidth="1"/>
    <col min="17" max="17" width="19.109375" customWidth="1"/>
  </cols>
  <sheetData>
    <row r="2" spans="2:18" x14ac:dyDescent="0.3">
      <c r="B2" s="4" t="s">
        <v>0</v>
      </c>
    </row>
    <row r="4" spans="2:18" x14ac:dyDescent="0.3">
      <c r="B4" s="8" t="s">
        <v>2</v>
      </c>
      <c r="C4" s="9"/>
      <c r="D4" s="9"/>
      <c r="E4" s="9"/>
      <c r="F4" s="10"/>
      <c r="H4" s="8" t="s">
        <v>10</v>
      </c>
      <c r="I4" s="9"/>
      <c r="J4" s="9"/>
      <c r="K4" s="9"/>
      <c r="L4" s="10"/>
      <c r="N4" s="8" t="s">
        <v>19</v>
      </c>
      <c r="O4" s="9"/>
      <c r="P4" s="9"/>
      <c r="Q4" s="9"/>
      <c r="R4" s="10"/>
    </row>
    <row r="5" spans="2:18" x14ac:dyDescent="0.3">
      <c r="B5" s="11"/>
      <c r="C5" s="32" t="s">
        <v>3</v>
      </c>
      <c r="D5" s="32"/>
      <c r="E5" s="32"/>
      <c r="F5" s="12"/>
      <c r="H5" s="11"/>
      <c r="I5" t="s">
        <v>18</v>
      </c>
      <c r="L5" s="12"/>
      <c r="N5" s="11"/>
      <c r="O5" t="s">
        <v>20</v>
      </c>
      <c r="R5" s="12"/>
    </row>
    <row r="6" spans="2:18" x14ac:dyDescent="0.3">
      <c r="B6" s="11"/>
      <c r="D6" s="32" t="s">
        <v>4</v>
      </c>
      <c r="E6" s="32"/>
      <c r="F6" s="12"/>
      <c r="H6" s="11"/>
      <c r="J6" t="s">
        <v>15</v>
      </c>
      <c r="L6" s="12"/>
      <c r="N6" s="11"/>
      <c r="P6" t="s">
        <v>12</v>
      </c>
      <c r="R6" s="12">
        <v>0.02</v>
      </c>
    </row>
    <row r="7" spans="2:18" x14ac:dyDescent="0.3">
      <c r="B7" s="11"/>
      <c r="E7" s="32" t="s">
        <v>5</v>
      </c>
      <c r="F7" s="33">
        <v>0.03</v>
      </c>
      <c r="H7" s="11"/>
      <c r="K7" t="s">
        <v>12</v>
      </c>
      <c r="L7" s="12">
        <v>0.03</v>
      </c>
      <c r="N7" s="11"/>
      <c r="P7" t="s">
        <v>13</v>
      </c>
      <c r="R7" s="12">
        <v>2.5000000000000001E-2</v>
      </c>
    </row>
    <row r="8" spans="2:18" x14ac:dyDescent="0.3">
      <c r="B8" s="11"/>
      <c r="E8" s="34" t="s">
        <v>6</v>
      </c>
      <c r="F8" s="35">
        <v>0.04</v>
      </c>
      <c r="H8" s="11"/>
      <c r="K8" t="s">
        <v>16</v>
      </c>
      <c r="L8" s="12">
        <v>3.5000000000000003E-2</v>
      </c>
      <c r="N8" s="11"/>
      <c r="P8" t="s">
        <v>14</v>
      </c>
      <c r="R8" s="12">
        <v>2.5000000000000001E-2</v>
      </c>
    </row>
    <row r="9" spans="2:18" x14ac:dyDescent="0.3">
      <c r="B9" s="11"/>
      <c r="C9" s="32" t="s">
        <v>97</v>
      </c>
      <c r="D9" s="32"/>
      <c r="E9" s="32"/>
      <c r="F9" s="30"/>
      <c r="H9" s="11"/>
      <c r="J9" t="s">
        <v>17</v>
      </c>
      <c r="L9" s="12"/>
      <c r="N9" s="11"/>
      <c r="O9" t="s">
        <v>22</v>
      </c>
      <c r="R9" s="12"/>
    </row>
    <row r="10" spans="2:18" x14ac:dyDescent="0.3">
      <c r="B10" s="11"/>
      <c r="D10" s="32" t="s">
        <v>7</v>
      </c>
      <c r="E10" s="32"/>
      <c r="F10" s="30"/>
      <c r="H10" s="11"/>
      <c r="K10" t="s">
        <v>9</v>
      </c>
      <c r="L10" s="12">
        <v>0.03</v>
      </c>
      <c r="N10" s="11"/>
      <c r="P10" t="s">
        <v>7</v>
      </c>
      <c r="R10" s="12"/>
    </row>
    <row r="11" spans="2:18" x14ac:dyDescent="0.3">
      <c r="B11" s="11"/>
      <c r="E11" s="32" t="s">
        <v>5</v>
      </c>
      <c r="F11" s="33">
        <v>4.4999999999999998E-2</v>
      </c>
      <c r="H11" s="11"/>
      <c r="I11" t="s">
        <v>94</v>
      </c>
      <c r="L11" s="12"/>
      <c r="N11" s="11"/>
      <c r="Q11" t="s">
        <v>5</v>
      </c>
      <c r="R11" s="12">
        <v>3.5000000000000003E-2</v>
      </c>
    </row>
    <row r="12" spans="2:18" x14ac:dyDescent="0.3">
      <c r="B12" s="11"/>
      <c r="E12" s="34" t="s">
        <v>6</v>
      </c>
      <c r="F12" s="35">
        <v>0.06</v>
      </c>
      <c r="H12" s="11"/>
      <c r="J12" t="s">
        <v>12</v>
      </c>
      <c r="L12" s="12">
        <v>0.06</v>
      </c>
      <c r="N12" s="11"/>
      <c r="Q12" t="s">
        <v>6</v>
      </c>
      <c r="R12" s="12">
        <v>0.04</v>
      </c>
    </row>
    <row r="13" spans="2:18" x14ac:dyDescent="0.3">
      <c r="B13" s="11"/>
      <c r="D13" s="32" t="s">
        <v>8</v>
      </c>
      <c r="E13" s="32"/>
      <c r="F13" s="30"/>
      <c r="H13" s="11"/>
      <c r="J13" t="s">
        <v>13</v>
      </c>
      <c r="L13" s="12">
        <v>0.08</v>
      </c>
      <c r="N13" s="11"/>
      <c r="P13" t="s">
        <v>8</v>
      </c>
      <c r="R13" s="12"/>
    </row>
    <row r="14" spans="2:18" x14ac:dyDescent="0.3">
      <c r="B14" s="11"/>
      <c r="E14" s="32" t="s">
        <v>9</v>
      </c>
      <c r="F14" s="33">
        <v>0.05</v>
      </c>
      <c r="H14" s="13"/>
      <c r="I14" s="6"/>
      <c r="J14" s="6" t="s">
        <v>14</v>
      </c>
      <c r="K14" s="6"/>
      <c r="L14" s="14">
        <v>7.0000000000000007E-2</v>
      </c>
      <c r="N14" s="11"/>
      <c r="Q14" t="s">
        <v>9</v>
      </c>
      <c r="R14" s="12">
        <v>0.03</v>
      </c>
    </row>
    <row r="15" spans="2:18" x14ac:dyDescent="0.3">
      <c r="B15" s="11"/>
      <c r="C15" s="32" t="s">
        <v>98</v>
      </c>
      <c r="D15" s="32"/>
      <c r="E15" s="32"/>
      <c r="F15" s="30"/>
      <c r="N15" s="11"/>
      <c r="O15" t="s">
        <v>23</v>
      </c>
      <c r="R15" s="12"/>
    </row>
    <row r="16" spans="2:18" x14ac:dyDescent="0.3">
      <c r="B16" s="11"/>
      <c r="D16" s="32" t="s">
        <v>12</v>
      </c>
      <c r="E16" s="32"/>
      <c r="F16" s="33">
        <v>0.06</v>
      </c>
      <c r="N16" s="13"/>
      <c r="O16" s="6"/>
      <c r="P16" s="6" t="s">
        <v>9</v>
      </c>
      <c r="Q16" s="6"/>
      <c r="R16" s="14">
        <v>0.05</v>
      </c>
    </row>
    <row r="17" spans="2:6" x14ac:dyDescent="0.3">
      <c r="B17" s="11"/>
      <c r="D17" s="34" t="s">
        <v>13</v>
      </c>
      <c r="E17" s="34"/>
      <c r="F17" s="35">
        <v>0.08</v>
      </c>
    </row>
    <row r="18" spans="2:6" x14ac:dyDescent="0.3">
      <c r="B18" s="13"/>
      <c r="C18" s="6"/>
      <c r="D18" s="6" t="s">
        <v>14</v>
      </c>
      <c r="E18" s="6"/>
      <c r="F18" s="31">
        <v>7.0000000000000007E-2</v>
      </c>
    </row>
    <row r="19" spans="2:6" x14ac:dyDescent="0.3">
      <c r="F19" s="5"/>
    </row>
    <row r="31" spans="2:6" x14ac:dyDescent="0.3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C85D-44AB-4548-ADED-C3CA21E20524}">
  <sheetPr>
    <tabColor theme="9"/>
  </sheetPr>
  <dimension ref="B2:G23"/>
  <sheetViews>
    <sheetView showGridLines="0" zoomScale="120" zoomScaleNormal="120" workbookViewId="0">
      <selection activeCell="B2" sqref="B2"/>
    </sheetView>
  </sheetViews>
  <sheetFormatPr defaultRowHeight="14.4" x14ac:dyDescent="0.3"/>
  <cols>
    <col min="2" max="2" width="18.5546875" customWidth="1"/>
    <col min="3" max="4" width="9" customWidth="1"/>
    <col min="5" max="5" width="18.44140625" customWidth="1"/>
    <col min="6" max="6" width="14.88671875" customWidth="1"/>
    <col min="7" max="7" width="10.88671875" customWidth="1"/>
  </cols>
  <sheetData>
    <row r="2" spans="2:7" ht="28.8" x14ac:dyDescent="0.3">
      <c r="B2" t="s">
        <v>83</v>
      </c>
      <c r="C2" s="38" t="s">
        <v>85</v>
      </c>
      <c r="D2" s="38" t="s">
        <v>86</v>
      </c>
      <c r="E2" t="s">
        <v>53</v>
      </c>
      <c r="F2" t="s">
        <v>84</v>
      </c>
      <c r="G2" s="39" t="s">
        <v>87</v>
      </c>
    </row>
    <row r="3" spans="2:7" x14ac:dyDescent="0.3">
      <c r="B3" t="s">
        <v>90</v>
      </c>
      <c r="C3" s="39">
        <v>200</v>
      </c>
      <c r="D3" s="39">
        <v>999</v>
      </c>
      <c r="E3" t="s">
        <v>88</v>
      </c>
      <c r="F3" t="s">
        <v>81</v>
      </c>
      <c r="G3" s="40">
        <v>0.03</v>
      </c>
    </row>
    <row r="4" spans="2:7" x14ac:dyDescent="0.3">
      <c r="B4" t="s">
        <v>90</v>
      </c>
      <c r="C4" s="39">
        <v>200</v>
      </c>
      <c r="D4" s="39">
        <v>999</v>
      </c>
      <c r="E4" t="s">
        <v>88</v>
      </c>
      <c r="F4" t="s">
        <v>82</v>
      </c>
      <c r="G4" s="40">
        <v>0.04</v>
      </c>
    </row>
    <row r="5" spans="2:7" x14ac:dyDescent="0.3">
      <c r="B5" t="s">
        <v>90</v>
      </c>
      <c r="C5" s="39">
        <v>1000</v>
      </c>
      <c r="D5" s="39">
        <v>1999</v>
      </c>
      <c r="E5" t="s">
        <v>11</v>
      </c>
      <c r="F5" t="s">
        <v>81</v>
      </c>
      <c r="G5" s="40">
        <v>4.4999999999999998E-2</v>
      </c>
    </row>
    <row r="6" spans="2:7" x14ac:dyDescent="0.3">
      <c r="B6" t="s">
        <v>90</v>
      </c>
      <c r="C6" s="39">
        <v>1000</v>
      </c>
      <c r="D6" s="39">
        <v>1999</v>
      </c>
      <c r="E6" t="s">
        <v>11</v>
      </c>
      <c r="F6" t="s">
        <v>82</v>
      </c>
      <c r="G6" s="40">
        <v>0.06</v>
      </c>
    </row>
    <row r="7" spans="2:7" x14ac:dyDescent="0.3">
      <c r="B7" t="s">
        <v>90</v>
      </c>
      <c r="C7" s="39">
        <v>1000</v>
      </c>
      <c r="D7" s="39">
        <v>1999</v>
      </c>
      <c r="E7" t="s">
        <v>21</v>
      </c>
      <c r="F7" t="s">
        <v>93</v>
      </c>
      <c r="G7" s="40">
        <v>0.05</v>
      </c>
    </row>
    <row r="8" spans="2:7" x14ac:dyDescent="0.3">
      <c r="B8" t="s">
        <v>90</v>
      </c>
      <c r="C8" s="39">
        <v>2000</v>
      </c>
      <c r="D8" s="39">
        <v>999999</v>
      </c>
      <c r="E8" t="s">
        <v>89</v>
      </c>
      <c r="F8" t="s">
        <v>81</v>
      </c>
      <c r="G8" s="40">
        <v>0.06</v>
      </c>
    </row>
    <row r="9" spans="2:7" x14ac:dyDescent="0.3">
      <c r="B9" t="s">
        <v>90</v>
      </c>
      <c r="C9" s="39">
        <v>2000</v>
      </c>
      <c r="D9" s="39">
        <v>999999</v>
      </c>
      <c r="E9" t="s">
        <v>11</v>
      </c>
      <c r="F9" t="s">
        <v>82</v>
      </c>
      <c r="G9" s="40">
        <v>0.08</v>
      </c>
    </row>
    <row r="10" spans="2:7" x14ac:dyDescent="0.3">
      <c r="B10" t="s">
        <v>90</v>
      </c>
      <c r="C10" s="39">
        <v>2000</v>
      </c>
      <c r="D10" s="39">
        <v>999999</v>
      </c>
      <c r="E10" t="s">
        <v>21</v>
      </c>
      <c r="F10" t="s">
        <v>82</v>
      </c>
      <c r="G10" s="40">
        <v>7.0000000000000007E-2</v>
      </c>
    </row>
    <row r="11" spans="2:7" x14ac:dyDescent="0.3">
      <c r="B11" t="s">
        <v>91</v>
      </c>
      <c r="C11" s="39">
        <v>200</v>
      </c>
      <c r="D11" s="39">
        <v>1999</v>
      </c>
      <c r="E11" t="s">
        <v>11</v>
      </c>
      <c r="F11" t="s">
        <v>81</v>
      </c>
      <c r="G11" s="40">
        <v>0.03</v>
      </c>
    </row>
    <row r="12" spans="2:7" x14ac:dyDescent="0.3">
      <c r="B12" t="s">
        <v>91</v>
      </c>
      <c r="C12" s="39">
        <v>200</v>
      </c>
      <c r="D12" s="39">
        <v>1999</v>
      </c>
      <c r="E12" t="s">
        <v>11</v>
      </c>
      <c r="F12" t="s">
        <v>82</v>
      </c>
      <c r="G12" s="40">
        <v>3.5000000000000003E-2</v>
      </c>
    </row>
    <row r="13" spans="2:7" x14ac:dyDescent="0.3">
      <c r="B13" t="s">
        <v>91</v>
      </c>
      <c r="C13" s="39">
        <v>200</v>
      </c>
      <c r="D13" s="39">
        <v>1999</v>
      </c>
      <c r="E13" t="s">
        <v>21</v>
      </c>
      <c r="F13" t="s">
        <v>93</v>
      </c>
      <c r="G13" s="40">
        <v>0.03</v>
      </c>
    </row>
    <row r="14" spans="2:7" x14ac:dyDescent="0.3">
      <c r="B14" t="s">
        <v>91</v>
      </c>
      <c r="C14" s="39">
        <v>2000</v>
      </c>
      <c r="D14" s="39">
        <v>999999</v>
      </c>
      <c r="E14" t="s">
        <v>89</v>
      </c>
      <c r="F14" t="s">
        <v>81</v>
      </c>
      <c r="G14" s="40">
        <v>0.06</v>
      </c>
    </row>
    <row r="15" spans="2:7" x14ac:dyDescent="0.3">
      <c r="B15" t="s">
        <v>91</v>
      </c>
      <c r="C15" s="39">
        <v>2000</v>
      </c>
      <c r="D15" s="39">
        <v>999999</v>
      </c>
      <c r="E15" t="s">
        <v>11</v>
      </c>
      <c r="F15" t="s">
        <v>82</v>
      </c>
      <c r="G15" s="40">
        <v>0.08</v>
      </c>
    </row>
    <row r="16" spans="2:7" x14ac:dyDescent="0.3">
      <c r="B16" t="s">
        <v>91</v>
      </c>
      <c r="C16" s="39">
        <v>2000</v>
      </c>
      <c r="D16" s="39">
        <v>999999</v>
      </c>
      <c r="E16" t="s">
        <v>21</v>
      </c>
      <c r="F16" t="s">
        <v>82</v>
      </c>
      <c r="G16" s="40">
        <v>7.0000000000000007E-2</v>
      </c>
    </row>
    <row r="17" spans="2:7" x14ac:dyDescent="0.3">
      <c r="B17" t="s">
        <v>92</v>
      </c>
      <c r="C17" s="39">
        <v>200</v>
      </c>
      <c r="D17" s="39">
        <v>499</v>
      </c>
      <c r="E17" t="s">
        <v>89</v>
      </c>
      <c r="F17" t="s">
        <v>81</v>
      </c>
      <c r="G17" s="40">
        <v>0.02</v>
      </c>
    </row>
    <row r="18" spans="2:7" x14ac:dyDescent="0.3">
      <c r="B18" t="s">
        <v>92</v>
      </c>
      <c r="C18" s="39">
        <v>200</v>
      </c>
      <c r="D18" s="39">
        <v>499</v>
      </c>
      <c r="E18" t="s">
        <v>11</v>
      </c>
      <c r="F18" t="s">
        <v>82</v>
      </c>
      <c r="G18" s="40">
        <v>2.5000000000000001E-2</v>
      </c>
    </row>
    <row r="19" spans="2:7" x14ac:dyDescent="0.3">
      <c r="B19" t="s">
        <v>92</v>
      </c>
      <c r="C19" s="39">
        <v>200</v>
      </c>
      <c r="D19" s="39">
        <v>499</v>
      </c>
      <c r="E19" t="s">
        <v>21</v>
      </c>
      <c r="F19" t="s">
        <v>82</v>
      </c>
      <c r="G19" s="40">
        <v>2.5000000000000001E-2</v>
      </c>
    </row>
    <row r="20" spans="2:7" x14ac:dyDescent="0.3">
      <c r="B20" t="s">
        <v>92</v>
      </c>
      <c r="C20" s="39">
        <v>500</v>
      </c>
      <c r="D20" s="39">
        <v>999</v>
      </c>
      <c r="E20" t="s">
        <v>11</v>
      </c>
      <c r="F20" t="s">
        <v>81</v>
      </c>
      <c r="G20" s="40">
        <v>3.5000000000000003E-2</v>
      </c>
    </row>
    <row r="21" spans="2:7" x14ac:dyDescent="0.3">
      <c r="B21" t="s">
        <v>92</v>
      </c>
      <c r="C21" s="39">
        <v>500</v>
      </c>
      <c r="D21" s="39">
        <v>999</v>
      </c>
      <c r="E21" t="s">
        <v>11</v>
      </c>
      <c r="F21" t="s">
        <v>82</v>
      </c>
      <c r="G21" s="40">
        <v>0.04</v>
      </c>
    </row>
    <row r="22" spans="2:7" x14ac:dyDescent="0.3">
      <c r="B22" t="s">
        <v>92</v>
      </c>
      <c r="C22" s="39">
        <v>500</v>
      </c>
      <c r="D22" s="39">
        <v>999</v>
      </c>
      <c r="E22" t="s">
        <v>21</v>
      </c>
      <c r="F22" t="s">
        <v>93</v>
      </c>
      <c r="G22" s="40">
        <v>0.03</v>
      </c>
    </row>
    <row r="23" spans="2:7" x14ac:dyDescent="0.3">
      <c r="B23" t="s">
        <v>92</v>
      </c>
      <c r="C23" s="39">
        <v>1000</v>
      </c>
      <c r="D23" s="39">
        <v>999999</v>
      </c>
      <c r="E23" t="s">
        <v>89</v>
      </c>
      <c r="F23" t="s">
        <v>93</v>
      </c>
      <c r="G23" s="40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2751-DE19-465E-A8F1-B7180E04C248}">
  <sheetPr>
    <tabColor theme="5"/>
  </sheetPr>
  <dimension ref="B2:C24"/>
  <sheetViews>
    <sheetView showGridLines="0" zoomScale="145" zoomScaleNormal="145" workbookViewId="0">
      <selection activeCell="B2" sqref="B2"/>
    </sheetView>
  </sheetViews>
  <sheetFormatPr defaultRowHeight="14.4" x14ac:dyDescent="0.3"/>
  <cols>
    <col min="2" max="2" width="21.88671875" bestFit="1" customWidth="1"/>
    <col min="3" max="3" width="11" customWidth="1"/>
  </cols>
  <sheetData>
    <row r="2" spans="2:3" x14ac:dyDescent="0.3">
      <c r="B2" t="s">
        <v>54</v>
      </c>
      <c r="C2" t="s">
        <v>53</v>
      </c>
    </row>
    <row r="3" spans="2:3" x14ac:dyDescent="0.3">
      <c r="B3" t="s">
        <v>47</v>
      </c>
      <c r="C3" t="s">
        <v>21</v>
      </c>
    </row>
    <row r="4" spans="2:3" x14ac:dyDescent="0.3">
      <c r="B4" t="s">
        <v>49</v>
      </c>
      <c r="C4" t="s">
        <v>21</v>
      </c>
    </row>
    <row r="5" spans="2:3" x14ac:dyDescent="0.3">
      <c r="B5" t="s">
        <v>50</v>
      </c>
      <c r="C5" t="s">
        <v>11</v>
      </c>
    </row>
    <row r="6" spans="2:3" x14ac:dyDescent="0.3">
      <c r="B6" t="s">
        <v>38</v>
      </c>
      <c r="C6" t="s">
        <v>11</v>
      </c>
    </row>
    <row r="7" spans="2:3" x14ac:dyDescent="0.3">
      <c r="B7" t="s">
        <v>40</v>
      </c>
      <c r="C7" t="s">
        <v>21</v>
      </c>
    </row>
    <row r="8" spans="2:3" x14ac:dyDescent="0.3">
      <c r="B8" t="s">
        <v>48</v>
      </c>
      <c r="C8" t="s">
        <v>11</v>
      </c>
    </row>
    <row r="9" spans="2:3" x14ac:dyDescent="0.3">
      <c r="B9" t="s">
        <v>35</v>
      </c>
      <c r="C9" t="s">
        <v>11</v>
      </c>
    </row>
    <row r="10" spans="2:3" x14ac:dyDescent="0.3">
      <c r="B10" t="s">
        <v>42</v>
      </c>
      <c r="C10" t="s">
        <v>11</v>
      </c>
    </row>
    <row r="11" spans="2:3" x14ac:dyDescent="0.3">
      <c r="B11" t="s">
        <v>46</v>
      </c>
      <c r="C11" t="s">
        <v>21</v>
      </c>
    </row>
    <row r="12" spans="2:3" x14ac:dyDescent="0.3">
      <c r="B12" t="s">
        <v>45</v>
      </c>
      <c r="C12" t="s">
        <v>52</v>
      </c>
    </row>
    <row r="13" spans="2:3" x14ac:dyDescent="0.3">
      <c r="B13" t="s">
        <v>41</v>
      </c>
      <c r="C13" t="s">
        <v>21</v>
      </c>
    </row>
    <row r="14" spans="2:3" x14ac:dyDescent="0.3">
      <c r="B14" t="s">
        <v>36</v>
      </c>
      <c r="C14" t="s">
        <v>11</v>
      </c>
    </row>
    <row r="15" spans="2:3" x14ac:dyDescent="0.3">
      <c r="B15" t="s">
        <v>30</v>
      </c>
      <c r="C15" t="s">
        <v>52</v>
      </c>
    </row>
    <row r="16" spans="2:3" x14ac:dyDescent="0.3">
      <c r="B16" t="s">
        <v>51</v>
      </c>
      <c r="C16" t="s">
        <v>11</v>
      </c>
    </row>
    <row r="17" spans="2:3" x14ac:dyDescent="0.3">
      <c r="B17" t="s">
        <v>33</v>
      </c>
      <c r="C17" t="s">
        <v>11</v>
      </c>
    </row>
    <row r="18" spans="2:3" x14ac:dyDescent="0.3">
      <c r="B18" t="s">
        <v>34</v>
      </c>
      <c r="C18" t="s">
        <v>11</v>
      </c>
    </row>
    <row r="19" spans="2:3" x14ac:dyDescent="0.3">
      <c r="B19" t="s">
        <v>39</v>
      </c>
      <c r="C19" t="s">
        <v>52</v>
      </c>
    </row>
    <row r="20" spans="2:3" x14ac:dyDescent="0.3">
      <c r="B20" t="s">
        <v>32</v>
      </c>
      <c r="C20" t="s">
        <v>21</v>
      </c>
    </row>
    <row r="21" spans="2:3" x14ac:dyDescent="0.3">
      <c r="B21" t="s">
        <v>43</v>
      </c>
      <c r="C21" t="s">
        <v>11</v>
      </c>
    </row>
    <row r="22" spans="2:3" x14ac:dyDescent="0.3">
      <c r="B22" t="s">
        <v>44</v>
      </c>
      <c r="C22" t="s">
        <v>11</v>
      </c>
    </row>
    <row r="23" spans="2:3" x14ac:dyDescent="0.3">
      <c r="B23" t="s">
        <v>37</v>
      </c>
      <c r="C23" t="s">
        <v>21</v>
      </c>
    </row>
    <row r="24" spans="2:3" x14ac:dyDescent="0.3">
      <c r="B24" t="s">
        <v>31</v>
      </c>
      <c r="C24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IF IF IF IF</vt:lpstr>
      <vt:lpstr>Rules</vt:lpstr>
      <vt:lpstr>Rules - Rewritten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Mark Biegert</cp:lastModifiedBy>
  <dcterms:created xsi:type="dcterms:W3CDTF">2021-03-14T20:21:32Z</dcterms:created>
  <dcterms:modified xsi:type="dcterms:W3CDTF">2023-04-15T03:17:19Z</dcterms:modified>
</cp:coreProperties>
</file>