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3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29CF82EA-2BFB-43A2-B937-60BA2565CBD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2" r:id="rId2"/>
    <sheet name="EDA" sheetId="3" r:id="rId3"/>
  </sheets>
  <definedNames>
    <definedName name="_F">EDA!$B$3:$B$11</definedName>
    <definedName name="_xlnm._FilterDatabase" localSheetId="1" hidden="1">'Alt1'!$B$2:$D$26</definedName>
    <definedName name="_xlnm._FilterDatabase" localSheetId="2" hidden="1">EDA!$B$2:$D$26</definedName>
    <definedName name="_xlnm._FilterDatabase" localSheetId="0" hidden="1">Original!$B$2:$D$26</definedName>
    <definedName name="_T">EDA!$C$3:$C$11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 a="1"/>
  <c r="E14" i="2" a="1"/>
  <c r="E14" i="2" s="1"/>
  <c r="H26" i="2" a="1"/>
  <c r="H26" i="2" s="1"/>
  <c r="G25" i="2"/>
  <c r="G26" i="2"/>
  <c r="G27" i="2"/>
  <c r="B14" i="2" a="1"/>
  <c r="F13" i="3" a="1"/>
  <c r="J18" i="3" s="1"/>
  <c r="E26" i="2" a="1"/>
  <c r="E26" i="2" s="1"/>
  <c r="E3" i="2" l="1"/>
  <c r="B14" i="2"/>
  <c r="F13" i="3"/>
  <c r="G14" i="2" a="1"/>
  <c r="G20" i="2" a="1"/>
  <c r="G14" i="2" l="1"/>
  <c r="I27" i="2" a="1"/>
  <c r="I27" i="2" s="1"/>
  <c r="I30" i="2" a="1"/>
  <c r="I30" i="2" s="1"/>
  <c r="I31" i="2" a="1"/>
  <c r="I31" i="2" s="1"/>
  <c r="I34" i="2" a="1"/>
  <c r="I34" i="2" s="1"/>
  <c r="I35" i="2" a="1"/>
  <c r="I36" i="2" a="1"/>
  <c r="I28" i="2" a="1"/>
  <c r="I28" i="2" s="1"/>
  <c r="I33" i="2" a="1"/>
  <c r="I33" i="2" s="1"/>
  <c r="I37" i="2" a="1"/>
  <c r="I32" i="2" a="1"/>
  <c r="I32" i="2" s="1"/>
  <c r="I29" i="2" a="1"/>
  <c r="I29" i="2" s="1"/>
  <c r="I38" i="2" a="1"/>
  <c r="I26" i="2" a="1"/>
  <c r="G20" i="2"/>
  <c r="H20" i="2" s="1" a="1"/>
  <c r="H14" i="2" a="1"/>
  <c r="H14" i="2" l="1"/>
  <c r="I37" i="2"/>
  <c r="I38" i="2"/>
  <c r="I35" i="2"/>
  <c r="I36" i="2"/>
  <c r="I26" i="2"/>
  <c r="H20" i="2"/>
  <c r="K20" i="2" s="1" a="1"/>
  <c r="K20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<sst xmlns="http://schemas.openxmlformats.org/spreadsheetml/2006/main" count="21" uniqueCount="5">
  <si>
    <t>Question</t>
  </si>
  <si>
    <t>Result</t>
  </si>
  <si>
    <t>From</t>
  </si>
  <si>
    <t>To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</si>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</sst>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sz val="11"/>
      <color theme="1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14" fontId="2" fillId="5" borderId="2" xfId="0" applyNumberFormat="1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14" fontId="2" fillId="2" borderId="12" xfId="0" applyNumberFormat="1" applyFont="1" applyFill="1" applyBorder="1"/>
    <xf numFmtId="14" fontId="2" fillId="5" borderId="1" xfId="0" applyNumberFormat="1" applyFont="1" applyFill="1" applyBorder="1" applyAlignment="1">
      <alignment horizontal="center"/>
    </xf>
    <xf numFmtId="14" fontId="2" fillId="5" borderId="3" xfId="0" applyNumberFormat="1" applyFont="1" applyFill="1" applyBorder="1" applyAlignment="1">
      <alignment horizontal="center"/>
    </xf>
    <xf numFmtId="14" fontId="2" fillId="5" borderId="4" xfId="0" applyNumberFormat="1" applyFont="1" applyFill="1" applyBorder="1" applyAlignment="1">
      <alignment horizontal="center"/>
    </xf>
    <xf numFmtId="14" fontId="2" fillId="4" borderId="4" xfId="0" applyNumberFormat="1" applyFont="1" applyFill="1" applyBorder="1" applyAlignment="1">
      <alignment horizontal="center"/>
    </xf>
    <xf numFmtId="14" fontId="2" fillId="6" borderId="2" xfId="0" applyNumberFormat="1" applyFont="1" applyFill="1" applyBorder="1" applyAlignment="1">
      <alignment horizontal="center"/>
    </xf>
    <xf numFmtId="14" fontId="2" fillId="6" borderId="4" xfId="0" applyNumberFormat="1" applyFont="1" applyFill="1" applyBorder="1"/>
    <xf numFmtId="14" fontId="2" fillId="6" borderId="4" xfId="0" applyNumberFormat="1" applyFont="1" applyFill="1" applyBorder="1" applyAlignment="1">
      <alignment horizontal="center"/>
    </xf>
    <xf numFmtId="14" fontId="2" fillId="7" borderId="7" xfId="0" applyNumberFormat="1" applyFont="1" applyFill="1" applyBorder="1" applyAlignment="1">
      <alignment horizontal="center"/>
    </xf>
    <xf numFmtId="14" fontId="2" fillId="7" borderId="8" xfId="0" applyNumberFormat="1" applyFont="1" applyFill="1" applyBorder="1" applyAlignment="1">
      <alignment horizontal="center"/>
    </xf>
    <xf numFmtId="14" fontId="2" fillId="7" borderId="2" xfId="0" applyNumberFormat="1" applyFont="1" applyFill="1" applyBorder="1" applyAlignment="1">
      <alignment horizontal="center"/>
    </xf>
    <xf numFmtId="14" fontId="2" fillId="7" borderId="4" xfId="0" applyNumberFormat="1" applyFont="1" applyFill="1" applyBorder="1" applyAlignment="1">
      <alignment horizontal="center"/>
    </xf>
    <xf numFmtId="1" fontId="4" fillId="0" borderId="0" xfId="0" applyNumberFormat="1" applyFont="1"/>
    <xf numFmtId="0" fontId="0" fillId="8" borderId="0" xfId="0" applyFill="1" applyAlignment="1">
      <alignment horizontal="center"/>
    </xf>
    <xf numFmtId="0" fontId="0" fillId="8" borderId="0" xfId="0" applyFill="1"/>
    <xf numFmtId="0" fontId="0" fillId="0" borderId="0" xfId="0" quotePrefix="1" applyAlignment="1">
      <alignment wrapText="1"/>
    </xf>
    <xf numFmtId="1" fontId="4" fillId="9" borderId="0" xfId="0" applyNumberFormat="1" applyFont="1" applyFill="1"/>
    <xf numFmtId="1" fontId="4" fillId="10" borderId="0" xfId="0" applyNumberFormat="1" applyFont="1" applyFill="1"/>
    <xf numFmtId="1" fontId="4" fillId="2" borderId="0" xfId="0" applyNumberFormat="1" applyFont="1" applyFill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670869</xdr:colOff>
      <xdr:row>11</xdr:row>
      <xdr:rowOff>0</xdr:rowOff>
    </xdr:from>
    <xdr:to>
      <xdr:col>3</xdr:col>
      <xdr:colOff>327913</xdr:colOff>
      <xdr:row>11</xdr:row>
      <xdr:rowOff>0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1725946" y="2487156"/>
          <a:ext cx="35310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298938</xdr:colOff>
      <xdr:row>0</xdr:row>
      <xdr:rowOff>205154</xdr:rowOff>
    </xdr:from>
    <xdr:to>
      <xdr:col>5</xdr:col>
      <xdr:colOff>1494692</xdr:colOff>
      <xdr:row>19</xdr:row>
      <xdr:rowOff>41031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869830" y="205154"/>
          <a:ext cx="2872154" cy="3387969"/>
        </a:xfrm>
        <a:prstGeom prst="roundRect">
          <a:avLst>
            <a:gd name="adj" fmla="val 11873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1467308</xdr:colOff>
      <xdr:row>1</xdr:row>
      <xdr:rowOff>127154</xdr:rowOff>
    </xdr:from>
    <xdr:to>
      <xdr:col>5</xdr:col>
      <xdr:colOff>1800960</xdr:colOff>
      <xdr:row>5</xdr:row>
      <xdr:rowOff>22260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5079481" y="412904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167054</xdr:colOff>
      <xdr:row>0</xdr:row>
      <xdr:rowOff>131884</xdr:rowOff>
    </xdr:from>
    <xdr:to>
      <xdr:col>6</xdr:col>
      <xdr:colOff>879</xdr:colOff>
      <xdr:row>19</xdr:row>
      <xdr:rowOff>82062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C63CA98-20BF-F6B3-3589-05F692256051}"/>
            </a:ext>
          </a:extLst>
        </xdr:cNvPr>
        <xdr:cNvSpPr/>
      </xdr:nvSpPr>
      <xdr:spPr>
        <a:xfrm>
          <a:off x="1737946" y="131884"/>
          <a:ext cx="3133871" cy="3502270"/>
        </a:xfrm>
        <a:prstGeom prst="round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153: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table includes two columns, From and To, where each row represents a range of dates. Some of these ranges may overlap with others. 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consecutive or overlapping date ranges and provide distinct, combined ranges.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Example:</a:t>
          </a:r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As the first two rows overlap, they can be merged into a single range.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670869</xdr:colOff>
      <xdr:row>11</xdr:row>
      <xdr:rowOff>0</xdr:rowOff>
    </xdr:from>
    <xdr:to>
      <xdr:col>3</xdr:col>
      <xdr:colOff>327913</xdr:colOff>
      <xdr:row>11</xdr:row>
      <xdr:rowOff>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73D5F717-F8F1-4A1E-9E03-D1B367874D9F}"/>
            </a:ext>
          </a:extLst>
        </xdr:cNvPr>
        <xdr:cNvSpPr/>
      </xdr:nvSpPr>
      <xdr:spPr>
        <a:xfrm>
          <a:off x="1570029" y="2110740"/>
          <a:ext cx="327604" cy="0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</xdr:col>
      <xdr:colOff>158262</xdr:colOff>
      <xdr:row>2</xdr:row>
      <xdr:rowOff>52754</xdr:rowOff>
    </xdr:from>
    <xdr:to>
      <xdr:col>16</xdr:col>
      <xdr:colOff>76200</xdr:colOff>
      <xdr:row>13</xdr:row>
      <xdr:rowOff>29308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8C9E2B5-03BA-1D7E-3DF5-C445BA971A2D}"/>
            </a:ext>
          </a:extLst>
        </xdr:cNvPr>
        <xdr:cNvSpPr txBox="1"/>
      </xdr:nvSpPr>
      <xdr:spPr>
        <a:xfrm>
          <a:off x="7121770" y="515816"/>
          <a:ext cx="4185138" cy="19753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kern="1200">
              <a:latin typeface="Consolas" panose="020B0609020204030204" pitchFamily="49" charset="0"/>
            </a:rPr>
            <a:t>I want to describe the algorithm. There is a</a:t>
          </a:r>
          <a:r>
            <a:rPr lang="en-US" sz="1000" kern="1200" baseline="0">
              <a:latin typeface="Consolas" panose="020B0609020204030204" pitchFamily="49" charset="0"/>
            </a:rPr>
            <a:t> lot of good stuff here.</a:t>
          </a:r>
        </a:p>
        <a:p>
          <a:endParaRPr lang="en-US" sz="1000" kern="1200" baseline="0">
            <a:latin typeface="Consolas" panose="020B0609020204030204" pitchFamily="49" charset="0"/>
          </a:endParaRPr>
        </a:p>
        <a:p>
          <a:pPr marL="274320" indent="-457200">
            <a:tabLst>
              <a:tab pos="274320" algn="l"/>
              <a:tab pos="548640" algn="l"/>
            </a:tabLst>
          </a:pPr>
          <a:r>
            <a:rPr lang="en-US" sz="1000" kern="1200" baseline="0">
              <a:latin typeface="Consolas" panose="020B0609020204030204" pitchFamily="49" charset="0"/>
            </a:rPr>
            <a:t>•	Grab each item in "to" (call x) list</a:t>
          </a:r>
        </a:p>
        <a:p>
          <a:pPr marL="274320" indent="-457200">
            <a:tabLst>
              <a:tab pos="274320" algn="l"/>
              <a:tab pos="548640" algn="l"/>
            </a:tabLst>
          </a:pPr>
          <a:r>
            <a:rPr lang="en-US" sz="1000" kern="1200">
              <a:latin typeface="Consolas" panose="020B0609020204030204" pitchFamily="49" charset="0"/>
            </a:rPr>
            <a:t>•	Look for item in "from"</a:t>
          </a:r>
          <a:r>
            <a:rPr lang="en-US" sz="1000" kern="1200" baseline="0">
              <a:latin typeface="Consolas" panose="020B0609020204030204" pitchFamily="49" charset="0"/>
            </a:rPr>
            <a:t> list just small or equal to "to" item</a:t>
          </a:r>
        </a:p>
        <a:p>
          <a:pPr marL="274320" indent="-457200">
            <a:tabLst>
              <a:tab pos="274320" algn="l"/>
              <a:tab pos="548640" algn="l"/>
            </a:tabLst>
          </a:pPr>
          <a:r>
            <a:rPr lang="en-US" sz="1000" kern="1200">
              <a:latin typeface="Consolas" panose="020B0609020204030204" pitchFamily="49" charset="0"/>
            </a:rPr>
            <a:t>•	if the "to" item corresponding to the "from"</a:t>
          </a:r>
          <a:r>
            <a:rPr lang="en-US" sz="1000" kern="1200" baseline="0">
              <a:latin typeface="Consolas" panose="020B0609020204030204" pitchFamily="49" charset="0"/>
            </a:rPr>
            <a:t> item is larger than x, replace x.</a:t>
          </a:r>
        </a:p>
        <a:p>
          <a:pPr marL="274320" indent="-457200">
            <a:tabLst>
              <a:tab pos="274320" algn="l"/>
              <a:tab pos="548640" algn="l"/>
            </a:tabLst>
          </a:pPr>
          <a:r>
            <a:rPr lang="en-US" sz="1000" kern="1200">
              <a:latin typeface="Consolas" panose="020B0609020204030204" pitchFamily="49" charset="0"/>
            </a:rPr>
            <a:t>•	iterate through all items to ensure</a:t>
          </a:r>
          <a:r>
            <a:rPr lang="en-US" sz="1000" kern="1200" baseline="0">
              <a:latin typeface="Consolas" panose="020B0609020204030204" pitchFamily="49" charset="0"/>
            </a:rPr>
            <a:t> I have found them all.</a:t>
          </a:r>
        </a:p>
        <a:p>
          <a:pPr marL="274320" indent="-457200">
            <a:tabLst>
              <a:tab pos="274320" algn="l"/>
              <a:tab pos="548640" algn="l"/>
            </a:tabLst>
          </a:pPr>
          <a:endParaRPr lang="en-US" sz="1000" kern="1200" baseline="0">
            <a:latin typeface="Consolas" panose="020B0609020204030204" pitchFamily="49" charset="0"/>
          </a:endParaRPr>
        </a:p>
        <a:p>
          <a:pPr marL="0" indent="0">
            <a:tabLst>
              <a:tab pos="274320" algn="l"/>
              <a:tab pos="548640" algn="l"/>
            </a:tabLst>
          </a:pPr>
          <a:r>
            <a:rPr lang="en-US" sz="1000" kern="1200">
              <a:solidFill>
                <a:schemeClr val="dk1"/>
              </a:solidFill>
              <a:latin typeface="Consolas" panose="020B0609020204030204" pitchFamily="49" charset="0"/>
              <a:ea typeface="+mn-ea"/>
              <a:cs typeface="+mn-cs"/>
            </a:rPr>
            <a:t>The accumulator is interesting in that it contains two pieces of information.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670869</xdr:colOff>
      <xdr:row>11</xdr:row>
      <xdr:rowOff>0</xdr:rowOff>
    </xdr:from>
    <xdr:to>
      <xdr:col>3</xdr:col>
      <xdr:colOff>327913</xdr:colOff>
      <xdr:row>11</xdr:row>
      <xdr:rowOff>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2CC85A4-F128-4534-B051-DAC6FC826AD2}"/>
            </a:ext>
          </a:extLst>
        </xdr:cNvPr>
        <xdr:cNvSpPr/>
      </xdr:nvSpPr>
      <xdr:spPr>
        <a:xfrm>
          <a:off x="1570029" y="2110740"/>
          <a:ext cx="327604" cy="0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1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431D435-C4D1-410B-A98E-E9A2E1D65AB5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opLeftCell="A3" zoomScale="130" zoomScaleNormal="130" workbookViewId="0">
      <selection activeCell="B7" sqref="B7:C7"/>
    </sheetView>
  </sheetViews>
  <sheetFormatPr defaultRowHeight="14.4" x14ac:dyDescent="0.3"/>
  <cols>
    <col min="1" max="1" width="3.109375" customWidth="1"/>
    <col min="2" max="2" width="10.6640625" style="4" customWidth="1"/>
    <col min="3" max="3" width="10.88671875" customWidth="1"/>
    <col min="4" max="5" width="12.21875" customWidth="1"/>
    <col min="6" max="6" width="23.6640625" customWidth="1"/>
    <col min="7" max="7" width="9.33203125" style="5" customWidth="1"/>
    <col min="8" max="8" width="9.33203125" customWidth="1"/>
  </cols>
  <sheetData>
    <row r="1" spans="1:13" s="6" customFormat="1" ht="22.5" customHeight="1" x14ac:dyDescent="0.3">
      <c r="B1" s="32" t="s">
        <v>0</v>
      </c>
      <c r="C1" s="33"/>
      <c r="E1"/>
      <c r="G1" s="34" t="s">
        <v>1</v>
      </c>
      <c r="H1" s="35"/>
      <c r="J1" s="6" t="s">
        <v>4</v>
      </c>
    </row>
    <row r="2" spans="1:13" s="2" customFormat="1" x14ac:dyDescent="0.3">
      <c r="B2" s="12" t="s">
        <v>2</v>
      </c>
      <c r="C2" s="13" t="s">
        <v>3</v>
      </c>
      <c r="D2" s="3"/>
      <c r="E2"/>
      <c r="G2" s="12" t="s">
        <v>2</v>
      </c>
      <c r="H2" s="13" t="s">
        <v>3</v>
      </c>
    </row>
    <row r="3" spans="1:13" s="2" customFormat="1" x14ac:dyDescent="0.3">
      <c r="B3" s="14">
        <v>45292</v>
      </c>
      <c r="C3" s="15">
        <v>45312</v>
      </c>
      <c r="D3" s="7"/>
      <c r="E3"/>
      <c r="G3" s="14">
        <v>45292</v>
      </c>
      <c r="H3" s="16">
        <v>45316</v>
      </c>
      <c r="I3" s="9"/>
      <c r="J3" s="9"/>
      <c r="K3" s="9"/>
      <c r="L3" s="7"/>
    </row>
    <row r="4" spans="1:13" s="2" customFormat="1" x14ac:dyDescent="0.3">
      <c r="B4" s="11">
        <v>45309</v>
      </c>
      <c r="C4" s="16">
        <v>45316</v>
      </c>
      <c r="D4" s="7"/>
      <c r="E4"/>
      <c r="G4" s="10">
        <v>45318</v>
      </c>
      <c r="H4" s="17">
        <v>45361</v>
      </c>
      <c r="I4" s="9"/>
      <c r="J4" s="9"/>
      <c r="K4" s="9"/>
      <c r="L4" s="7"/>
    </row>
    <row r="5" spans="1:13" s="2" customFormat="1" x14ac:dyDescent="0.3">
      <c r="B5" s="10">
        <v>45318</v>
      </c>
      <c r="C5" s="17">
        <v>45356</v>
      </c>
      <c r="D5" s="7"/>
      <c r="E5"/>
      <c r="G5" s="18">
        <v>45390</v>
      </c>
      <c r="H5" s="20">
        <v>45403</v>
      </c>
      <c r="I5" s="9"/>
      <c r="J5" s="9"/>
      <c r="K5" s="9"/>
      <c r="L5" s="7"/>
    </row>
    <row r="6" spans="1:13" s="2" customFormat="1" x14ac:dyDescent="0.3">
      <c r="B6" s="10">
        <v>45349</v>
      </c>
      <c r="C6" s="17">
        <v>45352</v>
      </c>
      <c r="D6" s="7"/>
      <c r="E6"/>
      <c r="G6" s="23">
        <v>45405</v>
      </c>
      <c r="H6" s="24">
        <v>45408</v>
      </c>
      <c r="I6" s="9"/>
      <c r="J6" s="9"/>
      <c r="K6" s="9"/>
      <c r="L6" s="7"/>
    </row>
    <row r="7" spans="1:13" s="2" customFormat="1" x14ac:dyDescent="0.3">
      <c r="B7" s="10">
        <v>45355</v>
      </c>
      <c r="C7" s="17">
        <v>45361</v>
      </c>
      <c r="D7" s="7"/>
      <c r="E7"/>
      <c r="G7" s="5"/>
      <c r="H7"/>
    </row>
    <row r="8" spans="1:13" s="2" customFormat="1" x14ac:dyDescent="0.3">
      <c r="B8" s="10">
        <v>45357</v>
      </c>
      <c r="C8" s="17">
        <v>45359</v>
      </c>
      <c r="D8" s="7"/>
      <c r="E8" s="7"/>
      <c r="F8"/>
      <c r="G8" s="5"/>
      <c r="H8"/>
      <c r="I8"/>
      <c r="J8"/>
      <c r="K8"/>
      <c r="L8"/>
    </row>
    <row r="9" spans="1:13" s="2" customFormat="1" x14ac:dyDescent="0.3">
      <c r="B9" s="18">
        <v>45390</v>
      </c>
      <c r="C9" s="19">
        <v>45392</v>
      </c>
      <c r="D9" s="7"/>
      <c r="E9" s="7"/>
      <c r="F9"/>
      <c r="G9" s="5"/>
      <c r="H9"/>
      <c r="I9"/>
      <c r="J9"/>
      <c r="K9"/>
      <c r="L9"/>
    </row>
    <row r="10" spans="1:13" s="2" customFormat="1" x14ac:dyDescent="0.3">
      <c r="B10" s="18">
        <v>45391</v>
      </c>
      <c r="C10" s="20">
        <v>45403</v>
      </c>
      <c r="D10" s="7"/>
      <c r="E10" s="7"/>
      <c r="F10"/>
      <c r="G10" s="5"/>
      <c r="H10"/>
      <c r="I10"/>
      <c r="J10"/>
      <c r="K10"/>
      <c r="L10"/>
    </row>
    <row r="11" spans="1:13" s="2" customFormat="1" x14ac:dyDescent="0.3">
      <c r="B11" s="21">
        <v>45405</v>
      </c>
      <c r="C11" s="22">
        <v>45408</v>
      </c>
      <c r="D11" s="7"/>
      <c r="E11" s="7"/>
      <c r="F11"/>
      <c r="G11" s="5"/>
      <c r="H11"/>
      <c r="I11"/>
      <c r="J11"/>
      <c r="K11"/>
      <c r="L11"/>
    </row>
    <row r="12" spans="1:13" s="2" customFormat="1" x14ac:dyDescent="0.3">
      <c r="B12" s="4"/>
      <c r="C12"/>
      <c r="D12" s="7"/>
      <c r="E12" s="8"/>
      <c r="F12"/>
      <c r="G12" s="5"/>
      <c r="H12"/>
      <c r="I12"/>
      <c r="J12"/>
      <c r="K12"/>
      <c r="L12"/>
      <c r="M12"/>
    </row>
    <row r="13" spans="1:13" x14ac:dyDescent="0.3">
      <c r="D13" s="7"/>
      <c r="E13" s="8"/>
    </row>
    <row r="14" spans="1:13" x14ac:dyDescent="0.3">
      <c r="D14" s="7"/>
      <c r="E14" s="8"/>
    </row>
    <row r="15" spans="1:13" x14ac:dyDescent="0.3">
      <c r="A15" s="1"/>
      <c r="D15" s="7"/>
      <c r="E15" s="8"/>
    </row>
    <row r="16" spans="1:13" x14ac:dyDescent="0.3">
      <c r="A16" s="1"/>
      <c r="D16" s="7"/>
      <c r="E16" s="8"/>
    </row>
    <row r="17" spans="1:13" x14ac:dyDescent="0.3">
      <c r="A17" s="1"/>
      <c r="D17" s="7"/>
      <c r="E17" s="8"/>
    </row>
    <row r="18" spans="1:13" x14ac:dyDescent="0.3">
      <c r="A18" s="1"/>
      <c r="D18" s="7"/>
      <c r="E18" s="8"/>
    </row>
    <row r="19" spans="1:13" x14ac:dyDescent="0.3">
      <c r="A19" s="1"/>
      <c r="D19" s="7"/>
      <c r="E19" s="8"/>
    </row>
    <row r="20" spans="1:13" x14ac:dyDescent="0.3">
      <c r="A20" s="1"/>
      <c r="D20" s="7"/>
      <c r="E20" s="1"/>
    </row>
    <row r="21" spans="1:13" x14ac:dyDescent="0.3">
      <c r="A21" s="1"/>
      <c r="D21" s="7"/>
      <c r="E21" s="1"/>
    </row>
    <row r="22" spans="1:13" x14ac:dyDescent="0.3">
      <c r="A22" s="1"/>
      <c r="D22" s="7"/>
      <c r="E22" s="1"/>
      <c r="M22" s="2"/>
    </row>
    <row r="23" spans="1:13" x14ac:dyDescent="0.3">
      <c r="A23" s="1"/>
      <c r="D23" s="7"/>
      <c r="E23" s="1"/>
    </row>
    <row r="24" spans="1:13" x14ac:dyDescent="0.3">
      <c r="D24" s="7"/>
      <c r="E24" s="1"/>
    </row>
    <row r="25" spans="1:13" x14ac:dyDescent="0.3">
      <c r="D25" s="7"/>
      <c r="E25" s="1"/>
    </row>
    <row r="26" spans="1:13" x14ac:dyDescent="0.3">
      <c r="D26" s="7"/>
    </row>
  </sheetData>
  <sortState xmlns:xlrd2="http://schemas.microsoft.com/office/spreadsheetml/2017/richdata2" ref="G3:H6">
    <sortCondition ref="G3:G6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B3065-D588-4473-9F4F-1425B193655B}">
  <dimension ref="A1:N38"/>
  <sheetViews>
    <sheetView tabSelected="1" zoomScale="130" zoomScaleNormal="130" workbookViewId="0">
      <selection activeCell="D2" sqref="D2"/>
    </sheetView>
  </sheetViews>
  <sheetFormatPr defaultRowHeight="14.4" x14ac:dyDescent="0.3"/>
  <cols>
    <col min="1" max="1" width="3.109375" customWidth="1"/>
    <col min="2" max="2" width="10.6640625" style="4" customWidth="1"/>
    <col min="3" max="3" width="11.33203125" customWidth="1"/>
    <col min="4" max="5" width="12.21875" customWidth="1"/>
    <col min="6" max="6" width="6.5546875" bestFit="1" customWidth="1"/>
    <col min="7" max="7" width="23.6640625" customWidth="1"/>
    <col min="8" max="8" width="11.33203125" style="5" customWidth="1"/>
    <col min="9" max="9" width="10.33203125" bestFit="1" customWidth="1"/>
    <col min="10" max="10" width="14" customWidth="1"/>
  </cols>
  <sheetData>
    <row r="1" spans="1:14" s="6" customFormat="1" ht="22.5" customHeight="1" x14ac:dyDescent="0.3">
      <c r="B1" s="32" t="s">
        <v>0</v>
      </c>
      <c r="C1" s="33"/>
      <c r="E1"/>
      <c r="H1" s="34" t="s">
        <v>1</v>
      </c>
      <c r="I1" s="35"/>
      <c r="K1" s="6" t="s">
        <v>4</v>
      </c>
    </row>
    <row r="2" spans="1:14" s="2" customFormat="1" x14ac:dyDescent="0.3">
      <c r="B2" s="12" t="s">
        <v>2</v>
      </c>
      <c r="C2" s="13" t="s">
        <v>3</v>
      </c>
      <c r="D2" s="3"/>
      <c r="E2"/>
      <c r="H2" s="12" t="s">
        <v>2</v>
      </c>
      <c r="I2" s="13" t="s">
        <v>3</v>
      </c>
    </row>
    <row r="3" spans="1:14" s="2" customFormat="1" x14ac:dyDescent="0.3">
      <c r="B3" s="14">
        <v>45292</v>
      </c>
      <c r="C3" s="15">
        <v>45312</v>
      </c>
      <c r="D3" s="7"/>
      <c r="E3" s="29" cm="1">
        <f t="array" ref="E3:F10">B3:C10</f>
        <v>45292</v>
      </c>
      <c r="F3" s="30">
        <v>45312</v>
      </c>
      <c r="G3" s="25"/>
      <c r="H3" s="14">
        <v>45292</v>
      </c>
      <c r="I3" s="16">
        <v>45316</v>
      </c>
      <c r="J3" s="9"/>
      <c r="K3" s="9"/>
      <c r="L3" s="9"/>
      <c r="M3" s="7"/>
    </row>
    <row r="4" spans="1:14" s="2" customFormat="1" x14ac:dyDescent="0.3">
      <c r="B4" s="11">
        <v>45309</v>
      </c>
      <c r="C4" s="16">
        <v>45316</v>
      </c>
      <c r="D4" s="7"/>
      <c r="E4" s="25">
        <v>45309</v>
      </c>
      <c r="F4" s="25">
        <v>45316</v>
      </c>
      <c r="G4" s="25"/>
      <c r="H4" s="10">
        <v>45318</v>
      </c>
      <c r="I4" s="17">
        <v>45361</v>
      </c>
      <c r="J4" s="9"/>
      <c r="K4" s="9"/>
      <c r="L4" s="9"/>
      <c r="M4" s="7"/>
    </row>
    <row r="5" spans="1:14" s="2" customFormat="1" x14ac:dyDescent="0.3">
      <c r="B5" s="10">
        <v>45311</v>
      </c>
      <c r="C5" s="17">
        <v>45356</v>
      </c>
      <c r="D5" s="7"/>
      <c r="E5" s="25">
        <v>45311</v>
      </c>
      <c r="F5" s="25">
        <v>45356</v>
      </c>
      <c r="G5" s="25"/>
      <c r="H5" s="18">
        <v>45390</v>
      </c>
      <c r="I5" s="20">
        <v>45403</v>
      </c>
      <c r="J5" s="9"/>
      <c r="K5" s="9"/>
      <c r="L5" s="9"/>
      <c r="M5" s="7"/>
    </row>
    <row r="6" spans="1:14" s="2" customFormat="1" x14ac:dyDescent="0.3">
      <c r="B6" s="10">
        <v>45349</v>
      </c>
      <c r="C6" s="17">
        <v>45352</v>
      </c>
      <c r="D6" s="7"/>
      <c r="E6" s="25">
        <v>45349</v>
      </c>
      <c r="F6" s="25">
        <v>45352</v>
      </c>
      <c r="G6" s="25"/>
      <c r="H6" s="23">
        <v>45405</v>
      </c>
      <c r="I6" s="24">
        <v>45408</v>
      </c>
      <c r="J6" s="9"/>
      <c r="K6" s="9"/>
      <c r="L6" s="9"/>
      <c r="M6" s="7"/>
    </row>
    <row r="7" spans="1:14" s="2" customFormat="1" x14ac:dyDescent="0.3">
      <c r="B7" s="10">
        <v>45355</v>
      </c>
      <c r="C7" s="17">
        <v>45361</v>
      </c>
      <c r="D7" s="7"/>
      <c r="E7" s="31">
        <v>45355</v>
      </c>
      <c r="F7" s="25">
        <v>45361</v>
      </c>
      <c r="G7" s="25"/>
      <c r="H7" s="5"/>
      <c r="I7"/>
    </row>
    <row r="8" spans="1:14" s="2" customFormat="1" x14ac:dyDescent="0.3">
      <c r="B8" s="10">
        <v>45357</v>
      </c>
      <c r="C8" s="17">
        <v>45359</v>
      </c>
      <c r="D8" s="7"/>
      <c r="E8" s="25">
        <v>45357</v>
      </c>
      <c r="F8" s="25">
        <v>45359</v>
      </c>
      <c r="G8" s="25"/>
      <c r="H8" s="5"/>
      <c r="I8"/>
      <c r="J8"/>
      <c r="K8"/>
      <c r="L8"/>
      <c r="M8"/>
    </row>
    <row r="9" spans="1:14" s="2" customFormat="1" x14ac:dyDescent="0.3">
      <c r="B9" s="18">
        <v>45390</v>
      </c>
      <c r="C9" s="19">
        <v>45392</v>
      </c>
      <c r="D9" s="7"/>
      <c r="E9" s="25">
        <v>45390</v>
      </c>
      <c r="F9" s="25">
        <v>45392</v>
      </c>
      <c r="G9" s="25"/>
      <c r="H9" s="5"/>
      <c r="I9"/>
      <c r="J9"/>
      <c r="K9"/>
      <c r="L9"/>
      <c r="M9"/>
    </row>
    <row r="10" spans="1:14" s="2" customFormat="1" x14ac:dyDescent="0.3">
      <c r="B10" s="18">
        <v>45391</v>
      </c>
      <c r="C10" s="20">
        <v>45403</v>
      </c>
      <c r="D10" s="7"/>
      <c r="E10" s="25">
        <v>45391</v>
      </c>
      <c r="F10" s="25">
        <v>45403</v>
      </c>
      <c r="G10" s="25"/>
      <c r="H10" s="5"/>
      <c r="I10"/>
      <c r="J10"/>
      <c r="K10"/>
      <c r="L10"/>
      <c r="M10"/>
    </row>
    <row r="11" spans="1:14" s="2" customFormat="1" x14ac:dyDescent="0.3">
      <c r="B11" s="21">
        <v>45405</v>
      </c>
      <c r="C11" s="22">
        <v>45408</v>
      </c>
      <c r="D11" s="7"/>
      <c r="E11" s="25"/>
      <c r="F11" s="25">
        <v>45408</v>
      </c>
      <c r="G11" s="25"/>
      <c r="H11" s="5"/>
      <c r="I11"/>
      <c r="J11"/>
      <c r="K11"/>
      <c r="L11"/>
      <c r="M11"/>
    </row>
    <row r="12" spans="1:14" s="2" customFormat="1" x14ac:dyDescent="0.3">
      <c r="B12" s="4"/>
      <c r="C12"/>
      <c r="D12" s="7"/>
      <c r="E12" s="8"/>
      <c r="F12"/>
      <c r="G12"/>
      <c r="H12" s="5"/>
      <c r="I12"/>
      <c r="J12"/>
      <c r="K12"/>
      <c r="L12"/>
      <c r="M12"/>
      <c r="N12"/>
    </row>
    <row r="13" spans="1:14" x14ac:dyDescent="0.3">
      <c r="D13" s="7"/>
      <c r="E13" s="8"/>
    </row>
    <row r="14" spans="1:14" x14ac:dyDescent="0.3">
      <c r="B14" s="14" cm="1">
        <f t="array" aca="1" ref="B14:C17" ca="1">0 +
    _xlfn.TEXTSPLIT(
        _xlfn.TEXTAFTER(
            "|" &amp;
                _xlfn.UNIQUE(
                    _xlfn.SCAN(
                        "00001|00001",
                        C3:C11,
                        _xlfn.LAMBDA(_xlpm.a,_xlpm.x,
                            _xlfn.LET(
                                _xlpm.d, _xlfn.XLOOKUP(_xlpm.x, B3:B11, C3:C11, , -1),
                                IF(_xlpm.d &gt; 0 + RIGHT(_xlpm.a, 5), OFFSET(_xlpm.x, , -1) &amp; "|" &amp; _xlpm.d, _xlpm.a)
                            )
                        )
                    )
                ),
            "|",
            {1,2}
        ),
        "|"
    )</f>
        <v>45292</v>
      </c>
      <c r="C14" s="16">
        <f ca="1"/>
        <v>45356</v>
      </c>
      <c r="D14" s="7"/>
      <c r="E14" s="8" t="str" cm="1">
        <f t="array" aca="1" ref="E14:E22" ca="1">_xlfn.SCAN(
                        "00001|00001",
                        C3:C11,
                        _xlfn.LAMBDA(_xlpm.a,_xlpm.x,
                            _xlfn.LET(
                                _xlpm.d, _xlfn.XLOOKUP(_xlpm.x, B3:B11, C3:C11, , -1),
                                IF(_xlpm.d &gt; 0 + RIGHT(_xlpm.a, 5), OFFSET(_xlpm.x, , -1) &amp; "|" &amp; _xlpm.d, _xlpm.a)
                            )
                        )
                    )</f>
        <v>45292|45356</v>
      </c>
      <c r="G14" t="str" cm="1">
        <f t="array" aca="1" ref="G14:G17" ca="1">"|"&amp;_xlfn.UNIQUE(_xlfn.ANCHORARRAY(E14))</f>
        <v>|45292|45356</v>
      </c>
      <c r="H14" s="5" t="str" cm="1">
        <f t="array" aca="1" ref="H14:I17" ca="1">_xlfn.TEXTSPLIT(_xlfn.TEXTAFTER(_xlfn.ANCHORARRAY(G14),"|",{1,2}),"|")</f>
        <v>45292</v>
      </c>
      <c r="I14" t="str">
        <f ca="1"/>
        <v>45356</v>
      </c>
    </row>
    <row r="15" spans="1:14" x14ac:dyDescent="0.3">
      <c r="A15" s="1"/>
      <c r="B15" s="10">
        <f ca="1"/>
        <v>45311</v>
      </c>
      <c r="C15" s="17">
        <f ca="1"/>
        <v>45361</v>
      </c>
      <c r="D15" s="7"/>
      <c r="E15" s="8" t="str">
        <f ca="1"/>
        <v>45292|45356</v>
      </c>
      <c r="G15" t="str">
        <f ca="1"/>
        <v>|45311|45361</v>
      </c>
      <c r="H15" s="5" t="str">
        <f ca="1"/>
        <v>45311</v>
      </c>
      <c r="I15" t="str">
        <f ca="1"/>
        <v>45361</v>
      </c>
    </row>
    <row r="16" spans="1:14" x14ac:dyDescent="0.3">
      <c r="A16" s="1"/>
      <c r="B16" s="18">
        <f ca="1"/>
        <v>45390</v>
      </c>
      <c r="C16" s="20">
        <f ca="1"/>
        <v>45403</v>
      </c>
      <c r="D16" s="7"/>
      <c r="E16" s="8" t="str">
        <f ca="1"/>
        <v>45311|45361</v>
      </c>
      <c r="G16" t="str">
        <f ca="1"/>
        <v>|45390|45403</v>
      </c>
      <c r="H16" s="5" t="str">
        <f ca="1"/>
        <v>45390</v>
      </c>
      <c r="I16" t="str">
        <f ca="1"/>
        <v>45403</v>
      </c>
    </row>
    <row r="17" spans="1:14" x14ac:dyDescent="0.3">
      <c r="A17" s="1"/>
      <c r="B17" s="23">
        <f ca="1"/>
        <v>45405</v>
      </c>
      <c r="C17" s="24">
        <f ca="1"/>
        <v>45408</v>
      </c>
      <c r="D17" s="7"/>
      <c r="E17" s="8" t="str">
        <f ca="1"/>
        <v>45311|45361</v>
      </c>
      <c r="G17" t="str">
        <f ca="1"/>
        <v>|45405|45408</v>
      </c>
      <c r="H17" s="5" t="str">
        <f ca="1"/>
        <v>45405</v>
      </c>
      <c r="I17" t="str">
        <f ca="1"/>
        <v>45408</v>
      </c>
    </row>
    <row r="18" spans="1:14" x14ac:dyDescent="0.3">
      <c r="A18" s="1"/>
      <c r="D18" s="7"/>
      <c r="E18" s="8" t="str">
        <f ca="1"/>
        <v>45311|45361</v>
      </c>
    </row>
    <row r="19" spans="1:14" x14ac:dyDescent="0.3">
      <c r="A19" s="1"/>
      <c r="B19" s="26">
        <v>45292</v>
      </c>
      <c r="C19" s="27">
        <v>45316</v>
      </c>
      <c r="D19" s="7"/>
      <c r="E19" s="8" t="str">
        <f ca="1"/>
        <v>45311|45361</v>
      </c>
    </row>
    <row r="20" spans="1:14" x14ac:dyDescent="0.3">
      <c r="A20" s="1"/>
      <c r="B20" s="26">
        <v>45318</v>
      </c>
      <c r="C20" s="27">
        <v>45361</v>
      </c>
      <c r="D20" s="7"/>
      <c r="E20" s="1" t="str">
        <f ca="1"/>
        <v>45390|45403</v>
      </c>
      <c r="G20" t="str" cm="1">
        <f t="array" aca="1" ref="G20:G23" ca="1">_xlfn.UNIQUE(_xlfn.ANCHORARRAY(E14))</f>
        <v>45292|45356</v>
      </c>
      <c r="H20" s="5" cm="1">
        <f t="array" aca="1" ref="H20:I23" ca="1">_xlfn.DROP(_xlfn.REDUCE("",_xlfn.ANCHORARRAY(G20),_xlfn.LAMBDA(_xlpm.a,_xlpm.v,_xlfn.VSTACK(_xlpm.a,_xlfn.TEXTSPLIT(_xlpm.v,"|")))),1)+0</f>
        <v>45292</v>
      </c>
      <c r="I20">
        <f ca="1"/>
        <v>45356</v>
      </c>
      <c r="K20" t="b" cm="1">
        <f t="array" aca="1" ref="K20:L23" ca="1">_xlfn.ANCHORARRAY(H20)=_xlfn.ANCHORARRAY(B14)</f>
        <v>1</v>
      </c>
      <c r="L20" t="b">
        <f ca="1"/>
        <v>1</v>
      </c>
    </row>
    <row r="21" spans="1:14" x14ac:dyDescent="0.3">
      <c r="A21" s="1"/>
      <c r="B21" s="26">
        <v>45390</v>
      </c>
      <c r="C21" s="27">
        <v>45403</v>
      </c>
      <c r="D21" s="7"/>
      <c r="E21" s="1" t="str">
        <f ca="1"/>
        <v>45390|45403</v>
      </c>
      <c r="G21" t="str">
        <f ca="1"/>
        <v>45311|45361</v>
      </c>
      <c r="H21" s="5">
        <f ca="1"/>
        <v>45311</v>
      </c>
      <c r="I21">
        <f ca="1"/>
        <v>45361</v>
      </c>
      <c r="K21" t="b">
        <f ca="1"/>
        <v>1</v>
      </c>
      <c r="L21" t="b">
        <f ca="1"/>
        <v>1</v>
      </c>
    </row>
    <row r="22" spans="1:14" x14ac:dyDescent="0.3">
      <c r="A22" s="1"/>
      <c r="B22" s="26">
        <v>45405</v>
      </c>
      <c r="C22" s="27">
        <v>45408</v>
      </c>
      <c r="D22" s="7"/>
      <c r="E22" s="1" t="str">
        <f ca="1"/>
        <v>45405|45408</v>
      </c>
      <c r="G22" t="str">
        <f ca="1"/>
        <v>45390|45403</v>
      </c>
      <c r="H22" s="5">
        <f ca="1"/>
        <v>45390</v>
      </c>
      <c r="I22">
        <f ca="1"/>
        <v>45403</v>
      </c>
      <c r="K22" t="b">
        <f ca="1"/>
        <v>1</v>
      </c>
      <c r="L22" t="b">
        <f ca="1"/>
        <v>1</v>
      </c>
      <c r="N22" s="2"/>
    </row>
    <row r="23" spans="1:14" x14ac:dyDescent="0.3">
      <c r="A23" s="1"/>
      <c r="D23" s="7"/>
      <c r="E23" s="1"/>
      <c r="G23" t="str">
        <f ca="1"/>
        <v>45405|45408</v>
      </c>
      <c r="H23" s="5">
        <f ca="1"/>
        <v>45405</v>
      </c>
      <c r="I23">
        <f ca="1"/>
        <v>45408</v>
      </c>
      <c r="K23" t="b">
        <f ca="1"/>
        <v>1</v>
      </c>
      <c r="L23" t="b">
        <f ca="1"/>
        <v>1</v>
      </c>
    </row>
    <row r="24" spans="1:14" x14ac:dyDescent="0.3">
      <c r="D24" s="7"/>
      <c r="E24" s="1"/>
    </row>
    <row r="25" spans="1:14" x14ac:dyDescent="0.3">
      <c r="D25" s="7"/>
      <c r="E25" s="1"/>
      <c r="G25" s="1">
        <f>_xlfn.XLOOKUP(C5,B3:B11,C3:C11,,-1)</f>
        <v>45361</v>
      </c>
    </row>
    <row r="26" spans="1:14" x14ac:dyDescent="0.3">
      <c r="D26" s="7"/>
      <c r="E26" cm="1">
        <f t="array" ref="E26:E34">_xlfn.XLOOKUP(C3:C11,B3:B11,C3:C11,,-1)</f>
        <v>45356</v>
      </c>
      <c r="G26" s="1">
        <f>_xlfn.XLOOKUP(C6,B3:B11,C3:C11,,-1)</f>
        <v>45352</v>
      </c>
      <c r="H26" s="5" t="str" cm="1">
        <f t="array" aca="1" ref="H26:H34" ca="1">_xlfn.SCAN(
                        "00001|00001",
                        C3:C11,
                        _xlfn.LAMBDA(_xlpm.a,_xlpm.x,
                            _xlfn.LET(
                                _xlpm.d, _xlfn.XLOOKUP(_xlpm.x, B3:B11, C3:C11, , -1),
                                IF(_xlpm.d &gt; 0 + RIGHT(_xlpm.a, 5), OFFSET(_xlpm.x, , -1) &amp; "|" &amp; _xlpm.d, _xlpm.a)
                            )
                        )
                    )</f>
        <v>45292|45356</v>
      </c>
      <c r="I26" s="1" cm="1">
        <f t="array" aca="1" ref="I26:J26" ca="1">_xlfn.TEXTSPLIT(H26,"|")+0</f>
        <v>45292</v>
      </c>
      <c r="J26" s="1">
        <f ca="1"/>
        <v>45356</v>
      </c>
    </row>
    <row r="27" spans="1:14" x14ac:dyDescent="0.3">
      <c r="E27">
        <v>45356</v>
      </c>
      <c r="G27" s="1">
        <f>_xlfn.XLOOKUP(C7,B3:B11,C3:C11,,-1)</f>
        <v>45359</v>
      </c>
      <c r="H27" s="5" t="str">
        <f ca="1"/>
        <v>45292|45356</v>
      </c>
      <c r="I27" s="1" cm="1">
        <f t="array" aca="1" ref="I27:J27" ca="1">_xlfn.TEXTSPLIT(H27,"|")+0</f>
        <v>45292</v>
      </c>
      <c r="J27" s="1">
        <f ca="1"/>
        <v>45356</v>
      </c>
    </row>
    <row r="28" spans="1:14" x14ac:dyDescent="0.3">
      <c r="E28">
        <v>45361</v>
      </c>
      <c r="H28" s="5" t="str">
        <f ca="1"/>
        <v>45311|45361</v>
      </c>
      <c r="I28" s="1" cm="1">
        <f t="array" aca="1" ref="I28:J28" ca="1">_xlfn.TEXTSPLIT(H28,"|")+0</f>
        <v>45311</v>
      </c>
      <c r="J28" s="1">
        <f ca="1"/>
        <v>45361</v>
      </c>
    </row>
    <row r="29" spans="1:14" x14ac:dyDescent="0.3">
      <c r="E29">
        <v>45352</v>
      </c>
      <c r="H29" s="5" t="str">
        <f ca="1"/>
        <v>45311|45361</v>
      </c>
      <c r="I29" s="1" cm="1">
        <f t="array" aca="1" ref="I29:J29" ca="1">_xlfn.TEXTSPLIT(H29,"|")+0</f>
        <v>45311</v>
      </c>
      <c r="J29" s="1">
        <f ca="1"/>
        <v>45361</v>
      </c>
    </row>
    <row r="30" spans="1:14" x14ac:dyDescent="0.3">
      <c r="E30">
        <v>45359</v>
      </c>
      <c r="H30" s="5" t="str">
        <f ca="1"/>
        <v>45311|45361</v>
      </c>
      <c r="I30" s="1" cm="1">
        <f t="array" aca="1" ref="I30:J30" ca="1">_xlfn.TEXTSPLIT(H30,"|")+0</f>
        <v>45311</v>
      </c>
      <c r="J30" s="1">
        <f ca="1"/>
        <v>45361</v>
      </c>
    </row>
    <row r="31" spans="1:14" x14ac:dyDescent="0.3">
      <c r="E31">
        <v>45359</v>
      </c>
      <c r="H31" s="5" t="str">
        <f ca="1"/>
        <v>45311|45361</v>
      </c>
      <c r="I31" s="1" cm="1">
        <f t="array" aca="1" ref="I31:J31" ca="1">_xlfn.TEXTSPLIT(H31,"|")+0</f>
        <v>45311</v>
      </c>
      <c r="J31" s="1">
        <f ca="1"/>
        <v>45361</v>
      </c>
    </row>
    <row r="32" spans="1:14" x14ac:dyDescent="0.3">
      <c r="E32">
        <v>45403</v>
      </c>
      <c r="H32" s="5" t="str">
        <f ca="1"/>
        <v>45390|45403</v>
      </c>
      <c r="I32" s="1" cm="1">
        <f t="array" aca="1" ref="I32:J32" ca="1">_xlfn.TEXTSPLIT(H32,"|")+0</f>
        <v>45390</v>
      </c>
      <c r="J32" s="1">
        <f ca="1"/>
        <v>45403</v>
      </c>
    </row>
    <row r="33" spans="5:10" x14ac:dyDescent="0.3">
      <c r="E33">
        <v>45403</v>
      </c>
      <c r="H33" s="5" t="str">
        <f ca="1"/>
        <v>45390|45403</v>
      </c>
      <c r="I33" s="1" cm="1">
        <f t="array" aca="1" ref="I33:J33" ca="1">_xlfn.TEXTSPLIT(H33,"|")+0</f>
        <v>45390</v>
      </c>
      <c r="J33" s="1">
        <f ca="1"/>
        <v>45403</v>
      </c>
    </row>
    <row r="34" spans="5:10" x14ac:dyDescent="0.3">
      <c r="E34">
        <v>45408</v>
      </c>
      <c r="H34" s="5" t="str">
        <f ca="1"/>
        <v>45405|45408</v>
      </c>
      <c r="I34" s="1" cm="1">
        <f t="array" aca="1" ref="I34:J34" ca="1">_xlfn.TEXTSPLIT(H34,"|")+0</f>
        <v>45405</v>
      </c>
      <c r="J34" s="1">
        <f ca="1"/>
        <v>45408</v>
      </c>
    </row>
    <row r="35" spans="5:10" x14ac:dyDescent="0.3">
      <c r="I35" s="1" t="e" cm="1">
        <f t="array" ref="I35">_xlfn.TEXTSPLIT(H35,"|")+0</f>
        <v>#VALUE!</v>
      </c>
      <c r="J35" s="1"/>
    </row>
    <row r="36" spans="5:10" x14ac:dyDescent="0.3">
      <c r="I36" s="1" t="e" cm="1">
        <f t="array" ref="I36">_xlfn.TEXTSPLIT(H36,"|")+0</f>
        <v>#VALUE!</v>
      </c>
      <c r="J36" s="1"/>
    </row>
    <row r="37" spans="5:10" x14ac:dyDescent="0.3">
      <c r="I37" s="1" t="e" cm="1">
        <f t="array" ref="I37">_xlfn.TEXTSPLIT(H37,"|")+0</f>
        <v>#VALUE!</v>
      </c>
      <c r="J37" s="1"/>
    </row>
    <row r="38" spans="5:10" x14ac:dyDescent="0.3">
      <c r="I38" s="1" t="e" cm="1">
        <f t="array" ref="I38">_xlfn.TEXTSPLIT(H38,"|")+0</f>
        <v>#VALUE!</v>
      </c>
      <c r="J38" s="1"/>
    </row>
  </sheetData>
  <mergeCells count="2">
    <mergeCell ref="B1:C1"/>
    <mergeCell ref="H1:I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7DC3C-AC30-4EFD-A813-F6B9270CAC10}">
  <dimension ref="A1:M26"/>
  <sheetViews>
    <sheetView topLeftCell="A9" zoomScale="70" zoomScaleNormal="70" workbookViewId="0">
      <selection activeCell="J13" sqref="J13"/>
    </sheetView>
  </sheetViews>
  <sheetFormatPr defaultRowHeight="14.4" x14ac:dyDescent="0.3"/>
  <cols>
    <col min="1" max="1" width="3.109375" customWidth="1"/>
    <col min="2" max="2" width="10.6640625" style="4" customWidth="1"/>
    <col min="3" max="3" width="10.33203125" bestFit="1" customWidth="1"/>
    <col min="4" max="5" width="12.21875" customWidth="1"/>
    <col min="6" max="6" width="23.6640625" customWidth="1"/>
    <col min="7" max="7" width="10.33203125" style="5" bestFit="1" customWidth="1"/>
    <col min="8" max="8" width="10.33203125" bestFit="1" customWidth="1"/>
    <col min="10" max="10" width="11.5546875" customWidth="1"/>
  </cols>
  <sheetData>
    <row r="1" spans="1:13" s="6" customFormat="1" ht="22.5" customHeight="1" x14ac:dyDescent="0.3">
      <c r="B1" s="32" t="s">
        <v>0</v>
      </c>
      <c r="C1" s="33"/>
      <c r="E1"/>
      <c r="G1" s="34" t="s">
        <v>1</v>
      </c>
      <c r="H1" s="35"/>
      <c r="J1" s="6" t="s">
        <v>4</v>
      </c>
    </row>
    <row r="2" spans="1:13" s="2" customFormat="1" x14ac:dyDescent="0.3">
      <c r="B2" s="12" t="s">
        <v>2</v>
      </c>
      <c r="C2" s="13" t="s">
        <v>3</v>
      </c>
      <c r="D2" s="3"/>
      <c r="E2"/>
      <c r="G2" s="12" t="s">
        <v>2</v>
      </c>
      <c r="H2" s="13" t="s">
        <v>3</v>
      </c>
    </row>
    <row r="3" spans="1:13" s="2" customFormat="1" x14ac:dyDescent="0.3">
      <c r="B3" s="14">
        <v>45292</v>
      </c>
      <c r="C3" s="15">
        <v>45312</v>
      </c>
      <c r="D3" s="7"/>
      <c r="E3"/>
      <c r="G3" s="14">
        <v>45292</v>
      </c>
      <c r="H3" s="16">
        <v>45316</v>
      </c>
      <c r="I3" s="9"/>
      <c r="J3" s="9"/>
      <c r="K3" s="9"/>
      <c r="L3" s="7"/>
    </row>
    <row r="4" spans="1:13" s="2" customFormat="1" x14ac:dyDescent="0.3">
      <c r="B4" s="11">
        <v>45309</v>
      </c>
      <c r="C4" s="16">
        <v>45316</v>
      </c>
      <c r="D4" s="7"/>
      <c r="E4"/>
      <c r="G4" s="10">
        <v>45318</v>
      </c>
      <c r="H4" s="17">
        <v>45361</v>
      </c>
      <c r="I4" s="9"/>
      <c r="J4" s="9"/>
      <c r="K4" s="9"/>
      <c r="L4" s="7"/>
    </row>
    <row r="5" spans="1:13" s="2" customFormat="1" x14ac:dyDescent="0.3">
      <c r="B5" s="10">
        <v>45318</v>
      </c>
      <c r="C5" s="17">
        <v>45356</v>
      </c>
      <c r="D5" s="7"/>
      <c r="E5"/>
      <c r="G5" s="18">
        <v>45390</v>
      </c>
      <c r="H5" s="20">
        <v>45403</v>
      </c>
      <c r="I5" s="9"/>
      <c r="J5" s="9"/>
      <c r="K5" s="9"/>
      <c r="L5" s="7"/>
    </row>
    <row r="6" spans="1:13" s="2" customFormat="1" x14ac:dyDescent="0.3">
      <c r="B6" s="10">
        <v>45349</v>
      </c>
      <c r="C6" s="17">
        <v>45352</v>
      </c>
      <c r="D6" s="7"/>
      <c r="E6"/>
      <c r="G6" s="23">
        <v>45405</v>
      </c>
      <c r="H6" s="24">
        <v>45408</v>
      </c>
      <c r="I6" s="9"/>
      <c r="J6" s="9"/>
      <c r="K6" s="9"/>
      <c r="L6" s="7"/>
    </row>
    <row r="7" spans="1:13" s="2" customFormat="1" x14ac:dyDescent="0.3">
      <c r="B7" s="10">
        <v>45355</v>
      </c>
      <c r="C7" s="17">
        <v>45361</v>
      </c>
      <c r="D7" s="7"/>
      <c r="E7"/>
      <c r="G7" s="5"/>
      <c r="H7"/>
    </row>
    <row r="8" spans="1:13" s="2" customFormat="1" x14ac:dyDescent="0.3">
      <c r="B8" s="10">
        <v>45357</v>
      </c>
      <c r="C8" s="17">
        <v>45359</v>
      </c>
      <c r="D8" s="7"/>
      <c r="E8" s="7"/>
      <c r="F8"/>
      <c r="G8" s="5"/>
      <c r="H8"/>
      <c r="I8"/>
      <c r="J8"/>
      <c r="K8"/>
      <c r="L8"/>
    </row>
    <row r="9" spans="1:13" s="2" customFormat="1" x14ac:dyDescent="0.3">
      <c r="B9" s="18">
        <v>45390</v>
      </c>
      <c r="C9" s="19">
        <v>45392</v>
      </c>
      <c r="D9" s="7"/>
      <c r="E9" s="7"/>
      <c r="F9"/>
      <c r="G9" s="5"/>
      <c r="H9"/>
      <c r="I9"/>
      <c r="J9"/>
      <c r="K9"/>
      <c r="L9"/>
    </row>
    <row r="10" spans="1:13" s="2" customFormat="1" x14ac:dyDescent="0.3">
      <c r="B10" s="18">
        <v>45391</v>
      </c>
      <c r="C10" s="20">
        <v>45403</v>
      </c>
      <c r="D10" s="7"/>
      <c r="E10" s="7"/>
      <c r="F10"/>
      <c r="G10" s="5"/>
      <c r="H10"/>
      <c r="I10"/>
      <c r="J10"/>
      <c r="K10"/>
      <c r="L10"/>
    </row>
    <row r="11" spans="1:13" s="2" customFormat="1" x14ac:dyDescent="0.3">
      <c r="B11" s="21">
        <v>45405</v>
      </c>
      <c r="C11" s="22">
        <v>45408</v>
      </c>
      <c r="D11" s="7"/>
      <c r="E11" s="7"/>
      <c r="F11"/>
      <c r="G11" s="5"/>
      <c r="H11"/>
      <c r="I11"/>
      <c r="J11"/>
      <c r="K11"/>
      <c r="L11"/>
    </row>
    <row r="12" spans="1:13" s="2" customFormat="1" x14ac:dyDescent="0.3">
      <c r="B12" s="4"/>
      <c r="C12"/>
      <c r="D12" s="7"/>
      <c r="E12" s="8"/>
      <c r="F12"/>
      <c r="G12" s="5"/>
      <c r="H12"/>
      <c r="I12"/>
      <c r="J12"/>
      <c r="K12"/>
      <c r="L12"/>
      <c r="M12"/>
    </row>
    <row r="13" spans="1:13" x14ac:dyDescent="0.3">
      <c r="D13" s="7"/>
      <c r="E13" s="10">
        <v>45355</v>
      </c>
      <c r="F13" s="28" t="str" cm="1">
        <f t="array" aca="1" ref="F13:F21" ca="1">_xlfn.LAMBDA(_xlpm.f,
    _xlfn.LET(
        _xlpm.t, _xlfn.XLOOKUP(_xlpm.f,_F,_T),
        _xlfn.SCAN(
            _xlpm.f&amp;"|"&amp;_xlpm.t,
            _T,
            _xlfn.LAMBDA(_xlpm.a,_xlpm.v, _xlfn.LET(_xlpm.d, _xlfn.XLOOKUP(_xlpm.v, B3:B11, C3:C11, , -1), IF(AND(_xlpm.d &gt; 0 + RIGHT(_xlpm.a, 5),OFFSET(_xlpm.v,,-1)=_xlpm.f), OFFSET(_xlpm.v, , -1) &amp; "|" &amp; _xlpm.d, _xlpm.a)
                           )
                  )
            )
        )
        )(E13)</f>
        <v>45355|45361</v>
      </c>
    </row>
    <row r="14" spans="1:13" x14ac:dyDescent="0.3">
      <c r="D14" s="7"/>
      <c r="E14" s="8"/>
      <c r="F14" t="str">
        <f ca="1"/>
        <v>45355|45361</v>
      </c>
    </row>
    <row r="15" spans="1:13" x14ac:dyDescent="0.3">
      <c r="A15" s="1"/>
      <c r="D15" s="7"/>
      <c r="E15" s="8"/>
      <c r="F15" t="str">
        <f ca="1"/>
        <v>45355|45361</v>
      </c>
    </row>
    <row r="16" spans="1:13" x14ac:dyDescent="0.3">
      <c r="A16" s="1"/>
      <c r="D16" s="7"/>
      <c r="E16" s="8"/>
      <c r="F16" t="str">
        <f ca="1"/>
        <v>45355|45361</v>
      </c>
    </row>
    <row r="17" spans="1:13" x14ac:dyDescent="0.3">
      <c r="A17" s="1"/>
      <c r="D17" s="7"/>
      <c r="E17" s="8"/>
      <c r="F17" t="str">
        <f ca="1"/>
        <v>45355|45361</v>
      </c>
    </row>
    <row r="18" spans="1:13" x14ac:dyDescent="0.3">
      <c r="A18" s="1"/>
      <c r="D18" s="7"/>
      <c r="E18" s="8"/>
      <c r="F18" t="str">
        <f ca="1"/>
        <v>45355|45361</v>
      </c>
      <c r="J18" t="str">
        <f ca="1">TEXT(RIGHT(F21,5),"dd-mm-yyyy")</f>
        <v>10-03-2024</v>
      </c>
    </row>
    <row r="19" spans="1:13" x14ac:dyDescent="0.3">
      <c r="A19" s="1"/>
      <c r="D19" s="7"/>
      <c r="E19" s="8"/>
      <c r="F19" t="str">
        <f ca="1"/>
        <v>45355|45361</v>
      </c>
    </row>
    <row r="20" spans="1:13" x14ac:dyDescent="0.3">
      <c r="A20" s="1"/>
      <c r="D20" s="7"/>
      <c r="E20" s="1"/>
      <c r="F20" t="str">
        <f ca="1"/>
        <v>45355|45361</v>
      </c>
    </row>
    <row r="21" spans="1:13" x14ac:dyDescent="0.3">
      <c r="A21" s="1"/>
      <c r="D21" s="7"/>
      <c r="E21" s="1"/>
      <c r="F21" t="str">
        <f ca="1"/>
        <v>45355|45361</v>
      </c>
    </row>
    <row r="22" spans="1:13" x14ac:dyDescent="0.3">
      <c r="A22" s="1"/>
      <c r="D22" s="7"/>
      <c r="E22" s="1"/>
      <c r="M22" s="2"/>
    </row>
    <row r="23" spans="1:13" x14ac:dyDescent="0.3">
      <c r="A23" s="1"/>
      <c r="D23" s="7"/>
      <c r="E23" s="1"/>
    </row>
    <row r="24" spans="1:13" x14ac:dyDescent="0.3">
      <c r="D24" s="7"/>
      <c r="E24" s="1"/>
    </row>
    <row r="25" spans="1:13" x14ac:dyDescent="0.3">
      <c r="D25" s="7"/>
      <c r="E25" s="1"/>
    </row>
    <row r="26" spans="1:13" x14ac:dyDescent="0.3">
      <c r="D26" s="7"/>
    </row>
  </sheetData>
  <mergeCells count="2">
    <mergeCell ref="B1:C1"/>
    <mergeCell ref="G1:H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Original</vt:lpstr>
      <vt:lpstr>Alt1</vt:lpstr>
      <vt:lpstr>EDA</vt:lpstr>
      <vt:lpstr>_F</vt:lpstr>
      <vt:lpstr>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2024-12-07T04:16:13Z</dcterms:modified>
</cp:coreProperties>
</file>