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05"/>
  <workbookPr hidePivotFieldList="1"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A9431724-9363-4D53-B599-259011D74658}" xr6:coauthVersionLast="47" xr6:coauthVersionMax="47" xr10:uidLastSave="{00000000-0000-0000-0000-000000000000}"/>
  <bookViews>
    <workbookView xWindow="-19110" yWindow="40" windowWidth="19260" windowHeight="15410" activeTab="4" xr2:uid="{BB796D0A-1929-4DDD-A038-93396BD327EF}"/>
  </bookViews>
  <sheets>
    <sheet name="Original" sheetId="1" r:id="rId1"/>
    <sheet name="EDA" sheetId="2" r:id="rId2"/>
    <sheet name="Alt1" sheetId="3" r:id="rId3"/>
    <sheet name="Alt2" sheetId="5" r:id="rId4"/>
    <sheet name="Play" sheetId="6" r:id="rId5"/>
  </sheets>
  <definedNames>
    <definedName name="_d">EDA!$A$2:$A$26</definedName>
    <definedName name="_xlnm._FilterDatabase" localSheetId="2" hidden="1">'Alt1'!$A$1:$C$26</definedName>
    <definedName name="_xlnm._FilterDatabase" localSheetId="3" hidden="1">'Alt2'!$A$1:$C$26</definedName>
    <definedName name="_xlnm._FilterDatabase" localSheetId="1" hidden="1">EDA!$A$1:$C$26</definedName>
    <definedName name="_xlnm._FilterDatabase" localSheetId="0" hidden="1">Original!$A$1:$C$26</definedName>
    <definedName name="_id">EDA!$B$2:$B$26</definedName>
    <definedName name="_t">EDA!$C$2:$C$26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22" i="6" l="1"/>
  <c r="U23" i="6"/>
  <c r="U24" i="6"/>
  <c r="U25" i="6"/>
  <c r="U26" i="6"/>
  <c r="U27" i="6"/>
  <c r="U28" i="6"/>
  <c r="U29" i="6"/>
  <c r="U30" i="6"/>
  <c r="U31" i="6"/>
  <c r="U32" i="6"/>
  <c r="U33" i="6"/>
  <c r="T22" i="6"/>
  <c r="V22" i="6"/>
  <c r="T23" i="6"/>
  <c r="V23" i="6"/>
  <c r="T24" i="6"/>
  <c r="V24" i="6"/>
  <c r="T25" i="6"/>
  <c r="V25" i="6"/>
  <c r="T26" i="6"/>
  <c r="V26" i="6"/>
  <c r="T27" i="6"/>
  <c r="V27" i="6"/>
  <c r="T28" i="6"/>
  <c r="V28" i="6"/>
  <c r="T29" i="6"/>
  <c r="V29" i="6"/>
  <c r="T30" i="6"/>
  <c r="V30" i="6"/>
  <c r="T31" i="6"/>
  <c r="V31" i="6"/>
  <c r="T32" i="6"/>
  <c r="V32" i="6"/>
  <c r="T33" i="6"/>
  <c r="V33" i="6"/>
  <c r="P22" i="6"/>
  <c r="I12" i="6" a="1"/>
  <c r="E12" i="6" a="1"/>
  <c r="E12" i="6" s="1"/>
  <c r="R12" i="5" a="1"/>
  <c r="R12" i="5" s="1"/>
  <c r="O12" i="5" a="1"/>
  <c r="L12" i="5" a="1"/>
  <c r="L12" i="5" s="1"/>
  <c r="I12" i="5" a="1"/>
  <c r="I12" i="5" s="1"/>
  <c r="E12" i="5" a="1"/>
  <c r="E12" i="5" s="1"/>
  <c r="F16" i="3" a="1"/>
  <c r="F16" i="3" s="1"/>
  <c r="F27" i="3" a="1"/>
  <c r="F27" i="3" s="1"/>
  <c r="F24" i="2" a="1"/>
  <c r="F24" i="2" s="1"/>
  <c r="F17" i="2" a="1"/>
  <c r="E11" i="2" a="1"/>
  <c r="E11" i="2" s="1"/>
  <c r="I12" i="6" l="1"/>
  <c r="Q13" i="6" a="1"/>
  <c r="Q13" i="6" s="1"/>
  <c r="Q21" i="6" s="1" a="1"/>
  <c r="Q21" i="6" s="1"/>
  <c r="O12" i="5"/>
  <c r="F17" i="2"/>
  <c r="I17" i="2" s="1" a="1"/>
  <c r="I17" i="2" s="1"/>
  <c r="I18" i="2" a="1"/>
  <c r="I18" i="2" s="1"/>
  <c r="I19" i="2" a="1"/>
  <c r="I19" i="2" s="1"/>
  <c r="I20" i="2" a="1"/>
  <c r="I20" i="2" s="1"/>
  <c r="I22" i="2" a="1"/>
  <c r="I22" i="2" s="1"/>
  <c r="I21" i="2" a="1"/>
  <c r="I21" i="2" s="1"/>
  <c r="V21" i="6" l="1"/>
  <c r="U21" i="6"/>
  <c r="T21" i="6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<sst xmlns="http://schemas.openxmlformats.org/spreadsheetml/2006/main" count="60" uniqueCount="19">
  <si>
    <t>Date</t>
  </si>
  <si>
    <t>Emp ID</t>
  </si>
  <si>
    <t>Time</t>
  </si>
  <si>
    <t>222, 444</t>
  </si>
  <si>
    <t>111, 555</t>
  </si>
  <si>
    <t>https://www.linkedin.com/in/excelbi/recent-activity/all/</t>
  </si>
  <si>
    <t>This is a good start</t>
  </si>
  <si>
    <t>Groupby</t>
  </si>
  <si>
    <t>Pivotby</t>
  </si>
  <si>
    <t>This is a slight variation on my EDA approach</t>
  </si>
  <si>
    <t>Yet another variation on what I did. The variation is how the IDs are identified.</t>
  </si>
  <si>
    <t>111</t>
  </si>
  <si>
    <t>333</t>
  </si>
  <si>
    <t>222</t>
  </si>
  <si>
    <t>45353111|0.279861111111111</t>
  </si>
  <si>
    <t>45353444|0.189583333333333</t>
  </si>
  <si>
    <t>45356111|0.00347222222222222</t>
  </si>
  <si>
    <t>45356333|0.00208333333333333</t>
  </si>
  <si>
    <t>45356555|0.0895833333333333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</si>
</sst>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h:mm;@"/>
  </numFmts>
  <fonts count="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theme="1"/>
      <name val="Aptos Mono"/>
      <family val="2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Fill="0" applyAlignment="0" applyProtection="0"/>
  </cellStyleXfs>
  <cellXfs count="12">
    <xf numFmtId="0" fontId="0" fillId="0" borderId="0" xfId="0"/>
    <xf numFmtId="14" fontId="0" fillId="0" borderId="0" xfId="0" applyNumberFormat="1"/>
    <xf numFmtId="20" fontId="0" fillId="0" borderId="0" xfId="0" applyNumberFormat="1"/>
    <xf numFmtId="164" fontId="0" fillId="0" borderId="0" xfId="0" applyNumberFormat="1"/>
    <xf numFmtId="0" fontId="1" fillId="0" borderId="0" xfId="0" applyFont="1"/>
    <xf numFmtId="0" fontId="1" fillId="2" borderId="0" xfId="0" applyFont="1" applyFill="1"/>
    <xf numFmtId="0" fontId="1" fillId="3" borderId="0" xfId="0" applyFont="1" applyFill="1"/>
    <xf numFmtId="14" fontId="0" fillId="0" borderId="0" xfId="0" applyNumberFormat="1" applyAlignment="1">
      <alignment horizontal="left" vertical="top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indent="1"/>
    </xf>
    <xf numFmtId="0" fontId="0" fillId="0" borderId="0" xfId="0" applyAlignment="1">
      <alignment wrapText="1"/>
    </xf>
    <xf numFmtId="0" fontId="2" fillId="0" borderId="0" xfId="1"/>
  </cellXfs>
  <cellStyles count="2">
    <cellStyle name="Heading 1" xfId="1" builtinId="16" customBuilti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392691</xdr:colOff>
      <xdr:row>0</xdr:row>
      <xdr:rowOff>0</xdr:rowOff>
    </xdr:from>
    <xdr:to>
      <xdr:col>11</xdr:col>
      <xdr:colOff>41653</xdr:colOff>
      <xdr:row>43</xdr:row>
      <xdr:rowOff>85090</xdr:rowOff>
    </xdr:to>
    <xdr:pic>
      <xdr:nvPicPr>
        <xdr:cNvPr id="3" name="Picture 2" descr="Businessman using notepad">
          <a:extLst>
            <a:ext uri="{FF2B5EF4-FFF2-40B4-BE49-F238E27FC236}">
              <a16:creationId xmlns:a16="http://schemas.microsoft.com/office/drawing/2014/main" id="{79929622-EC7E-4164-DCF2-7FF70804B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15291" y="0"/>
          <a:ext cx="2698232" cy="8007350"/>
        </a:xfrm>
        <a:prstGeom prst="rect">
          <a:avLst/>
        </a:prstGeom>
      </xdr:spPr>
    </xdr:pic>
    <xdr:clientData/>
  </xdr:twoCellAnchor>
  <xdr:twoCellAnchor>
    <xdr:from>
      <xdr:col>2</xdr:col>
      <xdr:colOff>152400</xdr:colOff>
      <xdr:row>10</xdr:row>
      <xdr:rowOff>158750</xdr:rowOff>
    </xdr:from>
    <xdr:to>
      <xdr:col>8</xdr:col>
      <xdr:colOff>31750</xdr:colOff>
      <xdr:row>18</xdr:row>
      <xdr:rowOff>120650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E7786508-CE9B-5F69-D45A-CD7CCA111682}"/>
            </a:ext>
          </a:extLst>
        </xdr:cNvPr>
        <xdr:cNvSpPr/>
      </xdr:nvSpPr>
      <xdr:spPr>
        <a:xfrm>
          <a:off x="1187450" y="2000250"/>
          <a:ext cx="3086100" cy="1435100"/>
        </a:xfrm>
        <a:prstGeom prst="cloudCallout">
          <a:avLst>
            <a:gd name="adj1" fmla="val 56945"/>
            <a:gd name="adj2" fmla="val -122456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For different dates, document the min and max time and corresponding employees.</a:t>
          </a:r>
        </a:p>
      </xdr:txBody>
    </xdr:sp>
    <xdr:clientData/>
  </xdr:twoCellAnchor>
  <xdr:twoCellAnchor editAs="oneCell">
    <xdr:from>
      <xdr:col>9</xdr:col>
      <xdr:colOff>63500</xdr:colOff>
      <xdr:row>15</xdr:row>
      <xdr:rowOff>171450</xdr:rowOff>
    </xdr:from>
    <xdr:to>
      <xdr:col>10</xdr:col>
      <xdr:colOff>459740</xdr:colOff>
      <xdr:row>19</xdr:row>
      <xdr:rowOff>49951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4774AF02-5505-4F1B-8D25-296292CCB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14900" y="29337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1041" row="8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AA3B7EC4-EDC3-41D4-9610-CA178E80B1E5}">
  <we:reference id="wa200003696" version="1.3.0.0" store="en-US" storeType="OMEX"/>
  <we:alternateReferences>
    <we:reference id="wa200003696" version="1.3.0.0" store="" storeType="OMEX"/>
  </we:alternateReferences>
  <we:properties>
    <we:property name="projectV0_1-56c6e055-265e-4713-816e-a646dbb708de" value="{&quot;kind&quot;:&quot;AFEJSONBlobNode&quot;,&quot;id&quot;:&quot;{BFE5863B-A63D-4B3B-AE7A-7991353129E3}&quot;}"/>
  </we:properties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27365-88D3-4720-A7D1-268188D0D3D1}">
  <dimension ref="A1:M26"/>
  <sheetViews>
    <sheetView workbookViewId="0">
      <selection activeCell="N10" sqref="N10"/>
    </sheetView>
  </sheetViews>
  <sheetFormatPr defaultRowHeight="14.4" x14ac:dyDescent="0.3"/>
  <cols>
    <col min="1" max="1" width="8.109375" bestFit="1" customWidth="1"/>
    <col min="2" max="2" width="6.6640625" bestFit="1" customWidth="1"/>
    <col min="3" max="3" width="5.44140625" bestFit="1" customWidth="1"/>
    <col min="4" max="4" width="5.5546875" customWidth="1"/>
    <col min="5" max="5" width="12.21875" customWidth="1"/>
  </cols>
  <sheetData>
    <row r="1" spans="1:13" s="4" customFormat="1" x14ac:dyDescent="0.3">
      <c r="A1" s="5" t="s">
        <v>0</v>
      </c>
      <c r="B1" s="5" t="s">
        <v>1</v>
      </c>
      <c r="C1" s="5" t="s">
        <v>2</v>
      </c>
      <c r="D1"/>
      <c r="E1" s="6" t="s">
        <v>0</v>
      </c>
      <c r="F1" s="6" t="s">
        <v>2</v>
      </c>
      <c r="G1" s="6" t="s">
        <v>1</v>
      </c>
      <c r="M1" s="4" t="s">
        <v>5</v>
      </c>
    </row>
    <row r="2" spans="1:13" x14ac:dyDescent="0.3">
      <c r="A2" s="1">
        <v>45355</v>
      </c>
      <c r="B2">
        <v>222</v>
      </c>
      <c r="C2" s="3">
        <v>0.6694444444444444</v>
      </c>
      <c r="E2" s="1">
        <v>45353</v>
      </c>
      <c r="F2" s="3">
        <v>0.18958333333333333</v>
      </c>
      <c r="G2">
        <v>444</v>
      </c>
    </row>
    <row r="3" spans="1:13" x14ac:dyDescent="0.3">
      <c r="A3" s="1">
        <v>45355</v>
      </c>
      <c r="B3">
        <v>222</v>
      </c>
      <c r="C3" s="3">
        <v>0.77986111111111112</v>
      </c>
      <c r="E3" s="1">
        <v>45353</v>
      </c>
      <c r="F3" s="3">
        <v>0.95</v>
      </c>
      <c r="G3">
        <v>111</v>
      </c>
    </row>
    <row r="4" spans="1:13" x14ac:dyDescent="0.3">
      <c r="A4" s="1">
        <v>45355</v>
      </c>
      <c r="B4">
        <v>222</v>
      </c>
      <c r="C4" s="3">
        <v>0.97777777777777775</v>
      </c>
      <c r="E4" s="1">
        <v>45355</v>
      </c>
      <c r="F4" s="3">
        <v>0</v>
      </c>
      <c r="G4" t="s">
        <v>3</v>
      </c>
    </row>
    <row r="5" spans="1:13" x14ac:dyDescent="0.3">
      <c r="A5" s="1">
        <v>45353</v>
      </c>
      <c r="B5">
        <v>111</v>
      </c>
      <c r="C5" s="3">
        <v>0.93958333333333333</v>
      </c>
      <c r="E5" s="1">
        <v>45355</v>
      </c>
      <c r="F5" s="3">
        <v>0.97777777777777775</v>
      </c>
      <c r="G5">
        <v>222</v>
      </c>
    </row>
    <row r="6" spans="1:13" x14ac:dyDescent="0.3">
      <c r="A6" s="1">
        <v>45356</v>
      </c>
      <c r="B6">
        <v>333</v>
      </c>
      <c r="C6" s="3">
        <v>2.0833333333333333E-3</v>
      </c>
      <c r="E6" s="1">
        <v>45356</v>
      </c>
      <c r="F6" s="3">
        <v>2.0833333333333333E-3</v>
      </c>
      <c r="G6">
        <v>333</v>
      </c>
    </row>
    <row r="7" spans="1:13" x14ac:dyDescent="0.3">
      <c r="A7" s="1">
        <v>45353</v>
      </c>
      <c r="B7">
        <v>444</v>
      </c>
      <c r="C7" s="3">
        <v>0.38958333333333334</v>
      </c>
      <c r="E7" s="1">
        <v>45356</v>
      </c>
      <c r="F7" s="2">
        <v>0.96597222222222223</v>
      </c>
      <c r="G7" t="s">
        <v>4</v>
      </c>
    </row>
    <row r="8" spans="1:13" x14ac:dyDescent="0.3">
      <c r="A8" s="1">
        <v>45353</v>
      </c>
      <c r="B8">
        <v>444</v>
      </c>
      <c r="C8" s="3">
        <v>0.9194444444444444</v>
      </c>
    </row>
    <row r="9" spans="1:13" x14ac:dyDescent="0.3">
      <c r="A9" s="1">
        <v>45355</v>
      </c>
      <c r="B9">
        <v>444</v>
      </c>
      <c r="C9" s="3">
        <v>0</v>
      </c>
    </row>
    <row r="10" spans="1:13" x14ac:dyDescent="0.3">
      <c r="A10" s="1">
        <v>45353</v>
      </c>
      <c r="B10">
        <v>111</v>
      </c>
      <c r="C10" s="3">
        <v>0.95</v>
      </c>
    </row>
    <row r="11" spans="1:13" x14ac:dyDescent="0.3">
      <c r="A11" s="1">
        <v>45356</v>
      </c>
      <c r="B11">
        <v>555</v>
      </c>
      <c r="C11" s="2">
        <v>0.96597222222222223</v>
      </c>
    </row>
    <row r="12" spans="1:13" x14ac:dyDescent="0.3">
      <c r="A12" s="1">
        <v>45356</v>
      </c>
      <c r="B12">
        <v>555</v>
      </c>
      <c r="C12" s="3">
        <v>8.9583333333333334E-2</v>
      </c>
    </row>
    <row r="13" spans="1:13" x14ac:dyDescent="0.3">
      <c r="A13" s="1">
        <v>45355</v>
      </c>
      <c r="B13">
        <v>222</v>
      </c>
      <c r="C13" s="3">
        <v>0.05</v>
      </c>
    </row>
    <row r="14" spans="1:13" x14ac:dyDescent="0.3">
      <c r="A14" s="1">
        <v>45353</v>
      </c>
      <c r="B14">
        <v>111</v>
      </c>
      <c r="C14" s="3">
        <v>0.27986111111111112</v>
      </c>
    </row>
    <row r="15" spans="1:13" x14ac:dyDescent="0.3">
      <c r="A15" s="1">
        <v>45356</v>
      </c>
      <c r="B15">
        <v>555</v>
      </c>
      <c r="C15" s="3">
        <v>0.60972222222222228</v>
      </c>
    </row>
    <row r="16" spans="1:13" x14ac:dyDescent="0.3">
      <c r="A16" s="1">
        <v>45353</v>
      </c>
      <c r="B16">
        <v>444</v>
      </c>
      <c r="C16" s="3">
        <v>0.18958333333333333</v>
      </c>
    </row>
    <row r="17" spans="1:3" x14ac:dyDescent="0.3">
      <c r="A17" s="1">
        <v>45356</v>
      </c>
      <c r="B17">
        <v>333</v>
      </c>
      <c r="C17" s="3">
        <v>0.63958333333333328</v>
      </c>
    </row>
    <row r="18" spans="1:3" x14ac:dyDescent="0.3">
      <c r="A18" s="1">
        <v>45355</v>
      </c>
      <c r="B18">
        <v>222</v>
      </c>
      <c r="C18" s="3">
        <v>0</v>
      </c>
    </row>
    <row r="19" spans="1:3" x14ac:dyDescent="0.3">
      <c r="A19" s="1">
        <v>45356</v>
      </c>
      <c r="B19">
        <v>333</v>
      </c>
      <c r="C19" s="3">
        <v>0.20972222222222223</v>
      </c>
    </row>
    <row r="20" spans="1:3" x14ac:dyDescent="0.3">
      <c r="A20" s="1">
        <v>45356</v>
      </c>
      <c r="B20">
        <v>333</v>
      </c>
      <c r="C20" s="3">
        <v>1.9444444444444445E-2</v>
      </c>
    </row>
    <row r="21" spans="1:3" x14ac:dyDescent="0.3">
      <c r="A21" s="1">
        <v>45356</v>
      </c>
      <c r="B21">
        <v>111</v>
      </c>
      <c r="C21" s="2">
        <v>0.46319444444444446</v>
      </c>
    </row>
    <row r="22" spans="1:3" x14ac:dyDescent="0.3">
      <c r="A22" s="1">
        <v>45356</v>
      </c>
      <c r="B22">
        <v>111</v>
      </c>
      <c r="C22" s="2">
        <v>0.64861111111111114</v>
      </c>
    </row>
    <row r="23" spans="1:3" x14ac:dyDescent="0.3">
      <c r="A23" s="1">
        <v>45356</v>
      </c>
      <c r="B23">
        <v>111</v>
      </c>
      <c r="C23" s="2">
        <v>0.35347222222222224</v>
      </c>
    </row>
    <row r="24" spans="1:3" x14ac:dyDescent="0.3">
      <c r="A24" s="1">
        <v>45356</v>
      </c>
      <c r="B24">
        <v>111</v>
      </c>
      <c r="C24" s="2">
        <v>0.96597222222222223</v>
      </c>
    </row>
    <row r="25" spans="1:3" x14ac:dyDescent="0.3">
      <c r="A25" s="1">
        <v>45356</v>
      </c>
      <c r="B25">
        <v>111</v>
      </c>
      <c r="C25" s="2">
        <v>3.472222222222222E-3</v>
      </c>
    </row>
    <row r="26" spans="1:3" x14ac:dyDescent="0.3">
      <c r="A26" s="1">
        <v>45356</v>
      </c>
      <c r="B26">
        <v>111</v>
      </c>
      <c r="C26" s="2">
        <v>0.76597222222222228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44F82-4113-4A07-80CF-D469F1B8AC68}">
  <dimension ref="A1:M30"/>
  <sheetViews>
    <sheetView topLeftCell="A6" workbookViewId="0">
      <selection activeCell="B2" sqref="B2:B26"/>
    </sheetView>
  </sheetViews>
  <sheetFormatPr defaultRowHeight="14.4" x14ac:dyDescent="0.3"/>
  <cols>
    <col min="1" max="1" width="12.5546875" customWidth="1"/>
    <col min="2" max="2" width="6.6640625" bestFit="1" customWidth="1"/>
    <col min="3" max="3" width="5.44140625" bestFit="1" customWidth="1"/>
    <col min="4" max="4" width="5.5546875" customWidth="1"/>
    <col min="5" max="5" width="12.21875" customWidth="1"/>
    <col min="6" max="6" width="19.77734375" customWidth="1"/>
    <col min="7" max="7" width="14.6640625" customWidth="1"/>
    <col min="8" max="8" width="11.6640625" customWidth="1"/>
  </cols>
  <sheetData>
    <row r="1" spans="1:13" s="4" customFormat="1" x14ac:dyDescent="0.3">
      <c r="A1" s="5" t="s">
        <v>0</v>
      </c>
      <c r="B1" s="5" t="s">
        <v>1</v>
      </c>
      <c r="C1" s="5" t="s">
        <v>2</v>
      </c>
      <c r="D1"/>
      <c r="E1" s="6" t="s">
        <v>0</v>
      </c>
      <c r="F1" s="6" t="s">
        <v>2</v>
      </c>
      <c r="G1" s="6" t="s">
        <v>1</v>
      </c>
      <c r="M1" s="4" t="s">
        <v>5</v>
      </c>
    </row>
    <row r="2" spans="1:13" x14ac:dyDescent="0.3">
      <c r="A2" s="1">
        <v>45355</v>
      </c>
      <c r="B2">
        <v>222</v>
      </c>
      <c r="C2" s="3">
        <v>0.6694444444444444</v>
      </c>
      <c r="E2" s="1">
        <v>45353</v>
      </c>
      <c r="F2" s="3">
        <v>0.18958333333333333</v>
      </c>
      <c r="G2">
        <v>444</v>
      </c>
    </row>
    <row r="3" spans="1:13" x14ac:dyDescent="0.3">
      <c r="A3" s="1">
        <v>45355</v>
      </c>
      <c r="B3">
        <v>222</v>
      </c>
      <c r="C3" s="3">
        <v>0.77986111111111112</v>
      </c>
      <c r="E3" s="1">
        <v>45353</v>
      </c>
      <c r="F3" s="3">
        <v>0.95</v>
      </c>
      <c r="G3">
        <v>111</v>
      </c>
    </row>
    <row r="4" spans="1:13" x14ac:dyDescent="0.3">
      <c r="A4" s="1">
        <v>45355</v>
      </c>
      <c r="B4">
        <v>222</v>
      </c>
      <c r="C4" s="3">
        <v>0.97777777777777775</v>
      </c>
      <c r="E4" s="1">
        <v>45355</v>
      </c>
      <c r="F4" s="3">
        <v>0</v>
      </c>
      <c r="G4" t="s">
        <v>3</v>
      </c>
    </row>
    <row r="5" spans="1:13" x14ac:dyDescent="0.3">
      <c r="A5" s="1">
        <v>45353</v>
      </c>
      <c r="B5">
        <v>111</v>
      </c>
      <c r="C5" s="3">
        <v>0.93958333333333333</v>
      </c>
      <c r="E5" s="1">
        <v>45355</v>
      </c>
      <c r="F5" s="3">
        <v>0.97777777777777775</v>
      </c>
      <c r="G5">
        <v>222</v>
      </c>
    </row>
    <row r="6" spans="1:13" x14ac:dyDescent="0.3">
      <c r="A6" s="1">
        <v>45356</v>
      </c>
      <c r="B6">
        <v>333</v>
      </c>
      <c r="C6" s="3">
        <v>2.0833333333333333E-3</v>
      </c>
      <c r="E6" s="1">
        <v>45356</v>
      </c>
      <c r="F6" s="3">
        <v>2.0833333333333333E-3</v>
      </c>
      <c r="G6">
        <v>333</v>
      </c>
    </row>
    <row r="7" spans="1:13" x14ac:dyDescent="0.3">
      <c r="A7" s="1">
        <v>45353</v>
      </c>
      <c r="B7">
        <v>444</v>
      </c>
      <c r="C7" s="3">
        <v>0.38958333333333334</v>
      </c>
      <c r="E7" s="1">
        <v>45356</v>
      </c>
      <c r="F7" s="2">
        <v>0.96597222222222223</v>
      </c>
      <c r="G7" t="s">
        <v>4</v>
      </c>
    </row>
    <row r="8" spans="1:13" x14ac:dyDescent="0.3">
      <c r="A8" s="1">
        <v>45353</v>
      </c>
      <c r="B8">
        <v>444</v>
      </c>
      <c r="C8" s="3">
        <v>0.9194444444444444</v>
      </c>
    </row>
    <row r="9" spans="1:13" x14ac:dyDescent="0.3">
      <c r="A9" s="1">
        <v>45355</v>
      </c>
      <c r="B9">
        <v>444</v>
      </c>
      <c r="C9" s="3">
        <v>0</v>
      </c>
    </row>
    <row r="10" spans="1:13" x14ac:dyDescent="0.3">
      <c r="A10" s="1">
        <v>45353</v>
      </c>
      <c r="B10">
        <v>111</v>
      </c>
      <c r="C10" s="3">
        <v>0.95</v>
      </c>
    </row>
    <row r="11" spans="1:13" x14ac:dyDescent="0.3">
      <c r="A11" s="1">
        <v>45356</v>
      </c>
      <c r="B11">
        <v>555</v>
      </c>
      <c r="C11" s="2">
        <v>0.96597222222222223</v>
      </c>
      <c r="E11" s="1" cm="1">
        <f t="array" ref="E11:E13">_xlfn.UNIQUE(_d)</f>
        <v>45355</v>
      </c>
    </row>
    <row r="12" spans="1:13" x14ac:dyDescent="0.3">
      <c r="A12" s="1">
        <v>45356</v>
      </c>
      <c r="B12">
        <v>555</v>
      </c>
      <c r="C12" s="3">
        <v>8.9583333333333334E-2</v>
      </c>
      <c r="E12" s="1">
        <v>45353</v>
      </c>
    </row>
    <row r="13" spans="1:13" x14ac:dyDescent="0.3">
      <c r="A13" s="1">
        <v>45355</v>
      </c>
      <c r="B13">
        <v>222</v>
      </c>
      <c r="C13" s="3">
        <v>0.05</v>
      </c>
      <c r="E13" s="1">
        <v>45356</v>
      </c>
    </row>
    <row r="14" spans="1:13" x14ac:dyDescent="0.3">
      <c r="A14" s="1">
        <v>45353</v>
      </c>
      <c r="B14">
        <v>111</v>
      </c>
      <c r="C14" s="3">
        <v>0.27986111111111112</v>
      </c>
    </row>
    <row r="15" spans="1:13" x14ac:dyDescent="0.3">
      <c r="A15" s="1">
        <v>45356</v>
      </c>
      <c r="B15">
        <v>555</v>
      </c>
      <c r="C15" s="3">
        <v>0.60972222222222228</v>
      </c>
      <c r="E15" s="4" t="s">
        <v>6</v>
      </c>
    </row>
    <row r="16" spans="1:13" x14ac:dyDescent="0.3">
      <c r="A16" s="1">
        <v>45353</v>
      </c>
      <c r="B16">
        <v>444</v>
      </c>
      <c r="C16" s="3">
        <v>0.18958333333333333</v>
      </c>
      <c r="E16" s="9" t="s">
        <v>7</v>
      </c>
    </row>
    <row r="17" spans="1:12" x14ac:dyDescent="0.3">
      <c r="A17" s="1">
        <v>45356</v>
      </c>
      <c r="B17">
        <v>333</v>
      </c>
      <c r="C17" s="3">
        <v>0.63958333333333328</v>
      </c>
      <c r="F17" s="7" cm="1">
        <f t="array" ref="F17:H22">_xlfn.GROUPBY(_d,_t,_xlfn.VSTACK(_xleta.MIN,_xleta.MAX),0,0,)</f>
        <v>45353</v>
      </c>
      <c r="G17" s="8" t="str">
        <v>MIN</v>
      </c>
      <c r="H17" s="3">
        <v>0.18958333333333333</v>
      </c>
      <c r="I17" s="3" t="str" cm="1">
        <f t="array" ref="I17">_xlfn.TEXTJOIN(",",,_xlfn._xlws.SORT(_xlfn._xlws.FILTER(_id,(_d=F17)*(_t=H17))))</f>
        <v>444</v>
      </c>
    </row>
    <row r="18" spans="1:12" x14ac:dyDescent="0.3">
      <c r="A18" s="1">
        <v>45355</v>
      </c>
      <c r="B18">
        <v>222</v>
      </c>
      <c r="C18" s="3">
        <v>0</v>
      </c>
      <c r="F18" s="7">
        <v>45353</v>
      </c>
      <c r="G18" s="8" t="str">
        <v>MAX</v>
      </c>
      <c r="H18" s="3">
        <v>0.95</v>
      </c>
      <c r="I18" s="3" t="str" cm="1">
        <f t="array" ref="I18">_xlfn.TEXTJOIN(",",,_xlfn._xlws.SORT(_xlfn._xlws.FILTER(_id,(_d=F18)*(_t=H18))))</f>
        <v>111</v>
      </c>
    </row>
    <row r="19" spans="1:12" x14ac:dyDescent="0.3">
      <c r="A19" s="1">
        <v>45356</v>
      </c>
      <c r="B19">
        <v>333</v>
      </c>
      <c r="C19" s="3">
        <v>0.20972222222222223</v>
      </c>
      <c r="F19" s="7">
        <v>45355</v>
      </c>
      <c r="G19" s="8" t="str">
        <v>MIN</v>
      </c>
      <c r="H19" s="3">
        <v>0</v>
      </c>
      <c r="I19" s="3" t="str" cm="1">
        <f t="array" ref="I19">_xlfn.TEXTJOIN(",",,_xlfn._xlws.SORT(_xlfn._xlws.FILTER(_id,(_d=F19)*(_t=H19))))</f>
        <v>222,444</v>
      </c>
    </row>
    <row r="20" spans="1:12" x14ac:dyDescent="0.3">
      <c r="A20" s="1">
        <v>45356</v>
      </c>
      <c r="B20">
        <v>333</v>
      </c>
      <c r="C20" s="3">
        <v>1.9444444444444445E-2</v>
      </c>
      <c r="F20" s="7">
        <v>45355</v>
      </c>
      <c r="G20" s="8" t="str">
        <v>MAX</v>
      </c>
      <c r="H20" s="3">
        <v>0.97777777777777775</v>
      </c>
      <c r="I20" s="3" t="str" cm="1">
        <f t="array" ref="I20">_xlfn.TEXTJOIN(",",,_xlfn._xlws.SORT(_xlfn._xlws.FILTER(_id,(_d=F20)*(_t=H20))))</f>
        <v>222</v>
      </c>
    </row>
    <row r="21" spans="1:12" x14ac:dyDescent="0.3">
      <c r="A21" s="1">
        <v>45356</v>
      </c>
      <c r="B21">
        <v>111</v>
      </c>
      <c r="C21" s="2">
        <v>0.46319444444444446</v>
      </c>
      <c r="F21" s="7">
        <v>45356</v>
      </c>
      <c r="G21" s="8" t="str">
        <v>MIN</v>
      </c>
      <c r="H21" s="3">
        <v>2.0833333333333333E-3</v>
      </c>
      <c r="I21" s="3" t="str" cm="1">
        <f t="array" ref="I21">_xlfn.TEXTJOIN(",",,_xlfn._xlws.SORT(_xlfn._xlws.FILTER(_id,(_d=F21)*(_t=H21))))</f>
        <v>333</v>
      </c>
    </row>
    <row r="22" spans="1:12" x14ac:dyDescent="0.3">
      <c r="A22" s="1">
        <v>45356</v>
      </c>
      <c r="B22">
        <v>111</v>
      </c>
      <c r="C22" s="2">
        <v>0.64861111111111114</v>
      </c>
      <c r="F22" s="7">
        <v>45356</v>
      </c>
      <c r="G22" s="8" t="str">
        <v>MAX</v>
      </c>
      <c r="H22" s="2">
        <v>0.96597222222222223</v>
      </c>
      <c r="I22" s="3" t="str" cm="1">
        <f t="array" ref="I22">_xlfn.TEXTJOIN(",",,_xlfn._xlws.SORT(_xlfn._xlws.FILTER(_id,(_d=F22)*(_t=H22))))</f>
        <v>111,555</v>
      </c>
    </row>
    <row r="23" spans="1:12" x14ac:dyDescent="0.3">
      <c r="A23" s="1">
        <v>45356</v>
      </c>
      <c r="B23">
        <v>111</v>
      </c>
      <c r="C23" s="2">
        <v>0.35347222222222224</v>
      </c>
    </row>
    <row r="24" spans="1:12" x14ac:dyDescent="0.3">
      <c r="A24" s="1">
        <v>45356</v>
      </c>
      <c r="B24">
        <v>111</v>
      </c>
      <c r="C24" s="2">
        <v>0.96597222222222223</v>
      </c>
      <c r="E24" t="s">
        <v>8</v>
      </c>
      <c r="F24" t="str" cm="1">
        <f t="array" ref="F24:L30">_xlfn.PIVOTBY(_d,_id,_t,_xlfn.VSTACK(_xleta.MIN,_xleta.MAX),0,0,,0)</f>
        <v/>
      </c>
      <c r="G24" t="str">
        <v/>
      </c>
      <c r="H24">
        <v>111</v>
      </c>
      <c r="I24">
        <v>222</v>
      </c>
      <c r="J24">
        <v>333</v>
      </c>
      <c r="K24">
        <v>444</v>
      </c>
      <c r="L24">
        <v>555</v>
      </c>
    </row>
    <row r="25" spans="1:12" x14ac:dyDescent="0.3">
      <c r="A25" s="1">
        <v>45356</v>
      </c>
      <c r="B25">
        <v>111</v>
      </c>
      <c r="C25" s="2">
        <v>3.472222222222222E-3</v>
      </c>
      <c r="F25">
        <v>45353</v>
      </c>
      <c r="G25" t="str">
        <v>MIN</v>
      </c>
      <c r="H25">
        <v>0.27986111111111112</v>
      </c>
      <c r="I25" t="str">
        <v/>
      </c>
      <c r="J25" t="str">
        <v/>
      </c>
      <c r="K25">
        <v>0.18958333333333333</v>
      </c>
      <c r="L25" t="str">
        <v/>
      </c>
    </row>
    <row r="26" spans="1:12" x14ac:dyDescent="0.3">
      <c r="A26" s="1">
        <v>45356</v>
      </c>
      <c r="B26">
        <v>111</v>
      </c>
      <c r="C26" s="2">
        <v>0.76597222222222228</v>
      </c>
      <c r="F26">
        <v>45353</v>
      </c>
      <c r="G26" t="str">
        <v>MAX</v>
      </c>
      <c r="H26">
        <v>0.95</v>
      </c>
      <c r="I26" t="str">
        <v/>
      </c>
      <c r="J26" t="str">
        <v/>
      </c>
      <c r="K26">
        <v>0.9194444444444444</v>
      </c>
      <c r="L26" t="str">
        <v/>
      </c>
    </row>
    <row r="27" spans="1:12" x14ac:dyDescent="0.3">
      <c r="F27">
        <v>45355</v>
      </c>
      <c r="G27" t="str">
        <v>MIN</v>
      </c>
      <c r="H27" t="str">
        <v/>
      </c>
      <c r="I27">
        <v>0</v>
      </c>
      <c r="J27" t="str">
        <v/>
      </c>
      <c r="K27">
        <v>0</v>
      </c>
      <c r="L27" t="str">
        <v/>
      </c>
    </row>
    <row r="28" spans="1:12" x14ac:dyDescent="0.3">
      <c r="F28">
        <v>45355</v>
      </c>
      <c r="G28" t="str">
        <v>MAX</v>
      </c>
      <c r="H28" t="str">
        <v/>
      </c>
      <c r="I28">
        <v>0.97777777777777775</v>
      </c>
      <c r="J28" t="str">
        <v/>
      </c>
      <c r="K28">
        <v>0</v>
      </c>
      <c r="L28" t="str">
        <v/>
      </c>
    </row>
    <row r="29" spans="1:12" x14ac:dyDescent="0.3">
      <c r="F29">
        <v>45356</v>
      </c>
      <c r="G29" t="str">
        <v>MIN</v>
      </c>
      <c r="H29">
        <v>3.472222222222222E-3</v>
      </c>
      <c r="I29" t="str">
        <v/>
      </c>
      <c r="J29">
        <v>2.0833333333333333E-3</v>
      </c>
      <c r="K29" t="str">
        <v/>
      </c>
      <c r="L29">
        <v>8.9583333333333334E-2</v>
      </c>
    </row>
    <row r="30" spans="1:12" x14ac:dyDescent="0.3">
      <c r="F30">
        <v>45356</v>
      </c>
      <c r="G30" t="str">
        <v>MAX</v>
      </c>
      <c r="H30">
        <v>0.96597222222222223</v>
      </c>
      <c r="I30" t="str">
        <v/>
      </c>
      <c r="J30">
        <v>0.63958333333333328</v>
      </c>
      <c r="K30" t="str">
        <v/>
      </c>
      <c r="L30">
        <v>0.96597222222222223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EEE07-5720-4968-A488-EC81468A15E9}">
  <dimension ref="A1:M32"/>
  <sheetViews>
    <sheetView topLeftCell="A13" workbookViewId="0">
      <selection activeCell="J29" sqref="J29"/>
    </sheetView>
  </sheetViews>
  <sheetFormatPr defaultRowHeight="14.4" x14ac:dyDescent="0.3"/>
  <cols>
    <col min="1" max="1" width="8.109375" bestFit="1" customWidth="1"/>
    <col min="2" max="2" width="6.6640625" bestFit="1" customWidth="1"/>
    <col min="3" max="3" width="5.44140625" bestFit="1" customWidth="1"/>
    <col min="4" max="4" width="5.5546875" customWidth="1"/>
    <col min="5" max="5" width="12.21875" customWidth="1"/>
  </cols>
  <sheetData>
    <row r="1" spans="1:13" s="4" customFormat="1" x14ac:dyDescent="0.3">
      <c r="A1" s="5" t="s">
        <v>0</v>
      </c>
      <c r="B1" s="5" t="s">
        <v>1</v>
      </c>
      <c r="C1" s="5" t="s">
        <v>2</v>
      </c>
      <c r="D1"/>
      <c r="E1" s="6" t="s">
        <v>0</v>
      </c>
      <c r="F1" s="6" t="s">
        <v>2</v>
      </c>
      <c r="G1" s="6" t="s">
        <v>1</v>
      </c>
      <c r="M1" s="4" t="s">
        <v>5</v>
      </c>
    </row>
    <row r="2" spans="1:13" x14ac:dyDescent="0.3">
      <c r="A2" s="1">
        <v>45355</v>
      </c>
      <c r="B2">
        <v>222</v>
      </c>
      <c r="C2" s="3">
        <v>0.6694444444444444</v>
      </c>
      <c r="E2" s="1">
        <v>45353</v>
      </c>
      <c r="F2" s="3">
        <v>0.18958333333333333</v>
      </c>
      <c r="G2">
        <v>444</v>
      </c>
    </row>
    <row r="3" spans="1:13" x14ac:dyDescent="0.3">
      <c r="A3" s="1">
        <v>45355</v>
      </c>
      <c r="B3">
        <v>222</v>
      </c>
      <c r="C3" s="3">
        <v>0.77986111111111112</v>
      </c>
      <c r="E3" s="1">
        <v>45353</v>
      </c>
      <c r="F3" s="3">
        <v>0.95</v>
      </c>
      <c r="G3">
        <v>111</v>
      </c>
    </row>
    <row r="4" spans="1:13" x14ac:dyDescent="0.3">
      <c r="A4" s="1">
        <v>45355</v>
      </c>
      <c r="B4">
        <v>222</v>
      </c>
      <c r="C4" s="3">
        <v>0.97777777777777775</v>
      </c>
      <c r="E4" s="1">
        <v>45355</v>
      </c>
      <c r="F4" s="3">
        <v>0</v>
      </c>
      <c r="G4" t="s">
        <v>3</v>
      </c>
    </row>
    <row r="5" spans="1:13" x14ac:dyDescent="0.3">
      <c r="A5" s="1">
        <v>45353</v>
      </c>
      <c r="B5">
        <v>111</v>
      </c>
      <c r="C5" s="3">
        <v>0.93958333333333333</v>
      </c>
      <c r="E5" s="1">
        <v>45355</v>
      </c>
      <c r="F5" s="3">
        <v>0.97777777777777775</v>
      </c>
      <c r="G5">
        <v>222</v>
      </c>
    </row>
    <row r="6" spans="1:13" x14ac:dyDescent="0.3">
      <c r="A6" s="1">
        <v>45356</v>
      </c>
      <c r="B6">
        <v>333</v>
      </c>
      <c r="C6" s="3">
        <v>2.0833333333333333E-3</v>
      </c>
      <c r="E6" s="1">
        <v>45356</v>
      </c>
      <c r="F6" s="3">
        <v>2.0833333333333333E-3</v>
      </c>
      <c r="G6">
        <v>333</v>
      </c>
    </row>
    <row r="7" spans="1:13" x14ac:dyDescent="0.3">
      <c r="A7" s="1">
        <v>45353</v>
      </c>
      <c r="B7">
        <v>444</v>
      </c>
      <c r="C7" s="3">
        <v>0.38958333333333334</v>
      </c>
      <c r="E7" s="1">
        <v>45356</v>
      </c>
      <c r="F7" s="2">
        <v>0.96597222222222223</v>
      </c>
      <c r="G7" t="s">
        <v>4</v>
      </c>
    </row>
    <row r="8" spans="1:13" x14ac:dyDescent="0.3">
      <c r="A8" s="1">
        <v>45353</v>
      </c>
      <c r="B8">
        <v>444</v>
      </c>
      <c r="C8" s="3">
        <v>0.9194444444444444</v>
      </c>
    </row>
    <row r="9" spans="1:13" x14ac:dyDescent="0.3">
      <c r="A9" s="1">
        <v>45355</v>
      </c>
      <c r="B9">
        <v>444</v>
      </c>
      <c r="C9" s="3">
        <v>0</v>
      </c>
    </row>
    <row r="10" spans="1:13" x14ac:dyDescent="0.3">
      <c r="A10" s="1">
        <v>45353</v>
      </c>
      <c r="B10">
        <v>111</v>
      </c>
      <c r="C10" s="3">
        <v>0.95</v>
      </c>
    </row>
    <row r="11" spans="1:13" x14ac:dyDescent="0.3">
      <c r="A11" s="1">
        <v>45356</v>
      </c>
      <c r="B11">
        <v>555</v>
      </c>
      <c r="C11" s="2">
        <v>0.96597222222222223</v>
      </c>
    </row>
    <row r="12" spans="1:13" x14ac:dyDescent="0.3">
      <c r="A12" s="1">
        <v>45356</v>
      </c>
      <c r="B12">
        <v>555</v>
      </c>
      <c r="C12" s="3">
        <v>8.9583333333333334E-2</v>
      </c>
    </row>
    <row r="13" spans="1:13" x14ac:dyDescent="0.3">
      <c r="A13" s="1">
        <v>45355</v>
      </c>
      <c r="B13">
        <v>222</v>
      </c>
      <c r="C13" s="3">
        <v>0.05</v>
      </c>
    </row>
    <row r="14" spans="1:13" x14ac:dyDescent="0.3">
      <c r="A14" s="1">
        <v>45353</v>
      </c>
      <c r="B14">
        <v>111</v>
      </c>
      <c r="C14" s="3">
        <v>0.27986111111111112</v>
      </c>
      <c r="E14" s="11" t="s">
        <v>9</v>
      </c>
    </row>
    <row r="15" spans="1:13" x14ac:dyDescent="0.3">
      <c r="A15" s="1">
        <v>45356</v>
      </c>
      <c r="B15">
        <v>555</v>
      </c>
      <c r="C15" s="3">
        <v>0.60972222222222228</v>
      </c>
    </row>
    <row r="16" spans="1:13" x14ac:dyDescent="0.3">
      <c r="A16" s="1">
        <v>45353</v>
      </c>
      <c r="B16">
        <v>444</v>
      </c>
      <c r="C16" s="3">
        <v>0.18958333333333333</v>
      </c>
      <c r="F16" s="10" cm="1">
        <f t="array" ref="F16:H21">_xlfn.LET(
    _xlpm.a, _xlfn.CHOOSECOLS(_xlfn.GROUPBY(A2:A26, C2:C26, _xlfn.VSTACK(_xleta.MIN, _xleta.MAX), , 0), 1, 3),
    _xlfn.HSTACK(
        _xlpm.a,
        _xlfn.MAP(
            _xlfn.TAKE(_xlpm.a, , -1),
            _xlfn.LAMBDA(_xlpm.x, _xlfn.ARRAYTOTEXT(_xlfn._xlws.FILTER(B2:B26, C2:C26 = _xlpm.x)))
        )
    )
)</f>
        <v>45353</v>
      </c>
      <c r="G16">
        <v>0.18958333333333333</v>
      </c>
      <c r="H16" t="str">
        <v>444</v>
      </c>
    </row>
    <row r="17" spans="1:8" x14ac:dyDescent="0.3">
      <c r="A17" s="1">
        <v>45356</v>
      </c>
      <c r="B17">
        <v>333</v>
      </c>
      <c r="C17" s="3">
        <v>0.63958333333333328</v>
      </c>
      <c r="F17">
        <v>45353</v>
      </c>
      <c r="G17">
        <v>0.95</v>
      </c>
      <c r="H17" t="str">
        <v>111</v>
      </c>
    </row>
    <row r="18" spans="1:8" x14ac:dyDescent="0.3">
      <c r="A18" s="1">
        <v>45355</v>
      </c>
      <c r="B18">
        <v>222</v>
      </c>
      <c r="C18" s="3">
        <v>0</v>
      </c>
      <c r="F18">
        <v>45355</v>
      </c>
      <c r="G18">
        <v>0</v>
      </c>
      <c r="H18" t="str">
        <v>444, 222</v>
      </c>
    </row>
    <row r="19" spans="1:8" x14ac:dyDescent="0.3">
      <c r="A19" s="1">
        <v>45356</v>
      </c>
      <c r="B19">
        <v>333</v>
      </c>
      <c r="C19" s="3">
        <v>0.20972222222222223</v>
      </c>
      <c r="F19">
        <v>45355</v>
      </c>
      <c r="G19">
        <v>0.97777777777777775</v>
      </c>
      <c r="H19" t="str">
        <v>222</v>
      </c>
    </row>
    <row r="20" spans="1:8" x14ac:dyDescent="0.3">
      <c r="A20" s="1">
        <v>45356</v>
      </c>
      <c r="B20">
        <v>333</v>
      </c>
      <c r="C20" s="3">
        <v>1.9444444444444445E-2</v>
      </c>
      <c r="F20">
        <v>45356</v>
      </c>
      <c r="G20">
        <v>2.0833333333333333E-3</v>
      </c>
      <c r="H20" t="str">
        <v>333</v>
      </c>
    </row>
    <row r="21" spans="1:8" x14ac:dyDescent="0.3">
      <c r="A21" s="1">
        <v>45356</v>
      </c>
      <c r="B21">
        <v>111</v>
      </c>
      <c r="C21" s="2">
        <v>0.46319444444444446</v>
      </c>
      <c r="F21">
        <v>45356</v>
      </c>
      <c r="G21">
        <v>0.96597222222222223</v>
      </c>
      <c r="H21" t="str">
        <v>555, 111</v>
      </c>
    </row>
    <row r="22" spans="1:8" x14ac:dyDescent="0.3">
      <c r="A22" s="1">
        <v>45356</v>
      </c>
      <c r="B22">
        <v>111</v>
      </c>
      <c r="C22" s="2">
        <v>0.64861111111111114</v>
      </c>
    </row>
    <row r="23" spans="1:8" x14ac:dyDescent="0.3">
      <c r="A23" s="1">
        <v>45356</v>
      </c>
      <c r="B23">
        <v>111</v>
      </c>
      <c r="C23" s="2">
        <v>0.35347222222222224</v>
      </c>
    </row>
    <row r="24" spans="1:8" x14ac:dyDescent="0.3">
      <c r="A24" s="1">
        <v>45356</v>
      </c>
      <c r="B24">
        <v>111</v>
      </c>
      <c r="C24" s="2">
        <v>0.96597222222222223</v>
      </c>
    </row>
    <row r="25" spans="1:8" x14ac:dyDescent="0.3">
      <c r="A25" s="1">
        <v>45356</v>
      </c>
      <c r="B25">
        <v>111</v>
      </c>
      <c r="C25" s="2">
        <v>3.472222222222222E-3</v>
      </c>
    </row>
    <row r="26" spans="1:8" x14ac:dyDescent="0.3">
      <c r="A26" s="1">
        <v>45356</v>
      </c>
      <c r="B26">
        <v>111</v>
      </c>
      <c r="C26" s="2">
        <v>0.76597222222222228</v>
      </c>
    </row>
    <row r="27" spans="1:8" x14ac:dyDescent="0.3">
      <c r="F27" cm="1">
        <f t="array" ref="F27:G32">_xlfn.LET(
    _xlpm.a, _xlfn.CHOOSECOLS(_xlfn.GROUPBY(A2:A26, C2:C26, _xlfn.VSTACK(_xleta.MIN, _xleta.MAX), , 0), 1, 3),
_xlpm.a
)</f>
        <v>45353</v>
      </c>
      <c r="G27" s="3">
        <v>0.18958333333333333</v>
      </c>
    </row>
    <row r="28" spans="1:8" x14ac:dyDescent="0.3">
      <c r="F28">
        <v>45353</v>
      </c>
      <c r="G28" s="3">
        <v>0.95</v>
      </c>
    </row>
    <row r="29" spans="1:8" x14ac:dyDescent="0.3">
      <c r="F29">
        <v>45355</v>
      </c>
      <c r="G29" s="3">
        <v>0</v>
      </c>
    </row>
    <row r="30" spans="1:8" x14ac:dyDescent="0.3">
      <c r="F30">
        <v>45355</v>
      </c>
      <c r="G30" s="3">
        <v>0.97777777777777775</v>
      </c>
    </row>
    <row r="31" spans="1:8" x14ac:dyDescent="0.3">
      <c r="F31">
        <v>45356</v>
      </c>
      <c r="G31" s="3">
        <v>2.0833333333333333E-3</v>
      </c>
    </row>
    <row r="32" spans="1:8" x14ac:dyDescent="0.3">
      <c r="F32">
        <v>45356</v>
      </c>
      <c r="G32" s="2">
        <v>0.96597222222222223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E9371A-4D3A-4C0C-B67C-0DDBC9EB1521}">
  <dimension ref="A1:R26"/>
  <sheetViews>
    <sheetView workbookViewId="0">
      <selection activeCell="J4" sqref="J4"/>
    </sheetView>
  </sheetViews>
  <sheetFormatPr defaultRowHeight="14.4" x14ac:dyDescent="0.3"/>
  <cols>
    <col min="1" max="1" width="8.109375" bestFit="1" customWidth="1"/>
    <col min="2" max="2" width="6.6640625" bestFit="1" customWidth="1"/>
    <col min="3" max="3" width="5.44140625" bestFit="1" customWidth="1"/>
    <col min="4" max="4" width="5.5546875" customWidth="1"/>
    <col min="5" max="5" width="12.21875" customWidth="1"/>
  </cols>
  <sheetData>
    <row r="1" spans="1:18" s="4" customFormat="1" x14ac:dyDescent="0.3">
      <c r="A1" s="5" t="s">
        <v>0</v>
      </c>
      <c r="B1" s="5" t="s">
        <v>1</v>
      </c>
      <c r="C1" s="5" t="s">
        <v>2</v>
      </c>
      <c r="D1"/>
      <c r="E1" s="6" t="s">
        <v>0</v>
      </c>
      <c r="F1" s="6" t="s">
        <v>2</v>
      </c>
      <c r="G1" s="6" t="s">
        <v>1</v>
      </c>
      <c r="M1" s="4" t="s">
        <v>5</v>
      </c>
    </row>
    <row r="2" spans="1:18" x14ac:dyDescent="0.3">
      <c r="A2" s="1">
        <v>45355</v>
      </c>
      <c r="B2">
        <v>222</v>
      </c>
      <c r="C2" s="3">
        <v>0.6694444444444444</v>
      </c>
      <c r="E2" s="1">
        <v>45353</v>
      </c>
      <c r="F2" s="3">
        <v>0.18958333333333333</v>
      </c>
      <c r="G2">
        <v>444</v>
      </c>
    </row>
    <row r="3" spans="1:18" x14ac:dyDescent="0.3">
      <c r="A3" s="1">
        <v>45355</v>
      </c>
      <c r="B3">
        <v>222</v>
      </c>
      <c r="C3" s="3">
        <v>0.77986111111111112</v>
      </c>
      <c r="E3" s="1">
        <v>45353</v>
      </c>
      <c r="F3" s="3">
        <v>0.95</v>
      </c>
      <c r="G3">
        <v>111</v>
      </c>
    </row>
    <row r="4" spans="1:18" x14ac:dyDescent="0.3">
      <c r="A4" s="1">
        <v>45355</v>
      </c>
      <c r="B4">
        <v>222</v>
      </c>
      <c r="C4" s="3">
        <v>0.97777777777777775</v>
      </c>
      <c r="E4" s="1">
        <v>45355</v>
      </c>
      <c r="F4" s="3">
        <v>0</v>
      </c>
      <c r="G4" t="s">
        <v>3</v>
      </c>
    </row>
    <row r="5" spans="1:18" x14ac:dyDescent="0.3">
      <c r="A5" s="1">
        <v>45353</v>
      </c>
      <c r="B5">
        <v>111</v>
      </c>
      <c r="C5" s="3">
        <v>0.93958333333333333</v>
      </c>
      <c r="E5" s="1">
        <v>45355</v>
      </c>
      <c r="F5" s="3">
        <v>0.97777777777777775</v>
      </c>
      <c r="G5">
        <v>222</v>
      </c>
    </row>
    <row r="6" spans="1:18" x14ac:dyDescent="0.3">
      <c r="A6" s="1">
        <v>45356</v>
      </c>
      <c r="B6">
        <v>333</v>
      </c>
      <c r="C6" s="3">
        <v>2.0833333333333333E-3</v>
      </c>
      <c r="E6" s="1">
        <v>45356</v>
      </c>
      <c r="F6" s="3">
        <v>2.0833333333333333E-3</v>
      </c>
      <c r="G6">
        <v>333</v>
      </c>
    </row>
    <row r="7" spans="1:18" x14ac:dyDescent="0.3">
      <c r="A7" s="1">
        <v>45353</v>
      </c>
      <c r="B7">
        <v>444</v>
      </c>
      <c r="C7" s="3">
        <v>0.38958333333333334</v>
      </c>
      <c r="E7" s="1">
        <v>45356</v>
      </c>
      <c r="F7" s="2">
        <v>0.96597222222222223</v>
      </c>
      <c r="G7" t="s">
        <v>4</v>
      </c>
    </row>
    <row r="8" spans="1:18" x14ac:dyDescent="0.3">
      <c r="A8" s="1">
        <v>45353</v>
      </c>
      <c r="B8">
        <v>444</v>
      </c>
      <c r="C8" s="3">
        <v>0.9194444444444444</v>
      </c>
    </row>
    <row r="9" spans="1:18" x14ac:dyDescent="0.3">
      <c r="A9" s="1">
        <v>45355</v>
      </c>
      <c r="B9">
        <v>444</v>
      </c>
      <c r="C9" s="3">
        <v>0</v>
      </c>
    </row>
    <row r="10" spans="1:18" x14ac:dyDescent="0.3">
      <c r="A10" s="1">
        <v>45353</v>
      </c>
      <c r="B10">
        <v>111</v>
      </c>
      <c r="C10" s="3">
        <v>0.95</v>
      </c>
      <c r="E10" t="s">
        <v>10</v>
      </c>
    </row>
    <row r="11" spans="1:18" x14ac:dyDescent="0.3">
      <c r="A11" s="1">
        <v>45356</v>
      </c>
      <c r="B11">
        <v>555</v>
      </c>
      <c r="C11" s="2">
        <v>0.96597222222222223</v>
      </c>
    </row>
    <row r="12" spans="1:18" x14ac:dyDescent="0.3">
      <c r="A12" s="1">
        <v>45356</v>
      </c>
      <c r="B12">
        <v>555</v>
      </c>
      <c r="C12" s="3">
        <v>8.9583333333333334E-2</v>
      </c>
      <c r="E12" cm="1">
        <f t="array" ref="E12:G17">_xlfn.LET(
_xlpm._Maxtime,_xlfn.GROUPBY(A2:A26,C2:C26,_xleta.MAX,,0,,),
_xlpm._Mintime,_xlfn.GROUPBY(A2:A26,C2:C26,_xleta.MIN,,0,,),
_xlpm._table1,_xlfn._xlws.SORT(_xlfn.VSTACK(_xlpm._Mintime,_xlpm._Maxtime)),
_xlpm._FinalTimes,_xlfn.CHOOSECOLS(_xlpm._table1,2),
_xlpm._emp,_xlfn.MAP(_xlpm._FinalTimes,_xlfn.LAMBDA(_xlpm.x,_xlfn.TEXTJOIN(", ",1,_xlfn._xlws.SORT(IF(_xlpm.x=$C$2:$C$26,$B$2:$B$26,""))))),
_xlpm._empFormatted,IFERROR(VALUE(_xlpm._emp),_xlpm._emp),
_xlfn.HSTACK(_xlpm._table1,_xlpm._empFormatted)
)</f>
        <v>45353</v>
      </c>
      <c r="F12">
        <v>0.18958333333333333</v>
      </c>
      <c r="G12">
        <v>444</v>
      </c>
      <c r="I12" cm="1">
        <f t="array" ref="I12:J14">_xlfn.LET(
_xlpm._Maxtime,_xlfn.GROUPBY(A2:A26,C2:C26,_xleta.MAX,,0,,),
_xlpm._Mintime,_xlfn.GROUPBY(A2:A26,C2:C26,_xleta.MIN,,0,,),
_xlpm._table1,_xlfn._xlws.SORT(_xlfn.VSTACK(_xlpm._Mintime,_xlpm._Maxtime)),
_xlpm._FinalTimes,_xlfn.CHOOSECOLS(_xlpm._table1,2),
_xlpm._emp,_xlfn.MAP(_xlpm._FinalTimes,_xlfn.LAMBDA(_xlpm.x,_xlfn.TEXTJOIN(", ",1,_xlfn._xlws.SORT(IF(_xlpm.x=$C$2:$C$26,$B$2:$B$26,""))))),
_xlpm._empFormatted,IFERROR(VALUE(_xlpm._emp),_xlpm._emp),
_xlpm._Mintime
)</f>
        <v>45353</v>
      </c>
      <c r="J12">
        <v>0.18958333333333333</v>
      </c>
      <c r="L12" cm="1">
        <f t="array" ref="L12:M14">_xlfn.LET(
_xlpm._Maxtime,_xlfn.GROUPBY(A2:A26,C2:C26,_xleta.MAX,,0,,),
_xlpm._Mintime,_xlfn.GROUPBY(A2:A26,C2:C26,_xleta.MIN,,0,,),
_xlpm._table1,_xlfn._xlws.SORT(_xlfn.VSTACK(_xlpm._Mintime,_xlpm._Maxtime)),
_xlpm._FinalTimes,_xlfn.CHOOSECOLS(_xlpm._table1,2),
_xlpm._emp,_xlfn.MAP(_xlpm._FinalTimes,_xlfn.LAMBDA(_xlpm.x,_xlfn.TEXTJOIN(", ",1,_xlfn._xlws.SORT(IF(_xlpm.x=$C$2:$C$26,$B$2:$B$26,""))))),
_xlpm._empFormatted,IFERROR(VALUE(_xlpm._emp),_xlpm._emp),
_xlpm._Maxtime
)</f>
        <v>45353</v>
      </c>
      <c r="M12">
        <v>0.95</v>
      </c>
      <c r="O12" cm="1">
        <f t="array" ref="O12:P17">_xlfn.LET(
_xlpm._Maxtime,_xlfn.GROUPBY(A2:A26,C2:C26,_xleta.MAX,,0,,),
_xlpm._Mintime,_xlfn.GROUPBY(A2:A26,C2:C26,_xleta.MIN,,0,,),
_xlpm._table1,_xlfn._xlws.SORT(_xlfn.VSTACK(_xlpm._Mintime,_xlpm._Maxtime)),
_xlpm._FinalTimes,_xlfn.CHOOSECOLS(_xlpm._table1,2),
_xlpm._emp,_xlfn.MAP(_xlpm._FinalTimes,_xlfn.LAMBDA(_xlpm.x,_xlfn.TEXTJOIN(", ",1,_xlfn._xlws.SORT(IF(_xlpm.x=$C$2:$C$26,$B$2:$B$26,""))))),
_xlpm._empFormatted,IFERROR(VALUE(_xlpm._emp),_xlpm._emp),
_xlpm._table1
)</f>
        <v>45353</v>
      </c>
      <c r="P12">
        <v>0.18958333333333333</v>
      </c>
      <c r="R12" t="str" cm="1">
        <f t="array" ref="R12:R17">_xlfn.LET(
_xlpm._Maxtime,_xlfn.GROUPBY(A2:A26,C2:C26,_xleta.MAX,,0,,),
_xlpm._Mintime,_xlfn.GROUPBY(A2:A26,C2:C26,_xleta.MIN,,0,,),
_xlpm._table1,_xlfn._xlws.SORT(_xlfn.VSTACK(_xlpm._Mintime,_xlpm._Maxtime)),
_xlpm._FinalTimes,_xlfn.CHOOSECOLS(_xlpm._table1,2),
_xlpm._emp,_xlfn.MAP(_xlpm._FinalTimes,_xlfn.LAMBDA(_xlpm.x,_xlfn.TEXTJOIN(", ",1,_xlfn._xlws.SORT(IF(_xlpm.x=$C$2:$C$26,$B$2:$B$26,""))))),
_xlpm._empFormatted,IFERROR(VALUE(_xlpm._emp),_xlpm._emp),
_xlpm._emp
)</f>
        <v>444</v>
      </c>
    </row>
    <row r="13" spans="1:18" x14ac:dyDescent="0.3">
      <c r="A13" s="1">
        <v>45355</v>
      </c>
      <c r="B13">
        <v>222</v>
      </c>
      <c r="C13" s="3">
        <v>0.05</v>
      </c>
      <c r="E13">
        <v>45353</v>
      </c>
      <c r="F13">
        <v>0.95</v>
      </c>
      <c r="G13">
        <v>111</v>
      </c>
      <c r="I13">
        <v>45355</v>
      </c>
      <c r="J13">
        <v>0</v>
      </c>
      <c r="L13">
        <v>45355</v>
      </c>
      <c r="M13">
        <v>0.97777777777777775</v>
      </c>
      <c r="O13">
        <v>45353</v>
      </c>
      <c r="P13">
        <v>0.95</v>
      </c>
      <c r="R13" t="str">
        <v>111</v>
      </c>
    </row>
    <row r="14" spans="1:18" x14ac:dyDescent="0.3">
      <c r="A14" s="1">
        <v>45353</v>
      </c>
      <c r="B14">
        <v>111</v>
      </c>
      <c r="C14" s="3">
        <v>0.27986111111111112</v>
      </c>
      <c r="E14">
        <v>45355</v>
      </c>
      <c r="F14">
        <v>0</v>
      </c>
      <c r="G14" t="str">
        <v>222, 444</v>
      </c>
      <c r="I14">
        <v>45356</v>
      </c>
      <c r="J14">
        <v>2.0833333333333333E-3</v>
      </c>
      <c r="L14">
        <v>45356</v>
      </c>
      <c r="M14">
        <v>0.96597222222222223</v>
      </c>
      <c r="O14">
        <v>45355</v>
      </c>
      <c r="P14">
        <v>0</v>
      </c>
      <c r="R14" t="str">
        <v>222, 444</v>
      </c>
    </row>
    <row r="15" spans="1:18" x14ac:dyDescent="0.3">
      <c r="A15" s="1">
        <v>45356</v>
      </c>
      <c r="B15">
        <v>555</v>
      </c>
      <c r="C15" s="3">
        <v>0.60972222222222228</v>
      </c>
      <c r="E15">
        <v>45355</v>
      </c>
      <c r="F15">
        <v>0.97777777777777775</v>
      </c>
      <c r="G15">
        <v>222</v>
      </c>
      <c r="O15">
        <v>45355</v>
      </c>
      <c r="P15">
        <v>0.97777777777777775</v>
      </c>
      <c r="R15" t="str">
        <v>222</v>
      </c>
    </row>
    <row r="16" spans="1:18" x14ac:dyDescent="0.3">
      <c r="A16" s="1">
        <v>45353</v>
      </c>
      <c r="B16">
        <v>444</v>
      </c>
      <c r="C16" s="3">
        <v>0.18958333333333333</v>
      </c>
      <c r="E16">
        <v>45356</v>
      </c>
      <c r="F16">
        <v>2.0833333333333333E-3</v>
      </c>
      <c r="G16">
        <v>333</v>
      </c>
      <c r="O16">
        <v>45356</v>
      </c>
      <c r="P16">
        <v>2.0833333333333333E-3</v>
      </c>
      <c r="R16" t="str">
        <v>333</v>
      </c>
    </row>
    <row r="17" spans="1:18" x14ac:dyDescent="0.3">
      <c r="A17" s="1">
        <v>45356</v>
      </c>
      <c r="B17">
        <v>333</v>
      </c>
      <c r="C17" s="3">
        <v>0.63958333333333328</v>
      </c>
      <c r="E17">
        <v>45356</v>
      </c>
      <c r="F17">
        <v>0.96597222222222223</v>
      </c>
      <c r="G17" t="str">
        <v>111, 555</v>
      </c>
      <c r="O17">
        <v>45356</v>
      </c>
      <c r="P17">
        <v>0.96597222222222223</v>
      </c>
      <c r="R17" t="str">
        <v>111, 555</v>
      </c>
    </row>
    <row r="18" spans="1:18" x14ac:dyDescent="0.3">
      <c r="A18" s="1">
        <v>45355</v>
      </c>
      <c r="B18">
        <v>222</v>
      </c>
      <c r="C18" s="3">
        <v>0</v>
      </c>
    </row>
    <row r="19" spans="1:18" x14ac:dyDescent="0.3">
      <c r="A19" s="1">
        <v>45356</v>
      </c>
      <c r="B19">
        <v>333</v>
      </c>
      <c r="C19" s="3">
        <v>0.20972222222222223</v>
      </c>
    </row>
    <row r="20" spans="1:18" x14ac:dyDescent="0.3">
      <c r="A20" s="1">
        <v>45356</v>
      </c>
      <c r="B20">
        <v>333</v>
      </c>
      <c r="C20" s="3">
        <v>1.9444444444444445E-2</v>
      </c>
    </row>
    <row r="21" spans="1:18" x14ac:dyDescent="0.3">
      <c r="A21" s="1">
        <v>45356</v>
      </c>
      <c r="B21">
        <v>111</v>
      </c>
      <c r="C21" s="2">
        <v>0.46319444444444446</v>
      </c>
    </row>
    <row r="22" spans="1:18" x14ac:dyDescent="0.3">
      <c r="A22" s="1">
        <v>45356</v>
      </c>
      <c r="B22">
        <v>111</v>
      </c>
      <c r="C22" s="2">
        <v>0.64861111111111114</v>
      </c>
    </row>
    <row r="23" spans="1:18" x14ac:dyDescent="0.3">
      <c r="A23" s="1">
        <v>45356</v>
      </c>
      <c r="B23">
        <v>111</v>
      </c>
      <c r="C23" s="2">
        <v>0.35347222222222224</v>
      </c>
    </row>
    <row r="24" spans="1:18" x14ac:dyDescent="0.3">
      <c r="A24" s="1">
        <v>45356</v>
      </c>
      <c r="B24">
        <v>111</v>
      </c>
      <c r="C24" s="2">
        <v>0.96597222222222223</v>
      </c>
    </row>
    <row r="25" spans="1:18" x14ac:dyDescent="0.3">
      <c r="A25" s="1">
        <v>45356</v>
      </c>
      <c r="B25">
        <v>111</v>
      </c>
      <c r="C25" s="2">
        <v>3.472222222222222E-3</v>
      </c>
    </row>
    <row r="26" spans="1:18" x14ac:dyDescent="0.3">
      <c r="A26" s="1">
        <v>45356</v>
      </c>
      <c r="B26">
        <v>111</v>
      </c>
      <c r="C26" s="2">
        <v>0.76597222222222228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D1C6D-5AD4-4F4A-BCDD-A699E7F325A9}">
  <dimension ref="A1:V41"/>
  <sheetViews>
    <sheetView tabSelected="1" topLeftCell="E25" workbookViewId="0">
      <selection activeCell="M34" sqref="M34:M35"/>
    </sheetView>
  </sheetViews>
  <sheetFormatPr defaultRowHeight="14.4" x14ac:dyDescent="0.3"/>
  <cols>
    <col min="1" max="1" width="14.5546875" customWidth="1"/>
    <col min="2" max="2" width="6.6640625" bestFit="1" customWidth="1"/>
    <col min="3" max="3" width="5.44140625" bestFit="1" customWidth="1"/>
    <col min="4" max="4" width="5.5546875" customWidth="1"/>
    <col min="5" max="5" width="12.21875" customWidth="1"/>
    <col min="20" max="20" width="12" customWidth="1"/>
    <col min="22" max="22" width="10" bestFit="1" customWidth="1"/>
  </cols>
  <sheetData>
    <row r="1" spans="1:22" s="4" customFormat="1" x14ac:dyDescent="0.3">
      <c r="A1" s="5" t="s">
        <v>0</v>
      </c>
      <c r="B1" s="5" t="s">
        <v>1</v>
      </c>
      <c r="C1" s="5" t="s">
        <v>2</v>
      </c>
      <c r="D1"/>
      <c r="E1" s="6" t="s">
        <v>0</v>
      </c>
      <c r="F1" s="6" t="s">
        <v>2</v>
      </c>
      <c r="G1" s="6" t="s">
        <v>1</v>
      </c>
      <c r="M1" s="4" t="s">
        <v>5</v>
      </c>
    </row>
    <row r="2" spans="1:22" x14ac:dyDescent="0.3">
      <c r="A2" s="1">
        <v>45355</v>
      </c>
      <c r="B2">
        <v>222</v>
      </c>
      <c r="C2" s="3">
        <v>0.6694444444444444</v>
      </c>
      <c r="E2" s="1">
        <v>45353</v>
      </c>
      <c r="F2" s="3">
        <v>0.18958333333333333</v>
      </c>
      <c r="G2">
        <v>444</v>
      </c>
    </row>
    <row r="3" spans="1:22" x14ac:dyDescent="0.3">
      <c r="A3" s="1">
        <v>45355</v>
      </c>
      <c r="B3">
        <v>222</v>
      </c>
      <c r="C3" s="3">
        <v>0.77986111111111112</v>
      </c>
      <c r="E3" s="1">
        <v>45353</v>
      </c>
      <c r="F3" s="3">
        <v>0.95</v>
      </c>
      <c r="G3">
        <v>111</v>
      </c>
    </row>
    <row r="4" spans="1:22" x14ac:dyDescent="0.3">
      <c r="A4" s="1">
        <v>45355</v>
      </c>
      <c r="B4">
        <v>222</v>
      </c>
      <c r="C4" s="3">
        <v>0.97777777777777775</v>
      </c>
      <c r="E4" s="1">
        <v>45355</v>
      </c>
      <c r="F4" s="3">
        <v>0</v>
      </c>
      <c r="G4" t="s">
        <v>3</v>
      </c>
    </row>
    <row r="5" spans="1:22" x14ac:dyDescent="0.3">
      <c r="A5" s="1">
        <v>45353</v>
      </c>
      <c r="B5">
        <v>111</v>
      </c>
      <c r="C5" s="3">
        <v>0.93958333333333333</v>
      </c>
      <c r="E5" s="1">
        <v>45355</v>
      </c>
      <c r="F5" s="3">
        <v>0.97777777777777775</v>
      </c>
      <c r="G5">
        <v>222</v>
      </c>
    </row>
    <row r="6" spans="1:22" x14ac:dyDescent="0.3">
      <c r="A6" s="1">
        <v>45356</v>
      </c>
      <c r="B6">
        <v>333</v>
      </c>
      <c r="C6" s="3">
        <v>2.0833333333333333E-3</v>
      </c>
      <c r="E6" s="1">
        <v>45356</v>
      </c>
      <c r="F6" s="3">
        <v>2.0833333333333333E-3</v>
      </c>
      <c r="G6">
        <v>333</v>
      </c>
    </row>
    <row r="7" spans="1:22" x14ac:dyDescent="0.3">
      <c r="A7" s="1">
        <v>45353</v>
      </c>
      <c r="B7">
        <v>444</v>
      </c>
      <c r="C7" s="3">
        <v>0.38958333333333334</v>
      </c>
      <c r="E7" s="1">
        <v>45356</v>
      </c>
      <c r="F7" s="2">
        <v>0.96597222222222223</v>
      </c>
      <c r="G7" t="s">
        <v>4</v>
      </c>
    </row>
    <row r="8" spans="1:22" x14ac:dyDescent="0.3">
      <c r="A8" s="1">
        <v>45353</v>
      </c>
      <c r="B8">
        <v>444</v>
      </c>
      <c r="C8" s="3">
        <v>0.9194444444444444</v>
      </c>
    </row>
    <row r="9" spans="1:22" x14ac:dyDescent="0.3">
      <c r="A9" s="1">
        <v>45355</v>
      </c>
      <c r="B9">
        <v>444</v>
      </c>
      <c r="C9" s="3">
        <v>0</v>
      </c>
    </row>
    <row r="10" spans="1:22" x14ac:dyDescent="0.3">
      <c r="A10" s="1">
        <v>45353</v>
      </c>
      <c r="B10">
        <v>111</v>
      </c>
      <c r="C10" s="3">
        <v>0.95</v>
      </c>
    </row>
    <row r="11" spans="1:22" x14ac:dyDescent="0.3">
      <c r="A11" s="1">
        <v>45356</v>
      </c>
      <c r="B11">
        <v>555</v>
      </c>
      <c r="C11" s="2">
        <v>0.96597222222222223</v>
      </c>
    </row>
    <row r="12" spans="1:22" x14ac:dyDescent="0.3">
      <c r="A12" s="1">
        <v>45356</v>
      </c>
      <c r="B12">
        <v>555</v>
      </c>
      <c r="C12" s="3">
        <v>8.9583333333333334E-2</v>
      </c>
      <c r="E12" cm="1">
        <f t="array" ref="E12:G19">_xlfn.GROUPBY(_d,_t,_xlfn.VSTACK(_xleta.MIN,_xleta.MAX))</f>
        <v>45353</v>
      </c>
      <c r="F12" t="str">
        <v>MIN</v>
      </c>
      <c r="G12">
        <v>0.18958333333333333</v>
      </c>
      <c r="I12" t="str" cm="1">
        <f t="array" ref="I12:O26">_xlfn.PIVOTBY(_d&amp;_id,_id,_t,_xlfn.VSTACK(_xleta.MIN,_xleta.MAX),0,0,,0)</f>
        <v/>
      </c>
      <c r="J12" t="str">
        <v/>
      </c>
      <c r="K12">
        <v>111</v>
      </c>
      <c r="L12">
        <v>222</v>
      </c>
      <c r="M12">
        <v>333</v>
      </c>
      <c r="N12">
        <v>444</v>
      </c>
      <c r="O12">
        <v>555</v>
      </c>
    </row>
    <row r="13" spans="1:22" x14ac:dyDescent="0.3">
      <c r="A13" s="1">
        <v>45355</v>
      </c>
      <c r="B13">
        <v>222</v>
      </c>
      <c r="C13" s="3">
        <v>0.05</v>
      </c>
      <c r="E13">
        <v>45353</v>
      </c>
      <c r="F13" t="str">
        <v>MAX</v>
      </c>
      <c r="G13">
        <v>0.95</v>
      </c>
      <c r="I13" t="str">
        <v>45353111</v>
      </c>
      <c r="J13" t="str">
        <v>MIN</v>
      </c>
      <c r="K13">
        <v>0.27986111111111112</v>
      </c>
      <c r="L13" t="str">
        <v/>
      </c>
      <c r="M13" t="str">
        <v/>
      </c>
      <c r="N13" t="str">
        <v/>
      </c>
      <c r="O13" t="str">
        <v/>
      </c>
      <c r="Q13" t="str" cm="1">
        <f t="array" ref="Q13:V19">_xlfn.CHOOSECOLS(_xlfn._xlws.FILTER($I$13:$O$26,(J13:J26="MIN")),1,3,4,5,6,7)</f>
        <v>45353111</v>
      </c>
      <c r="R13">
        <v>0.27986111111111112</v>
      </c>
      <c r="S13" t="str">
        <v/>
      </c>
      <c r="T13" t="str">
        <v/>
      </c>
      <c r="U13" t="str">
        <v/>
      </c>
      <c r="V13" t="str">
        <v/>
      </c>
    </row>
    <row r="14" spans="1:22" x14ac:dyDescent="0.3">
      <c r="A14" s="1">
        <v>45353</v>
      </c>
      <c r="B14">
        <v>111</v>
      </c>
      <c r="C14" s="3">
        <v>0.27986111111111112</v>
      </c>
      <c r="E14">
        <v>45355</v>
      </c>
      <c r="F14" t="str">
        <v>MIN</v>
      </c>
      <c r="G14">
        <v>0</v>
      </c>
      <c r="I14" t="str">
        <v>45353111</v>
      </c>
      <c r="J14" t="str">
        <v>MAX</v>
      </c>
      <c r="K14">
        <v>0.95</v>
      </c>
      <c r="L14" t="str">
        <v/>
      </c>
      <c r="M14" t="str">
        <v/>
      </c>
      <c r="N14" t="str">
        <v/>
      </c>
      <c r="O14" t="str">
        <v/>
      </c>
      <c r="Q14" t="str">
        <v>45353444</v>
      </c>
      <c r="R14" t="str">
        <v/>
      </c>
      <c r="S14" t="str">
        <v/>
      </c>
      <c r="T14" t="str">
        <v/>
      </c>
      <c r="U14">
        <v>0.18958333333333333</v>
      </c>
      <c r="V14" t="str">
        <v/>
      </c>
    </row>
    <row r="15" spans="1:22" x14ac:dyDescent="0.3">
      <c r="A15" s="1">
        <v>45356</v>
      </c>
      <c r="B15">
        <v>555</v>
      </c>
      <c r="C15" s="3">
        <v>0.60972222222222228</v>
      </c>
      <c r="E15">
        <v>45355</v>
      </c>
      <c r="F15" t="str">
        <v>MAX</v>
      </c>
      <c r="G15">
        <v>0.97777777777777775</v>
      </c>
      <c r="I15" t="str">
        <v>45353444</v>
      </c>
      <c r="J15" t="str">
        <v>MIN</v>
      </c>
      <c r="K15" t="str">
        <v/>
      </c>
      <c r="L15" t="str">
        <v/>
      </c>
      <c r="M15" t="str">
        <v/>
      </c>
      <c r="N15">
        <v>0.18958333333333333</v>
      </c>
      <c r="O15" t="str">
        <v/>
      </c>
      <c r="Q15" t="str">
        <v>45355222</v>
      </c>
      <c r="R15" t="str">
        <v/>
      </c>
      <c r="S15">
        <v>0</v>
      </c>
      <c r="T15" t="str">
        <v/>
      </c>
      <c r="U15" t="str">
        <v/>
      </c>
      <c r="V15" t="str">
        <v/>
      </c>
    </row>
    <row r="16" spans="1:22" x14ac:dyDescent="0.3">
      <c r="A16" s="1">
        <v>45353</v>
      </c>
      <c r="B16">
        <v>444</v>
      </c>
      <c r="C16" s="3">
        <v>0.18958333333333333</v>
      </c>
      <c r="E16">
        <v>45356</v>
      </c>
      <c r="F16" t="str">
        <v>MIN</v>
      </c>
      <c r="G16">
        <v>2.0833333333333333E-3</v>
      </c>
      <c r="I16" t="str">
        <v>45353444</v>
      </c>
      <c r="J16" t="str">
        <v>MAX</v>
      </c>
      <c r="K16" t="str">
        <v/>
      </c>
      <c r="L16" t="str">
        <v/>
      </c>
      <c r="M16" t="str">
        <v/>
      </c>
      <c r="N16">
        <v>0.9194444444444444</v>
      </c>
      <c r="O16" t="str">
        <v/>
      </c>
      <c r="Q16" t="str">
        <v>45355444</v>
      </c>
      <c r="R16" t="str">
        <v/>
      </c>
      <c r="S16" t="str">
        <v/>
      </c>
      <c r="T16" t="str">
        <v/>
      </c>
      <c r="U16">
        <v>0</v>
      </c>
      <c r="V16" t="str">
        <v/>
      </c>
    </row>
    <row r="17" spans="1:22" x14ac:dyDescent="0.3">
      <c r="A17" s="1">
        <v>45356</v>
      </c>
      <c r="B17">
        <v>333</v>
      </c>
      <c r="C17" s="3">
        <v>0.63958333333333328</v>
      </c>
      <c r="E17">
        <v>45356</v>
      </c>
      <c r="F17" t="str">
        <v>MAX</v>
      </c>
      <c r="G17">
        <v>0.96597222222222223</v>
      </c>
      <c r="I17" t="str">
        <v>45355222</v>
      </c>
      <c r="J17" t="str">
        <v>MIN</v>
      </c>
      <c r="K17" t="str">
        <v/>
      </c>
      <c r="L17">
        <v>0</v>
      </c>
      <c r="M17" t="str">
        <v/>
      </c>
      <c r="N17" t="str">
        <v/>
      </c>
      <c r="O17" t="str">
        <v/>
      </c>
      <c r="Q17" t="str">
        <v>45356111</v>
      </c>
      <c r="R17">
        <v>3.472222222222222E-3</v>
      </c>
      <c r="S17" t="str">
        <v/>
      </c>
      <c r="T17" t="str">
        <v/>
      </c>
      <c r="U17" t="str">
        <v/>
      </c>
      <c r="V17" t="str">
        <v/>
      </c>
    </row>
    <row r="18" spans="1:22" x14ac:dyDescent="0.3">
      <c r="A18" s="1">
        <v>45355</v>
      </c>
      <c r="B18">
        <v>222</v>
      </c>
      <c r="C18" s="3">
        <v>0</v>
      </c>
      <c r="E18" t="str">
        <v>Total</v>
      </c>
      <c r="F18" t="str">
        <v>MIN</v>
      </c>
      <c r="G18">
        <v>0</v>
      </c>
      <c r="I18" t="str">
        <v>45355222</v>
      </c>
      <c r="J18" t="str">
        <v>MAX</v>
      </c>
      <c r="K18" t="str">
        <v/>
      </c>
      <c r="L18">
        <v>0.97777777777777775</v>
      </c>
      <c r="M18" t="str">
        <v/>
      </c>
      <c r="N18" t="str">
        <v/>
      </c>
      <c r="O18" t="str">
        <v/>
      </c>
      <c r="Q18" t="str">
        <v>45356333</v>
      </c>
      <c r="R18" t="str">
        <v/>
      </c>
      <c r="S18" t="str">
        <v/>
      </c>
      <c r="T18">
        <v>2.0833333333333333E-3</v>
      </c>
      <c r="U18" t="str">
        <v/>
      </c>
      <c r="V18" t="str">
        <v/>
      </c>
    </row>
    <row r="19" spans="1:22" x14ac:dyDescent="0.3">
      <c r="A19" s="1">
        <v>45356</v>
      </c>
      <c r="B19">
        <v>333</v>
      </c>
      <c r="C19" s="3">
        <v>0.20972222222222223</v>
      </c>
      <c r="E19" t="str">
        <v>Total</v>
      </c>
      <c r="F19" t="str">
        <v>MAX</v>
      </c>
      <c r="G19">
        <v>0.97777777777777775</v>
      </c>
      <c r="I19" t="str">
        <v>45355444</v>
      </c>
      <c r="J19" t="str">
        <v>MIN</v>
      </c>
      <c r="K19" t="str">
        <v/>
      </c>
      <c r="L19" t="str">
        <v/>
      </c>
      <c r="M19" t="str">
        <v/>
      </c>
      <c r="N19">
        <v>0</v>
      </c>
      <c r="O19" t="str">
        <v/>
      </c>
      <c r="Q19" t="str">
        <v>45356555</v>
      </c>
      <c r="R19" t="str">
        <v/>
      </c>
      <c r="S19" t="str">
        <v/>
      </c>
      <c r="T19" t="str">
        <v/>
      </c>
      <c r="U19" t="str">
        <v/>
      </c>
      <c r="V19">
        <v>8.9583333333333334E-2</v>
      </c>
    </row>
    <row r="20" spans="1:22" x14ac:dyDescent="0.3">
      <c r="A20" s="1">
        <v>45356</v>
      </c>
      <c r="B20">
        <v>333</v>
      </c>
      <c r="C20" s="3">
        <v>1.9444444444444445E-2</v>
      </c>
      <c r="I20" t="str">
        <v>45355444</v>
      </c>
      <c r="J20" t="str">
        <v>MAX</v>
      </c>
      <c r="K20" t="str">
        <v/>
      </c>
      <c r="L20" t="str">
        <v/>
      </c>
      <c r="M20" t="str">
        <v/>
      </c>
      <c r="N20">
        <v>0</v>
      </c>
      <c r="O20" t="str">
        <v/>
      </c>
    </row>
    <row r="21" spans="1:22" x14ac:dyDescent="0.3">
      <c r="A21" s="1">
        <v>45356</v>
      </c>
      <c r="B21">
        <v>111</v>
      </c>
      <c r="C21" s="2">
        <v>0.46319444444444446</v>
      </c>
      <c r="I21" t="str">
        <v>45356111</v>
      </c>
      <c r="J21" t="str">
        <v>MIN</v>
      </c>
      <c r="K21">
        <v>3.472222222222222E-3</v>
      </c>
      <c r="L21" t="str">
        <v/>
      </c>
      <c r="M21" t="str">
        <v/>
      </c>
      <c r="N21" t="str">
        <v/>
      </c>
      <c r="O21" t="str">
        <v/>
      </c>
      <c r="Q21" t="str" cm="1">
        <f t="array" ref="Q21:Q33">_xlfn.LET(_xlpm.z,_xlfn.DROP(_xlfn.TOCOL(_xlfn.MAP(_xlfn.ANCHORARRAY(Q13),_xlfn.LAMBDA(_xlpm.x,_xlfn.SINGLE(+Q27:_xlpm.x)&amp;"|"&amp;_xlpm.x))),1),_xlfn._xlws.FILTER(_xlpm.z,LEN(_xlpm.z)&gt;9))</f>
        <v>45353111|0.279861111111111</v>
      </c>
      <c r="T21" t="str">
        <f>LEFT(Q21,5)</f>
        <v>45353</v>
      </c>
      <c r="U21" t="str">
        <f>RIGHT(Q21,3)</f>
        <v>111</v>
      </c>
      <c r="V21" t="str">
        <f>_xlfn.TEXTAFTER(Q21,"|")</f>
        <v>0.279861111111111</v>
      </c>
    </row>
    <row r="22" spans="1:22" x14ac:dyDescent="0.3">
      <c r="A22" s="1">
        <v>45356</v>
      </c>
      <c r="B22">
        <v>111</v>
      </c>
      <c r="C22" s="2">
        <v>0.64861111111111114</v>
      </c>
      <c r="I22" t="str">
        <v>45356111</v>
      </c>
      <c r="J22" t="str">
        <v>MAX</v>
      </c>
      <c r="K22">
        <v>0.96597222222222223</v>
      </c>
      <c r="L22" t="str">
        <v/>
      </c>
      <c r="M22" t="str">
        <v/>
      </c>
      <c r="N22" t="str">
        <v/>
      </c>
      <c r="O22" t="str">
        <v/>
      </c>
      <c r="P22">
        <f>LEN(Q22)</f>
        <v>17</v>
      </c>
      <c r="Q22" t="str">
        <v>45353444|45353444</v>
      </c>
      <c r="T22" t="str">
        <f t="shared" ref="T22:T33" si="0">LEFT(Q22,5)</f>
        <v>45353</v>
      </c>
      <c r="U22" t="str">
        <f>RIGHT(Q22,3)</f>
        <v>444</v>
      </c>
      <c r="V22" t="str">
        <f t="shared" ref="V22:V33" si="1">_xlfn.TEXTAFTER(Q22,"|")</f>
        <v>45353444</v>
      </c>
    </row>
    <row r="23" spans="1:22" x14ac:dyDescent="0.3">
      <c r="A23" s="1">
        <v>45356</v>
      </c>
      <c r="B23">
        <v>111</v>
      </c>
      <c r="C23" s="2">
        <v>0.35347222222222224</v>
      </c>
      <c r="I23" t="str">
        <v>45356333</v>
      </c>
      <c r="J23" t="str">
        <v>MIN</v>
      </c>
      <c r="K23" t="str">
        <v/>
      </c>
      <c r="L23" t="str">
        <v/>
      </c>
      <c r="M23">
        <v>2.0833333333333333E-3</v>
      </c>
      <c r="N23" t="str">
        <v/>
      </c>
      <c r="O23" t="str">
        <v/>
      </c>
      <c r="Q23" t="str">
        <v>45353444|0.189583333333333</v>
      </c>
      <c r="T23" t="str">
        <f t="shared" si="0"/>
        <v>45353</v>
      </c>
      <c r="U23" t="str">
        <f t="shared" ref="U23:U33" si="2">RIGHT(Q23,3)</f>
        <v>333</v>
      </c>
      <c r="V23" t="str">
        <f t="shared" si="1"/>
        <v>0.189583333333333</v>
      </c>
    </row>
    <row r="24" spans="1:22" x14ac:dyDescent="0.3">
      <c r="A24" s="1">
        <v>45356</v>
      </c>
      <c r="B24">
        <v>111</v>
      </c>
      <c r="C24" s="2">
        <v>0.96597222222222223</v>
      </c>
      <c r="I24" t="str">
        <v>45356333</v>
      </c>
      <c r="J24" t="str">
        <v>MAX</v>
      </c>
      <c r="K24" t="str">
        <v/>
      </c>
      <c r="L24" t="str">
        <v/>
      </c>
      <c r="M24">
        <v>0.63958333333333328</v>
      </c>
      <c r="N24" t="str">
        <v/>
      </c>
      <c r="O24" t="str">
        <v/>
      </c>
      <c r="Q24" t="str">
        <v>45355222|45355222</v>
      </c>
      <c r="T24" t="str">
        <f t="shared" si="0"/>
        <v>45355</v>
      </c>
      <c r="U24" t="str">
        <f t="shared" si="2"/>
        <v>222</v>
      </c>
      <c r="V24" t="str">
        <f t="shared" si="1"/>
        <v>45355222</v>
      </c>
    </row>
    <row r="25" spans="1:22" x14ac:dyDescent="0.3">
      <c r="A25" s="1">
        <v>45356</v>
      </c>
      <c r="B25">
        <v>111</v>
      </c>
      <c r="C25" s="2">
        <v>3.472222222222222E-3</v>
      </c>
      <c r="I25" t="str">
        <v>45356555</v>
      </c>
      <c r="J25" t="str">
        <v>MIN</v>
      </c>
      <c r="K25" t="str">
        <v/>
      </c>
      <c r="L25" t="str">
        <v/>
      </c>
      <c r="M25" t="str">
        <v/>
      </c>
      <c r="N25" t="str">
        <v/>
      </c>
      <c r="O25">
        <v>8.9583333333333334E-2</v>
      </c>
      <c r="Q25" t="str">
        <v>45355222|0</v>
      </c>
      <c r="T25" t="str">
        <f t="shared" si="0"/>
        <v>45355</v>
      </c>
      <c r="U25" t="str">
        <f t="shared" si="2"/>
        <v>2|0</v>
      </c>
      <c r="V25" t="str">
        <f t="shared" si="1"/>
        <v>0</v>
      </c>
    </row>
    <row r="26" spans="1:22" x14ac:dyDescent="0.3">
      <c r="A26" s="1">
        <v>45356</v>
      </c>
      <c r="B26">
        <v>111</v>
      </c>
      <c r="C26" s="2">
        <v>0.76597222222222228</v>
      </c>
      <c r="I26" t="str">
        <v>45356555</v>
      </c>
      <c r="J26" t="str">
        <v>MAX</v>
      </c>
      <c r="K26" t="str">
        <v/>
      </c>
      <c r="L26" t="str">
        <v/>
      </c>
      <c r="M26" t="str">
        <v/>
      </c>
      <c r="N26" t="str">
        <v/>
      </c>
      <c r="O26">
        <v>0.96597222222222223</v>
      </c>
      <c r="Q26" t="str">
        <v>45355444|45355444</v>
      </c>
      <c r="T26" t="str">
        <f t="shared" si="0"/>
        <v>45355</v>
      </c>
      <c r="U26" t="str">
        <f t="shared" si="2"/>
        <v>444</v>
      </c>
      <c r="V26" t="str">
        <f t="shared" si="1"/>
        <v>45355444</v>
      </c>
    </row>
    <row r="27" spans="1:22" x14ac:dyDescent="0.3">
      <c r="Q27" t="str">
        <v>45355444|0</v>
      </c>
      <c r="T27" t="str">
        <f t="shared" si="0"/>
        <v>45355</v>
      </c>
      <c r="U27" t="str">
        <f t="shared" si="2"/>
        <v>4|0</v>
      </c>
      <c r="V27" t="str">
        <f t="shared" si="1"/>
        <v>0</v>
      </c>
    </row>
    <row r="28" spans="1:22" x14ac:dyDescent="0.3">
      <c r="Q28" t="str">
        <v>45356111|45356111</v>
      </c>
      <c r="T28" t="str">
        <f t="shared" si="0"/>
        <v>45356</v>
      </c>
      <c r="U28" t="str">
        <f t="shared" si="2"/>
        <v>111</v>
      </c>
      <c r="V28" t="str">
        <f t="shared" si="1"/>
        <v>45356111</v>
      </c>
    </row>
    <row r="29" spans="1:22" x14ac:dyDescent="0.3">
      <c r="Q29" t="str">
        <v>45356111|0.00347222222222222</v>
      </c>
      <c r="T29" t="str">
        <f t="shared" si="0"/>
        <v>45356</v>
      </c>
      <c r="U29" t="str">
        <f t="shared" si="2"/>
        <v>222</v>
      </c>
      <c r="V29" t="str">
        <f t="shared" si="1"/>
        <v>0.00347222222222222</v>
      </c>
    </row>
    <row r="30" spans="1:22" x14ac:dyDescent="0.3">
      <c r="Q30" t="str">
        <v>45356333|45356333</v>
      </c>
      <c r="T30" t="str">
        <f t="shared" si="0"/>
        <v>45356</v>
      </c>
      <c r="U30" t="str">
        <f t="shared" si="2"/>
        <v>333</v>
      </c>
      <c r="V30" t="str">
        <f t="shared" si="1"/>
        <v>45356333</v>
      </c>
    </row>
    <row r="31" spans="1:22" x14ac:dyDescent="0.3">
      <c r="Q31" t="str">
        <v>45356333|0.00208333333333333</v>
      </c>
      <c r="T31" t="str">
        <f t="shared" si="0"/>
        <v>45356</v>
      </c>
      <c r="U31" t="str">
        <f t="shared" si="2"/>
        <v>333</v>
      </c>
      <c r="V31" t="str">
        <f t="shared" si="1"/>
        <v>0.00208333333333333</v>
      </c>
    </row>
    <row r="32" spans="1:22" x14ac:dyDescent="0.3">
      <c r="Q32" t="str">
        <v>45356555|45356555</v>
      </c>
      <c r="T32" t="str">
        <f t="shared" si="0"/>
        <v>45356</v>
      </c>
      <c r="U32" t="str">
        <f t="shared" si="2"/>
        <v>555</v>
      </c>
      <c r="V32" t="str">
        <f t="shared" si="1"/>
        <v>45356555</v>
      </c>
    </row>
    <row r="33" spans="17:22" x14ac:dyDescent="0.3">
      <c r="Q33" t="str">
        <v>45356555|0.0895833333333333</v>
      </c>
      <c r="T33" t="str">
        <f t="shared" si="0"/>
        <v>45356</v>
      </c>
      <c r="U33" t="str">
        <f t="shared" si="2"/>
        <v>333</v>
      </c>
      <c r="V33" t="str">
        <f t="shared" si="1"/>
        <v>0.0895833333333333</v>
      </c>
    </row>
    <row r="35" spans="17:22" x14ac:dyDescent="0.3">
      <c r="Q35" t="s">
        <v>14</v>
      </c>
      <c r="T35" s="1">
        <v>45353</v>
      </c>
      <c r="U35" t="s">
        <v>11</v>
      </c>
      <c r="V35" s="3">
        <v>0.27986111111111101</v>
      </c>
    </row>
    <row r="36" spans="17:22" x14ac:dyDescent="0.3">
      <c r="Q36" t="s">
        <v>15</v>
      </c>
      <c r="T36" s="1">
        <v>45353</v>
      </c>
      <c r="U36" t="s">
        <v>12</v>
      </c>
      <c r="V36" s="3">
        <v>0.18958333333333299</v>
      </c>
    </row>
    <row r="37" spans="17:22" x14ac:dyDescent="0.3">
      <c r="Q37" t="s">
        <v>16</v>
      </c>
      <c r="T37" s="1">
        <v>45356</v>
      </c>
      <c r="U37" t="s">
        <v>13</v>
      </c>
      <c r="V37" s="3">
        <v>3.4722222222222199E-3</v>
      </c>
    </row>
    <row r="38" spans="17:22" x14ac:dyDescent="0.3">
      <c r="Q38" t="s">
        <v>17</v>
      </c>
      <c r="T38" s="1">
        <v>45356</v>
      </c>
      <c r="U38" t="s">
        <v>12</v>
      </c>
      <c r="V38" s="3">
        <v>2.0833333333333298E-3</v>
      </c>
    </row>
    <row r="39" spans="17:22" x14ac:dyDescent="0.3">
      <c r="Q39" t="s">
        <v>18</v>
      </c>
      <c r="T39" s="1">
        <v>45356</v>
      </c>
      <c r="U39" t="s">
        <v>12</v>
      </c>
      <c r="V39" s="3">
        <v>8.9583333333333307E-2</v>
      </c>
    </row>
    <row r="40" spans="17:22" x14ac:dyDescent="0.3">
      <c r="T40" s="1"/>
      <c r="V40" s="2"/>
    </row>
    <row r="41" spans="17:22" x14ac:dyDescent="0.3">
      <c r="R41">
        <v>0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BcAG4AIgB9AF0ALAAiAHAAcgBvAGoAZQBjAHQATgBhAG0AZQBzACIAOgBbAF0ALAAiAGwAbwBjAGEAbABlACIAOgB7ACIAbABpAHMAdABTAGUAcABhAHIAYQB0AG8AcgAiADoAIgAsACIALAAiAHIAbwB3AFMAZQBwAGEAcgBhAHQAbwByACIAOgAiADsAIgAsACIAYwBvAGwAdQBtAG4AUwBlAHAAYQByAGEAdABvAHIAIgA6ACIALAAiACwAIgB0AGgAbwB1AHMAYQBuAGQAcwBTAGUAcABhAHIAYQB0AG8AcgAiADoAIgAsACIALAAiAHQAaABvAHUAcwBhAG4AZABzAFAAbwBzAGkAdABpAG8AbgBzACIAOgBbADMAXQAsACIAZABlAGMAaQBtAGEAbABTAGUAcABhAHIAYQB0AG8AcgAiADoAIgAuACIALAAiAGQAYQB0AGUATwByAGQAZQByACIAOgAiAEQATQBZACIALAAiAGMAdQByAHIAZQBuAGMAeQBTAHkAbQBiAG8AbAAiADoAIgAkACIALAAiAGkAcwBDAHUAcgByAGUAbgBjAHkAUwB5AG0AYgBvAGwATABlAGEAZAAiADoAdAByAHUAZQAsACIAaQBzAEMAdQByAHIAZQBuAGMAeQBTAGUAcABCAHkAUwBwAGEAYwBlACIAOgBmAGEAbABzAGUALAAiAHIAbwB3AEwAZQB0AHQAZQByACIAOgAiAFIAIgAsACIAYwBvAGwAdQBtAG4ATABlAHQAdABlAHIAIgA6ACIAQwAiACwAIgByAGMATABlAGYAdABCAHIAYQBjAGsAZQB0ACIAOgAiAFsAIgAsACIAcgBjAFIAaQBnAGgAdABCAHIAYQBjAGsAZQB0ACIAOgAiAF0AIgAsACIAcwB0AGEAdABlAG0AZQBuAHQAUwBlAHAAYQByAGEAdABvAHIAIgA6ACIAOwAiACwAIgBsAG8AYwBhAGwAZQBOAGEAbQBlACIAOgAiAGUAbgAtAHUAcwAiAH0AfQA=</AFEJSONBlob>
</file>

<file path=customXml/itemProps1.xml><?xml version="1.0" encoding="utf-8"?>
<ds:datastoreItem xmlns:ds="http://schemas.openxmlformats.org/officeDocument/2006/customXml" ds:itemID="{BFE5863B-A63D-4B3B-AE7A-7991353129E3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Original</vt:lpstr>
      <vt:lpstr>EDA</vt:lpstr>
      <vt:lpstr>Alt1</vt:lpstr>
      <vt:lpstr>Alt2</vt:lpstr>
      <vt:lpstr>Play</vt:lpstr>
      <vt:lpstr>_d</vt:lpstr>
      <vt:lpstr>_id</vt:lpstr>
      <vt:lpstr>_t</vt:lpstr>
    </vt:vector>
  </TitlesOfParts>
  <Manager/>
  <Company>IBM Corporation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2024-03-17T10:40:32Z</dcterms:created>
  <dcterms:modified xsi:type="dcterms:W3CDTF">2024-11-10T17:33:39Z</dcterms:modified>
  <cp:category/>
  <cp:contentStatus/>
</cp:coreProperties>
</file>